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DD4FA368-6A1D-4421-9F5D-D50E27CBAC9A}" xr6:coauthVersionLast="36" xr6:coauthVersionMax="36" xr10:uidLastSave="{00000000-0000-0000-0000-000000000000}"/>
  <bookViews>
    <workbookView xWindow="-120" yWindow="-120" windowWidth="20610" windowHeight="675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252" i="251" l="1"/>
  <c r="D252" i="251"/>
  <c r="C252" i="251"/>
  <c r="B252" i="251"/>
  <c r="E250" i="25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H270" i="250"/>
  <c r="G270" i="250"/>
  <c r="F270" i="250"/>
  <c r="E270" i="250"/>
  <c r="D270" i="250"/>
  <c r="C270" i="250"/>
  <c r="B270" i="250"/>
  <c r="H269" i="250"/>
  <c r="G269" i="250"/>
  <c r="F269" i="250"/>
  <c r="E269" i="250"/>
  <c r="D269" i="250"/>
  <c r="C269" i="250"/>
  <c r="B269" i="250"/>
  <c r="I258" i="249"/>
  <c r="F258" i="249"/>
  <c r="E258" i="249"/>
  <c r="D258" i="249"/>
  <c r="C258" i="249"/>
  <c r="B258" i="249"/>
  <c r="G256" i="249"/>
  <c r="G255" i="249"/>
  <c r="F255" i="249"/>
  <c r="E255" i="249"/>
  <c r="D255" i="249"/>
  <c r="C255" i="249"/>
  <c r="B255" i="249"/>
  <c r="G254" i="249"/>
  <c r="F254" i="249"/>
  <c r="E254" i="249"/>
  <c r="D254" i="249"/>
  <c r="C254" i="249"/>
  <c r="B254" i="249"/>
  <c r="Z279" i="248" l="1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6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6" i="250"/>
  <c r="G256" i="250"/>
  <c r="F256" i="250"/>
  <c r="E256" i="250"/>
  <c r="D256" i="250"/>
  <c r="C256" i="250"/>
  <c r="B256" i="250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2" i="250"/>
  <c r="G242" i="250"/>
  <c r="F242" i="250"/>
  <c r="E242" i="250"/>
  <c r="D242" i="250"/>
  <c r="C242" i="250"/>
  <c r="B242" i="250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 xr:uid="{00000000-0006-0000-09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 xr:uid="{00000000-0006-0000-09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2" authorId="0" shapeId="0" xr:uid="{00000000-0006-0000-09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3" authorId="0" shapeId="0" xr:uid="{00000000-0006-0000-09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5" authorId="0" shapeId="0" xr:uid="{00000000-0006-0000-09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 xr:uid="{00000000-0006-0000-0B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 xr:uid="{00000000-0006-0000-0B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 xr:uid="{00000000-0006-0000-0B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 xr:uid="{00000000-0006-0000-0B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 xr:uid="{00000000-0006-0000-0B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 xr:uid="{00000000-0006-0000-0B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 xr:uid="{00000000-0006-0000-0B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 xr:uid="{00000000-0006-0000-0B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 xr:uid="{00000000-0006-0000-0B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 xr:uid="{00000000-0006-0000-0B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<sst xmlns="http://schemas.openxmlformats.org/spreadsheetml/2006/main" count="1914" uniqueCount="248">
  <si>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</si>
  <si>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</si>
  <si>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</si>
  <si>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</si>
  <si>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</si>
  <si>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</si>
  <si>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</si>
  <si>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</si>
  <si>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</si>
  <si>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</si>
  <si>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</si>
  <si>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</si>
  <si>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</si>
  <si>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</si>
  <si>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</si>
  <si>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</si>
  <si>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</si>
  <si>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</si>
  <si>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</si>
  <si>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</si>
  <si>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</si>
  <si>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</si>
  <si>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</si>
  <si>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</si>
  <si>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</si>
  <si>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</si>
  <si>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</si>
  <si>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</si>
  <si>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</si>
  <si>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</si>
  <si>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</si>
  <si>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</si>
  <si>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</si>
  <si>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</si>
  <si>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</si>
  <si>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</si>
  <si>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</si>
  <si>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</si>
  <si>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</si>
  <si>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</si>
  <si>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</si>
  <si>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</si>
  <si>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</si>
  <si>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</si>
  <si>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</si>
  <si>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</si>
  <si>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</si>
  <si>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</si>
  <si>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</si>
  <si>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</si>
  <si>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</si>
  <si>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</si>
  <si>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</si>
  <si>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</si>
  <si>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</si>
  <si>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</si>
  <si>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</si>
  <si>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</si>
  <si>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</si>
  <si>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</si>
  <si>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</si>
  <si>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</si>
  <si>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</si>
  <si>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</si>
  <si>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</si>
  <si>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</si>
  <si>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</si>
  <si>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</si>
  <si>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</si>
  <si>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</si>
  <si>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</si>
  <si>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</si>
  <si>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</si>
  <si>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</si>
  <si>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</si>
  <si>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</si>
  <si>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</si>
  <si>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</si>
  <si>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</si>
  <si>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</si>
  <si>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</si>
  <si>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</si>
  <si>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</si>
  <si>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</si>
  <si>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</si>
  <si>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</si>
  <si>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</si>
  <si>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</si>
  <si>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</si>
  <si>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</si>
  <si>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</si>
  <si>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</si>
  <si>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</si>
  <si>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</si>
  <si>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</si>
  <si>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</si>
  <si>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</si>
  <si>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</si>
  <si>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</si>
  <si>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</si>
  <si>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</si>
  <si>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</si>
  <si>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</si>
  <si>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</si>
  <si>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</si>
  <si>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</si>
  <si>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</si>
  <si>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</si>
  <si>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</si>
  <si>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</si>
  <si>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</si>
  <si>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</si>
  <si>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</si>
  <si>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</si>
  <si>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</si>
  <si>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</si>
  <si>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</si>
  <si>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</si>
  <si>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</si>
  <si>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</si>
  <si>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</si>
  <si>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</si>
  <si>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</si>
  <si>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</si>
  <si>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</si>
  <si>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</si>
  <si>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</si>
  <si>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</si>
  <si>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</si>
  <si>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</si>
  <si>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</si>
  <si>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</si>
  <si>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</si>
  <si>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</si>
  <si>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</si>
  <si>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</si>
  <si>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</si>
  <si>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</si>
  <si>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</si>
  <si>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</si>
  <si>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</si>
  <si>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</si>
  <si>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</si>
  <si>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</si>
  <si>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</si>
  <si>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</si>
  <si>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</si>
  <si>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</si>
  <si>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</si>
  <si>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</si>
  <si>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</si>
  <si>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</si>
  <si>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</si>
  <si>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</si>
  <si>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</si>
  <si>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</si>
  <si>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</si>
  <si>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</si>
  <si>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</si>
  <si>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</si>
  <si>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</si>
  <si>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</si>
  <si>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</si>
  <si>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</si>
  <si>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</si>
  <si>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</si>
  <si>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</si>
  <si>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</si>
  <si>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</si>
  <si>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</si>
  <si>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</si>
  <si>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</si>
  <si>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</si>
  <si>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</si>
  <si>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</si>
  <si>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</si>
  <si>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</si>
  <si>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</si>
  <si>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</si>
  <si>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</si>
  <si>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</si>
  <si>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</si>
  <si>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</si>
  <si>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</si>
  <si>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</si>
  <si>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</si>
  <si>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</si>
  <si>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</si>
  <si>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</si>
  <si>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</si>
  <si>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</si>
  <si>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</si>
  <si>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</si>
  <si>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</si>
  <si>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</si>
  <si>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</si>
  <si>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</si>
  <si>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</si>
  <si>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</si>
  <si>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</si>
  <si>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</si>
  <si>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</si>
  <si>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</si>
  <si>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</si>
  <si>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</si>
  <si>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</si>
  <si>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</si>
  <si>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</si>
  <si>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</si>
  <si>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</si>
  <si>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</si>
  <si>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</si>
  <si>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</si>
  <si>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</si>
  <si>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</si>
  <si>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</si>
  <si>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2150-2360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</si>
  <si>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</si>
  <si>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</si>
  <si>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</si>
  <si>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</si>
  <si>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</si>
  <si>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</si>
  <si>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</si>
  <si>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</si>
  <si>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</si>
  <si>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</si>
  <si>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</si>
  <si>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</si>
  <si>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</si>
  <si>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</si>
  <si>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</si>
  <si>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</si>
  <si>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</si>
  <si>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</si>
  <si>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</si>
  <si>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</si>
  <si>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</si>
  <si>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</si>
  <si>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</si>
  <si>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</si>
  <si>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 xml:space="preserve">Apertura </t>
  </si>
  <si>
    <t>210gr por eso el rango no quedo en el 100%</t>
  </si>
  <si>
    <t>Semana 16</t>
  </si>
  <si>
    <t>Semana 17</t>
  </si>
  <si>
    <t>Este dato no es coherente.</t>
  </si>
  <si>
    <t>Semana 18</t>
  </si>
  <si>
    <t>Semana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</si>
</sst>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44</xdr:col>
      <xdr:colOff>148828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35</xdr:col>
      <xdr:colOff>483108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23</xdr:col>
      <xdr:colOff>299357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681" t="s">
        <v>18</v>
      </c>
      <c r="C4" s="682"/>
      <c r="D4" s="682"/>
      <c r="E4" s="682"/>
      <c r="F4" s="682"/>
      <c r="G4" s="682"/>
      <c r="H4" s="682"/>
      <c r="I4" s="682"/>
      <c r="J4" s="683"/>
      <c r="K4" s="681" t="s">
        <v>21</v>
      </c>
      <c r="L4" s="682"/>
      <c r="M4" s="682"/>
      <c r="N4" s="682"/>
      <c r="O4" s="682"/>
      <c r="P4" s="682"/>
      <c r="Q4" s="682"/>
      <c r="R4" s="682"/>
      <c r="S4" s="682"/>
      <c r="T4" s="68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681" t="s">
        <v>23</v>
      </c>
      <c r="C17" s="682"/>
      <c r="D17" s="682"/>
      <c r="E17" s="682"/>
      <c r="F17" s="683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V258"/>
  <sheetViews>
    <sheetView showGridLines="0" topLeftCell="A226" zoomScale="70" zoomScaleNormal="70" workbookViewId="0">
      <selection activeCell="G257" sqref="G257"/>
    </sheetView>
  </sheetViews>
  <sheetFormatPr baseColWidth="10" defaultColWidth="19.81640625" defaultRowHeight="12.5" x14ac:dyDescent="0.25"/>
  <cols>
    <col min="1" max="1" width="16.81640625" style="200" customWidth="1"/>
    <col min="2" max="6" width="8.81640625" style="200" customWidth="1"/>
    <col min="7" max="8" width="12.7265625" style="200" bestFit="1" customWidth="1"/>
    <col min="9" max="9" width="9.81640625" style="200" bestFit="1" customWidth="1"/>
    <col min="10" max="10" width="9.81640625" style="200" customWidth="1"/>
    <col min="11" max="11" width="9.7265625" style="200" bestFit="1" customWidth="1"/>
    <col min="12" max="12" width="10.453125" style="200" customWidth="1"/>
    <col min="13" max="15" width="11" style="200" customWidth="1"/>
    <col min="16" max="16384" width="19.816406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40.72</v>
      </c>
    </row>
    <row r="3" spans="1:9" x14ac:dyDescent="0.25">
      <c r="A3" s="200" t="s">
        <v>7</v>
      </c>
      <c r="B3" s="227">
        <v>79.166666666666671</v>
      </c>
    </row>
    <row r="4" spans="1:9" x14ac:dyDescent="0.25">
      <c r="A4" s="200" t="s">
        <v>60</v>
      </c>
      <c r="B4" s="200">
        <v>2763</v>
      </c>
    </row>
    <row r="6" spans="1:9" x14ac:dyDescent="0.25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" thickBot="1" x14ac:dyDescent="0.3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3">
      <c r="A8" s="278" t="s">
        <v>49</v>
      </c>
      <c r="B8" s="686" t="s">
        <v>53</v>
      </c>
      <c r="C8" s="687"/>
      <c r="D8" s="687"/>
      <c r="E8" s="687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5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5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5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5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5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" thickBot="1" x14ac:dyDescent="0.3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" thickBot="1" x14ac:dyDescent="0.3"/>
    <row r="21" spans="1:9" ht="13.5" thickBot="1" x14ac:dyDescent="0.3">
      <c r="A21" s="278" t="s">
        <v>72</v>
      </c>
      <c r="B21" s="686" t="s">
        <v>53</v>
      </c>
      <c r="C21" s="687"/>
      <c r="D21" s="687"/>
      <c r="E21" s="687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ht="13" x14ac:dyDescent="0.25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5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5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5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5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" thickBot="1" x14ac:dyDescent="0.3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5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5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" thickBot="1" x14ac:dyDescent="0.3"/>
    <row r="34" spans="1:16" ht="13.5" thickBot="1" x14ac:dyDescent="0.3">
      <c r="A34" s="278" t="s">
        <v>80</v>
      </c>
      <c r="B34" s="689" t="s">
        <v>53</v>
      </c>
      <c r="C34" s="690"/>
      <c r="D34" s="690"/>
      <c r="E34" s="690"/>
      <c r="F34" s="299" t="s">
        <v>0</v>
      </c>
    </row>
    <row r="35" spans="1:16" x14ac:dyDescent="0.25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ht="13" x14ac:dyDescent="0.25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5">
      <c r="A37" s="242" t="s">
        <v>6</v>
      </c>
      <c r="B37" s="306">
        <v>652</v>
      </c>
      <c r="C37" s="307"/>
      <c r="D37" s="307"/>
      <c r="E37" s="407"/>
      <c r="F37" s="397">
        <v>652</v>
      </c>
      <c r="H37" s="721" t="s">
        <v>88</v>
      </c>
      <c r="I37" s="721"/>
      <c r="J37" s="721"/>
      <c r="K37" s="721"/>
      <c r="L37" s="721"/>
      <c r="M37" s="721"/>
      <c r="N37" s="721"/>
      <c r="O37" s="721"/>
      <c r="P37" s="721"/>
    </row>
    <row r="38" spans="1:16" x14ac:dyDescent="0.25">
      <c r="A38" s="231" t="s">
        <v>7</v>
      </c>
      <c r="B38" s="308">
        <v>40</v>
      </c>
      <c r="C38" s="309"/>
      <c r="D38" s="310"/>
      <c r="E38" s="408"/>
      <c r="F38" s="398">
        <v>40</v>
      </c>
      <c r="H38" s="721"/>
      <c r="I38" s="721"/>
      <c r="J38" s="721"/>
      <c r="K38" s="721"/>
      <c r="L38" s="721"/>
      <c r="M38" s="721"/>
      <c r="N38" s="721"/>
      <c r="O38" s="721"/>
      <c r="P38" s="721"/>
    </row>
    <row r="39" spans="1:16" x14ac:dyDescent="0.25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721"/>
      <c r="I39" s="721"/>
      <c r="J39" s="721"/>
      <c r="K39" s="721"/>
      <c r="L39" s="721"/>
      <c r="M39" s="721"/>
      <c r="N39" s="721"/>
      <c r="O39" s="721"/>
      <c r="P39" s="721"/>
    </row>
    <row r="40" spans="1:16" x14ac:dyDescent="0.25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" thickBot="1" x14ac:dyDescent="0.3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5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5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" thickBot="1" x14ac:dyDescent="0.3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5">
      <c r="B45" s="200">
        <v>125</v>
      </c>
    </row>
    <row r="47" spans="1:16" ht="13" thickBot="1" x14ac:dyDescent="0.3"/>
    <row r="48" spans="1:16" ht="13.5" thickBot="1" x14ac:dyDescent="0.3">
      <c r="A48" s="278" t="s">
        <v>100</v>
      </c>
      <c r="B48" s="686" t="s">
        <v>53</v>
      </c>
      <c r="C48" s="687"/>
      <c r="D48" s="687"/>
      <c r="E48" s="687"/>
      <c r="F48" s="299" t="s">
        <v>0</v>
      </c>
    </row>
    <row r="49" spans="1:17" ht="13" thickBot="1" x14ac:dyDescent="0.3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ht="13" x14ac:dyDescent="0.25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5">
      <c r="A51" s="242" t="s">
        <v>6</v>
      </c>
      <c r="B51" s="306">
        <v>1019</v>
      </c>
      <c r="C51" s="307"/>
      <c r="D51" s="307"/>
      <c r="E51" s="407"/>
      <c r="F51" s="397">
        <v>1019</v>
      </c>
      <c r="H51" s="721"/>
      <c r="I51" s="721"/>
      <c r="J51" s="721"/>
      <c r="K51" s="721"/>
      <c r="L51" s="721"/>
      <c r="M51" s="721"/>
      <c r="N51" s="721"/>
      <c r="O51" s="721"/>
      <c r="P51" s="721"/>
    </row>
    <row r="52" spans="1:17" x14ac:dyDescent="0.25">
      <c r="A52" s="231" t="s">
        <v>7</v>
      </c>
      <c r="B52" s="308">
        <v>53.3</v>
      </c>
      <c r="C52" s="309"/>
      <c r="D52" s="310"/>
      <c r="E52" s="408"/>
      <c r="F52" s="398">
        <v>53.3</v>
      </c>
      <c r="H52" s="721"/>
      <c r="I52" s="721"/>
      <c r="J52" s="721"/>
      <c r="K52" s="721"/>
      <c r="L52" s="721"/>
      <c r="M52" s="721"/>
      <c r="N52" s="721"/>
      <c r="O52" s="721"/>
      <c r="P52" s="721"/>
    </row>
    <row r="53" spans="1:17" x14ac:dyDescent="0.25">
      <c r="A53" s="231" t="s">
        <v>8</v>
      </c>
      <c r="B53" s="252">
        <v>0.13</v>
      </c>
      <c r="C53" s="253"/>
      <c r="D53" s="311"/>
      <c r="E53" s="409"/>
      <c r="F53" s="399">
        <v>0.13</v>
      </c>
      <c r="H53" s="721"/>
      <c r="I53" s="721"/>
      <c r="J53" s="721"/>
      <c r="K53" s="721"/>
      <c r="L53" s="721"/>
      <c r="M53" s="721"/>
      <c r="N53" s="721"/>
      <c r="O53" s="721"/>
      <c r="P53" s="721"/>
    </row>
    <row r="54" spans="1:17" x14ac:dyDescent="0.25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" thickBot="1" x14ac:dyDescent="0.3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5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5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" thickBot="1" x14ac:dyDescent="0.3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" thickBot="1" x14ac:dyDescent="0.3"/>
    <row r="61" spans="1:17" ht="13.5" thickBot="1" x14ac:dyDescent="0.3">
      <c r="A61" s="278" t="s">
        <v>122</v>
      </c>
      <c r="B61" s="689" t="s">
        <v>53</v>
      </c>
      <c r="C61" s="690"/>
      <c r="D61" s="690"/>
      <c r="E61" s="690"/>
      <c r="F61" s="443"/>
      <c r="G61" s="299" t="s">
        <v>0</v>
      </c>
    </row>
    <row r="62" spans="1:17" ht="13" thickBot="1" x14ac:dyDescent="0.3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ht="13" x14ac:dyDescent="0.25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5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721" t="s">
        <v>125</v>
      </c>
      <c r="L64" s="721"/>
      <c r="M64" s="721"/>
      <c r="N64" s="721"/>
      <c r="O64" s="721"/>
      <c r="P64" s="475"/>
      <c r="Q64" s="475"/>
    </row>
    <row r="65" spans="1:17" x14ac:dyDescent="0.25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726" t="s">
        <v>131</v>
      </c>
      <c r="L65" s="726"/>
      <c r="M65" s="726"/>
      <c r="N65" s="726"/>
      <c r="O65" s="726"/>
      <c r="P65" s="475"/>
      <c r="Q65" s="475"/>
    </row>
    <row r="66" spans="1:17" x14ac:dyDescent="0.25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726"/>
      <c r="L66" s="726"/>
      <c r="M66" s="726"/>
      <c r="N66" s="726"/>
      <c r="O66" s="726"/>
      <c r="P66" s="475"/>
      <c r="Q66" s="475"/>
    </row>
    <row r="67" spans="1:17" x14ac:dyDescent="0.25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726"/>
      <c r="L67" s="726"/>
      <c r="M67" s="726"/>
      <c r="N67" s="726"/>
      <c r="O67" s="726"/>
    </row>
    <row r="68" spans="1:17" ht="13" thickBot="1" x14ac:dyDescent="0.3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726"/>
      <c r="L68" s="726"/>
      <c r="M68" s="726"/>
      <c r="N68" s="726"/>
      <c r="O68" s="726"/>
    </row>
    <row r="69" spans="1:17" x14ac:dyDescent="0.25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5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" thickBot="1" x14ac:dyDescent="0.3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5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" thickBot="1" x14ac:dyDescent="0.3"/>
    <row r="74" spans="1:17" ht="13.5" thickBot="1" x14ac:dyDescent="0.3">
      <c r="A74" s="278" t="s">
        <v>133</v>
      </c>
      <c r="B74" s="689" t="s">
        <v>53</v>
      </c>
      <c r="C74" s="690"/>
      <c r="D74" s="690"/>
      <c r="E74" s="690"/>
      <c r="F74" s="443"/>
      <c r="G74" s="299" t="s">
        <v>0</v>
      </c>
    </row>
    <row r="75" spans="1:17" ht="13" thickBot="1" x14ac:dyDescent="0.3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ht="13" x14ac:dyDescent="0.25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5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5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5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5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" thickBot="1" x14ac:dyDescent="0.3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5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5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" thickBot="1" x14ac:dyDescent="0.3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5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" thickBot="1" x14ac:dyDescent="0.3"/>
    <row r="87" spans="1:10" ht="13.5" thickBot="1" x14ac:dyDescent="0.3">
      <c r="A87" s="278" t="s">
        <v>136</v>
      </c>
      <c r="B87" s="689" t="s">
        <v>53</v>
      </c>
      <c r="C87" s="690"/>
      <c r="D87" s="690"/>
      <c r="E87" s="690"/>
      <c r="F87" s="443"/>
      <c r="G87" s="299" t="s">
        <v>0</v>
      </c>
    </row>
    <row r="88" spans="1:10" ht="13" thickBot="1" x14ac:dyDescent="0.3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ht="13" x14ac:dyDescent="0.25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5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5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5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5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" thickBot="1" x14ac:dyDescent="0.3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5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5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" thickBot="1" x14ac:dyDescent="0.3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" thickBot="1" x14ac:dyDescent="0.3"/>
    <row r="100" spans="1:10" ht="13.5" thickBot="1" x14ac:dyDescent="0.3">
      <c r="A100" s="278" t="s">
        <v>141</v>
      </c>
      <c r="B100" s="689" t="s">
        <v>53</v>
      </c>
      <c r="C100" s="690"/>
      <c r="D100" s="690"/>
      <c r="E100" s="690"/>
      <c r="F100" s="443"/>
      <c r="G100" s="299" t="s">
        <v>0</v>
      </c>
    </row>
    <row r="101" spans="1:10" ht="13" thickBot="1" x14ac:dyDescent="0.3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ht="13" x14ac:dyDescent="0.25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5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5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5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5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" thickBot="1" x14ac:dyDescent="0.3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5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5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" thickBot="1" x14ac:dyDescent="0.3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5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" thickBot="1" x14ac:dyDescent="0.3"/>
    <row r="113" spans="1:19" ht="13.5" thickBot="1" x14ac:dyDescent="0.3">
      <c r="A113" s="278" t="s">
        <v>154</v>
      </c>
      <c r="B113" s="689" t="s">
        <v>53</v>
      </c>
      <c r="C113" s="690"/>
      <c r="D113" s="690"/>
      <c r="E113" s="690"/>
      <c r="F113" s="443"/>
      <c r="G113" s="299" t="s">
        <v>0</v>
      </c>
    </row>
    <row r="114" spans="1:19" ht="13" thickBot="1" x14ac:dyDescent="0.3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ht="13" x14ac:dyDescent="0.25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5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5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5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5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" thickBot="1" x14ac:dyDescent="0.3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5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5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" thickBot="1" x14ac:dyDescent="0.3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5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" thickBot="1" x14ac:dyDescent="0.3"/>
    <row r="126" spans="1:19" ht="13.5" thickBot="1" x14ac:dyDescent="0.3">
      <c r="A126" s="278" t="s">
        <v>181</v>
      </c>
      <c r="B126" s="689" t="s">
        <v>53</v>
      </c>
      <c r="C126" s="690"/>
      <c r="D126" s="690"/>
      <c r="E126" s="690"/>
      <c r="F126" s="510"/>
      <c r="G126" s="299" t="s">
        <v>0</v>
      </c>
      <c r="H126" s="511"/>
      <c r="I126" s="511"/>
    </row>
    <row r="127" spans="1:19" ht="13" thickBot="1" x14ac:dyDescent="0.3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3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727" t="s">
        <v>193</v>
      </c>
      <c r="R128" s="728"/>
      <c r="S128" s="729"/>
    </row>
    <row r="129" spans="1:22" x14ac:dyDescent="0.25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187</v>
      </c>
      <c r="R129" s="550" t="s">
        <v>157</v>
      </c>
      <c r="S129" s="551" t="s">
        <v>52</v>
      </c>
      <c r="T129" s="696" t="s">
        <v>194</v>
      </c>
      <c r="U129" s="721"/>
      <c r="V129" s="721"/>
    </row>
    <row r="130" spans="1:22" x14ac:dyDescent="0.25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8" t="s">
        <v>188</v>
      </c>
      <c r="R130" s="437">
        <v>1420</v>
      </c>
      <c r="S130" s="547">
        <v>141</v>
      </c>
      <c r="T130" s="696"/>
      <c r="U130" s="721"/>
      <c r="V130" s="721"/>
    </row>
    <row r="131" spans="1:22" x14ac:dyDescent="0.25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189</v>
      </c>
      <c r="S131" s="547">
        <v>217</v>
      </c>
      <c r="T131" s="696"/>
      <c r="U131" s="721"/>
      <c r="V131" s="721"/>
    </row>
    <row r="132" spans="1:22" x14ac:dyDescent="0.25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190</v>
      </c>
      <c r="S132" s="547">
        <v>240</v>
      </c>
      <c r="T132" s="696"/>
      <c r="U132" s="721"/>
      <c r="V132" s="721"/>
    </row>
    <row r="133" spans="1:22" ht="13" thickBot="1" x14ac:dyDescent="0.3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191</v>
      </c>
      <c r="S133" s="547">
        <v>308</v>
      </c>
      <c r="T133" s="696"/>
      <c r="U133" s="721"/>
      <c r="V133" s="721"/>
    </row>
    <row r="134" spans="1:22" x14ac:dyDescent="0.25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192</v>
      </c>
      <c r="S134" s="547">
        <v>263</v>
      </c>
      <c r="T134" s="696"/>
      <c r="U134" s="721"/>
      <c r="V134" s="721"/>
    </row>
    <row r="135" spans="1:22" ht="13" thickBot="1" x14ac:dyDescent="0.3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185</v>
      </c>
      <c r="Q135" s="216">
        <v>5</v>
      </c>
      <c r="R135" s="217">
        <v>1660</v>
      </c>
      <c r="S135" s="410">
        <v>302</v>
      </c>
    </row>
    <row r="136" spans="1:22" ht="13" thickBot="1" x14ac:dyDescent="0.3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184</v>
      </c>
      <c r="K136" s="553"/>
    </row>
    <row r="138" spans="1:22" ht="13" thickBot="1" x14ac:dyDescent="0.3">
      <c r="J138" s="726" t="s">
        <v>195</v>
      </c>
      <c r="K138" s="726"/>
      <c r="L138" s="726"/>
      <c r="M138" s="726"/>
      <c r="N138" s="726"/>
      <c r="O138" s="726"/>
      <c r="P138" s="726"/>
    </row>
    <row r="139" spans="1:22" ht="13.5" thickBot="1" x14ac:dyDescent="0.3">
      <c r="A139" s="278" t="s">
        <v>196</v>
      </c>
      <c r="B139" s="689" t="s">
        <v>53</v>
      </c>
      <c r="C139" s="690"/>
      <c r="D139" s="690"/>
      <c r="E139" s="690"/>
      <c r="F139" s="542"/>
      <c r="G139" s="299" t="s">
        <v>0</v>
      </c>
      <c r="H139" s="543"/>
      <c r="I139" s="543"/>
      <c r="J139" s="726"/>
      <c r="K139" s="726"/>
      <c r="L139" s="726"/>
      <c r="M139" s="726"/>
      <c r="N139" s="726"/>
      <c r="O139" s="726"/>
      <c r="P139" s="726"/>
    </row>
    <row r="140" spans="1:22" ht="13" thickBot="1" x14ac:dyDescent="0.3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ht="13" x14ac:dyDescent="0.25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5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5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5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5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" thickBot="1" x14ac:dyDescent="0.3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5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5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" thickBot="1" x14ac:dyDescent="0.3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5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" thickBot="1" x14ac:dyDescent="0.3"/>
    <row r="152" spans="1:9" ht="13.5" thickBot="1" x14ac:dyDescent="0.3">
      <c r="A152" s="278" t="s">
        <v>202</v>
      </c>
      <c r="B152" s="689" t="s">
        <v>53</v>
      </c>
      <c r="C152" s="690"/>
      <c r="D152" s="690"/>
      <c r="E152" s="690"/>
      <c r="F152" s="569"/>
      <c r="G152" s="299" t="s">
        <v>0</v>
      </c>
      <c r="H152" s="570"/>
      <c r="I152" s="570"/>
    </row>
    <row r="153" spans="1:9" ht="13" thickBot="1" x14ac:dyDescent="0.3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ht="13" x14ac:dyDescent="0.25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5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5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5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5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" thickBot="1" x14ac:dyDescent="0.3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5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5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" thickBot="1" x14ac:dyDescent="0.3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5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" thickBot="1" x14ac:dyDescent="0.3"/>
    <row r="165" spans="1:9" ht="13.5" thickBot="1" x14ac:dyDescent="0.3">
      <c r="A165" s="278" t="s">
        <v>204</v>
      </c>
      <c r="B165" s="689" t="s">
        <v>142</v>
      </c>
      <c r="C165" s="690"/>
      <c r="D165" s="690"/>
      <c r="E165" s="690"/>
      <c r="F165" s="593"/>
      <c r="G165" s="299" t="s">
        <v>0</v>
      </c>
      <c r="H165" s="594"/>
      <c r="I165" s="594"/>
    </row>
    <row r="166" spans="1:9" ht="13" thickBot="1" x14ac:dyDescent="0.3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ht="13" x14ac:dyDescent="0.25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5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5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5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5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" thickBot="1" x14ac:dyDescent="0.3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5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5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" thickBot="1" x14ac:dyDescent="0.3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" thickBot="1" x14ac:dyDescent="0.3"/>
    <row r="178" spans="1:20" ht="13.5" thickBot="1" x14ac:dyDescent="0.3">
      <c r="A178" s="278" t="s">
        <v>205</v>
      </c>
      <c r="B178" s="689" t="s">
        <v>142</v>
      </c>
      <c r="C178" s="690"/>
      <c r="D178" s="690"/>
      <c r="E178" s="690"/>
      <c r="F178" s="640"/>
      <c r="G178" s="299" t="s">
        <v>0</v>
      </c>
      <c r="H178" s="641"/>
      <c r="I178" s="641"/>
      <c r="J178" s="641"/>
      <c r="K178" s="641"/>
    </row>
    <row r="179" spans="1:20" ht="13" thickBot="1" x14ac:dyDescent="0.3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1"/>
      <c r="I179" s="641"/>
      <c r="J179" s="641"/>
      <c r="K179" s="641"/>
    </row>
    <row r="180" spans="1:20" ht="13.5" thickBot="1" x14ac:dyDescent="0.3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1"/>
      <c r="I180" s="641"/>
      <c r="J180" s="641"/>
      <c r="K180" s="641"/>
    </row>
    <row r="181" spans="1:20" ht="13" thickBot="1" x14ac:dyDescent="0.3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1"/>
      <c r="I181" s="475"/>
      <c r="J181" s="641"/>
      <c r="K181" s="641"/>
      <c r="M181" s="635"/>
      <c r="N181" s="723" t="s">
        <v>173</v>
      </c>
      <c r="O181" s="724"/>
      <c r="P181" s="724"/>
      <c r="Q181" s="725"/>
    </row>
    <row r="182" spans="1:20" ht="13" thickBot="1" x14ac:dyDescent="0.3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6">
        <v>80</v>
      </c>
      <c r="G182" s="398">
        <v>90.8</v>
      </c>
      <c r="H182" s="641"/>
      <c r="I182" s="641"/>
      <c r="J182" s="641"/>
      <c r="K182" s="641"/>
      <c r="M182" s="636"/>
      <c r="N182" s="623" t="s">
        <v>214</v>
      </c>
      <c r="O182" s="624" t="s">
        <v>149</v>
      </c>
      <c r="P182" s="625" t="s">
        <v>148</v>
      </c>
      <c r="Q182" s="626" t="s">
        <v>176</v>
      </c>
      <c r="R182" s="200" t="s">
        <v>236</v>
      </c>
      <c r="T182" s="200" t="s">
        <v>240</v>
      </c>
    </row>
    <row r="183" spans="1:20" ht="14" x14ac:dyDescent="0.25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1"/>
      <c r="I183" s="475"/>
      <c r="J183" s="641"/>
      <c r="K183" s="641"/>
      <c r="M183" s="616"/>
      <c r="N183" s="352">
        <v>1</v>
      </c>
      <c r="O183" s="232" t="s">
        <v>230</v>
      </c>
      <c r="P183" s="232">
        <v>103</v>
      </c>
      <c r="Q183" s="627">
        <v>85</v>
      </c>
    </row>
    <row r="184" spans="1:20" ht="14" x14ac:dyDescent="0.25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208</v>
      </c>
      <c r="I184" s="641"/>
      <c r="J184" s="641"/>
      <c r="K184" s="641"/>
      <c r="M184" s="616"/>
      <c r="N184" s="218">
        <v>2</v>
      </c>
      <c r="O184" s="629" t="s">
        <v>231</v>
      </c>
      <c r="P184" s="629">
        <v>162</v>
      </c>
      <c r="Q184" s="628">
        <v>85</v>
      </c>
      <c r="R184" s="200">
        <v>70</v>
      </c>
      <c r="S184" s="200" t="s">
        <v>237</v>
      </c>
      <c r="T184" s="200">
        <v>90</v>
      </c>
    </row>
    <row r="185" spans="1:20" ht="14.5" thickBot="1" x14ac:dyDescent="0.3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1"/>
      <c r="J185" s="641"/>
      <c r="K185" s="641"/>
      <c r="M185" s="616"/>
      <c r="N185" s="218">
        <v>3</v>
      </c>
      <c r="O185" s="629" t="s">
        <v>232</v>
      </c>
      <c r="P185" s="629">
        <v>231</v>
      </c>
      <c r="Q185" s="628">
        <v>85</v>
      </c>
      <c r="R185" s="200">
        <v>90</v>
      </c>
      <c r="S185" s="200" t="s">
        <v>238</v>
      </c>
      <c r="T185" s="200">
        <v>90</v>
      </c>
    </row>
    <row r="186" spans="1:20" ht="14" x14ac:dyDescent="0.25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1" t="s">
        <v>56</v>
      </c>
      <c r="I186" s="271">
        <f>G173-G186</f>
        <v>3</v>
      </c>
      <c r="J186" s="641"/>
      <c r="K186" s="641"/>
      <c r="M186" s="610"/>
      <c r="N186" s="611">
        <v>4</v>
      </c>
      <c r="O186" s="629" t="s">
        <v>233</v>
      </c>
      <c r="P186" s="629">
        <v>336</v>
      </c>
      <c r="Q186" s="628">
        <v>85</v>
      </c>
      <c r="R186" s="200">
        <v>100</v>
      </c>
      <c r="S186" s="200" t="s">
        <v>239</v>
      </c>
      <c r="T186" s="200">
        <v>90</v>
      </c>
    </row>
    <row r="187" spans="1:20" ht="14.5" thickBot="1" x14ac:dyDescent="0.3">
      <c r="A187" s="273" t="s">
        <v>28</v>
      </c>
      <c r="B187" s="218">
        <v>85</v>
      </c>
      <c r="C187" s="642">
        <v>85</v>
      </c>
      <c r="D187" s="642">
        <v>85</v>
      </c>
      <c r="E187" s="642">
        <v>85</v>
      </c>
      <c r="F187" s="219">
        <v>85</v>
      </c>
      <c r="G187" s="394"/>
      <c r="H187" s="641" t="s">
        <v>57</v>
      </c>
      <c r="I187" s="641">
        <v>81.63</v>
      </c>
      <c r="J187" s="641"/>
      <c r="K187" s="641"/>
      <c r="M187" s="610"/>
      <c r="N187" s="637">
        <v>5</v>
      </c>
      <c r="O187" s="217">
        <v>1700</v>
      </c>
      <c r="P187" s="217">
        <v>393</v>
      </c>
      <c r="Q187" s="638">
        <v>85</v>
      </c>
      <c r="S187" s="200">
        <v>1710</v>
      </c>
    </row>
    <row r="188" spans="1:20" ht="13" thickBot="1" x14ac:dyDescent="0.3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1" t="s">
        <v>26</v>
      </c>
      <c r="I188" s="577">
        <f>I187-I174</f>
        <v>3</v>
      </c>
      <c r="J188" s="641"/>
      <c r="K188" s="641"/>
    </row>
    <row r="189" spans="1:20" x14ac:dyDescent="0.25">
      <c r="A189" s="641"/>
      <c r="B189" s="641">
        <v>85</v>
      </c>
      <c r="C189" s="641">
        <v>85</v>
      </c>
      <c r="D189" s="641">
        <v>85</v>
      </c>
      <c r="E189" s="641">
        <v>85</v>
      </c>
      <c r="F189" s="641">
        <v>85</v>
      </c>
      <c r="G189" s="641"/>
      <c r="H189" s="641"/>
      <c r="I189" s="641"/>
      <c r="J189" s="641"/>
      <c r="K189" s="641"/>
    </row>
    <row r="190" spans="1:20" x14ac:dyDescent="0.25">
      <c r="A190" s="641"/>
      <c r="B190" s="641"/>
      <c r="C190" s="641"/>
      <c r="D190" s="641"/>
      <c r="E190" s="641"/>
      <c r="F190" s="641" t="s">
        <v>206</v>
      </c>
      <c r="G190" s="641"/>
      <c r="H190" s="641"/>
      <c r="I190" s="641" t="s">
        <v>207</v>
      </c>
      <c r="J190" s="641"/>
      <c r="K190" s="641"/>
    </row>
    <row r="191" spans="1:20" s="645" customFormat="1" ht="13" thickBot="1" x14ac:dyDescent="0.3"/>
    <row r="192" spans="1:20" ht="13.5" thickBot="1" x14ac:dyDescent="0.3">
      <c r="A192" s="278" t="s">
        <v>234</v>
      </c>
      <c r="B192" s="689" t="s">
        <v>142</v>
      </c>
      <c r="C192" s="690"/>
      <c r="D192" s="690"/>
      <c r="E192" s="690"/>
      <c r="F192" s="630"/>
      <c r="G192" s="299" t="s">
        <v>0</v>
      </c>
      <c r="H192" s="632"/>
      <c r="I192" s="632"/>
      <c r="J192" s="632"/>
    </row>
    <row r="193" spans="1:10" ht="13" thickBot="1" x14ac:dyDescent="0.3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2"/>
      <c r="I193" s="632"/>
      <c r="J193" s="632"/>
    </row>
    <row r="194" spans="1:10" ht="13" x14ac:dyDescent="0.25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2"/>
      <c r="I194" s="632"/>
      <c r="J194" s="632"/>
    </row>
    <row r="195" spans="1:10" x14ac:dyDescent="0.25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2"/>
      <c r="I195" s="475"/>
      <c r="J195" s="632"/>
    </row>
    <row r="196" spans="1:10" x14ac:dyDescent="0.25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9">
        <v>92.3</v>
      </c>
      <c r="G196" s="398">
        <v>93.5</v>
      </c>
      <c r="H196" s="632"/>
      <c r="I196" s="632"/>
      <c r="J196" s="632"/>
    </row>
    <row r="197" spans="1:10" x14ac:dyDescent="0.25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2"/>
      <c r="I197" s="475"/>
      <c r="J197" s="632"/>
    </row>
    <row r="198" spans="1:10" x14ac:dyDescent="0.25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2"/>
      <c r="J198" s="632"/>
    </row>
    <row r="199" spans="1:10" ht="13" thickBot="1" x14ac:dyDescent="0.3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2"/>
      <c r="J199" s="632"/>
    </row>
    <row r="200" spans="1:10" x14ac:dyDescent="0.25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50">
        <v>393</v>
      </c>
      <c r="G200" s="393">
        <f>SUM(B200:F200)</f>
        <v>1225</v>
      </c>
      <c r="H200" s="632" t="s">
        <v>56</v>
      </c>
      <c r="I200" s="271">
        <f>G186-G200</f>
        <v>98</v>
      </c>
      <c r="J200" s="364" t="s">
        <v>235</v>
      </c>
    </row>
    <row r="201" spans="1:10" x14ac:dyDescent="0.25">
      <c r="A201" s="273" t="s">
        <v>28</v>
      </c>
      <c r="B201" s="218">
        <v>89.5</v>
      </c>
      <c r="C201" s="631">
        <v>89.5</v>
      </c>
      <c r="D201" s="631">
        <v>89.5</v>
      </c>
      <c r="E201" s="631">
        <v>89.5</v>
      </c>
      <c r="F201" s="219">
        <v>89.5</v>
      </c>
      <c r="G201" s="394"/>
      <c r="H201" s="632" t="s">
        <v>57</v>
      </c>
      <c r="I201" s="632">
        <v>85.56</v>
      </c>
      <c r="J201" s="632"/>
    </row>
    <row r="202" spans="1:10" ht="13" thickBot="1" x14ac:dyDescent="0.3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2" t="s">
        <v>26</v>
      </c>
      <c r="I202" s="577">
        <f>I201-I187</f>
        <v>3.9300000000000068</v>
      </c>
      <c r="J202" s="632"/>
    </row>
    <row r="205" spans="1:10" ht="13" thickBot="1" x14ac:dyDescent="0.3"/>
    <row r="206" spans="1:10" ht="13.5" thickBot="1" x14ac:dyDescent="0.3">
      <c r="A206" s="278" t="s">
        <v>243</v>
      </c>
      <c r="B206" s="689" t="s">
        <v>142</v>
      </c>
      <c r="C206" s="690"/>
      <c r="D206" s="690"/>
      <c r="E206" s="690"/>
      <c r="F206" s="652"/>
      <c r="G206" s="299" t="s">
        <v>0</v>
      </c>
      <c r="H206" s="653"/>
      <c r="I206" s="653"/>
    </row>
    <row r="207" spans="1:10" ht="13" thickBot="1" x14ac:dyDescent="0.3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3"/>
      <c r="I207" s="653"/>
    </row>
    <row r="208" spans="1:10" ht="13" x14ac:dyDescent="0.25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3"/>
      <c r="I208" s="653"/>
    </row>
    <row r="209" spans="1:9" x14ac:dyDescent="0.25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3"/>
      <c r="I209" s="475"/>
    </row>
    <row r="210" spans="1:9" x14ac:dyDescent="0.25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9">
        <v>89.7</v>
      </c>
      <c r="G210" s="398">
        <v>89.4</v>
      </c>
      <c r="H210" s="653"/>
      <c r="I210" s="653"/>
    </row>
    <row r="211" spans="1:9" x14ac:dyDescent="0.25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3"/>
      <c r="I211" s="475"/>
    </row>
    <row r="212" spans="1:9" x14ac:dyDescent="0.25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3"/>
    </row>
    <row r="213" spans="1:9" ht="13" thickBot="1" x14ac:dyDescent="0.3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3"/>
    </row>
    <row r="214" spans="1:9" x14ac:dyDescent="0.25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50">
        <v>393</v>
      </c>
      <c r="G214" s="393">
        <f>SUM(B214:F214)</f>
        <v>1225</v>
      </c>
      <c r="H214" s="653" t="s">
        <v>56</v>
      </c>
      <c r="I214" s="271">
        <f>G200-G214</f>
        <v>0</v>
      </c>
    </row>
    <row r="215" spans="1:9" x14ac:dyDescent="0.25">
      <c r="A215" s="273" t="s">
        <v>28</v>
      </c>
      <c r="B215" s="218">
        <v>94</v>
      </c>
      <c r="C215" s="654">
        <v>94</v>
      </c>
      <c r="D215" s="654">
        <v>94</v>
      </c>
      <c r="E215" s="654">
        <v>94</v>
      </c>
      <c r="F215" s="219">
        <v>94</v>
      </c>
      <c r="G215" s="394"/>
      <c r="H215" s="653" t="s">
        <v>57</v>
      </c>
      <c r="I215" s="653">
        <v>89.53</v>
      </c>
    </row>
    <row r="216" spans="1:9" ht="13" thickBot="1" x14ac:dyDescent="0.3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3" t="s">
        <v>26</v>
      </c>
      <c r="I216" s="577">
        <f>I215-I201</f>
        <v>3.9699999999999989</v>
      </c>
    </row>
    <row r="219" spans="1:9" ht="13" thickBot="1" x14ac:dyDescent="0.3"/>
    <row r="220" spans="1:9" ht="13.5" thickBot="1" x14ac:dyDescent="0.3">
      <c r="A220" s="278" t="s">
        <v>244</v>
      </c>
      <c r="B220" s="689" t="s">
        <v>142</v>
      </c>
      <c r="C220" s="690"/>
      <c r="D220" s="690"/>
      <c r="E220" s="690"/>
      <c r="F220" s="662"/>
      <c r="G220" s="299" t="s">
        <v>0</v>
      </c>
      <c r="H220" s="663"/>
      <c r="I220" s="663"/>
    </row>
    <row r="221" spans="1:9" ht="13" thickBot="1" x14ac:dyDescent="0.3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3"/>
      <c r="I221" s="663"/>
    </row>
    <row r="222" spans="1:9" ht="13" x14ac:dyDescent="0.25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3"/>
      <c r="I222" s="663"/>
    </row>
    <row r="223" spans="1:9" x14ac:dyDescent="0.25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3"/>
      <c r="I223" s="475"/>
    </row>
    <row r="224" spans="1:9" x14ac:dyDescent="0.25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9">
        <v>94.9</v>
      </c>
      <c r="G224" s="398">
        <v>89.4</v>
      </c>
      <c r="H224" s="663"/>
      <c r="I224" s="663"/>
    </row>
    <row r="225" spans="1:9" x14ac:dyDescent="0.25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3"/>
      <c r="I225" s="475"/>
    </row>
    <row r="226" spans="1:9" x14ac:dyDescent="0.25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3"/>
    </row>
    <row r="227" spans="1:9" ht="13" thickBot="1" x14ac:dyDescent="0.3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3"/>
    </row>
    <row r="228" spans="1:9" x14ac:dyDescent="0.25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3" t="s">
        <v>56</v>
      </c>
      <c r="I228" s="271">
        <f>G214-G228</f>
        <v>1</v>
      </c>
    </row>
    <row r="229" spans="1:9" x14ac:dyDescent="0.25">
      <c r="A229" s="273" t="s">
        <v>28</v>
      </c>
      <c r="B229" s="218">
        <v>100</v>
      </c>
      <c r="C229" s="664">
        <v>100</v>
      </c>
      <c r="D229" s="664">
        <v>100</v>
      </c>
      <c r="E229" s="664">
        <v>100</v>
      </c>
      <c r="F229" s="219">
        <v>100</v>
      </c>
      <c r="G229" s="394"/>
      <c r="H229" s="663" t="s">
        <v>57</v>
      </c>
      <c r="I229" s="663">
        <v>94.09</v>
      </c>
    </row>
    <row r="230" spans="1:9" ht="13" thickBot="1" x14ac:dyDescent="0.3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3" t="s">
        <v>26</v>
      </c>
      <c r="I230" s="577">
        <f>I229-I215</f>
        <v>4.5600000000000023</v>
      </c>
    </row>
    <row r="233" spans="1:9" ht="13" thickBot="1" x14ac:dyDescent="0.3"/>
    <row r="234" spans="1:9" ht="13.5" thickBot="1" x14ac:dyDescent="0.3">
      <c r="A234" s="278" t="s">
        <v>246</v>
      </c>
      <c r="B234" s="689" t="s">
        <v>142</v>
      </c>
      <c r="C234" s="690"/>
      <c r="D234" s="690"/>
      <c r="E234" s="690"/>
      <c r="F234" s="670"/>
      <c r="G234" s="299" t="s">
        <v>0</v>
      </c>
      <c r="H234" s="671"/>
      <c r="I234" s="671"/>
    </row>
    <row r="235" spans="1:9" ht="13" thickBot="1" x14ac:dyDescent="0.3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1"/>
      <c r="I235" s="671"/>
    </row>
    <row r="236" spans="1:9" ht="13" x14ac:dyDescent="0.25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1"/>
      <c r="I236" s="671"/>
    </row>
    <row r="237" spans="1:9" x14ac:dyDescent="0.25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1"/>
      <c r="I237" s="475"/>
    </row>
    <row r="238" spans="1:9" x14ac:dyDescent="0.25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9">
        <v>92.3</v>
      </c>
      <c r="G238" s="398">
        <v>81</v>
      </c>
      <c r="H238" s="671"/>
      <c r="I238" s="671"/>
    </row>
    <row r="239" spans="1:9" x14ac:dyDescent="0.25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1"/>
      <c r="I239" s="475"/>
    </row>
    <row r="240" spans="1:9" x14ac:dyDescent="0.25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1"/>
    </row>
    <row r="241" spans="1:9" ht="13" thickBot="1" x14ac:dyDescent="0.3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1"/>
    </row>
    <row r="242" spans="1:9" x14ac:dyDescent="0.25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1" t="s">
        <v>56</v>
      </c>
      <c r="I242" s="271">
        <f>G228-G242</f>
        <v>1</v>
      </c>
    </row>
    <row r="243" spans="1:9" x14ac:dyDescent="0.25">
      <c r="A243" s="273" t="s">
        <v>28</v>
      </c>
      <c r="B243" s="218">
        <v>107</v>
      </c>
      <c r="C243" s="672">
        <v>107</v>
      </c>
      <c r="D243" s="672">
        <v>107.5</v>
      </c>
      <c r="E243" s="672">
        <v>107.5</v>
      </c>
      <c r="F243" s="219">
        <v>107.5</v>
      </c>
      <c r="G243" s="394"/>
      <c r="H243" s="671" t="s">
        <v>57</v>
      </c>
      <c r="I243" s="671">
        <v>100.09</v>
      </c>
    </row>
    <row r="244" spans="1:9" ht="13" thickBot="1" x14ac:dyDescent="0.3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1" t="s">
        <v>26</v>
      </c>
      <c r="I244" s="577">
        <f>I243-I229</f>
        <v>6</v>
      </c>
    </row>
    <row r="245" spans="1:9" x14ac:dyDescent="0.25">
      <c r="C245" s="200" t="s">
        <v>76</v>
      </c>
    </row>
    <row r="247" spans="1:9" ht="13" thickBot="1" x14ac:dyDescent="0.3"/>
    <row r="248" spans="1:9" ht="13.5" thickBot="1" x14ac:dyDescent="0.3">
      <c r="A248" s="278" t="s">
        <v>247</v>
      </c>
      <c r="B248" s="686" t="s">
        <v>142</v>
      </c>
      <c r="C248" s="687"/>
      <c r="D248" s="687"/>
      <c r="E248" s="687"/>
      <c r="F248" s="688"/>
      <c r="G248" s="299" t="s">
        <v>0</v>
      </c>
      <c r="H248" s="677"/>
      <c r="I248" s="677"/>
    </row>
    <row r="249" spans="1:9" ht="13" thickBot="1" x14ac:dyDescent="0.3">
      <c r="A249" s="231" t="s">
        <v>2</v>
      </c>
      <c r="B249" s="401">
        <v>1</v>
      </c>
      <c r="C249" s="402">
        <v>2</v>
      </c>
      <c r="D249" s="402">
        <v>3</v>
      </c>
      <c r="E249" s="402">
        <v>4</v>
      </c>
      <c r="F249" s="479">
        <v>5</v>
      </c>
      <c r="G249" s="444">
        <v>121</v>
      </c>
      <c r="H249" s="677"/>
      <c r="I249" s="677"/>
    </row>
    <row r="250" spans="1:9" ht="13" x14ac:dyDescent="0.25">
      <c r="A250" s="236" t="s">
        <v>3</v>
      </c>
      <c r="B250" s="403">
        <v>2800</v>
      </c>
      <c r="C250" s="404">
        <v>2800</v>
      </c>
      <c r="D250" s="405">
        <v>2800</v>
      </c>
      <c r="E250" s="405">
        <v>2800</v>
      </c>
      <c r="F250" s="406">
        <v>2800</v>
      </c>
      <c r="G250" s="411">
        <v>2800</v>
      </c>
      <c r="H250" s="677"/>
      <c r="I250" s="677"/>
    </row>
    <row r="251" spans="1:9" x14ac:dyDescent="0.25">
      <c r="A251" s="242" t="s">
        <v>6</v>
      </c>
      <c r="B251" s="306">
        <v>2454</v>
      </c>
      <c r="C251" s="307">
        <v>2500</v>
      </c>
      <c r="D251" s="307">
        <v>2627</v>
      </c>
      <c r="E251" s="307">
        <v>2655</v>
      </c>
      <c r="F251" s="407">
        <v>2826</v>
      </c>
      <c r="G251" s="397">
        <v>2668</v>
      </c>
      <c r="H251" s="677"/>
      <c r="I251" s="475"/>
    </row>
    <row r="252" spans="1:9" x14ac:dyDescent="0.25">
      <c r="A252" s="231" t="s">
        <v>7</v>
      </c>
      <c r="B252" s="480">
        <v>90</v>
      </c>
      <c r="C252" s="310">
        <v>81.2</v>
      </c>
      <c r="D252" s="310">
        <v>100</v>
      </c>
      <c r="E252" s="309">
        <v>93.9</v>
      </c>
      <c r="F252" s="639">
        <v>92.3</v>
      </c>
      <c r="G252" s="398">
        <v>81</v>
      </c>
      <c r="H252" s="677"/>
      <c r="I252" s="677"/>
    </row>
    <row r="253" spans="1:9" x14ac:dyDescent="0.25">
      <c r="A253" s="231" t="s">
        <v>8</v>
      </c>
      <c r="B253" s="482">
        <v>5.1999999999999998E-2</v>
      </c>
      <c r="C253" s="311">
        <v>7.6999999999999999E-2</v>
      </c>
      <c r="D253" s="311">
        <v>3.5999999999999997E-2</v>
      </c>
      <c r="E253" s="253">
        <v>5.2999999999999999E-2</v>
      </c>
      <c r="F253" s="254">
        <v>7.0000000000000007E-2</v>
      </c>
      <c r="G253" s="399">
        <v>7.5999999999999998E-2</v>
      </c>
      <c r="H253" s="677"/>
      <c r="I253" s="475"/>
    </row>
    <row r="254" spans="1:9" x14ac:dyDescent="0.25">
      <c r="A254" s="242" t="s">
        <v>1</v>
      </c>
      <c r="B254" s="257">
        <f t="shared" ref="B254:G254" si="47">B251/B250*100-100</f>
        <v>-12.357142857142861</v>
      </c>
      <c r="C254" s="258">
        <f t="shared" si="47"/>
        <v>-10.714285714285708</v>
      </c>
      <c r="D254" s="258">
        <f t="shared" si="47"/>
        <v>-6.1785714285714306</v>
      </c>
      <c r="E254" s="258">
        <f t="shared" si="47"/>
        <v>-5.1785714285714306</v>
      </c>
      <c r="F254" s="259">
        <f t="shared" si="47"/>
        <v>0.9285714285714306</v>
      </c>
      <c r="G254" s="390">
        <f t="shared" si="47"/>
        <v>-4.7142857142857224</v>
      </c>
      <c r="H254" s="228"/>
      <c r="I254" s="677"/>
    </row>
    <row r="255" spans="1:9" ht="13" thickBot="1" x14ac:dyDescent="0.3">
      <c r="A255" s="261" t="s">
        <v>27</v>
      </c>
      <c r="B255" s="262">
        <f>B251-B237</f>
        <v>169</v>
      </c>
      <c r="C255" s="263">
        <f t="shared" ref="C255:F255" si="48">C251-C237</f>
        <v>219</v>
      </c>
      <c r="D255" s="263">
        <f t="shared" si="48"/>
        <v>189</v>
      </c>
      <c r="E255" s="263">
        <f t="shared" si="48"/>
        <v>139</v>
      </c>
      <c r="F255" s="264">
        <f t="shared" si="48"/>
        <v>208</v>
      </c>
      <c r="G255" s="400">
        <f>G251-F237</f>
        <v>50</v>
      </c>
      <c r="H255" s="527"/>
      <c r="I255" s="677"/>
    </row>
    <row r="256" spans="1:9" x14ac:dyDescent="0.25">
      <c r="A256" s="273" t="s">
        <v>52</v>
      </c>
      <c r="B256" s="567">
        <v>98</v>
      </c>
      <c r="C256" s="556">
        <v>160</v>
      </c>
      <c r="D256" s="556">
        <v>231</v>
      </c>
      <c r="E256" s="556">
        <v>335</v>
      </c>
      <c r="F256" s="568">
        <v>393</v>
      </c>
      <c r="G256" s="393">
        <f>SUM(B256:F256)</f>
        <v>1217</v>
      </c>
      <c r="H256" s="677" t="s">
        <v>56</v>
      </c>
      <c r="I256" s="271">
        <f>G242-G256</f>
        <v>6</v>
      </c>
    </row>
    <row r="257" spans="1:9" x14ac:dyDescent="0.25">
      <c r="A257" s="273" t="s">
        <v>28</v>
      </c>
      <c r="B257" s="218">
        <v>114.5</v>
      </c>
      <c r="C257" s="678">
        <v>114.5</v>
      </c>
      <c r="D257" s="678">
        <v>115</v>
      </c>
      <c r="E257" s="678">
        <v>115</v>
      </c>
      <c r="F257" s="219">
        <v>115</v>
      </c>
      <c r="G257" s="394"/>
      <c r="H257" s="677" t="s">
        <v>57</v>
      </c>
      <c r="I257" s="677">
        <v>107.91</v>
      </c>
    </row>
    <row r="258" spans="1:9" ht="13" thickBot="1" x14ac:dyDescent="0.3">
      <c r="A258" s="274" t="s">
        <v>26</v>
      </c>
      <c r="B258" s="574">
        <f>(B257-B243)</f>
        <v>7.5</v>
      </c>
      <c r="C258" s="575">
        <f t="shared" ref="C258:F258" si="49">(C257-C243)</f>
        <v>7.5</v>
      </c>
      <c r="D258" s="575">
        <f t="shared" si="49"/>
        <v>7.5</v>
      </c>
      <c r="E258" s="575">
        <f t="shared" si="49"/>
        <v>7.5</v>
      </c>
      <c r="F258" s="576">
        <f t="shared" si="49"/>
        <v>7.5</v>
      </c>
      <c r="G258" s="395"/>
      <c r="H258" s="677" t="s">
        <v>26</v>
      </c>
      <c r="I258" s="577">
        <f>I257-I243</f>
        <v>7.8199999999999932</v>
      </c>
    </row>
  </sheetData>
  <mergeCells count="27">
    <mergeCell ref="B248:F248"/>
    <mergeCell ref="B234:E234"/>
    <mergeCell ref="B100:E100"/>
    <mergeCell ref="Q128:S128"/>
    <mergeCell ref="H51:P53"/>
    <mergeCell ref="B87:E87"/>
    <mergeCell ref="B74:E74"/>
    <mergeCell ref="K64:O64"/>
    <mergeCell ref="K65:O68"/>
    <mergeCell ref="B61:E61"/>
    <mergeCell ref="B113:E113"/>
    <mergeCell ref="B126:E126"/>
    <mergeCell ref="B220:E220"/>
    <mergeCell ref="B206:E206"/>
    <mergeCell ref="B192:E192"/>
    <mergeCell ref="B8:E8"/>
    <mergeCell ref="B21:E21"/>
    <mergeCell ref="B34:E34"/>
    <mergeCell ref="H37:P39"/>
    <mergeCell ref="B48:E48"/>
    <mergeCell ref="T129:V134"/>
    <mergeCell ref="J138:P139"/>
    <mergeCell ref="B139:E139"/>
    <mergeCell ref="N181:Q181"/>
    <mergeCell ref="B178:E178"/>
    <mergeCell ref="B165:E165"/>
    <mergeCell ref="B152:E152"/>
  </mergeCells>
  <conditionalFormatting sqref="B91">
    <cfRule type="colorScale" priority="71">
      <colorScale>
        <cfvo type="min"/>
        <cfvo type="max"/>
        <color rgb="FFFFEF9C"/>
        <color rgb="FF63BE7B"/>
      </colorScale>
    </cfRule>
  </conditionalFormatting>
  <conditionalFormatting sqref="B92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82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79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69">
      <colorScale>
        <cfvo type="min"/>
        <cfvo type="max"/>
        <color rgb="FFFFEF9C"/>
        <color rgb="FF63BE7B"/>
      </colorScale>
    </cfRule>
  </conditionalFormatting>
  <conditionalFormatting sqref="C92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67">
      <colorScale>
        <cfvo type="min"/>
        <cfvo type="max"/>
        <color rgb="FFFFEF9C"/>
        <color rgb="FF63BE7B"/>
      </colorScale>
    </cfRule>
  </conditionalFormatting>
  <conditionalFormatting sqref="D92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65">
      <colorScale>
        <cfvo type="min"/>
        <cfvo type="max"/>
        <color rgb="FFFFEF9C"/>
        <color rgb="FF63BE7B"/>
      </colorScale>
    </cfRule>
  </conditionalFormatting>
  <conditionalFormatting sqref="E92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63">
      <colorScale>
        <cfvo type="min"/>
        <cfvo type="max"/>
        <color rgb="FFFFEF9C"/>
        <color rgb="FF63BE7B"/>
      </colorScale>
    </cfRule>
  </conditionalFormatting>
  <conditionalFormatting sqref="F92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F1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F1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F1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F1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3:F2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F2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1:F2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X273"/>
  <sheetViews>
    <sheetView showGridLines="0" topLeftCell="A241" zoomScale="70" zoomScaleNormal="70" workbookViewId="0">
      <selection activeCell="G273" sqref="G273"/>
    </sheetView>
  </sheetViews>
  <sheetFormatPr baseColWidth="10" defaultColWidth="11.453125" defaultRowHeight="12.5" x14ac:dyDescent="0.25"/>
  <cols>
    <col min="1" max="1" width="16.26953125" style="200" bestFit="1" customWidth="1"/>
    <col min="2" max="6" width="8.81640625" style="200" customWidth="1"/>
    <col min="7" max="7" width="10.1796875" style="200" customWidth="1"/>
    <col min="8" max="8" width="11.453125" style="200" bestFit="1" customWidth="1"/>
    <col min="9" max="9" width="13" style="200" bestFit="1" customWidth="1"/>
    <col min="10" max="10" width="9.54296875" style="200" bestFit="1" customWidth="1"/>
    <col min="11" max="13" width="11.453125" style="200"/>
    <col min="14" max="14" width="11.453125" style="607"/>
    <col min="15" max="16384" width="11.453125" style="200"/>
  </cols>
  <sheetData>
    <row r="1" spans="1:16" x14ac:dyDescent="0.25">
      <c r="A1" s="200" t="s">
        <v>58</v>
      </c>
    </row>
    <row r="2" spans="1:16" x14ac:dyDescent="0.25">
      <c r="A2" s="200" t="s">
        <v>59</v>
      </c>
      <c r="B2" s="227">
        <v>44.678571428571431</v>
      </c>
    </row>
    <row r="3" spans="1:16" x14ac:dyDescent="0.25">
      <c r="A3" s="200" t="s">
        <v>7</v>
      </c>
      <c r="B3" s="200">
        <v>80.612244897959187</v>
      </c>
    </row>
    <row r="4" spans="1:16" x14ac:dyDescent="0.25">
      <c r="A4" s="200" t="s">
        <v>60</v>
      </c>
      <c r="B4" s="200">
        <v>3081</v>
      </c>
    </row>
    <row r="6" spans="1:16" x14ac:dyDescent="0.25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" thickBot="1" x14ac:dyDescent="0.3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3">
      <c r="A8" s="278" t="s">
        <v>49</v>
      </c>
      <c r="B8" s="686" t="s">
        <v>50</v>
      </c>
      <c r="C8" s="687"/>
      <c r="D8" s="687"/>
      <c r="E8" s="687"/>
      <c r="F8" s="687"/>
      <c r="G8" s="688"/>
      <c r="H8" s="298" t="s">
        <v>0</v>
      </c>
    </row>
    <row r="9" spans="1:16" x14ac:dyDescent="0.25">
      <c r="A9" s="214" t="s">
        <v>54</v>
      </c>
      <c r="B9" s="706">
        <v>1</v>
      </c>
      <c r="C9" s="707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ht="13" x14ac:dyDescent="0.25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721" t="s">
        <v>67</v>
      </c>
      <c r="L10" s="721"/>
      <c r="M10" s="721"/>
      <c r="N10" s="721"/>
      <c r="O10" s="721"/>
      <c r="P10" s="721"/>
    </row>
    <row r="11" spans="1:16" ht="13" x14ac:dyDescent="0.25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721"/>
      <c r="L11" s="721"/>
      <c r="M11" s="721"/>
      <c r="N11" s="721"/>
      <c r="O11" s="721"/>
      <c r="P11" s="721"/>
    </row>
    <row r="12" spans="1:16" ht="13" x14ac:dyDescent="0.25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721"/>
      <c r="L12" s="721"/>
      <c r="M12" s="721"/>
      <c r="N12" s="721"/>
      <c r="O12" s="721"/>
      <c r="P12" s="721"/>
    </row>
    <row r="13" spans="1:16" ht="13" x14ac:dyDescent="0.25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5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5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" thickBot="1" x14ac:dyDescent="0.3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5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5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" thickBot="1" x14ac:dyDescent="0.3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5">
      <c r="B20" s="200">
        <v>30.5</v>
      </c>
    </row>
    <row r="21" spans="1:16" ht="13" thickBot="1" x14ac:dyDescent="0.3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3">
      <c r="A22" s="278" t="s">
        <v>72</v>
      </c>
      <c r="B22" s="686" t="s">
        <v>50</v>
      </c>
      <c r="C22" s="687"/>
      <c r="D22" s="687"/>
      <c r="E22" s="687"/>
      <c r="F22" s="687"/>
      <c r="G22" s="688"/>
      <c r="H22" s="298" t="s">
        <v>0</v>
      </c>
    </row>
    <row r="23" spans="1:16" x14ac:dyDescent="0.25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5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738" t="s">
        <v>75</v>
      </c>
      <c r="K24" s="738"/>
      <c r="L24" s="738"/>
      <c r="M24" s="738"/>
      <c r="N24" s="738"/>
      <c r="O24" s="738"/>
      <c r="P24" s="738"/>
    </row>
    <row r="25" spans="1:16" ht="13" x14ac:dyDescent="0.25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738"/>
      <c r="K25" s="738"/>
      <c r="L25" s="738"/>
      <c r="M25" s="738"/>
      <c r="N25" s="738"/>
      <c r="O25" s="738"/>
      <c r="P25" s="738"/>
    </row>
    <row r="26" spans="1:16" x14ac:dyDescent="0.25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738"/>
      <c r="K26" s="738"/>
      <c r="L26" s="738"/>
      <c r="M26" s="738"/>
      <c r="N26" s="738"/>
      <c r="O26" s="738"/>
      <c r="P26" s="738"/>
    </row>
    <row r="27" spans="1:16" ht="13" x14ac:dyDescent="0.25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5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5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" thickBot="1" x14ac:dyDescent="0.3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5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5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" thickBot="1" x14ac:dyDescent="0.3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5">
      <c r="D34" s="200">
        <v>35</v>
      </c>
      <c r="E34" s="200">
        <v>34</v>
      </c>
      <c r="H34" s="200">
        <v>34</v>
      </c>
    </row>
    <row r="35" spans="1:18" ht="13" thickBot="1" x14ac:dyDescent="0.3"/>
    <row r="36" spans="1:18" ht="13.5" thickBot="1" x14ac:dyDescent="0.3">
      <c r="A36" s="278" t="s">
        <v>80</v>
      </c>
      <c r="B36" s="689" t="s">
        <v>50</v>
      </c>
      <c r="C36" s="690"/>
      <c r="D36" s="690"/>
      <c r="E36" s="690"/>
      <c r="F36" s="690"/>
      <c r="G36" s="691"/>
      <c r="H36" s="298" t="s">
        <v>0</v>
      </c>
    </row>
    <row r="37" spans="1:18" x14ac:dyDescent="0.25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722" t="s">
        <v>99</v>
      </c>
      <c r="R37" s="722"/>
    </row>
    <row r="38" spans="1:18" x14ac:dyDescent="0.25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738" t="s">
        <v>87</v>
      </c>
      <c r="K38" s="738"/>
      <c r="L38" s="738"/>
      <c r="M38" s="738"/>
      <c r="N38" s="738"/>
      <c r="O38" s="738"/>
      <c r="P38" s="738"/>
      <c r="Q38" s="275" t="s">
        <v>90</v>
      </c>
      <c r="R38" s="275">
        <v>39</v>
      </c>
    </row>
    <row r="39" spans="1:18" ht="13" x14ac:dyDescent="0.25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738"/>
      <c r="K39" s="738"/>
      <c r="L39" s="738"/>
      <c r="M39" s="738"/>
      <c r="N39" s="738"/>
      <c r="O39" s="738"/>
      <c r="P39" s="738"/>
      <c r="Q39" s="275" t="s">
        <v>91</v>
      </c>
      <c r="R39" s="275">
        <v>38.5</v>
      </c>
    </row>
    <row r="40" spans="1:18" x14ac:dyDescent="0.25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738"/>
      <c r="K40" s="738"/>
      <c r="L40" s="738"/>
      <c r="M40" s="738"/>
      <c r="N40" s="738"/>
      <c r="O40" s="738"/>
      <c r="P40" s="738"/>
      <c r="Q40" s="275" t="s">
        <v>92</v>
      </c>
      <c r="R40" s="275">
        <v>38</v>
      </c>
    </row>
    <row r="41" spans="1:18" ht="13" x14ac:dyDescent="0.25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5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5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" thickBot="1" x14ac:dyDescent="0.3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5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5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" thickBot="1" x14ac:dyDescent="0.3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" thickBot="1" x14ac:dyDescent="0.3">
      <c r="D48" s="200">
        <v>38.5</v>
      </c>
    </row>
    <row r="49" spans="1:22" ht="13" thickBot="1" x14ac:dyDescent="0.3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3">
      <c r="A50" s="278" t="s">
        <v>100</v>
      </c>
      <c r="B50" s="686" t="s">
        <v>50</v>
      </c>
      <c r="C50" s="687"/>
      <c r="D50" s="687"/>
      <c r="E50" s="687"/>
      <c r="F50" s="687"/>
      <c r="G50" s="688"/>
      <c r="H50" s="298" t="s">
        <v>0</v>
      </c>
    </row>
    <row r="51" spans="1:22" x14ac:dyDescent="0.25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5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738" t="s">
        <v>116</v>
      </c>
      <c r="K52" s="738"/>
      <c r="L52" s="738"/>
      <c r="M52" s="738"/>
      <c r="N52" s="738"/>
      <c r="O52" s="738"/>
      <c r="P52" s="738"/>
    </row>
    <row r="53" spans="1:22" ht="13" x14ac:dyDescent="0.25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738"/>
      <c r="K53" s="738"/>
      <c r="L53" s="738"/>
      <c r="M53" s="738"/>
      <c r="N53" s="738"/>
      <c r="O53" s="738"/>
      <c r="P53" s="738"/>
    </row>
    <row r="54" spans="1:22" x14ac:dyDescent="0.25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738"/>
      <c r="K54" s="738"/>
      <c r="L54" s="738"/>
      <c r="M54" s="738"/>
      <c r="N54" s="738"/>
      <c r="O54" s="738"/>
      <c r="P54" s="738"/>
    </row>
    <row r="55" spans="1:22" ht="13" x14ac:dyDescent="0.25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5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5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" thickBot="1" x14ac:dyDescent="0.3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5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5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" thickBot="1" x14ac:dyDescent="0.3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715" t="s">
        <v>127</v>
      </c>
      <c r="T61" s="715"/>
      <c r="U61" s="715"/>
    </row>
    <row r="62" spans="1:22" ht="12.75" customHeight="1" x14ac:dyDescent="0.25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3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3">
      <c r="A64" s="278" t="s">
        <v>122</v>
      </c>
      <c r="B64" s="686" t="s">
        <v>50</v>
      </c>
      <c r="C64" s="687"/>
      <c r="D64" s="687"/>
      <c r="E64" s="687"/>
      <c r="F64" s="687"/>
      <c r="G64" s="688"/>
      <c r="H64" s="298" t="s">
        <v>0</v>
      </c>
      <c r="U64" s="210"/>
      <c r="V64" s="210"/>
    </row>
    <row r="65" spans="1:24" ht="12.75" customHeight="1" x14ac:dyDescent="0.25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ht="13" x14ac:dyDescent="0.25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ht="13" x14ac:dyDescent="0.25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ht="13" x14ac:dyDescent="0.25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ht="13" x14ac:dyDescent="0.25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5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5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" thickBot="1" x14ac:dyDescent="0.3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5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5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" thickBot="1" x14ac:dyDescent="0.3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5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" thickBot="1" x14ac:dyDescent="0.3"/>
    <row r="78" spans="1:24" ht="13.5" thickBot="1" x14ac:dyDescent="0.3">
      <c r="A78" s="278" t="s">
        <v>133</v>
      </c>
      <c r="B78" s="686" t="s">
        <v>50</v>
      </c>
      <c r="C78" s="687"/>
      <c r="D78" s="687"/>
      <c r="E78" s="687"/>
      <c r="F78" s="687"/>
      <c r="G78" s="688"/>
      <c r="H78" s="298" t="s">
        <v>0</v>
      </c>
    </row>
    <row r="79" spans="1:24" x14ac:dyDescent="0.25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721" t="s">
        <v>132</v>
      </c>
      <c r="Q79" s="721"/>
      <c r="R79" s="721"/>
      <c r="S79" s="721"/>
      <c r="T79" s="721"/>
      <c r="U79" s="721"/>
      <c r="V79" s="721"/>
      <c r="W79" s="721"/>
      <c r="X79" s="721"/>
    </row>
    <row r="80" spans="1:24" ht="13" x14ac:dyDescent="0.25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721"/>
      <c r="Q80" s="721"/>
      <c r="R80" s="721"/>
      <c r="S80" s="721"/>
      <c r="T80" s="721"/>
      <c r="U80" s="721"/>
      <c r="V80" s="721"/>
      <c r="W80" s="721"/>
      <c r="X80" s="721"/>
    </row>
    <row r="81" spans="1:24" ht="13" x14ac:dyDescent="0.25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721"/>
      <c r="Q81" s="721"/>
      <c r="R81" s="721"/>
      <c r="S81" s="721"/>
      <c r="T81" s="721"/>
      <c r="U81" s="721"/>
      <c r="V81" s="721"/>
      <c r="W81" s="721"/>
      <c r="X81" s="721"/>
    </row>
    <row r="82" spans="1:24" ht="13" x14ac:dyDescent="0.25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ht="13" x14ac:dyDescent="0.25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5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5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" thickBot="1" x14ac:dyDescent="0.3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5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5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" thickBot="1" x14ac:dyDescent="0.3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5">
      <c r="G90" s="200">
        <v>48</v>
      </c>
    </row>
    <row r="91" spans="1:24" ht="13" thickBot="1" x14ac:dyDescent="0.3"/>
    <row r="92" spans="1:24" ht="13.5" thickBot="1" x14ac:dyDescent="0.3">
      <c r="A92" s="278" t="s">
        <v>136</v>
      </c>
      <c r="B92" s="686" t="s">
        <v>50</v>
      </c>
      <c r="C92" s="687"/>
      <c r="D92" s="687"/>
      <c r="E92" s="687"/>
      <c r="F92" s="687"/>
      <c r="G92" s="688"/>
      <c r="H92" s="298" t="s">
        <v>0</v>
      </c>
    </row>
    <row r="93" spans="1:24" x14ac:dyDescent="0.25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ht="13" x14ac:dyDescent="0.25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3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ht="13" x14ac:dyDescent="0.25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732" t="s">
        <v>137</v>
      </c>
      <c r="L96" s="733"/>
      <c r="M96" s="734"/>
      <c r="N96" s="610"/>
      <c r="O96" s="228" t="s">
        <v>138</v>
      </c>
    </row>
    <row r="97" spans="1:24" ht="13.5" thickBot="1" x14ac:dyDescent="0.3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735"/>
      <c r="L97" s="736"/>
      <c r="M97" s="737"/>
      <c r="N97" s="610"/>
      <c r="O97" s="228" t="s">
        <v>139</v>
      </c>
    </row>
    <row r="98" spans="1:24" x14ac:dyDescent="0.25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693" t="s">
        <v>140</v>
      </c>
      <c r="W98" s="694"/>
      <c r="X98" s="695"/>
    </row>
    <row r="99" spans="1:24" x14ac:dyDescent="0.25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696"/>
      <c r="W99" s="721"/>
      <c r="X99" s="698"/>
    </row>
    <row r="100" spans="1:24" ht="13" thickBot="1" x14ac:dyDescent="0.3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699"/>
      <c r="W100" s="700"/>
      <c r="X100" s="701"/>
    </row>
    <row r="101" spans="1:24" x14ac:dyDescent="0.25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5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" thickBot="1" x14ac:dyDescent="0.3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5">
      <c r="F104" s="200">
        <v>51</v>
      </c>
    </row>
    <row r="105" spans="1:24" ht="13" thickBot="1" x14ac:dyDescent="0.3">
      <c r="M105" s="731" t="s">
        <v>150</v>
      </c>
      <c r="N105" s="731"/>
      <c r="O105" s="731"/>
      <c r="P105" s="731"/>
      <c r="Q105" s="731"/>
      <c r="R105" s="731"/>
    </row>
    <row r="106" spans="1:24" ht="38" thickBot="1" x14ac:dyDescent="0.3">
      <c r="A106" s="278" t="s">
        <v>141</v>
      </c>
      <c r="B106" s="686" t="s">
        <v>50</v>
      </c>
      <c r="C106" s="687"/>
      <c r="D106" s="687"/>
      <c r="E106" s="687"/>
      <c r="F106" s="687"/>
      <c r="G106" s="688"/>
      <c r="H106" s="298" t="s">
        <v>0</v>
      </c>
      <c r="M106" s="275" t="s">
        <v>113</v>
      </c>
      <c r="N106" s="608"/>
      <c r="O106" s="275" t="s">
        <v>149</v>
      </c>
      <c r="P106" s="437" t="s">
        <v>147</v>
      </c>
      <c r="Q106" s="275" t="s">
        <v>148</v>
      </c>
      <c r="R106" s="437" t="s">
        <v>176</v>
      </c>
    </row>
    <row r="107" spans="1:24" x14ac:dyDescent="0.25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8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ht="13" x14ac:dyDescent="0.25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8"/>
      <c r="O108" s="275" t="s">
        <v>143</v>
      </c>
      <c r="P108" s="275">
        <v>73.400000000000006</v>
      </c>
      <c r="Q108" s="275">
        <v>508</v>
      </c>
      <c r="R108" s="438">
        <v>57</v>
      </c>
    </row>
    <row r="109" spans="1:24" ht="13" x14ac:dyDescent="0.25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8"/>
      <c r="O109" s="275" t="s">
        <v>144</v>
      </c>
      <c r="P109" s="275">
        <v>73.400000000000006</v>
      </c>
      <c r="Q109" s="275">
        <v>765</v>
      </c>
      <c r="R109" s="438">
        <v>56.5</v>
      </c>
    </row>
    <row r="110" spans="1:24" ht="13" x14ac:dyDescent="0.25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145</v>
      </c>
      <c r="P110" s="275">
        <v>73.400000000000006</v>
      </c>
      <c r="Q110" s="275">
        <v>607</v>
      </c>
      <c r="R110" s="438">
        <v>55.5</v>
      </c>
    </row>
    <row r="111" spans="1:24" ht="13" x14ac:dyDescent="0.25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146</v>
      </c>
      <c r="P111" s="275">
        <v>73.400000000000006</v>
      </c>
      <c r="Q111" s="275">
        <v>540</v>
      </c>
      <c r="R111" s="438">
        <v>54</v>
      </c>
    </row>
    <row r="112" spans="1:24" x14ac:dyDescent="0.25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8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5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" thickBot="1" x14ac:dyDescent="0.3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5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5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" thickBot="1" x14ac:dyDescent="0.3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" thickBot="1" x14ac:dyDescent="0.3"/>
    <row r="120" spans="1:11" ht="13.5" thickBot="1" x14ac:dyDescent="0.3">
      <c r="A120" s="278" t="s">
        <v>154</v>
      </c>
      <c r="B120" s="686" t="s">
        <v>50</v>
      </c>
      <c r="C120" s="687"/>
      <c r="D120" s="687"/>
      <c r="E120" s="687"/>
      <c r="F120" s="687"/>
      <c r="G120" s="688"/>
      <c r="H120" s="298" t="s">
        <v>0</v>
      </c>
    </row>
    <row r="121" spans="1:11" x14ac:dyDescent="0.25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ht="13" x14ac:dyDescent="0.25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ht="13" x14ac:dyDescent="0.25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ht="13" x14ac:dyDescent="0.25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ht="13" x14ac:dyDescent="0.25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5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5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" thickBot="1" x14ac:dyDescent="0.3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5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5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" thickBot="1" x14ac:dyDescent="0.3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" thickBot="1" x14ac:dyDescent="0.3"/>
    <row r="134" spans="1:11" ht="13.5" thickBot="1" x14ac:dyDescent="0.3">
      <c r="A134" s="278" t="s">
        <v>181</v>
      </c>
      <c r="B134" s="686" t="s">
        <v>50</v>
      </c>
      <c r="C134" s="687"/>
      <c r="D134" s="687"/>
      <c r="E134" s="687"/>
      <c r="F134" s="687"/>
      <c r="G134" s="688"/>
      <c r="H134" s="298" t="s">
        <v>0</v>
      </c>
      <c r="I134" s="511"/>
      <c r="J134" s="511"/>
      <c r="K134" s="511"/>
    </row>
    <row r="135" spans="1:11" x14ac:dyDescent="0.25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ht="13" x14ac:dyDescent="0.25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ht="13" x14ac:dyDescent="0.25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ht="13" x14ac:dyDescent="0.25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ht="13" x14ac:dyDescent="0.25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5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5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" thickBot="1" x14ac:dyDescent="0.3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5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5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" thickBot="1" x14ac:dyDescent="0.3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5">
      <c r="C146" s="200">
        <v>63.5</v>
      </c>
    </row>
    <row r="147" spans="1:11" ht="13" thickBot="1" x14ac:dyDescent="0.3"/>
    <row r="148" spans="1:11" ht="13.5" thickBot="1" x14ac:dyDescent="0.3">
      <c r="A148" s="278" t="s">
        <v>196</v>
      </c>
      <c r="B148" s="686" t="s">
        <v>50</v>
      </c>
      <c r="C148" s="687"/>
      <c r="D148" s="687"/>
      <c r="E148" s="687"/>
      <c r="F148" s="687"/>
      <c r="G148" s="688"/>
      <c r="H148" s="298" t="s">
        <v>0</v>
      </c>
      <c r="I148" s="543"/>
      <c r="J148" s="543"/>
      <c r="K148" s="543"/>
    </row>
    <row r="149" spans="1:11" x14ac:dyDescent="0.25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ht="13" x14ac:dyDescent="0.25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ht="13" x14ac:dyDescent="0.25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ht="13" x14ac:dyDescent="0.25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ht="13" x14ac:dyDescent="0.25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5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5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" thickBot="1" x14ac:dyDescent="0.3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5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5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" thickBot="1" x14ac:dyDescent="0.3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5">
      <c r="B160" s="200">
        <v>67</v>
      </c>
    </row>
    <row r="161" spans="1:11" ht="13" thickBot="1" x14ac:dyDescent="0.3"/>
    <row r="162" spans="1:11" ht="13.5" thickBot="1" x14ac:dyDescent="0.3">
      <c r="A162" s="278" t="s">
        <v>202</v>
      </c>
      <c r="B162" s="686" t="s">
        <v>50</v>
      </c>
      <c r="C162" s="687"/>
      <c r="D162" s="687"/>
      <c r="E162" s="687"/>
      <c r="F162" s="687"/>
      <c r="G162" s="688"/>
      <c r="H162" s="298" t="s">
        <v>0</v>
      </c>
      <c r="I162" s="570"/>
      <c r="J162" s="570"/>
      <c r="K162" s="570"/>
    </row>
    <row r="163" spans="1:11" x14ac:dyDescent="0.25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ht="13" x14ac:dyDescent="0.25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ht="13" x14ac:dyDescent="0.25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ht="13" x14ac:dyDescent="0.25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ht="13" x14ac:dyDescent="0.25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5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5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" thickBot="1" x14ac:dyDescent="0.3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5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5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" thickBot="1" x14ac:dyDescent="0.3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5">
      <c r="G174" s="200">
        <v>64.5</v>
      </c>
    </row>
    <row r="175" spans="1:11" ht="13" thickBot="1" x14ac:dyDescent="0.3"/>
    <row r="176" spans="1:11" ht="13.5" thickBot="1" x14ac:dyDescent="0.3">
      <c r="A176" s="278" t="s">
        <v>204</v>
      </c>
      <c r="B176" s="686" t="s">
        <v>50</v>
      </c>
      <c r="C176" s="687"/>
      <c r="D176" s="687"/>
      <c r="E176" s="687"/>
      <c r="F176" s="687"/>
      <c r="G176" s="688"/>
      <c r="H176" s="298" t="s">
        <v>0</v>
      </c>
      <c r="I176" s="594"/>
      <c r="J176" s="594"/>
      <c r="K176" s="594"/>
    </row>
    <row r="177" spans="1:18" x14ac:dyDescent="0.25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ht="13" x14ac:dyDescent="0.25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ht="13" x14ac:dyDescent="0.25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ht="13" x14ac:dyDescent="0.25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ht="13" x14ac:dyDescent="0.25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5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5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" thickBot="1" x14ac:dyDescent="0.3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5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5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" thickBot="1" x14ac:dyDescent="0.3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" thickBot="1" x14ac:dyDescent="0.3"/>
    <row r="190" spans="1:18" ht="13.5" thickBot="1" x14ac:dyDescent="0.3">
      <c r="A190" s="278" t="s">
        <v>205</v>
      </c>
      <c r="B190" s="686" t="s">
        <v>50</v>
      </c>
      <c r="C190" s="687"/>
      <c r="D190" s="687"/>
      <c r="E190" s="687"/>
      <c r="F190" s="687"/>
      <c r="G190" s="688"/>
      <c r="H190" s="298" t="s">
        <v>0</v>
      </c>
      <c r="I190" s="641"/>
      <c r="J190" s="641"/>
      <c r="K190" s="641"/>
    </row>
    <row r="191" spans="1:18" ht="11.25" customHeight="1" thickBot="1" x14ac:dyDescent="0.3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1"/>
      <c r="K191" s="641"/>
      <c r="M191" s="612" t="s">
        <v>113</v>
      </c>
      <c r="N191" s="613" t="s">
        <v>214</v>
      </c>
      <c r="O191" s="613" t="s">
        <v>149</v>
      </c>
      <c r="P191" s="614" t="s">
        <v>148</v>
      </c>
      <c r="Q191" s="615" t="s">
        <v>176</v>
      </c>
      <c r="R191" s="536"/>
    </row>
    <row r="192" spans="1:18" ht="13" x14ac:dyDescent="0.25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730" t="s">
        <v>215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ht="13" x14ac:dyDescent="0.25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730"/>
      <c r="M193" s="218">
        <v>2</v>
      </c>
      <c r="N193" s="608">
        <v>2</v>
      </c>
      <c r="O193" s="608" t="s">
        <v>209</v>
      </c>
      <c r="P193" s="608">
        <v>738</v>
      </c>
      <c r="Q193" s="219">
        <v>77</v>
      </c>
      <c r="R193" s="508"/>
    </row>
    <row r="194" spans="1:18" ht="13" x14ac:dyDescent="0.25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1"/>
      <c r="J194" s="473"/>
      <c r="K194" s="473"/>
      <c r="L194" s="730"/>
      <c r="M194" s="218">
        <v>3</v>
      </c>
      <c r="N194" s="608">
        <v>1</v>
      </c>
      <c r="O194" s="608" t="s">
        <v>213</v>
      </c>
      <c r="P194" s="608">
        <v>284</v>
      </c>
      <c r="Q194" s="219">
        <v>76</v>
      </c>
      <c r="R194" s="508"/>
    </row>
    <row r="195" spans="1:18" ht="13" x14ac:dyDescent="0.25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3"/>
      <c r="K195" s="473"/>
      <c r="M195" s="611">
        <v>1</v>
      </c>
      <c r="N195" s="490">
        <v>4</v>
      </c>
      <c r="O195" s="608" t="s">
        <v>212</v>
      </c>
      <c r="P195" s="608">
        <v>336</v>
      </c>
      <c r="Q195" s="219">
        <v>77</v>
      </c>
      <c r="R195" s="508"/>
    </row>
    <row r="196" spans="1:18" ht="13" x14ac:dyDescent="0.25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1"/>
      <c r="M196" s="611">
        <v>2</v>
      </c>
      <c r="N196" s="490">
        <v>5</v>
      </c>
      <c r="O196" s="608" t="s">
        <v>210</v>
      </c>
      <c r="P196" s="608">
        <v>733</v>
      </c>
      <c r="Q196" s="219">
        <v>73</v>
      </c>
      <c r="R196" s="508"/>
    </row>
    <row r="197" spans="1:18" ht="13" thickBot="1" x14ac:dyDescent="0.3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1"/>
      <c r="J197" s="293"/>
      <c r="K197" s="641"/>
      <c r="M197" s="216">
        <v>3</v>
      </c>
      <c r="N197" s="217">
        <v>6</v>
      </c>
      <c r="O197" s="217" t="s">
        <v>211</v>
      </c>
      <c r="P197" s="217">
        <v>407</v>
      </c>
      <c r="Q197" s="410">
        <v>72</v>
      </c>
      <c r="R197" s="508"/>
    </row>
    <row r="198" spans="1:18" ht="13" thickBot="1" x14ac:dyDescent="0.3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1"/>
    </row>
    <row r="199" spans="1:18" x14ac:dyDescent="0.25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5">
      <c r="A200" s="295" t="s">
        <v>28</v>
      </c>
      <c r="B200" s="218">
        <v>78</v>
      </c>
      <c r="C200" s="642">
        <v>77</v>
      </c>
      <c r="D200" s="642">
        <v>76.5</v>
      </c>
      <c r="E200" s="642">
        <v>74.5</v>
      </c>
      <c r="F200" s="322">
        <v>72.5</v>
      </c>
      <c r="G200" s="219">
        <v>71.5</v>
      </c>
      <c r="H200" s="394"/>
      <c r="I200" s="641" t="s">
        <v>57</v>
      </c>
      <c r="J200" s="641">
        <v>70.77</v>
      </c>
      <c r="K200" s="228"/>
    </row>
    <row r="201" spans="1:18" ht="13" thickBot="1" x14ac:dyDescent="0.3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1" t="s">
        <v>26</v>
      </c>
      <c r="J201" s="641">
        <f>J200-J186</f>
        <v>3.039999999999992</v>
      </c>
      <c r="K201" s="641"/>
    </row>
    <row r="202" spans="1:18" x14ac:dyDescent="0.25">
      <c r="A202" s="641"/>
      <c r="B202" s="641">
        <v>78</v>
      </c>
      <c r="C202" s="641"/>
      <c r="D202" s="641"/>
      <c r="E202" s="641"/>
      <c r="F202" s="641"/>
      <c r="G202" s="641"/>
      <c r="H202" s="641"/>
      <c r="I202" s="641"/>
      <c r="J202" s="641"/>
      <c r="K202" s="641"/>
    </row>
    <row r="203" spans="1:18" s="645" customFormat="1" x14ac:dyDescent="0.25"/>
    <row r="204" spans="1:18" ht="13" thickBot="1" x14ac:dyDescent="0.3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3">
      <c r="A205" s="278" t="s">
        <v>234</v>
      </c>
      <c r="B205" s="689" t="s">
        <v>50</v>
      </c>
      <c r="C205" s="690"/>
      <c r="D205" s="690"/>
      <c r="E205" s="690"/>
      <c r="F205" s="690"/>
      <c r="G205" s="691"/>
      <c r="H205" s="298" t="s">
        <v>0</v>
      </c>
      <c r="I205" s="632"/>
      <c r="J205" s="632"/>
      <c r="K205" s="632"/>
    </row>
    <row r="206" spans="1:18" x14ac:dyDescent="0.25">
      <c r="A206" s="231" t="s">
        <v>54</v>
      </c>
      <c r="B206" s="647">
        <v>1</v>
      </c>
      <c r="C206" s="644">
        <v>2</v>
      </c>
      <c r="D206" s="644">
        <v>3</v>
      </c>
      <c r="E206" s="647">
        <v>1</v>
      </c>
      <c r="F206" s="644">
        <v>2</v>
      </c>
      <c r="G206" s="644">
        <v>3</v>
      </c>
      <c r="H206" s="392">
        <v>220</v>
      </c>
      <c r="I206" s="213"/>
      <c r="J206" s="632"/>
      <c r="K206" s="632"/>
    </row>
    <row r="207" spans="1:18" ht="13.5" thickBot="1" x14ac:dyDescent="0.3">
      <c r="A207" s="231" t="s">
        <v>2</v>
      </c>
      <c r="B207" s="455">
        <v>3</v>
      </c>
      <c r="C207" s="449">
        <v>2</v>
      </c>
      <c r="D207" s="648">
        <v>1</v>
      </c>
      <c r="E207" s="648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ht="13" x14ac:dyDescent="0.25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ht="13" x14ac:dyDescent="0.25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2"/>
      <c r="J209" s="473"/>
      <c r="K209" s="473"/>
    </row>
    <row r="210" spans="1:11" ht="13" x14ac:dyDescent="0.25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3"/>
      <c r="K210" s="473"/>
    </row>
    <row r="211" spans="1:11" x14ac:dyDescent="0.25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2"/>
    </row>
    <row r="212" spans="1:11" x14ac:dyDescent="0.25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2"/>
      <c r="J212" s="293"/>
      <c r="K212" s="632"/>
    </row>
    <row r="213" spans="1:11" ht="13" thickBot="1" x14ac:dyDescent="0.3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2"/>
    </row>
    <row r="214" spans="1:11" x14ac:dyDescent="0.25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5">
      <c r="A215" s="295" t="s">
        <v>28</v>
      </c>
      <c r="B215" s="218">
        <v>82</v>
      </c>
      <c r="C215" s="644">
        <v>83.5</v>
      </c>
      <c r="D215" s="644">
        <v>86.5</v>
      </c>
      <c r="E215" s="644">
        <v>84</v>
      </c>
      <c r="F215" s="322">
        <v>79.5</v>
      </c>
      <c r="G215" s="219">
        <v>78</v>
      </c>
      <c r="H215" s="394"/>
      <c r="I215" s="632" t="s">
        <v>57</v>
      </c>
      <c r="J215" s="632">
        <v>75.75</v>
      </c>
      <c r="K215" s="228"/>
    </row>
    <row r="216" spans="1:11" ht="13" thickBot="1" x14ac:dyDescent="0.3">
      <c r="A216" s="297" t="s">
        <v>26</v>
      </c>
      <c r="B216" s="659">
        <f>(B215-B204)</f>
        <v>6</v>
      </c>
      <c r="C216" s="660">
        <f t="shared" ref="C216:G216" si="64">(C215-C204)</f>
        <v>6.5</v>
      </c>
      <c r="D216" s="660">
        <f t="shared" si="64"/>
        <v>7.5</v>
      </c>
      <c r="E216" s="660">
        <f t="shared" si="64"/>
        <v>7</v>
      </c>
      <c r="F216" s="660">
        <f t="shared" si="64"/>
        <v>6.5</v>
      </c>
      <c r="G216" s="661">
        <f t="shared" si="64"/>
        <v>6</v>
      </c>
      <c r="H216" s="395"/>
      <c r="I216" s="632" t="s">
        <v>26</v>
      </c>
      <c r="J216" s="577">
        <f>J215-J200</f>
        <v>4.980000000000004</v>
      </c>
      <c r="K216" s="632"/>
    </row>
    <row r="219" spans="1:11" ht="13" thickBot="1" x14ac:dyDescent="0.3"/>
    <row r="220" spans="1:11" ht="13.5" thickBot="1" x14ac:dyDescent="0.3">
      <c r="A220" s="278" t="s">
        <v>243</v>
      </c>
      <c r="B220" s="689" t="s">
        <v>50</v>
      </c>
      <c r="C220" s="690"/>
      <c r="D220" s="690"/>
      <c r="E220" s="690"/>
      <c r="F220" s="690"/>
      <c r="G220" s="691"/>
      <c r="H220" s="298" t="s">
        <v>0</v>
      </c>
      <c r="I220" s="653"/>
      <c r="J220" s="653"/>
      <c r="K220" s="653"/>
    </row>
    <row r="221" spans="1:11" x14ac:dyDescent="0.25">
      <c r="A221" s="231" t="s">
        <v>54</v>
      </c>
      <c r="B221" s="647">
        <v>1</v>
      </c>
      <c r="C221" s="654">
        <v>2</v>
      </c>
      <c r="D221" s="654">
        <v>3</v>
      </c>
      <c r="E221" s="647">
        <v>1</v>
      </c>
      <c r="F221" s="654">
        <v>2</v>
      </c>
      <c r="G221" s="654">
        <v>3</v>
      </c>
      <c r="H221" s="392">
        <v>217</v>
      </c>
      <c r="I221" s="213"/>
      <c r="J221" s="653"/>
      <c r="K221" s="653"/>
    </row>
    <row r="222" spans="1:11" ht="13.5" thickBot="1" x14ac:dyDescent="0.3">
      <c r="A222" s="231" t="s">
        <v>2</v>
      </c>
      <c r="B222" s="455">
        <v>3</v>
      </c>
      <c r="C222" s="449">
        <v>2</v>
      </c>
      <c r="D222" s="648">
        <v>1</v>
      </c>
      <c r="E222" s="648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ht="13" x14ac:dyDescent="0.25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ht="13" x14ac:dyDescent="0.25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3"/>
      <c r="J224" s="473"/>
      <c r="K224" s="473"/>
    </row>
    <row r="225" spans="1:11" ht="13" x14ac:dyDescent="0.25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5"/>
      <c r="K225" s="473"/>
    </row>
    <row r="226" spans="1:11" x14ac:dyDescent="0.25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3"/>
    </row>
    <row r="227" spans="1:11" x14ac:dyDescent="0.25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3"/>
      <c r="J227" s="293"/>
      <c r="K227" s="653"/>
    </row>
    <row r="228" spans="1:11" ht="13" thickBot="1" x14ac:dyDescent="0.3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3"/>
    </row>
    <row r="229" spans="1:11" x14ac:dyDescent="0.25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5">
      <c r="A230" s="273" t="s">
        <v>28</v>
      </c>
      <c r="B230" s="218">
        <v>89</v>
      </c>
      <c r="C230" s="657">
        <v>91.5</v>
      </c>
      <c r="D230" s="657">
        <v>94.5</v>
      </c>
      <c r="E230" s="657">
        <v>92</v>
      </c>
      <c r="F230" s="657">
        <v>87.5</v>
      </c>
      <c r="G230" s="219">
        <v>85</v>
      </c>
      <c r="H230" s="394"/>
      <c r="I230" s="653" t="s">
        <v>57</v>
      </c>
      <c r="J230" s="653">
        <v>78.98</v>
      </c>
      <c r="K230" s="228"/>
    </row>
    <row r="231" spans="1:11" ht="13" thickBot="1" x14ac:dyDescent="0.3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3" t="s">
        <v>26</v>
      </c>
      <c r="J231" s="442">
        <f>J230-J215</f>
        <v>3.230000000000004</v>
      </c>
      <c r="K231" s="653"/>
    </row>
    <row r="232" spans="1:11" x14ac:dyDescent="0.25">
      <c r="D232" s="200">
        <v>94.5</v>
      </c>
      <c r="F232" s="200">
        <v>87.5</v>
      </c>
    </row>
    <row r="233" spans="1:11" ht="13" thickBot="1" x14ac:dyDescent="0.3"/>
    <row r="234" spans="1:11" ht="13.5" thickBot="1" x14ac:dyDescent="0.3">
      <c r="A234" s="278" t="s">
        <v>244</v>
      </c>
      <c r="B234" s="689" t="s">
        <v>50</v>
      </c>
      <c r="C234" s="690"/>
      <c r="D234" s="690"/>
      <c r="E234" s="690"/>
      <c r="F234" s="690"/>
      <c r="G234" s="691"/>
      <c r="H234" s="298" t="s">
        <v>0</v>
      </c>
      <c r="I234" s="663"/>
      <c r="J234" s="663"/>
      <c r="K234" s="663"/>
    </row>
    <row r="235" spans="1:11" x14ac:dyDescent="0.25">
      <c r="A235" s="231" t="s">
        <v>54</v>
      </c>
      <c r="B235" s="647">
        <v>1</v>
      </c>
      <c r="C235" s="664">
        <v>2</v>
      </c>
      <c r="D235" s="664">
        <v>3</v>
      </c>
      <c r="E235" s="647">
        <v>1</v>
      </c>
      <c r="F235" s="664">
        <v>2</v>
      </c>
      <c r="G235" s="664">
        <v>3</v>
      </c>
      <c r="H235" s="392"/>
      <c r="I235" s="213"/>
      <c r="J235" s="663"/>
      <c r="K235" s="663"/>
    </row>
    <row r="236" spans="1:11" ht="13.5" thickBot="1" x14ac:dyDescent="0.3">
      <c r="A236" s="231" t="s">
        <v>2</v>
      </c>
      <c r="B236" s="455">
        <v>3</v>
      </c>
      <c r="C236" s="449">
        <v>2</v>
      </c>
      <c r="D236" s="648">
        <v>1</v>
      </c>
      <c r="E236" s="648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ht="13" x14ac:dyDescent="0.25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ht="13" x14ac:dyDescent="0.25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3"/>
      <c r="J238" s="473"/>
      <c r="K238" s="473"/>
    </row>
    <row r="239" spans="1:11" ht="13" x14ac:dyDescent="0.25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6"/>
      <c r="K239" s="473"/>
    </row>
    <row r="240" spans="1:11" x14ac:dyDescent="0.25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3"/>
    </row>
    <row r="241" spans="1:11" x14ac:dyDescent="0.25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3"/>
      <c r="J241" s="293"/>
      <c r="K241" s="663"/>
    </row>
    <row r="242" spans="1:11" ht="13" thickBot="1" x14ac:dyDescent="0.3">
      <c r="A242" s="261" t="s">
        <v>27</v>
      </c>
      <c r="B242" s="262">
        <f>B238-B223</f>
        <v>343</v>
      </c>
      <c r="C242" s="263">
        <f>C238-C223</f>
        <v>163</v>
      </c>
      <c r="D242" s="263">
        <f t="shared" ref="D242:G242" si="72">D238-D223</f>
        <v>44</v>
      </c>
      <c r="E242" s="263">
        <f t="shared" si="72"/>
        <v>138</v>
      </c>
      <c r="F242" s="263">
        <f t="shared" si="72"/>
        <v>155</v>
      </c>
      <c r="G242" s="264">
        <f t="shared" si="72"/>
        <v>244</v>
      </c>
      <c r="H242" s="391">
        <f t="shared" ref="H242" si="73">H238-I223</f>
        <v>1968</v>
      </c>
      <c r="I242" s="215"/>
      <c r="J242" s="293"/>
      <c r="K242" s="663"/>
    </row>
    <row r="243" spans="1:11" x14ac:dyDescent="0.25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5">
      <c r="A244" s="273" t="s">
        <v>28</v>
      </c>
      <c r="B244" s="218">
        <v>95</v>
      </c>
      <c r="C244" s="667">
        <v>98</v>
      </c>
      <c r="D244" s="667">
        <v>101</v>
      </c>
      <c r="E244" s="667">
        <v>98.5</v>
      </c>
      <c r="F244" s="667">
        <v>94</v>
      </c>
      <c r="G244" s="219">
        <v>91</v>
      </c>
      <c r="H244" s="394"/>
      <c r="I244" s="663" t="s">
        <v>57</v>
      </c>
      <c r="J244" s="663">
        <v>89.95</v>
      </c>
      <c r="K244" s="228"/>
    </row>
    <row r="245" spans="1:11" ht="13" thickBot="1" x14ac:dyDescent="0.3">
      <c r="A245" s="274" t="s">
        <v>26</v>
      </c>
      <c r="B245" s="220">
        <f>(B244-B230)</f>
        <v>6</v>
      </c>
      <c r="C245" s="221">
        <f t="shared" ref="C245:G245" si="74">(C244-C230)</f>
        <v>6.5</v>
      </c>
      <c r="D245" s="221">
        <f t="shared" si="74"/>
        <v>6.5</v>
      </c>
      <c r="E245" s="221">
        <f t="shared" si="74"/>
        <v>6.5</v>
      </c>
      <c r="F245" s="221">
        <f t="shared" si="74"/>
        <v>6.5</v>
      </c>
      <c r="G245" s="226">
        <f t="shared" si="74"/>
        <v>6</v>
      </c>
      <c r="H245" s="395"/>
      <c r="I245" s="663" t="s">
        <v>26</v>
      </c>
      <c r="J245" s="669">
        <f>J244-J230</f>
        <v>10.969999999999999</v>
      </c>
      <c r="K245" s="364" t="s">
        <v>245</v>
      </c>
    </row>
    <row r="247" spans="1:11" ht="13" thickBot="1" x14ac:dyDescent="0.3">
      <c r="C247" s="668"/>
      <c r="D247" s="668"/>
      <c r="E247" s="668"/>
      <c r="F247" s="668"/>
      <c r="G247" s="668"/>
    </row>
    <row r="248" spans="1:11" ht="13.5" thickBot="1" x14ac:dyDescent="0.3">
      <c r="A248" s="278" t="s">
        <v>246</v>
      </c>
      <c r="B248" s="689" t="s">
        <v>50</v>
      </c>
      <c r="C248" s="690"/>
      <c r="D248" s="690"/>
      <c r="E248" s="690"/>
      <c r="F248" s="690"/>
      <c r="G248" s="691"/>
      <c r="H248" s="298" t="s">
        <v>0</v>
      </c>
      <c r="I248" s="671"/>
      <c r="J248" s="671"/>
      <c r="K248" s="671"/>
    </row>
    <row r="249" spans="1:11" x14ac:dyDescent="0.25">
      <c r="A249" s="231" t="s">
        <v>54</v>
      </c>
      <c r="B249" s="647">
        <v>1</v>
      </c>
      <c r="C249" s="672">
        <v>2</v>
      </c>
      <c r="D249" s="672">
        <v>3</v>
      </c>
      <c r="E249" s="647">
        <v>1</v>
      </c>
      <c r="F249" s="672">
        <v>2</v>
      </c>
      <c r="G249" s="672">
        <v>3</v>
      </c>
      <c r="H249" s="392">
        <v>217</v>
      </c>
      <c r="I249" s="213"/>
      <c r="J249" s="671"/>
      <c r="K249" s="671"/>
    </row>
    <row r="250" spans="1:11" ht="13.5" thickBot="1" x14ac:dyDescent="0.3">
      <c r="A250" s="231" t="s">
        <v>2</v>
      </c>
      <c r="B250" s="455">
        <v>3</v>
      </c>
      <c r="C250" s="449">
        <v>2</v>
      </c>
      <c r="D250" s="648">
        <v>1</v>
      </c>
      <c r="E250" s="648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ht="13" x14ac:dyDescent="0.25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ht="13" x14ac:dyDescent="0.25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1"/>
      <c r="J252" s="473"/>
      <c r="K252" s="473"/>
    </row>
    <row r="253" spans="1:11" ht="13" x14ac:dyDescent="0.25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3"/>
      <c r="K253" s="473"/>
    </row>
    <row r="254" spans="1:11" x14ac:dyDescent="0.25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1"/>
    </row>
    <row r="255" spans="1:11" x14ac:dyDescent="0.25">
      <c r="A255" s="242" t="s">
        <v>1</v>
      </c>
      <c r="B255" s="257">
        <f t="shared" ref="B255" si="75">B252/B251*100-100</f>
        <v>9.85507246376811</v>
      </c>
      <c r="C255" s="258">
        <f>C252/C251*100-100</f>
        <v>5.1690821256038788</v>
      </c>
      <c r="D255" s="258">
        <f t="shared" ref="D255:H255" si="76">D252/D251*100-100</f>
        <v>0.3381642512077434</v>
      </c>
      <c r="E255" s="258">
        <f t="shared" si="76"/>
        <v>9.6618357487926687E-2</v>
      </c>
      <c r="F255" s="258">
        <f t="shared" si="76"/>
        <v>3.0917874396135403</v>
      </c>
      <c r="G255" s="259">
        <f t="shared" si="76"/>
        <v>9.3236714975845558</v>
      </c>
      <c r="H255" s="390">
        <f t="shared" si="76"/>
        <v>4.3961352657004795</v>
      </c>
      <c r="I255" s="671"/>
      <c r="J255" s="293"/>
      <c r="K255" s="671"/>
    </row>
    <row r="256" spans="1:11" ht="13" thickBot="1" x14ac:dyDescent="0.3">
      <c r="A256" s="261" t="s">
        <v>27</v>
      </c>
      <c r="B256" s="262">
        <f>B252-B237</f>
        <v>349</v>
      </c>
      <c r="C256" s="263">
        <f>C252-C237</f>
        <v>252</v>
      </c>
      <c r="D256" s="263">
        <f t="shared" ref="D256:G256" si="77">D252-D237</f>
        <v>152</v>
      </c>
      <c r="E256" s="263">
        <f t="shared" si="77"/>
        <v>147</v>
      </c>
      <c r="F256" s="263">
        <f t="shared" si="77"/>
        <v>209</v>
      </c>
      <c r="G256" s="264">
        <f t="shared" si="77"/>
        <v>338</v>
      </c>
      <c r="H256" s="391">
        <f t="shared" ref="H256" si="78">H252-I237</f>
        <v>2161</v>
      </c>
      <c r="I256" s="215"/>
      <c r="J256" s="293"/>
      <c r="K256" s="671"/>
    </row>
    <row r="257" spans="1:11" x14ac:dyDescent="0.25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5.0813008130081306E-4</v>
      </c>
    </row>
    <row r="258" spans="1:11" x14ac:dyDescent="0.25">
      <c r="A258" s="273" t="s">
        <v>28</v>
      </c>
      <c r="B258" s="218">
        <v>101</v>
      </c>
      <c r="C258" s="672">
        <v>104</v>
      </c>
      <c r="D258" s="672">
        <v>107</v>
      </c>
      <c r="E258" s="672">
        <v>105</v>
      </c>
      <c r="F258" s="672">
        <v>100</v>
      </c>
      <c r="G258" s="219">
        <v>96.5</v>
      </c>
      <c r="H258" s="394"/>
      <c r="I258" s="671" t="s">
        <v>57</v>
      </c>
      <c r="J258" s="671">
        <v>96.31</v>
      </c>
      <c r="K258" s="228"/>
    </row>
    <row r="259" spans="1:11" ht="13" thickBot="1" x14ac:dyDescent="0.3">
      <c r="A259" s="274" t="s">
        <v>26</v>
      </c>
      <c r="B259" s="220">
        <f>(B258-B244)</f>
        <v>6</v>
      </c>
      <c r="C259" s="221">
        <f t="shared" ref="C259:G259" si="79">(C258-C244)</f>
        <v>6</v>
      </c>
      <c r="D259" s="221">
        <f t="shared" si="79"/>
        <v>6</v>
      </c>
      <c r="E259" s="221">
        <f t="shared" si="79"/>
        <v>6.5</v>
      </c>
      <c r="F259" s="221">
        <f t="shared" si="79"/>
        <v>6</v>
      </c>
      <c r="G259" s="226">
        <f t="shared" si="79"/>
        <v>5.5</v>
      </c>
      <c r="H259" s="395"/>
      <c r="I259" s="671" t="s">
        <v>26</v>
      </c>
      <c r="J259" s="675">
        <f>J258-J244</f>
        <v>6.3599999999999994</v>
      </c>
      <c r="K259" s="527"/>
    </row>
    <row r="261" spans="1:11" ht="13" thickBot="1" x14ac:dyDescent="0.3"/>
    <row r="262" spans="1:11" ht="13.5" thickBot="1" x14ac:dyDescent="0.3">
      <c r="A262" s="278" t="s">
        <v>247</v>
      </c>
      <c r="B262" s="689" t="s">
        <v>50</v>
      </c>
      <c r="C262" s="690"/>
      <c r="D262" s="690"/>
      <c r="E262" s="690"/>
      <c r="F262" s="690"/>
      <c r="G262" s="691"/>
      <c r="H262" s="298" t="s">
        <v>0</v>
      </c>
      <c r="I262" s="677"/>
      <c r="J262" s="677"/>
      <c r="K262" s="677"/>
    </row>
    <row r="263" spans="1:11" x14ac:dyDescent="0.25">
      <c r="A263" s="231" t="s">
        <v>54</v>
      </c>
      <c r="B263" s="647">
        <v>1</v>
      </c>
      <c r="C263" s="678">
        <v>2</v>
      </c>
      <c r="D263" s="678">
        <v>3</v>
      </c>
      <c r="E263" s="647">
        <v>4</v>
      </c>
      <c r="F263" s="678">
        <v>5</v>
      </c>
      <c r="G263" s="678">
        <v>6</v>
      </c>
      <c r="H263" s="392">
        <v>217</v>
      </c>
      <c r="I263" s="213"/>
      <c r="J263" s="677"/>
      <c r="K263" s="677"/>
    </row>
    <row r="264" spans="1:11" ht="13.5" thickBot="1" x14ac:dyDescent="0.3">
      <c r="A264" s="231" t="s">
        <v>2</v>
      </c>
      <c r="B264" s="455">
        <v>3</v>
      </c>
      <c r="C264" s="449">
        <v>2</v>
      </c>
      <c r="D264" s="648">
        <v>1</v>
      </c>
      <c r="E264" s="648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ht="13" x14ac:dyDescent="0.25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ht="13" x14ac:dyDescent="0.25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7"/>
      <c r="J266" s="473"/>
      <c r="K266" s="473"/>
    </row>
    <row r="267" spans="1:11" ht="13" x14ac:dyDescent="0.25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9"/>
      <c r="K267" s="473"/>
    </row>
    <row r="268" spans="1:11" x14ac:dyDescent="0.25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7"/>
    </row>
    <row r="269" spans="1:11" x14ac:dyDescent="0.25">
      <c r="A269" s="242" t="s">
        <v>1</v>
      </c>
      <c r="B269" s="257">
        <f t="shared" ref="B269" si="80">B266/B265*100-100</f>
        <v>10.85585585585585</v>
      </c>
      <c r="C269" s="258">
        <f>C266/C265*100-100</f>
        <v>5.810810810810807</v>
      </c>
      <c r="D269" s="258">
        <f t="shared" ref="D269:H269" si="81">D266/D265*100-100</f>
        <v>2.5675675675675791</v>
      </c>
      <c r="E269" s="258">
        <f t="shared" si="81"/>
        <v>1.2612612612612679</v>
      </c>
      <c r="F269" s="258">
        <f t="shared" si="81"/>
        <v>4.3693693693693803</v>
      </c>
      <c r="G269" s="259">
        <f t="shared" si="81"/>
        <v>6.1261261261261239</v>
      </c>
      <c r="H269" s="390">
        <f t="shared" si="81"/>
        <v>5</v>
      </c>
      <c r="I269" s="677"/>
      <c r="J269" s="293"/>
      <c r="K269" s="677"/>
    </row>
    <row r="270" spans="1:11" ht="13" thickBot="1" x14ac:dyDescent="0.3">
      <c r="A270" s="261" t="s">
        <v>27</v>
      </c>
      <c r="B270" s="262">
        <f>B266-B251</f>
        <v>391</v>
      </c>
      <c r="C270" s="263">
        <f>C266-C251</f>
        <v>279</v>
      </c>
      <c r="D270" s="263">
        <f t="shared" ref="D270:G270" si="82">D266-D251</f>
        <v>207</v>
      </c>
      <c r="E270" s="263">
        <f t="shared" si="82"/>
        <v>178</v>
      </c>
      <c r="F270" s="263">
        <f t="shared" si="82"/>
        <v>247</v>
      </c>
      <c r="G270" s="264">
        <f t="shared" si="82"/>
        <v>286</v>
      </c>
      <c r="H270" s="391">
        <f t="shared" ref="H270" si="83">H266-I251</f>
        <v>2331</v>
      </c>
      <c r="I270" s="215"/>
      <c r="J270" s="293"/>
      <c r="K270" s="677"/>
    </row>
    <row r="271" spans="1:11" x14ac:dyDescent="0.25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4.1647385469689956E-3</v>
      </c>
    </row>
    <row r="272" spans="1:11" x14ac:dyDescent="0.25">
      <c r="A272" s="273" t="s">
        <v>28</v>
      </c>
      <c r="B272" s="218">
        <v>107</v>
      </c>
      <c r="C272" s="678">
        <v>110</v>
      </c>
      <c r="D272" s="678">
        <v>113</v>
      </c>
      <c r="E272" s="678">
        <v>111.5</v>
      </c>
      <c r="F272" s="678">
        <v>106</v>
      </c>
      <c r="G272" s="219">
        <v>102.5</v>
      </c>
      <c r="H272" s="394"/>
      <c r="I272" s="677" t="s">
        <v>57</v>
      </c>
      <c r="J272" s="677">
        <v>102.58</v>
      </c>
      <c r="K272" s="228"/>
    </row>
    <row r="273" spans="1:11" ht="13" thickBot="1" x14ac:dyDescent="0.3">
      <c r="A273" s="274" t="s">
        <v>26</v>
      </c>
      <c r="B273" s="220">
        <f>(B272-B258)</f>
        <v>6</v>
      </c>
      <c r="C273" s="221">
        <f t="shared" ref="C273:G273" si="84">(C272-C258)</f>
        <v>6</v>
      </c>
      <c r="D273" s="221">
        <f t="shared" si="84"/>
        <v>6</v>
      </c>
      <c r="E273" s="221">
        <f t="shared" si="84"/>
        <v>6.5</v>
      </c>
      <c r="F273" s="221">
        <f t="shared" si="84"/>
        <v>6</v>
      </c>
      <c r="G273" s="226">
        <f t="shared" si="84"/>
        <v>6</v>
      </c>
      <c r="H273" s="395"/>
      <c r="I273" s="677" t="s">
        <v>26</v>
      </c>
      <c r="J273" s="675">
        <f>J272-J258</f>
        <v>6.269999999999996</v>
      </c>
      <c r="K273" s="527"/>
    </row>
  </sheetData>
  <mergeCells count="31">
    <mergeCell ref="B262:G262"/>
    <mergeCell ref="B248:G248"/>
    <mergeCell ref="V98:X100"/>
    <mergeCell ref="B36:G36"/>
    <mergeCell ref="B64:G64"/>
    <mergeCell ref="B50:G50"/>
    <mergeCell ref="J52:P54"/>
    <mergeCell ref="Q37:R37"/>
    <mergeCell ref="J38:P40"/>
    <mergeCell ref="B134:G134"/>
    <mergeCell ref="B234:G234"/>
    <mergeCell ref="B220:G220"/>
    <mergeCell ref="B205:G205"/>
    <mergeCell ref="S61:U61"/>
    <mergeCell ref="B78:G78"/>
    <mergeCell ref="B106:G106"/>
    <mergeCell ref="B8:G8"/>
    <mergeCell ref="K10:P12"/>
    <mergeCell ref="B9:C9"/>
    <mergeCell ref="J24:P26"/>
    <mergeCell ref="B22:G22"/>
    <mergeCell ref="L192:L194"/>
    <mergeCell ref="B190:G190"/>
    <mergeCell ref="P79:X81"/>
    <mergeCell ref="M105:R105"/>
    <mergeCell ref="B120:G120"/>
    <mergeCell ref="B176:G176"/>
    <mergeCell ref="B162:G162"/>
    <mergeCell ref="B148:G148"/>
    <mergeCell ref="K96:M97"/>
    <mergeCell ref="B92:G92"/>
  </mergeCells>
  <conditionalFormatting sqref="B238:G2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G2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G2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Q252"/>
  <sheetViews>
    <sheetView showGridLines="0" topLeftCell="A222" zoomScale="70" zoomScaleNormal="70" workbookViewId="0">
      <selection activeCell="I243" sqref="I243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7.7265625" style="200" bestFit="1" customWidth="1"/>
    <col min="6" max="6" width="11" style="200" bestFit="1" customWidth="1"/>
    <col min="7" max="7" width="13" style="200" customWidth="1"/>
    <col min="8" max="8" width="11.1796875" style="200" customWidth="1"/>
    <col min="9" max="9" width="10.54296875" style="200" customWidth="1"/>
    <col min="10" max="13" width="11.453125" style="200"/>
    <col min="14" max="14" width="31.1796875" style="200" bestFit="1" customWidth="1"/>
    <col min="15" max="16384" width="11.4531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39.36434108527132</v>
      </c>
    </row>
    <row r="3" spans="1:9" x14ac:dyDescent="0.25">
      <c r="A3" s="200" t="s">
        <v>7</v>
      </c>
      <c r="B3" s="227">
        <v>19.379844961240309</v>
      </c>
    </row>
    <row r="4" spans="1:9" x14ac:dyDescent="0.25">
      <c r="A4" s="200" t="s">
        <v>60</v>
      </c>
      <c r="B4" s="200">
        <v>2748</v>
      </c>
    </row>
    <row r="6" spans="1:9" x14ac:dyDescent="0.25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" thickBot="1" x14ac:dyDescent="0.3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3">
      <c r="A8" s="278" t="s">
        <v>49</v>
      </c>
      <c r="B8" s="686" t="s">
        <v>53</v>
      </c>
      <c r="C8" s="687"/>
      <c r="D8" s="687"/>
      <c r="E8" s="687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5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5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5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5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5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" thickBot="1" x14ac:dyDescent="0.3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5">
      <c r="B19" s="200">
        <v>60</v>
      </c>
      <c r="C19" s="200">
        <v>60</v>
      </c>
      <c r="D19" s="200">
        <v>60</v>
      </c>
      <c r="E19" s="200">
        <v>60</v>
      </c>
    </row>
    <row r="20" spans="1:9" ht="13" thickBot="1" x14ac:dyDescent="0.3"/>
    <row r="21" spans="1:9" ht="13.5" thickBot="1" x14ac:dyDescent="0.3">
      <c r="A21" s="278" t="s">
        <v>72</v>
      </c>
      <c r="B21" s="686" t="s">
        <v>53</v>
      </c>
      <c r="C21" s="687"/>
      <c r="D21" s="687"/>
      <c r="E21" s="687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ht="13" x14ac:dyDescent="0.25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5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5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5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5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" thickBot="1" x14ac:dyDescent="0.3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5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5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" thickBot="1" x14ac:dyDescent="0.3"/>
    <row r="34" spans="1:9" ht="13.5" thickBot="1" x14ac:dyDescent="0.3">
      <c r="A34" s="278" t="s">
        <v>80</v>
      </c>
      <c r="B34" s="686" t="s">
        <v>53</v>
      </c>
      <c r="C34" s="687"/>
      <c r="D34" s="687"/>
      <c r="E34" s="687"/>
      <c r="F34" s="299" t="s">
        <v>0</v>
      </c>
    </row>
    <row r="35" spans="1:9" x14ac:dyDescent="0.25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ht="13" x14ac:dyDescent="0.25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5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5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5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5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" thickBot="1" x14ac:dyDescent="0.3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5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5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" thickBot="1" x14ac:dyDescent="0.3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" thickBot="1" x14ac:dyDescent="0.3"/>
    <row r="47" spans="1:9" ht="13.5" thickBot="1" x14ac:dyDescent="0.3">
      <c r="A47" s="278" t="s">
        <v>100</v>
      </c>
      <c r="B47" s="686" t="s">
        <v>53</v>
      </c>
      <c r="C47" s="687"/>
      <c r="D47" s="687"/>
      <c r="E47" s="687"/>
      <c r="F47" s="299" t="s">
        <v>0</v>
      </c>
    </row>
    <row r="48" spans="1:9" x14ac:dyDescent="0.25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ht="13" x14ac:dyDescent="0.25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5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5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5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5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" thickBot="1" x14ac:dyDescent="0.3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5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5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" thickBot="1" x14ac:dyDescent="0.3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" thickBot="1" x14ac:dyDescent="0.3"/>
    <row r="60" spans="1:9" ht="13.5" thickBot="1" x14ac:dyDescent="0.3">
      <c r="A60" s="278" t="s">
        <v>122</v>
      </c>
      <c r="B60" s="689" t="s">
        <v>53</v>
      </c>
      <c r="C60" s="690"/>
      <c r="D60" s="690"/>
      <c r="E60" s="690"/>
      <c r="F60" s="299" t="s">
        <v>0</v>
      </c>
    </row>
    <row r="61" spans="1:9" x14ac:dyDescent="0.25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ht="13" x14ac:dyDescent="0.25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5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5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5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739" t="s">
        <v>128</v>
      </c>
      <c r="J65" s="740"/>
      <c r="K65" s="740"/>
      <c r="L65" s="740"/>
      <c r="M65" s="740"/>
      <c r="N65" s="364" t="s">
        <v>129</v>
      </c>
    </row>
    <row r="66" spans="1:17" ht="13" thickBot="1" x14ac:dyDescent="0.3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" thickBot="1" x14ac:dyDescent="0.3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693" t="s">
        <v>130</v>
      </c>
      <c r="O67" s="694"/>
      <c r="P67" s="695"/>
    </row>
    <row r="68" spans="1:17" x14ac:dyDescent="0.25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696"/>
      <c r="O68" s="721"/>
      <c r="P68" s="698"/>
      <c r="Q68" s="228" t="s">
        <v>134</v>
      </c>
    </row>
    <row r="69" spans="1:17" x14ac:dyDescent="0.25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696"/>
      <c r="O69" s="721"/>
      <c r="P69" s="698"/>
      <c r="Q69" s="228" t="s">
        <v>135</v>
      </c>
    </row>
    <row r="70" spans="1:17" ht="13" thickBot="1" x14ac:dyDescent="0.3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696"/>
      <c r="O70" s="721"/>
      <c r="P70" s="698"/>
    </row>
    <row r="71" spans="1:17" ht="13" thickBot="1" x14ac:dyDescent="0.3">
      <c r="N71" s="699"/>
      <c r="O71" s="700"/>
      <c r="P71" s="701"/>
    </row>
    <row r="72" spans="1:17" ht="13" thickBot="1" x14ac:dyDescent="0.3"/>
    <row r="73" spans="1:17" ht="13.5" thickBot="1" x14ac:dyDescent="0.3">
      <c r="A73" s="278" t="s">
        <v>133</v>
      </c>
      <c r="B73" s="689" t="s">
        <v>53</v>
      </c>
      <c r="C73" s="690"/>
      <c r="D73" s="690"/>
      <c r="E73" s="690"/>
      <c r="F73" s="299"/>
    </row>
    <row r="74" spans="1:17" x14ac:dyDescent="0.25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ht="13" x14ac:dyDescent="0.25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5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5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5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5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" thickBot="1" x14ac:dyDescent="0.3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5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5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" thickBot="1" x14ac:dyDescent="0.3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5">
      <c r="B84" s="200">
        <v>62.5</v>
      </c>
      <c r="C84" s="200">
        <v>62.5</v>
      </c>
      <c r="D84" s="200">
        <v>62.5</v>
      </c>
    </row>
    <row r="85" spans="1:9" ht="13" thickBot="1" x14ac:dyDescent="0.3"/>
    <row r="86" spans="1:9" ht="13.5" thickBot="1" x14ac:dyDescent="0.3">
      <c r="A86" s="278" t="s">
        <v>136</v>
      </c>
      <c r="B86" s="689" t="s">
        <v>53</v>
      </c>
      <c r="C86" s="690"/>
      <c r="D86" s="690"/>
      <c r="E86" s="690"/>
      <c r="F86" s="299"/>
    </row>
    <row r="87" spans="1:9" x14ac:dyDescent="0.25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ht="13" x14ac:dyDescent="0.25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5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5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5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5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" thickBot="1" x14ac:dyDescent="0.3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5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5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" thickBot="1" x14ac:dyDescent="0.3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5">
      <c r="B97" s="200" t="s">
        <v>76</v>
      </c>
    </row>
    <row r="98" spans="1:14" ht="13" thickBot="1" x14ac:dyDescent="0.3"/>
    <row r="99" spans="1:14" ht="13.5" thickBot="1" x14ac:dyDescent="0.3">
      <c r="A99" s="278" t="s">
        <v>141</v>
      </c>
      <c r="B99" s="689" t="s">
        <v>53</v>
      </c>
      <c r="C99" s="690"/>
      <c r="D99" s="690"/>
      <c r="E99" s="690"/>
      <c r="F99" s="299"/>
    </row>
    <row r="100" spans="1:14" x14ac:dyDescent="0.25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715"/>
      <c r="J100" s="715"/>
      <c r="K100" s="715"/>
      <c r="L100" s="715"/>
      <c r="N100" s="191"/>
    </row>
    <row r="101" spans="1:14" ht="13" x14ac:dyDescent="0.25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715"/>
      <c r="J101" s="715"/>
      <c r="K101" s="715"/>
      <c r="L101" s="715"/>
    </row>
    <row r="102" spans="1:14" x14ac:dyDescent="0.25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5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5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5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" thickBot="1" x14ac:dyDescent="0.3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5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5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" thickBot="1" x14ac:dyDescent="0.3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" thickBot="1" x14ac:dyDescent="0.3"/>
    <row r="112" spans="1:14" ht="13.5" thickBot="1" x14ac:dyDescent="0.3">
      <c r="A112" s="278" t="s">
        <v>154</v>
      </c>
      <c r="B112" s="689" t="s">
        <v>53</v>
      </c>
      <c r="C112" s="690"/>
      <c r="D112" s="690"/>
      <c r="E112" s="690"/>
      <c r="F112" s="299"/>
    </row>
    <row r="113" spans="1:14" x14ac:dyDescent="0.25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715"/>
      <c r="J113" s="715"/>
      <c r="K113" s="715"/>
      <c r="L113" s="715"/>
    </row>
    <row r="114" spans="1:14" ht="13" x14ac:dyDescent="0.25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715"/>
      <c r="J114" s="715"/>
      <c r="K114" s="715"/>
      <c r="L114" s="715"/>
    </row>
    <row r="115" spans="1:14" x14ac:dyDescent="0.25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5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5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5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" thickBot="1" x14ac:dyDescent="0.3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5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5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" thickBot="1" x14ac:dyDescent="0.3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5">
      <c r="B123" s="200">
        <v>67.5</v>
      </c>
      <c r="C123" s="496">
        <v>67.5</v>
      </c>
      <c r="D123" s="496">
        <v>67.5</v>
      </c>
    </row>
    <row r="124" spans="1:14" ht="13" thickBot="1" x14ac:dyDescent="0.3"/>
    <row r="125" spans="1:14" ht="13.5" thickBot="1" x14ac:dyDescent="0.3">
      <c r="A125" s="278" t="s">
        <v>181</v>
      </c>
      <c r="B125" s="689" t="s">
        <v>53</v>
      </c>
      <c r="C125" s="690"/>
      <c r="D125" s="690"/>
      <c r="E125" s="690"/>
      <c r="F125" s="299"/>
      <c r="G125" s="511"/>
      <c r="H125" s="511"/>
      <c r="I125" s="511"/>
      <c r="J125" s="511"/>
      <c r="K125" s="511"/>
      <c r="L125" s="511"/>
    </row>
    <row r="126" spans="1:14" x14ac:dyDescent="0.25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715"/>
      <c r="J126" s="715"/>
      <c r="K126" s="715"/>
      <c r="L126" s="715"/>
    </row>
    <row r="127" spans="1:14" ht="13.5" thickBot="1" x14ac:dyDescent="0.3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715"/>
      <c r="J127" s="715"/>
      <c r="K127" s="715"/>
      <c r="L127" s="715"/>
    </row>
    <row r="128" spans="1:14" ht="12.75" customHeight="1" x14ac:dyDescent="0.25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741" t="s">
        <v>198</v>
      </c>
      <c r="L128" s="741"/>
      <c r="M128" s="741"/>
      <c r="N128" s="741"/>
    </row>
    <row r="129" spans="1:15" x14ac:dyDescent="0.25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742"/>
      <c r="L129" s="742"/>
      <c r="M129" s="742"/>
      <c r="N129" s="742"/>
    </row>
    <row r="130" spans="1:15" x14ac:dyDescent="0.25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742"/>
      <c r="L130" s="742"/>
      <c r="M130" s="742"/>
      <c r="N130" s="742"/>
      <c r="O130" s="228" t="s">
        <v>199</v>
      </c>
    </row>
    <row r="131" spans="1:15" x14ac:dyDescent="0.25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742"/>
      <c r="L131" s="742"/>
      <c r="M131" s="742"/>
      <c r="N131" s="742"/>
    </row>
    <row r="132" spans="1:15" ht="13" thickBot="1" x14ac:dyDescent="0.3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742"/>
      <c r="L132" s="742"/>
      <c r="M132" s="742"/>
      <c r="N132" s="742"/>
    </row>
    <row r="133" spans="1:15" x14ac:dyDescent="0.25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742"/>
      <c r="L133" s="742"/>
      <c r="M133" s="742"/>
      <c r="N133" s="742"/>
    </row>
    <row r="134" spans="1:15" x14ac:dyDescent="0.25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742"/>
      <c r="L134" s="742"/>
      <c r="M134" s="742"/>
      <c r="N134" s="742"/>
    </row>
    <row r="135" spans="1:15" ht="13" thickBot="1" x14ac:dyDescent="0.3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5">
      <c r="B136" s="200" t="s">
        <v>76</v>
      </c>
    </row>
    <row r="137" spans="1:15" ht="13" thickBot="1" x14ac:dyDescent="0.3"/>
    <row r="138" spans="1:15" ht="13.5" thickBot="1" x14ac:dyDescent="0.3">
      <c r="A138" s="278" t="s">
        <v>196</v>
      </c>
      <c r="B138" s="689" t="s">
        <v>53</v>
      </c>
      <c r="C138" s="690"/>
      <c r="D138" s="690"/>
      <c r="E138" s="690"/>
      <c r="F138" s="299"/>
      <c r="G138" s="543"/>
      <c r="H138" s="543"/>
      <c r="I138" s="543"/>
      <c r="J138" s="543"/>
      <c r="K138" s="543"/>
      <c r="L138" s="543"/>
      <c r="M138" s="543"/>
      <c r="N138" s="543"/>
    </row>
    <row r="139" spans="1:15" x14ac:dyDescent="0.25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715"/>
      <c r="J139" s="715"/>
      <c r="K139" s="715"/>
      <c r="L139" s="715"/>
      <c r="M139" s="543"/>
      <c r="N139" s="543"/>
    </row>
    <row r="140" spans="1:15" ht="13" x14ac:dyDescent="0.25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715"/>
      <c r="J140" s="715"/>
      <c r="K140" s="715"/>
      <c r="L140" s="715"/>
      <c r="M140" s="543"/>
      <c r="N140" s="543"/>
    </row>
    <row r="141" spans="1:15" ht="12.75" customHeight="1" x14ac:dyDescent="0.25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5" x14ac:dyDescent="0.25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5" x14ac:dyDescent="0.25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5" x14ac:dyDescent="0.25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4" ht="13" thickBot="1" x14ac:dyDescent="0.3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4" x14ac:dyDescent="0.25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4" x14ac:dyDescent="0.25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4" ht="13" thickBot="1" x14ac:dyDescent="0.3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  <c r="L148" s="543"/>
      <c r="M148" s="543"/>
      <c r="N148" s="543"/>
    </row>
    <row r="149" spans="1:14" x14ac:dyDescent="0.25">
      <c r="B149" s="200">
        <v>72</v>
      </c>
      <c r="C149" s="555">
        <v>72</v>
      </c>
      <c r="D149" s="555">
        <v>72</v>
      </c>
    </row>
    <row r="150" spans="1:14" ht="13" thickBot="1" x14ac:dyDescent="0.3"/>
    <row r="151" spans="1:14" ht="13.5" thickBot="1" x14ac:dyDescent="0.3">
      <c r="A151" s="278" t="s">
        <v>202</v>
      </c>
      <c r="B151" s="689" t="s">
        <v>53</v>
      </c>
      <c r="C151" s="690"/>
      <c r="D151" s="690"/>
      <c r="E151" s="690"/>
      <c r="F151" s="299"/>
      <c r="G151" s="570"/>
      <c r="H151" s="570"/>
      <c r="I151" s="570"/>
      <c r="J151" s="570"/>
      <c r="K151" s="570"/>
      <c r="L151" s="570"/>
    </row>
    <row r="152" spans="1:14" x14ac:dyDescent="0.25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  <c r="L152" s="210"/>
    </row>
    <row r="153" spans="1:14" ht="13" x14ac:dyDescent="0.25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  <c r="L153" s="210"/>
    </row>
    <row r="154" spans="1:14" x14ac:dyDescent="0.25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  <c r="L154" s="570"/>
    </row>
    <row r="155" spans="1:14" x14ac:dyDescent="0.25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  <c r="L155" s="570"/>
    </row>
    <row r="156" spans="1:14" x14ac:dyDescent="0.25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  <c r="L156" s="570"/>
    </row>
    <row r="157" spans="1:14" x14ac:dyDescent="0.25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  <c r="L157" s="570"/>
    </row>
    <row r="158" spans="1:14" ht="13" thickBot="1" x14ac:dyDescent="0.3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  <c r="L158" s="570"/>
    </row>
    <row r="159" spans="1:14" x14ac:dyDescent="0.25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  <c r="L159" s="570"/>
    </row>
    <row r="160" spans="1:14" x14ac:dyDescent="0.25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  <c r="L160" s="570"/>
    </row>
    <row r="161" spans="1:12" ht="13" thickBot="1" x14ac:dyDescent="0.3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  <c r="L161" s="570"/>
    </row>
    <row r="162" spans="1:12" x14ac:dyDescent="0.25">
      <c r="B162" s="200">
        <v>75</v>
      </c>
      <c r="C162" s="592">
        <v>75</v>
      </c>
      <c r="D162" s="592">
        <v>75</v>
      </c>
    </row>
    <row r="163" spans="1:12" ht="13" thickBot="1" x14ac:dyDescent="0.3"/>
    <row r="164" spans="1:12" ht="13.5" thickBot="1" x14ac:dyDescent="0.3">
      <c r="A164" s="278" t="s">
        <v>204</v>
      </c>
      <c r="B164" s="689" t="s">
        <v>53</v>
      </c>
      <c r="C164" s="690"/>
      <c r="D164" s="690"/>
      <c r="E164" s="690"/>
      <c r="F164" s="299"/>
      <c r="G164" s="594"/>
      <c r="H164" s="594"/>
      <c r="I164" s="594"/>
    </row>
    <row r="165" spans="1:12" x14ac:dyDescent="0.25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2" ht="13" x14ac:dyDescent="0.25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2" x14ac:dyDescent="0.25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2" x14ac:dyDescent="0.25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2" x14ac:dyDescent="0.25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2" x14ac:dyDescent="0.25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2" ht="13" thickBot="1" x14ac:dyDescent="0.3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2" x14ac:dyDescent="0.25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2" x14ac:dyDescent="0.25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2" ht="13" thickBot="1" x14ac:dyDescent="0.3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2" ht="13" thickBot="1" x14ac:dyDescent="0.3"/>
    <row r="177" spans="1:16" ht="13.5" thickBot="1" x14ac:dyDescent="0.3">
      <c r="A177" s="278" t="s">
        <v>205</v>
      </c>
      <c r="B177" s="689" t="s">
        <v>53</v>
      </c>
      <c r="C177" s="690"/>
      <c r="D177" s="690"/>
      <c r="E177" s="690"/>
      <c r="F177" s="604"/>
      <c r="G177" s="601"/>
      <c r="H177" s="601"/>
      <c r="I177" s="601"/>
    </row>
    <row r="178" spans="1:16" ht="13" thickBot="1" x14ac:dyDescent="0.3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6" ht="13.5" thickBot="1" x14ac:dyDescent="0.3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2" t="s">
        <v>113</v>
      </c>
      <c r="L179" s="613" t="s">
        <v>214</v>
      </c>
      <c r="M179" s="613" t="s">
        <v>149</v>
      </c>
      <c r="N179" s="614" t="s">
        <v>148</v>
      </c>
      <c r="O179" s="615" t="s">
        <v>176</v>
      </c>
      <c r="P179" s="200" t="s">
        <v>241</v>
      </c>
    </row>
    <row r="180" spans="1:16" x14ac:dyDescent="0.25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  <c r="L180" s="232">
        <v>1</v>
      </c>
      <c r="M180" s="232">
        <v>2140</v>
      </c>
      <c r="N180" s="232">
        <v>87</v>
      </c>
      <c r="O180" s="353">
        <v>81.5</v>
      </c>
    </row>
    <row r="181" spans="1:16" x14ac:dyDescent="0.25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5">
        <v>94.7</v>
      </c>
      <c r="G181" s="601"/>
      <c r="H181" s="601"/>
      <c r="I181" s="601"/>
      <c r="K181" s="218">
        <v>2</v>
      </c>
      <c r="L181" s="608">
        <v>2</v>
      </c>
      <c r="M181" s="565" t="s">
        <v>216</v>
      </c>
      <c r="N181" s="608">
        <v>213</v>
      </c>
      <c r="O181" s="219">
        <v>81.5</v>
      </c>
      <c r="P181" s="364" t="s">
        <v>242</v>
      </c>
    </row>
    <row r="182" spans="1:16" ht="13" thickBot="1" x14ac:dyDescent="0.3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  <c r="L182" s="217">
        <v>3</v>
      </c>
      <c r="M182" s="217">
        <v>2370</v>
      </c>
      <c r="N182" s="217">
        <v>80</v>
      </c>
      <c r="O182" s="410">
        <v>81.5</v>
      </c>
    </row>
    <row r="183" spans="1:16" ht="13" x14ac:dyDescent="0.25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10"/>
      <c r="L183" s="610"/>
      <c r="M183" s="616"/>
      <c r="N183" s="616"/>
      <c r="O183" s="616"/>
    </row>
    <row r="184" spans="1:16" ht="13.5" thickBot="1" x14ac:dyDescent="0.3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10"/>
      <c r="L184" s="610"/>
      <c r="M184" s="616"/>
      <c r="N184" s="616"/>
      <c r="O184" s="616"/>
    </row>
    <row r="185" spans="1:16" x14ac:dyDescent="0.25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6"/>
      <c r="L185" s="616"/>
      <c r="M185" s="616"/>
      <c r="N185" s="616"/>
      <c r="O185" s="616"/>
    </row>
    <row r="186" spans="1:16" x14ac:dyDescent="0.25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6" ht="13" thickBot="1" x14ac:dyDescent="0.3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6" ht="13" thickBot="1" x14ac:dyDescent="0.3"/>
    <row r="190" spans="1:16" ht="13.5" thickBot="1" x14ac:dyDescent="0.3">
      <c r="A190" s="278" t="s">
        <v>234</v>
      </c>
      <c r="B190" s="689" t="s">
        <v>53</v>
      </c>
      <c r="C190" s="690"/>
      <c r="D190" s="690"/>
      <c r="E190" s="690"/>
      <c r="F190" s="604"/>
      <c r="G190" s="632"/>
      <c r="H190" s="632"/>
      <c r="I190" s="632"/>
    </row>
    <row r="191" spans="1:16" x14ac:dyDescent="0.25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2"/>
      <c r="H191" s="632"/>
      <c r="I191" s="210"/>
    </row>
    <row r="192" spans="1:16" ht="13" x14ac:dyDescent="0.25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2"/>
      <c r="H192" s="632"/>
      <c r="I192" s="210"/>
    </row>
    <row r="193" spans="1:9" x14ac:dyDescent="0.25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2"/>
      <c r="H193" s="632"/>
      <c r="I193" s="632"/>
    </row>
    <row r="194" spans="1:9" x14ac:dyDescent="0.25">
      <c r="A194" s="231" t="s">
        <v>7</v>
      </c>
      <c r="B194" s="308">
        <v>100</v>
      </c>
      <c r="C194" s="651">
        <v>95.5</v>
      </c>
      <c r="D194" s="310">
        <v>100</v>
      </c>
      <c r="E194" s="408"/>
      <c r="F194" s="605">
        <v>84.6</v>
      </c>
      <c r="G194" s="632"/>
      <c r="H194" s="632"/>
      <c r="I194" s="632"/>
    </row>
    <row r="195" spans="1:9" x14ac:dyDescent="0.25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2"/>
      <c r="H195" s="632"/>
      <c r="I195" s="632"/>
    </row>
    <row r="196" spans="1:9" x14ac:dyDescent="0.25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2"/>
      <c r="H196" s="632"/>
      <c r="I196" s="632"/>
    </row>
    <row r="197" spans="1:9" ht="13" thickBot="1" x14ac:dyDescent="0.3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2"/>
      <c r="I197" s="632"/>
    </row>
    <row r="198" spans="1:9" x14ac:dyDescent="0.25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2" t="s">
        <v>56</v>
      </c>
      <c r="H198" s="271">
        <f>F185-F198</f>
        <v>16</v>
      </c>
      <c r="I198" s="312">
        <f>H198/F185</f>
        <v>4.0404040404040407E-2</v>
      </c>
    </row>
    <row r="199" spans="1:9" x14ac:dyDescent="0.25">
      <c r="A199" s="295" t="s">
        <v>28</v>
      </c>
      <c r="B199" s="218">
        <v>87</v>
      </c>
      <c r="C199" s="631">
        <v>86.5</v>
      </c>
      <c r="D199" s="631">
        <v>86.5</v>
      </c>
      <c r="E199" s="631"/>
      <c r="F199" s="222"/>
      <c r="G199" s="632" t="s">
        <v>57</v>
      </c>
      <c r="H199" s="632">
        <v>81.459999999999994</v>
      </c>
      <c r="I199" s="228"/>
    </row>
    <row r="200" spans="1:9" ht="13" thickBot="1" x14ac:dyDescent="0.3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2" t="s">
        <v>26</v>
      </c>
      <c r="H200" s="215">
        <f>H199-H186</f>
        <v>3.5599999999999881</v>
      </c>
      <c r="I200" s="632"/>
    </row>
    <row r="201" spans="1:9" x14ac:dyDescent="0.25">
      <c r="B201" s="200">
        <v>87</v>
      </c>
    </row>
    <row r="202" spans="1:9" ht="13" thickBot="1" x14ac:dyDescent="0.3"/>
    <row r="203" spans="1:9" ht="13.5" thickBot="1" x14ac:dyDescent="0.3">
      <c r="A203" s="278" t="s">
        <v>243</v>
      </c>
      <c r="B203" s="689" t="s">
        <v>53</v>
      </c>
      <c r="C203" s="690"/>
      <c r="D203" s="690"/>
      <c r="E203" s="690"/>
      <c r="F203" s="604"/>
      <c r="G203" s="653"/>
      <c r="H203" s="653"/>
      <c r="I203" s="653"/>
    </row>
    <row r="204" spans="1:9" x14ac:dyDescent="0.25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3"/>
      <c r="H204" s="653"/>
      <c r="I204" s="210"/>
    </row>
    <row r="205" spans="1:9" ht="13" x14ac:dyDescent="0.25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3"/>
      <c r="H205" s="653"/>
      <c r="I205" s="210"/>
    </row>
    <row r="206" spans="1:9" x14ac:dyDescent="0.25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3"/>
      <c r="H206" s="653"/>
      <c r="I206" s="653"/>
    </row>
    <row r="207" spans="1:9" x14ac:dyDescent="0.25">
      <c r="A207" s="231" t="s">
        <v>7</v>
      </c>
      <c r="B207" s="308">
        <v>100</v>
      </c>
      <c r="C207" s="651">
        <v>95.5</v>
      </c>
      <c r="D207" s="310">
        <v>100</v>
      </c>
      <c r="E207" s="408"/>
      <c r="F207" s="605">
        <v>94.9</v>
      </c>
      <c r="G207" s="653"/>
      <c r="H207" s="653"/>
      <c r="I207" s="653"/>
    </row>
    <row r="208" spans="1:9" x14ac:dyDescent="0.25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3"/>
      <c r="H208" s="653"/>
      <c r="I208" s="653"/>
    </row>
    <row r="209" spans="1:9" x14ac:dyDescent="0.25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3"/>
      <c r="H209" s="653"/>
      <c r="I209" s="653"/>
    </row>
    <row r="210" spans="1:9" ht="13" thickBot="1" x14ac:dyDescent="0.3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3"/>
      <c r="I210" s="653"/>
    </row>
    <row r="211" spans="1:9" x14ac:dyDescent="0.25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3" t="s">
        <v>56</v>
      </c>
      <c r="H211" s="271">
        <f>F198-F211</f>
        <v>0</v>
      </c>
      <c r="I211" s="312">
        <f>H211/F198</f>
        <v>0</v>
      </c>
    </row>
    <row r="212" spans="1:9" x14ac:dyDescent="0.25">
      <c r="A212" s="295" t="s">
        <v>28</v>
      </c>
      <c r="B212" s="218">
        <v>92.5</v>
      </c>
      <c r="C212" s="654">
        <v>92.5</v>
      </c>
      <c r="D212" s="654">
        <v>92</v>
      </c>
      <c r="E212" s="654"/>
      <c r="F212" s="222"/>
      <c r="G212" s="653" t="s">
        <v>57</v>
      </c>
      <c r="H212" s="653">
        <v>87.07</v>
      </c>
      <c r="I212" s="228"/>
    </row>
    <row r="213" spans="1:9" ht="13" thickBot="1" x14ac:dyDescent="0.3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3" t="s">
        <v>26</v>
      </c>
      <c r="H213" s="215">
        <f>H212-H199</f>
        <v>5.6099999999999994</v>
      </c>
      <c r="I213" s="653"/>
    </row>
    <row r="214" spans="1:9" x14ac:dyDescent="0.25">
      <c r="C214" s="200">
        <v>92.5</v>
      </c>
      <c r="D214" s="200">
        <v>92</v>
      </c>
    </row>
    <row r="215" spans="1:9" ht="13" thickBot="1" x14ac:dyDescent="0.3"/>
    <row r="216" spans="1:9" ht="13.5" thickBot="1" x14ac:dyDescent="0.3">
      <c r="A216" s="278" t="s">
        <v>244</v>
      </c>
      <c r="B216" s="689" t="s">
        <v>53</v>
      </c>
      <c r="C216" s="690"/>
      <c r="D216" s="690"/>
      <c r="E216" s="690"/>
      <c r="F216" s="604"/>
      <c r="G216" s="663"/>
      <c r="H216" s="663"/>
      <c r="I216" s="663"/>
    </row>
    <row r="217" spans="1:9" x14ac:dyDescent="0.25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3"/>
      <c r="H217" s="663"/>
      <c r="I217" s="210"/>
    </row>
    <row r="218" spans="1:9" ht="13" x14ac:dyDescent="0.25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3"/>
      <c r="H218" s="663"/>
      <c r="I218" s="210"/>
    </row>
    <row r="219" spans="1:9" x14ac:dyDescent="0.25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3"/>
      <c r="H219" s="663"/>
      <c r="I219" s="663"/>
    </row>
    <row r="220" spans="1:9" x14ac:dyDescent="0.25">
      <c r="A220" s="231" t="s">
        <v>7</v>
      </c>
      <c r="B220" s="308">
        <v>87.5</v>
      </c>
      <c r="C220" s="651">
        <v>100</v>
      </c>
      <c r="D220" s="310">
        <v>100</v>
      </c>
      <c r="E220" s="408"/>
      <c r="F220" s="605">
        <v>84.2</v>
      </c>
      <c r="G220" s="663"/>
      <c r="H220" s="663"/>
      <c r="I220" s="663"/>
    </row>
    <row r="221" spans="1:9" x14ac:dyDescent="0.25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3"/>
      <c r="H221" s="663"/>
      <c r="I221" s="663"/>
    </row>
    <row r="222" spans="1:9" x14ac:dyDescent="0.25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3"/>
      <c r="H222" s="663"/>
      <c r="I222" s="663"/>
    </row>
    <row r="223" spans="1:9" ht="13" thickBot="1" x14ac:dyDescent="0.3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3"/>
      <c r="I223" s="663"/>
    </row>
    <row r="224" spans="1:9" x14ac:dyDescent="0.25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3" t="s">
        <v>56</v>
      </c>
      <c r="H224" s="271">
        <f>F211-F224</f>
        <v>2</v>
      </c>
      <c r="I224" s="312">
        <f>H224/F211</f>
        <v>5.263157894736842E-3</v>
      </c>
    </row>
    <row r="225" spans="1:9" x14ac:dyDescent="0.25">
      <c r="A225" s="295" t="s">
        <v>28</v>
      </c>
      <c r="B225" s="218">
        <v>98.5</v>
      </c>
      <c r="C225" s="664">
        <v>98</v>
      </c>
      <c r="D225" s="664">
        <v>97.5</v>
      </c>
      <c r="E225" s="664"/>
      <c r="F225" s="222"/>
      <c r="G225" s="663" t="s">
        <v>57</v>
      </c>
      <c r="H225" s="663">
        <v>92.89</v>
      </c>
      <c r="I225" s="228"/>
    </row>
    <row r="226" spans="1:9" ht="13" thickBot="1" x14ac:dyDescent="0.3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3" t="s">
        <v>26</v>
      </c>
      <c r="H226" s="215">
        <f>H225-H212</f>
        <v>5.8200000000000074</v>
      </c>
      <c r="I226" s="663"/>
    </row>
    <row r="228" spans="1:9" ht="13" thickBot="1" x14ac:dyDescent="0.3"/>
    <row r="229" spans="1:9" ht="13.5" thickBot="1" x14ac:dyDescent="0.3">
      <c r="A229" s="278" t="s">
        <v>246</v>
      </c>
      <c r="B229" s="686" t="s">
        <v>53</v>
      </c>
      <c r="C229" s="687"/>
      <c r="D229" s="688"/>
      <c r="E229" s="604"/>
      <c r="F229" s="671"/>
      <c r="G229" s="671"/>
      <c r="H229" s="671"/>
    </row>
    <row r="230" spans="1:9" x14ac:dyDescent="0.25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1"/>
      <c r="G230" s="671"/>
      <c r="H230" s="210"/>
    </row>
    <row r="231" spans="1:9" ht="13" x14ac:dyDescent="0.25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1"/>
      <c r="G231" s="671"/>
      <c r="H231" s="210"/>
    </row>
    <row r="232" spans="1:9" x14ac:dyDescent="0.25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1"/>
      <c r="G232" s="671"/>
      <c r="H232" s="671"/>
    </row>
    <row r="233" spans="1:9" x14ac:dyDescent="0.25">
      <c r="A233" s="231" t="s">
        <v>7</v>
      </c>
      <c r="B233" s="308">
        <v>100</v>
      </c>
      <c r="C233" s="676">
        <v>95.2</v>
      </c>
      <c r="D233" s="310">
        <v>100</v>
      </c>
      <c r="E233" s="605">
        <v>91.7</v>
      </c>
      <c r="F233" s="671"/>
      <c r="G233" s="671"/>
      <c r="H233" s="671"/>
    </row>
    <row r="234" spans="1:9" x14ac:dyDescent="0.25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1"/>
      <c r="G234" s="671"/>
      <c r="H234" s="671"/>
    </row>
    <row r="235" spans="1:9" x14ac:dyDescent="0.25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1"/>
      <c r="G235" s="671"/>
      <c r="H235" s="671"/>
    </row>
    <row r="236" spans="1:9" ht="13" thickBot="1" x14ac:dyDescent="0.3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1"/>
      <c r="H236" s="671"/>
    </row>
    <row r="237" spans="1:9" x14ac:dyDescent="0.25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1" t="s">
        <v>56</v>
      </c>
      <c r="G237" s="271">
        <f>F224-E237</f>
        <v>1</v>
      </c>
      <c r="H237" s="312">
        <f>G237/F224</f>
        <v>2.6455026455026454E-3</v>
      </c>
    </row>
    <row r="238" spans="1:9" x14ac:dyDescent="0.25">
      <c r="A238" s="295" t="s">
        <v>28</v>
      </c>
      <c r="B238" s="218">
        <v>104.5</v>
      </c>
      <c r="C238" s="672">
        <v>104.5</v>
      </c>
      <c r="D238" s="672">
        <v>103</v>
      </c>
      <c r="E238" s="222"/>
      <c r="F238" s="671" t="s">
        <v>57</v>
      </c>
      <c r="G238" s="671">
        <v>98.86</v>
      </c>
      <c r="H238" s="228"/>
    </row>
    <row r="239" spans="1:9" ht="13" thickBot="1" x14ac:dyDescent="0.3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1" t="s">
        <v>26</v>
      </c>
      <c r="G239" s="215">
        <f>G238-H225</f>
        <v>5.9699999999999989</v>
      </c>
      <c r="H239" s="671"/>
    </row>
    <row r="240" spans="1:9" x14ac:dyDescent="0.25">
      <c r="D240" s="200" t="s">
        <v>76</v>
      </c>
    </row>
    <row r="241" spans="1:8" ht="13" thickBot="1" x14ac:dyDescent="0.3"/>
    <row r="242" spans="1:8" ht="13.5" thickBot="1" x14ac:dyDescent="0.3">
      <c r="A242" s="278" t="s">
        <v>247</v>
      </c>
      <c r="B242" s="686" t="s">
        <v>53</v>
      </c>
      <c r="C242" s="687"/>
      <c r="D242" s="688"/>
      <c r="E242" s="604"/>
      <c r="F242" s="677"/>
      <c r="G242" s="677"/>
      <c r="H242" s="677"/>
    </row>
    <row r="243" spans="1:8" x14ac:dyDescent="0.25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7"/>
      <c r="G243" s="677"/>
      <c r="H243" s="210"/>
    </row>
    <row r="244" spans="1:8" ht="13" x14ac:dyDescent="0.25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7"/>
      <c r="G244" s="677"/>
      <c r="H244" s="210"/>
    </row>
    <row r="245" spans="1:8" x14ac:dyDescent="0.25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7"/>
      <c r="G245" s="677"/>
      <c r="H245" s="677"/>
    </row>
    <row r="246" spans="1:8" x14ac:dyDescent="0.25">
      <c r="A246" s="231" t="s">
        <v>7</v>
      </c>
      <c r="B246" s="308">
        <v>50</v>
      </c>
      <c r="C246" s="676">
        <v>76.2</v>
      </c>
      <c r="D246" s="310">
        <v>100</v>
      </c>
      <c r="E246" s="605">
        <v>62.2</v>
      </c>
      <c r="F246" s="677"/>
      <c r="G246" s="677"/>
      <c r="H246" s="677"/>
    </row>
    <row r="247" spans="1:8" x14ac:dyDescent="0.25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7"/>
      <c r="G247" s="677"/>
      <c r="H247" s="677"/>
    </row>
    <row r="248" spans="1:8" x14ac:dyDescent="0.25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7"/>
      <c r="G248" s="677"/>
      <c r="H248" s="677"/>
    </row>
    <row r="249" spans="1:8" ht="13" thickBot="1" x14ac:dyDescent="0.3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7"/>
      <c r="H249" s="677"/>
    </row>
    <row r="250" spans="1:8" x14ac:dyDescent="0.25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7" t="s">
        <v>56</v>
      </c>
      <c r="G250" s="271">
        <f>E237-E250</f>
        <v>1</v>
      </c>
      <c r="H250" s="312">
        <f>G250/E237</f>
        <v>2.6525198938992041E-3</v>
      </c>
    </row>
    <row r="251" spans="1:8" x14ac:dyDescent="0.25">
      <c r="A251" s="295" t="s">
        <v>28</v>
      </c>
      <c r="B251" s="218">
        <v>111.5</v>
      </c>
      <c r="C251" s="678">
        <v>111.5</v>
      </c>
      <c r="D251" s="678">
        <v>110</v>
      </c>
      <c r="E251" s="222"/>
      <c r="F251" s="677" t="s">
        <v>57</v>
      </c>
      <c r="G251" s="677">
        <v>104.48</v>
      </c>
      <c r="H251" s="228"/>
    </row>
    <row r="252" spans="1:8" ht="13" thickBot="1" x14ac:dyDescent="0.3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7" t="s">
        <v>26</v>
      </c>
      <c r="G252" s="215">
        <f>G251-G238</f>
        <v>5.6200000000000045</v>
      </c>
      <c r="H252" s="677"/>
    </row>
  </sheetData>
  <mergeCells count="26">
    <mergeCell ref="B242:D242"/>
    <mergeCell ref="B151:E151"/>
    <mergeCell ref="B229:D229"/>
    <mergeCell ref="B216:E216"/>
    <mergeCell ref="B203:E203"/>
    <mergeCell ref="B190:E190"/>
    <mergeCell ref="B177:E177"/>
    <mergeCell ref="B164:E164"/>
    <mergeCell ref="I126:L127"/>
    <mergeCell ref="B112:E112"/>
    <mergeCell ref="I113:L114"/>
    <mergeCell ref="B138:E138"/>
    <mergeCell ref="I139:L140"/>
    <mergeCell ref="K128:N134"/>
    <mergeCell ref="B125:E125"/>
    <mergeCell ref="N67:P71"/>
    <mergeCell ref="I65:M65"/>
    <mergeCell ref="I100:L101"/>
    <mergeCell ref="B99:E99"/>
    <mergeCell ref="B86:E86"/>
    <mergeCell ref="B73:E73"/>
    <mergeCell ref="B8:E8"/>
    <mergeCell ref="B21:E21"/>
    <mergeCell ref="B34:E34"/>
    <mergeCell ref="B47:E47"/>
    <mergeCell ref="B60:E60"/>
  </mergeCells>
  <conditionalFormatting sqref="B219:D2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81" t="s">
        <v>18</v>
      </c>
      <c r="C4" s="682"/>
      <c r="D4" s="682"/>
      <c r="E4" s="682"/>
      <c r="F4" s="682"/>
      <c r="G4" s="682"/>
      <c r="H4" s="682"/>
      <c r="I4" s="682"/>
      <c r="J4" s="683"/>
      <c r="K4" s="681" t="s">
        <v>21</v>
      </c>
      <c r="L4" s="682"/>
      <c r="M4" s="682"/>
      <c r="N4" s="682"/>
      <c r="O4" s="682"/>
      <c r="P4" s="682"/>
      <c r="Q4" s="682"/>
      <c r="R4" s="682"/>
      <c r="S4" s="682"/>
      <c r="T4" s="682"/>
      <c r="U4" s="682"/>
      <c r="V4" s="682"/>
      <c r="W4" s="68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81" t="s">
        <v>23</v>
      </c>
      <c r="C17" s="682"/>
      <c r="D17" s="682"/>
      <c r="E17" s="682"/>
      <c r="F17" s="68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81" t="s">
        <v>18</v>
      </c>
      <c r="C4" s="682"/>
      <c r="D4" s="682"/>
      <c r="E4" s="682"/>
      <c r="F4" s="682"/>
      <c r="G4" s="682"/>
      <c r="H4" s="682"/>
      <c r="I4" s="682"/>
      <c r="J4" s="683"/>
      <c r="K4" s="681" t="s">
        <v>21</v>
      </c>
      <c r="L4" s="682"/>
      <c r="M4" s="682"/>
      <c r="N4" s="682"/>
      <c r="O4" s="682"/>
      <c r="P4" s="682"/>
      <c r="Q4" s="682"/>
      <c r="R4" s="682"/>
      <c r="S4" s="682"/>
      <c r="T4" s="682"/>
      <c r="U4" s="682"/>
      <c r="V4" s="682"/>
      <c r="W4" s="68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81" t="s">
        <v>23</v>
      </c>
      <c r="C17" s="682"/>
      <c r="D17" s="682"/>
      <c r="E17" s="682"/>
      <c r="F17" s="68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81" t="s">
        <v>18</v>
      </c>
      <c r="C4" s="682"/>
      <c r="D4" s="682"/>
      <c r="E4" s="682"/>
      <c r="F4" s="682"/>
      <c r="G4" s="682"/>
      <c r="H4" s="682"/>
      <c r="I4" s="682"/>
      <c r="J4" s="683"/>
      <c r="K4" s="681" t="s">
        <v>21</v>
      </c>
      <c r="L4" s="682"/>
      <c r="M4" s="682"/>
      <c r="N4" s="682"/>
      <c r="O4" s="682"/>
      <c r="P4" s="682"/>
      <c r="Q4" s="682"/>
      <c r="R4" s="682"/>
      <c r="S4" s="682"/>
      <c r="T4" s="682"/>
      <c r="U4" s="682"/>
      <c r="V4" s="682"/>
      <c r="W4" s="68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81" t="s">
        <v>23</v>
      </c>
      <c r="C17" s="682"/>
      <c r="D17" s="682"/>
      <c r="E17" s="682"/>
      <c r="F17" s="68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84" t="s">
        <v>42</v>
      </c>
      <c r="B1" s="684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684" t="s">
        <v>42</v>
      </c>
      <c r="B1" s="684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685" t="s">
        <v>42</v>
      </c>
      <c r="B1" s="685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84" t="s">
        <v>42</v>
      </c>
      <c r="B1" s="684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Y279"/>
  <sheetViews>
    <sheetView showGridLines="0" tabSelected="1" topLeftCell="A247" zoomScale="70" zoomScaleNormal="70" workbookViewId="0">
      <selection activeCell="X278" sqref="X278"/>
    </sheetView>
  </sheetViews>
  <sheetFormatPr baseColWidth="10" defaultColWidth="11.453125" defaultRowHeight="12.5" x14ac:dyDescent="0.25"/>
  <cols>
    <col min="1" max="1" width="16.26953125" style="200" bestFit="1" customWidth="1"/>
    <col min="2" max="10" width="9" style="200" customWidth="1"/>
    <col min="11" max="11" width="9.453125" style="200" customWidth="1"/>
    <col min="12" max="19" width="9" style="200" customWidth="1"/>
    <col min="20" max="20" width="11.1796875" style="200" customWidth="1"/>
    <col min="21" max="21" width="9" style="200" customWidth="1"/>
    <col min="22" max="22" width="9.81640625" style="200" customWidth="1"/>
    <col min="23" max="23" width="10.26953125" style="200" customWidth="1"/>
    <col min="24" max="24" width="12" style="200" bestFit="1" customWidth="1"/>
    <col min="25" max="16384" width="11.453125" style="200"/>
  </cols>
  <sheetData>
    <row r="1" spans="1:32" x14ac:dyDescent="0.25">
      <c r="A1" s="200" t="s">
        <v>58</v>
      </c>
    </row>
    <row r="2" spans="1:32" x14ac:dyDescent="0.25">
      <c r="A2" s="200" t="s">
        <v>59</v>
      </c>
      <c r="B2" s="227">
        <v>41.932631578947365</v>
      </c>
      <c r="F2" s="715"/>
      <c r="G2" s="715"/>
      <c r="H2" s="715"/>
      <c r="I2" s="715"/>
    </row>
    <row r="3" spans="1:32" x14ac:dyDescent="0.25">
      <c r="A3" s="200" t="s">
        <v>7</v>
      </c>
      <c r="B3" s="227">
        <v>86.526315789473685</v>
      </c>
    </row>
    <row r="4" spans="1:32" x14ac:dyDescent="0.25">
      <c r="A4" s="200" t="s">
        <v>60</v>
      </c>
      <c r="B4" s="200">
        <v>10214</v>
      </c>
    </row>
    <row r="6" spans="1:32" x14ac:dyDescent="0.25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715"/>
      <c r="AF6" s="715"/>
    </row>
    <row r="7" spans="1:32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3">
      <c r="A8" s="230" t="s">
        <v>49</v>
      </c>
      <c r="B8" s="708" t="s">
        <v>53</v>
      </c>
      <c r="C8" s="709"/>
      <c r="D8" s="709"/>
      <c r="E8" s="709"/>
      <c r="F8" s="709"/>
      <c r="G8" s="709"/>
      <c r="H8" s="709"/>
      <c r="I8" s="709"/>
      <c r="J8" s="320"/>
      <c r="K8" s="718" t="s">
        <v>63</v>
      </c>
      <c r="L8" s="719"/>
      <c r="M8" s="719"/>
      <c r="N8" s="719"/>
      <c r="O8" s="719"/>
      <c r="P8" s="716" t="s">
        <v>64</v>
      </c>
      <c r="Q8" s="717"/>
      <c r="R8" s="717"/>
      <c r="S8" s="717"/>
      <c r="T8" s="717"/>
      <c r="U8" s="318" t="s">
        <v>55</v>
      </c>
    </row>
    <row r="9" spans="1:32" x14ac:dyDescent="0.25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706">
        <v>1</v>
      </c>
      <c r="L9" s="707"/>
      <c r="M9" s="325">
        <v>2</v>
      </c>
      <c r="N9" s="325">
        <v>3</v>
      </c>
      <c r="O9" s="326">
        <v>4</v>
      </c>
      <c r="P9" s="706">
        <v>1</v>
      </c>
      <c r="Q9" s="707"/>
      <c r="R9" s="232">
        <v>2</v>
      </c>
      <c r="S9" s="232">
        <v>3</v>
      </c>
      <c r="T9" s="232">
        <v>4</v>
      </c>
      <c r="U9" s="222"/>
    </row>
    <row r="10" spans="1:32" x14ac:dyDescent="0.25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5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5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5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5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" thickBot="1" x14ac:dyDescent="0.3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5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5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" thickBot="1" x14ac:dyDescent="0.3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5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" thickBot="1" x14ac:dyDescent="0.3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3">
      <c r="A23" s="230" t="s">
        <v>72</v>
      </c>
      <c r="B23" s="708" t="s">
        <v>53</v>
      </c>
      <c r="C23" s="709"/>
      <c r="D23" s="709"/>
      <c r="E23" s="709"/>
      <c r="F23" s="709"/>
      <c r="G23" s="709"/>
      <c r="H23" s="709"/>
      <c r="I23" s="709"/>
      <c r="J23" s="320"/>
      <c r="K23" s="686" t="s">
        <v>63</v>
      </c>
      <c r="L23" s="687"/>
      <c r="M23" s="687"/>
      <c r="N23" s="688"/>
      <c r="O23" s="686" t="s">
        <v>64</v>
      </c>
      <c r="P23" s="687"/>
      <c r="Q23" s="687"/>
      <c r="R23" s="688"/>
      <c r="S23" s="345" t="s">
        <v>55</v>
      </c>
    </row>
    <row r="24" spans="1:36" x14ac:dyDescent="0.25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5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ht="13" x14ac:dyDescent="0.25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720" t="s">
        <v>83</v>
      </c>
      <c r="AJ26" s="720"/>
    </row>
    <row r="27" spans="1:36" x14ac:dyDescent="0.25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721" t="s">
        <v>74</v>
      </c>
      <c r="W27" s="721"/>
      <c r="X27" s="721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720"/>
      <c r="AJ27" s="720"/>
    </row>
    <row r="28" spans="1:36" x14ac:dyDescent="0.25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721"/>
      <c r="W28" s="721"/>
      <c r="X28" s="721"/>
      <c r="Z28" s="715" t="s">
        <v>85</v>
      </c>
      <c r="AA28" s="715"/>
      <c r="AB28" s="715"/>
      <c r="AC28" s="715"/>
      <c r="AD28" s="715"/>
      <c r="AE28" s="715"/>
      <c r="AH28"/>
      <c r="AI28" s="720"/>
      <c r="AJ28" s="720"/>
    </row>
    <row r="29" spans="1:36" x14ac:dyDescent="0.25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720"/>
      <c r="AJ29" s="720"/>
    </row>
    <row r="30" spans="1:36" x14ac:dyDescent="0.25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" thickBot="1" x14ac:dyDescent="0.3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" thickBot="1" x14ac:dyDescent="0.3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5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" thickBot="1" x14ac:dyDescent="0.3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5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5">
      <c r="I36" s="200" t="s">
        <v>76</v>
      </c>
    </row>
    <row r="37" spans="1:37" ht="13" thickBot="1" x14ac:dyDescent="0.3"/>
    <row r="38" spans="1:37" ht="13.5" thickBot="1" x14ac:dyDescent="0.3">
      <c r="A38" s="230" t="s">
        <v>80</v>
      </c>
      <c r="B38" s="708" t="s">
        <v>53</v>
      </c>
      <c r="C38" s="709"/>
      <c r="D38" s="709"/>
      <c r="E38" s="709"/>
      <c r="F38" s="709"/>
      <c r="G38" s="709"/>
      <c r="H38" s="709"/>
      <c r="I38" s="709"/>
      <c r="J38" s="320"/>
      <c r="K38" s="686" t="s">
        <v>63</v>
      </c>
      <c r="L38" s="687"/>
      <c r="M38" s="687"/>
      <c r="N38" s="688"/>
      <c r="O38" s="686" t="s">
        <v>64</v>
      </c>
      <c r="P38" s="687"/>
      <c r="Q38" s="687"/>
      <c r="R38" s="688"/>
      <c r="S38" s="345" t="s">
        <v>55</v>
      </c>
    </row>
    <row r="39" spans="1:37" x14ac:dyDescent="0.25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5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722" t="s">
        <v>89</v>
      </c>
      <c r="AG40" s="722"/>
      <c r="AH40" s="722" t="s">
        <v>97</v>
      </c>
      <c r="AI40" s="722"/>
      <c r="AJ40" s="722" t="s">
        <v>98</v>
      </c>
      <c r="AK40" s="722"/>
    </row>
    <row r="41" spans="1:37" ht="13" x14ac:dyDescent="0.25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5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713" t="s">
        <v>81</v>
      </c>
      <c r="V42" s="713"/>
      <c r="W42" s="713"/>
      <c r="X42" s="713"/>
      <c r="Y42" s="713"/>
      <c r="Z42" s="713"/>
      <c r="AA42" s="713"/>
      <c r="AB42" s="713"/>
      <c r="AC42" s="713"/>
      <c r="AD42" s="713"/>
      <c r="AE42" s="713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5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5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713" t="s">
        <v>82</v>
      </c>
      <c r="W44" s="713"/>
      <c r="X44" s="713"/>
      <c r="Y44" s="713"/>
      <c r="Z44" s="713"/>
      <c r="AA44" s="713"/>
      <c r="AB44" s="713"/>
      <c r="AC44" s="713"/>
      <c r="AD44" s="713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5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713"/>
      <c r="W45" s="713"/>
      <c r="X45" s="713"/>
      <c r="Y45" s="713"/>
      <c r="Z45" s="713"/>
      <c r="AA45" s="713"/>
      <c r="AB45" s="713"/>
      <c r="AC45" s="713"/>
      <c r="AD45" s="713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3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713"/>
      <c r="W46" s="713"/>
      <c r="X46" s="713"/>
      <c r="Y46" s="713"/>
      <c r="Z46" s="713"/>
      <c r="AA46" s="713"/>
      <c r="AB46" s="713"/>
      <c r="AC46" s="713"/>
      <c r="AD46" s="713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" thickBot="1" x14ac:dyDescent="0.3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5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" thickBot="1" x14ac:dyDescent="0.3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5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" thickBot="1" x14ac:dyDescent="0.3"/>
    <row r="52" spans="1:36" ht="13" thickBot="1" x14ac:dyDescent="0.3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3">
      <c r="A53" s="230" t="s">
        <v>100</v>
      </c>
      <c r="B53" s="686" t="s">
        <v>53</v>
      </c>
      <c r="C53" s="687"/>
      <c r="D53" s="687"/>
      <c r="E53" s="687"/>
      <c r="F53" s="687"/>
      <c r="G53" s="687"/>
      <c r="H53" s="687"/>
      <c r="I53" s="687"/>
      <c r="J53" s="687"/>
      <c r="K53" s="688"/>
      <c r="L53" s="689" t="s">
        <v>63</v>
      </c>
      <c r="M53" s="690"/>
      <c r="N53" s="690"/>
      <c r="O53" s="690"/>
      <c r="P53" s="690"/>
      <c r="Q53" s="691"/>
      <c r="R53" s="686" t="s">
        <v>64</v>
      </c>
      <c r="S53" s="687"/>
      <c r="T53" s="687"/>
      <c r="U53" s="688"/>
      <c r="V53" s="345" t="s">
        <v>55</v>
      </c>
    </row>
    <row r="54" spans="1:36" x14ac:dyDescent="0.25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714" t="s">
        <v>119</v>
      </c>
      <c r="AE54" s="714"/>
      <c r="AF54" s="714"/>
      <c r="AG54" s="714"/>
      <c r="AH54" s="714"/>
      <c r="AI54" s="714"/>
    </row>
    <row r="55" spans="1:36" ht="25.5" thickBot="1" x14ac:dyDescent="0.3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ht="13" x14ac:dyDescent="0.25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5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5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713" t="s">
        <v>101</v>
      </c>
      <c r="Y58" s="713"/>
      <c r="Z58" s="713"/>
      <c r="AA58" s="713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5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5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3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5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5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" thickBot="1" x14ac:dyDescent="0.3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5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" thickBot="1" x14ac:dyDescent="0.3">
      <c r="D66" s="191" t="s">
        <v>76</v>
      </c>
    </row>
    <row r="67" spans="1:31" ht="13" thickBot="1" x14ac:dyDescent="0.3">
      <c r="R67" s="429"/>
      <c r="S67" s="430"/>
      <c r="T67" s="430"/>
      <c r="U67" s="430"/>
      <c r="V67" s="430"/>
      <c r="W67" s="431"/>
    </row>
    <row r="68" spans="1:31" ht="13.5" thickBot="1" x14ac:dyDescent="0.3">
      <c r="A68" s="230" t="s">
        <v>122</v>
      </c>
      <c r="B68" s="686" t="s">
        <v>53</v>
      </c>
      <c r="C68" s="687"/>
      <c r="D68" s="687"/>
      <c r="E68" s="687"/>
      <c r="F68" s="687"/>
      <c r="G68" s="687"/>
      <c r="H68" s="687"/>
      <c r="I68" s="687"/>
      <c r="J68" s="687"/>
      <c r="K68" s="688"/>
      <c r="L68" s="689" t="s">
        <v>63</v>
      </c>
      <c r="M68" s="690"/>
      <c r="N68" s="690"/>
      <c r="O68" s="690"/>
      <c r="P68" s="690"/>
      <c r="Q68" s="690"/>
      <c r="R68" s="710" t="s">
        <v>64</v>
      </c>
      <c r="S68" s="711"/>
      <c r="T68" s="711"/>
      <c r="U68" s="711"/>
      <c r="V68" s="711"/>
      <c r="W68" s="712"/>
      <c r="X68" s="298" t="s">
        <v>55</v>
      </c>
    </row>
    <row r="69" spans="1:31" x14ac:dyDescent="0.25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" thickBot="1" x14ac:dyDescent="0.3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ht="13" x14ac:dyDescent="0.25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5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5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5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5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" thickBot="1" x14ac:dyDescent="0.3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5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5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" thickBot="1" x14ac:dyDescent="0.3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5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" thickBot="1" x14ac:dyDescent="0.3"/>
    <row r="82" spans="1:27" ht="13.5" thickBot="1" x14ac:dyDescent="0.3">
      <c r="A82" s="230" t="s">
        <v>133</v>
      </c>
      <c r="B82" s="686" t="s">
        <v>53</v>
      </c>
      <c r="C82" s="687"/>
      <c r="D82" s="687"/>
      <c r="E82" s="687"/>
      <c r="F82" s="687"/>
      <c r="G82" s="687"/>
      <c r="H82" s="687"/>
      <c r="I82" s="687"/>
      <c r="J82" s="687"/>
      <c r="K82" s="688"/>
      <c r="L82" s="689" t="s">
        <v>63</v>
      </c>
      <c r="M82" s="690"/>
      <c r="N82" s="690"/>
      <c r="O82" s="690"/>
      <c r="P82" s="690"/>
      <c r="Q82" s="690"/>
      <c r="R82" s="686" t="s">
        <v>64</v>
      </c>
      <c r="S82" s="687"/>
      <c r="T82" s="687"/>
      <c r="U82" s="687"/>
      <c r="V82" s="687"/>
      <c r="W82" s="688"/>
      <c r="X82" s="298" t="s">
        <v>55</v>
      </c>
    </row>
    <row r="83" spans="1:27" x14ac:dyDescent="0.25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" thickBot="1" x14ac:dyDescent="0.3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ht="13" x14ac:dyDescent="0.25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5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5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5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5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" thickBot="1" x14ac:dyDescent="0.3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5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5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" thickBot="1" x14ac:dyDescent="0.3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5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" thickBot="1" x14ac:dyDescent="0.3"/>
    <row r="96" spans="1:27" ht="13.5" thickBot="1" x14ac:dyDescent="0.3">
      <c r="A96" s="230" t="s">
        <v>136</v>
      </c>
      <c r="B96" s="686" t="s">
        <v>53</v>
      </c>
      <c r="C96" s="687"/>
      <c r="D96" s="687"/>
      <c r="E96" s="687"/>
      <c r="F96" s="687"/>
      <c r="G96" s="687"/>
      <c r="H96" s="687"/>
      <c r="I96" s="687"/>
      <c r="J96" s="687"/>
      <c r="K96" s="688"/>
      <c r="L96" s="689" t="s">
        <v>63</v>
      </c>
      <c r="M96" s="690"/>
      <c r="N96" s="690"/>
      <c r="O96" s="690"/>
      <c r="P96" s="690"/>
      <c r="Q96" s="690"/>
      <c r="R96" s="686" t="s">
        <v>64</v>
      </c>
      <c r="S96" s="687"/>
      <c r="T96" s="687"/>
      <c r="U96" s="687"/>
      <c r="V96" s="687"/>
      <c r="W96" s="688"/>
      <c r="X96" s="298" t="s">
        <v>55</v>
      </c>
    </row>
    <row r="97" spans="1:27" x14ac:dyDescent="0.25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" thickBot="1" x14ac:dyDescent="0.3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ht="13" x14ac:dyDescent="0.25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5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5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5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5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" thickBot="1" x14ac:dyDescent="0.3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5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5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" thickBot="1" x14ac:dyDescent="0.3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5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" thickBot="1" x14ac:dyDescent="0.3"/>
    <row r="110" spans="1:27" ht="13.5" thickBot="1" x14ac:dyDescent="0.3">
      <c r="A110" s="230" t="s">
        <v>141</v>
      </c>
      <c r="B110" s="686" t="s">
        <v>53</v>
      </c>
      <c r="C110" s="687"/>
      <c r="D110" s="687"/>
      <c r="E110" s="687"/>
      <c r="F110" s="687"/>
      <c r="G110" s="687"/>
      <c r="H110" s="687"/>
      <c r="I110" s="687"/>
      <c r="J110" s="689" t="s">
        <v>142</v>
      </c>
      <c r="K110" s="690"/>
      <c r="L110" s="690"/>
      <c r="M110" s="690"/>
      <c r="N110" s="686" t="s">
        <v>63</v>
      </c>
      <c r="O110" s="687"/>
      <c r="P110" s="687"/>
      <c r="Q110" s="687"/>
      <c r="R110" s="688"/>
      <c r="S110" s="686" t="s">
        <v>64</v>
      </c>
      <c r="T110" s="687"/>
      <c r="U110" s="687"/>
      <c r="V110" s="687"/>
      <c r="W110" s="688"/>
      <c r="X110" s="298" t="s">
        <v>55</v>
      </c>
    </row>
    <row r="111" spans="1:27" x14ac:dyDescent="0.25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" thickBot="1" x14ac:dyDescent="0.3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ht="13" x14ac:dyDescent="0.25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5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5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5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5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" thickBot="1" x14ac:dyDescent="0.3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5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5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" thickBot="1" x14ac:dyDescent="0.3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5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5">
      <c r="J123" s="200">
        <v>47.5</v>
      </c>
    </row>
    <row r="124" spans="1:44" s="496" customFormat="1" ht="13" thickBot="1" x14ac:dyDescent="0.3"/>
    <row r="125" spans="1:44" ht="13.5" customHeight="1" thickBot="1" x14ac:dyDescent="0.3">
      <c r="A125" s="230" t="s">
        <v>154</v>
      </c>
      <c r="B125" s="686" t="s">
        <v>53</v>
      </c>
      <c r="C125" s="687"/>
      <c r="D125" s="687"/>
      <c r="E125" s="687"/>
      <c r="F125" s="687"/>
      <c r="G125" s="687"/>
      <c r="H125" s="687"/>
      <c r="I125" s="687"/>
      <c r="J125" s="689" t="s">
        <v>142</v>
      </c>
      <c r="K125" s="690"/>
      <c r="L125" s="690"/>
      <c r="M125" s="690"/>
      <c r="N125" s="686" t="s">
        <v>63</v>
      </c>
      <c r="O125" s="687"/>
      <c r="P125" s="687"/>
      <c r="Q125" s="687"/>
      <c r="R125" s="688"/>
      <c r="S125" s="686" t="s">
        <v>64</v>
      </c>
      <c r="T125" s="687"/>
      <c r="U125" s="687"/>
      <c r="V125" s="687"/>
      <c r="W125" s="688"/>
      <c r="X125" s="298" t="s">
        <v>55</v>
      </c>
      <c r="AD125" s="703" t="s">
        <v>155</v>
      </c>
      <c r="AE125" s="704"/>
      <c r="AF125" s="704"/>
      <c r="AG125" s="705"/>
      <c r="AJ125" s="702" t="s">
        <v>163</v>
      </c>
      <c r="AK125" s="702"/>
      <c r="AL125" s="702"/>
      <c r="AM125" s="702"/>
      <c r="AO125" s="702" t="s">
        <v>182</v>
      </c>
      <c r="AP125" s="702"/>
      <c r="AQ125" s="702"/>
      <c r="AR125" s="702"/>
    </row>
    <row r="126" spans="1:44" ht="12" customHeight="1" thickBot="1" x14ac:dyDescent="0.3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" thickBot="1" x14ac:dyDescent="0.3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ht="13" x14ac:dyDescent="0.25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5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5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5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5" customHeight="1" x14ac:dyDescent="0.25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" thickBot="1" x14ac:dyDescent="0.3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5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5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" thickBot="1" x14ac:dyDescent="0.3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5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5">
      <c r="E138" s="200" t="s">
        <v>177</v>
      </c>
    </row>
    <row r="139" spans="1:44" s="555" customFormat="1" x14ac:dyDescent="0.25"/>
    <row r="140" spans="1:44" ht="13" thickBot="1" x14ac:dyDescent="0.3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3">
      <c r="A141" s="513" t="s">
        <v>181</v>
      </c>
      <c r="B141" s="689" t="s">
        <v>53</v>
      </c>
      <c r="C141" s="690"/>
      <c r="D141" s="690"/>
      <c r="E141" s="690"/>
      <c r="F141" s="690"/>
      <c r="G141" s="690"/>
      <c r="H141" s="690"/>
      <c r="I141" s="690"/>
      <c r="J141" s="689" t="s">
        <v>142</v>
      </c>
      <c r="K141" s="690"/>
      <c r="L141" s="690"/>
      <c r="M141" s="690"/>
      <c r="N141" s="689" t="s">
        <v>63</v>
      </c>
      <c r="O141" s="690"/>
      <c r="P141" s="690"/>
      <c r="Q141" s="690"/>
      <c r="R141" s="691"/>
      <c r="S141" s="689" t="s">
        <v>64</v>
      </c>
      <c r="T141" s="690"/>
      <c r="U141" s="690"/>
      <c r="V141" s="690"/>
      <c r="W141" s="691"/>
      <c r="X141" s="298" t="s">
        <v>55</v>
      </c>
      <c r="Y141" s="511"/>
      <c r="Z141" s="511"/>
      <c r="AA141" s="511"/>
    </row>
    <row r="142" spans="1:44" x14ac:dyDescent="0.25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" thickBot="1" x14ac:dyDescent="0.3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ht="13" x14ac:dyDescent="0.25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5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5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5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5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" thickBot="1" x14ac:dyDescent="0.3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5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5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" thickBot="1" x14ac:dyDescent="0.3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5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" thickBot="1" x14ac:dyDescent="0.3"/>
    <row r="155" spans="1:27" ht="13.5" thickBot="1" x14ac:dyDescent="0.3">
      <c r="A155" s="545" t="s">
        <v>196</v>
      </c>
      <c r="B155" s="689" t="s">
        <v>53</v>
      </c>
      <c r="C155" s="690"/>
      <c r="D155" s="690"/>
      <c r="E155" s="690"/>
      <c r="F155" s="690"/>
      <c r="G155" s="690"/>
      <c r="H155" s="690"/>
      <c r="I155" s="690"/>
      <c r="J155" s="689" t="s">
        <v>142</v>
      </c>
      <c r="K155" s="690"/>
      <c r="L155" s="690"/>
      <c r="M155" s="690"/>
      <c r="N155" s="689" t="s">
        <v>63</v>
      </c>
      <c r="O155" s="690"/>
      <c r="P155" s="690"/>
      <c r="Q155" s="690"/>
      <c r="R155" s="691"/>
      <c r="S155" s="689" t="s">
        <v>64</v>
      </c>
      <c r="T155" s="690"/>
      <c r="U155" s="690"/>
      <c r="V155" s="690"/>
      <c r="W155" s="691"/>
      <c r="X155" s="298" t="s">
        <v>55</v>
      </c>
      <c r="Y155" s="543"/>
      <c r="Z155" s="543"/>
      <c r="AA155" s="543"/>
    </row>
    <row r="156" spans="1:27" x14ac:dyDescent="0.25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" thickBot="1" x14ac:dyDescent="0.3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ht="13" x14ac:dyDescent="0.25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5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5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5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5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" thickBot="1" x14ac:dyDescent="0.3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5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5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" thickBot="1" x14ac:dyDescent="0.3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200</v>
      </c>
    </row>
    <row r="167" spans="1:51" ht="13.5" customHeight="1" x14ac:dyDescent="0.25">
      <c r="B167" s="536">
        <v>55</v>
      </c>
      <c r="C167" s="536"/>
      <c r="D167" s="536"/>
      <c r="E167" s="536"/>
      <c r="F167" s="508" t="s">
        <v>197</v>
      </c>
      <c r="G167" s="508"/>
      <c r="H167" s="692" t="s">
        <v>201</v>
      </c>
      <c r="I167" s="692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" thickBot="1" x14ac:dyDescent="0.3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3">
      <c r="A169" s="572" t="s">
        <v>202</v>
      </c>
      <c r="B169" s="689" t="s">
        <v>53</v>
      </c>
      <c r="C169" s="690"/>
      <c r="D169" s="690"/>
      <c r="E169" s="690"/>
      <c r="F169" s="690"/>
      <c r="G169" s="690"/>
      <c r="H169" s="690"/>
      <c r="I169" s="690"/>
      <c r="J169" s="689" t="s">
        <v>142</v>
      </c>
      <c r="K169" s="690"/>
      <c r="L169" s="690"/>
      <c r="M169" s="690"/>
      <c r="N169" s="689" t="s">
        <v>63</v>
      </c>
      <c r="O169" s="690"/>
      <c r="P169" s="690"/>
      <c r="Q169" s="690"/>
      <c r="R169" s="691"/>
      <c r="S169" s="689" t="s">
        <v>64</v>
      </c>
      <c r="T169" s="690"/>
      <c r="U169" s="690"/>
      <c r="V169" s="690"/>
      <c r="W169" s="691"/>
      <c r="X169" s="298" t="s">
        <v>55</v>
      </c>
      <c r="Y169" s="570"/>
      <c r="Z169" s="570"/>
      <c r="AA169" s="570"/>
    </row>
    <row r="170" spans="1:51" x14ac:dyDescent="0.25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" thickBot="1" x14ac:dyDescent="0.3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ht="13" x14ac:dyDescent="0.25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693" t="s">
        <v>203</v>
      </c>
      <c r="AU172" s="694"/>
      <c r="AV172" s="694"/>
      <c r="AW172" s="694"/>
      <c r="AX172" s="694"/>
      <c r="AY172" s="695"/>
    </row>
    <row r="173" spans="1:51" x14ac:dyDescent="0.25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696"/>
      <c r="AU173" s="697"/>
      <c r="AV173" s="697"/>
      <c r="AW173" s="697"/>
      <c r="AX173" s="697"/>
      <c r="AY173" s="698"/>
    </row>
    <row r="174" spans="1:51" x14ac:dyDescent="0.25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696"/>
      <c r="AU174" s="697"/>
      <c r="AV174" s="697"/>
      <c r="AW174" s="697"/>
      <c r="AX174" s="697"/>
      <c r="AY174" s="698"/>
    </row>
    <row r="175" spans="1:51" ht="13" thickBot="1" x14ac:dyDescent="0.3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696"/>
      <c r="AU175" s="697"/>
      <c r="AV175" s="697"/>
      <c r="AW175" s="697"/>
      <c r="AX175" s="697"/>
      <c r="AY175" s="698"/>
    </row>
    <row r="176" spans="1:51" x14ac:dyDescent="0.25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696"/>
      <c r="AU176" s="697"/>
      <c r="AV176" s="697"/>
      <c r="AW176" s="697"/>
      <c r="AX176" s="697"/>
      <c r="AY176" s="698"/>
    </row>
    <row r="177" spans="1:51" ht="13" thickBot="1" x14ac:dyDescent="0.3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699"/>
      <c r="AU177" s="700"/>
      <c r="AV177" s="700"/>
      <c r="AW177" s="700"/>
      <c r="AX177" s="700"/>
      <c r="AY177" s="701"/>
    </row>
    <row r="178" spans="1:51" x14ac:dyDescent="0.25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5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" thickBot="1" x14ac:dyDescent="0.3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5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" thickBot="1" x14ac:dyDescent="0.3"/>
    <row r="183" spans="1:51" ht="13.5" thickBot="1" x14ac:dyDescent="0.3">
      <c r="A183" s="596" t="s">
        <v>204</v>
      </c>
      <c r="B183" s="689" t="s">
        <v>53</v>
      </c>
      <c r="C183" s="690"/>
      <c r="D183" s="690"/>
      <c r="E183" s="690"/>
      <c r="F183" s="690"/>
      <c r="G183" s="690"/>
      <c r="H183" s="690"/>
      <c r="I183" s="690"/>
      <c r="J183" s="689" t="s">
        <v>142</v>
      </c>
      <c r="K183" s="690"/>
      <c r="L183" s="690"/>
      <c r="M183" s="690"/>
      <c r="N183" s="689" t="s">
        <v>63</v>
      </c>
      <c r="O183" s="690"/>
      <c r="P183" s="690"/>
      <c r="Q183" s="690"/>
      <c r="R183" s="691"/>
      <c r="S183" s="689" t="s">
        <v>64</v>
      </c>
      <c r="T183" s="690"/>
      <c r="U183" s="690"/>
      <c r="V183" s="690"/>
      <c r="W183" s="691"/>
      <c r="X183" s="298" t="s">
        <v>55</v>
      </c>
      <c r="Y183" s="594"/>
      <c r="Z183" s="594"/>
      <c r="AA183" s="594"/>
    </row>
    <row r="184" spans="1:51" x14ac:dyDescent="0.25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" thickBot="1" x14ac:dyDescent="0.3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ht="13" x14ac:dyDescent="0.25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5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5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" thickBot="1" x14ac:dyDescent="0.3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5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" thickBot="1" x14ac:dyDescent="0.3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5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5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" thickBot="1" x14ac:dyDescent="0.3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5">
      <c r="P195" s="200">
        <v>64</v>
      </c>
      <c r="Q195" s="200">
        <v>62</v>
      </c>
      <c r="S195" s="200">
        <v>66</v>
      </c>
    </row>
    <row r="196" spans="1:51" ht="7.5" customHeight="1" thickBot="1" x14ac:dyDescent="0.3"/>
    <row r="197" spans="1:51" ht="21.75" customHeight="1" thickBot="1" x14ac:dyDescent="0.3">
      <c r="A197" s="603" t="s">
        <v>205</v>
      </c>
      <c r="B197" s="689" t="s">
        <v>53</v>
      </c>
      <c r="C197" s="690"/>
      <c r="D197" s="690"/>
      <c r="E197" s="690"/>
      <c r="F197" s="690"/>
      <c r="G197" s="690"/>
      <c r="H197" s="690"/>
      <c r="I197" s="690"/>
      <c r="J197" s="689" t="s">
        <v>142</v>
      </c>
      <c r="K197" s="690"/>
      <c r="L197" s="690"/>
      <c r="M197" s="690"/>
      <c r="N197" s="689" t="s">
        <v>63</v>
      </c>
      <c r="O197" s="690"/>
      <c r="P197" s="690"/>
      <c r="Q197" s="690"/>
      <c r="R197" s="691"/>
      <c r="S197" s="689" t="s">
        <v>64</v>
      </c>
      <c r="T197" s="690"/>
      <c r="U197" s="690"/>
      <c r="V197" s="690"/>
      <c r="W197" s="691"/>
      <c r="X197" s="298" t="s">
        <v>55</v>
      </c>
      <c r="Y197" s="601"/>
      <c r="Z197" s="601"/>
      <c r="AA197" s="601"/>
    </row>
    <row r="198" spans="1:51" ht="13" thickBot="1" x14ac:dyDescent="0.3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" thickBot="1" x14ac:dyDescent="0.3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723" t="s">
        <v>222</v>
      </c>
      <c r="AD199" s="724"/>
      <c r="AE199" s="724"/>
      <c r="AF199" s="724"/>
      <c r="AG199" s="725"/>
      <c r="AI199" s="723" t="s">
        <v>168</v>
      </c>
      <c r="AJ199" s="724"/>
      <c r="AK199" s="724"/>
      <c r="AL199" s="724"/>
      <c r="AM199" s="725"/>
      <c r="AO199" s="723" t="s">
        <v>173</v>
      </c>
      <c r="AP199" s="724"/>
      <c r="AQ199" s="724"/>
      <c r="AR199" s="724"/>
      <c r="AS199" s="725"/>
      <c r="AU199" s="723" t="s">
        <v>164</v>
      </c>
      <c r="AV199" s="724"/>
      <c r="AW199" s="724"/>
      <c r="AX199" s="724"/>
      <c r="AY199" s="725"/>
    </row>
    <row r="200" spans="1:51" ht="13.5" thickBot="1" x14ac:dyDescent="0.3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8" t="s">
        <v>113</v>
      </c>
      <c r="AD200" s="619" t="s">
        <v>214</v>
      </c>
      <c r="AE200" s="619" t="s">
        <v>149</v>
      </c>
      <c r="AF200" s="620" t="s">
        <v>148</v>
      </c>
      <c r="AG200" s="621" t="s">
        <v>176</v>
      </c>
      <c r="AI200" s="623" t="s">
        <v>113</v>
      </c>
      <c r="AJ200" s="624" t="s">
        <v>214</v>
      </c>
      <c r="AK200" s="624" t="s">
        <v>149</v>
      </c>
      <c r="AL200" s="625" t="s">
        <v>148</v>
      </c>
      <c r="AM200" s="626" t="s">
        <v>176</v>
      </c>
      <c r="AO200" s="623" t="s">
        <v>113</v>
      </c>
      <c r="AP200" s="624" t="s">
        <v>214</v>
      </c>
      <c r="AQ200" s="624" t="s">
        <v>149</v>
      </c>
      <c r="AR200" s="625" t="s">
        <v>148</v>
      </c>
      <c r="AS200" s="626" t="s">
        <v>176</v>
      </c>
      <c r="AU200" s="618" t="s">
        <v>113</v>
      </c>
      <c r="AV200" s="619" t="s">
        <v>214</v>
      </c>
      <c r="AW200" s="619" t="s">
        <v>149</v>
      </c>
      <c r="AX200" s="620" t="s">
        <v>148</v>
      </c>
      <c r="AY200" s="621" t="s">
        <v>176</v>
      </c>
    </row>
    <row r="201" spans="1:51" ht="14" x14ac:dyDescent="0.25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217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223</v>
      </c>
      <c r="AL201" s="232">
        <v>294</v>
      </c>
      <c r="AM201" s="627">
        <v>72.5</v>
      </c>
      <c r="AO201" s="352">
        <v>4</v>
      </c>
      <c r="AP201" s="232">
        <v>1</v>
      </c>
      <c r="AQ201" s="232" t="s">
        <v>227</v>
      </c>
      <c r="AR201" s="232">
        <v>138</v>
      </c>
      <c r="AS201" s="627">
        <v>71</v>
      </c>
      <c r="AU201" s="324">
        <v>1</v>
      </c>
      <c r="AV201" s="325">
        <v>1</v>
      </c>
      <c r="AW201" s="325" t="s">
        <v>230</v>
      </c>
      <c r="AX201" s="325">
        <v>337</v>
      </c>
      <c r="AY201" s="627">
        <v>72.5</v>
      </c>
    </row>
    <row r="202" spans="1:51" ht="14" x14ac:dyDescent="0.25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9">
        <v>2</v>
      </c>
      <c r="AE202" s="609" t="s">
        <v>218</v>
      </c>
      <c r="AF202" s="609">
        <v>769</v>
      </c>
      <c r="AG202" s="219">
        <v>68</v>
      </c>
      <c r="AI202" s="218">
        <v>3</v>
      </c>
      <c r="AJ202" s="617">
        <v>2</v>
      </c>
      <c r="AK202" s="617" t="s">
        <v>224</v>
      </c>
      <c r="AL202" s="617">
        <v>461</v>
      </c>
      <c r="AM202" s="628">
        <v>71</v>
      </c>
      <c r="AO202" s="218">
        <v>3</v>
      </c>
      <c r="AP202" s="622">
        <v>2</v>
      </c>
      <c r="AQ202" s="622" t="s">
        <v>228</v>
      </c>
      <c r="AR202" s="622">
        <v>284</v>
      </c>
      <c r="AS202" s="628">
        <v>70.5</v>
      </c>
      <c r="AU202" s="218">
        <v>2</v>
      </c>
      <c r="AV202" s="644">
        <v>2</v>
      </c>
      <c r="AW202" s="644" t="s">
        <v>231</v>
      </c>
      <c r="AX202" s="644">
        <v>357</v>
      </c>
      <c r="AY202" s="628">
        <v>71</v>
      </c>
    </row>
    <row r="203" spans="1:51" ht="14.5" thickBot="1" x14ac:dyDescent="0.3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9">
        <v>3</v>
      </c>
      <c r="AE203" s="609" t="s">
        <v>219</v>
      </c>
      <c r="AF203" s="609">
        <v>592</v>
      </c>
      <c r="AG203" s="219">
        <v>70.5</v>
      </c>
      <c r="AI203" s="218">
        <v>2</v>
      </c>
      <c r="AJ203" s="617">
        <v>3</v>
      </c>
      <c r="AK203" s="617" t="s">
        <v>225</v>
      </c>
      <c r="AL203" s="617">
        <v>630</v>
      </c>
      <c r="AM203" s="628">
        <v>67.5</v>
      </c>
      <c r="AO203" s="218">
        <v>2</v>
      </c>
      <c r="AP203" s="622">
        <v>3</v>
      </c>
      <c r="AQ203" s="622" t="s">
        <v>229</v>
      </c>
      <c r="AR203" s="622">
        <v>446</v>
      </c>
      <c r="AS203" s="628">
        <v>68</v>
      </c>
      <c r="AU203" s="218">
        <v>3</v>
      </c>
      <c r="AV203" s="644">
        <v>3</v>
      </c>
      <c r="AW203" s="644" t="s">
        <v>232</v>
      </c>
      <c r="AX203" s="644">
        <v>679</v>
      </c>
      <c r="AY203" s="628">
        <v>67.5</v>
      </c>
    </row>
    <row r="204" spans="1:51" ht="14" x14ac:dyDescent="0.25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1">
        <v>1</v>
      </c>
      <c r="AD204" s="490">
        <v>4</v>
      </c>
      <c r="AE204" s="609">
        <v>1290</v>
      </c>
      <c r="AF204" s="609">
        <v>237</v>
      </c>
      <c r="AG204" s="219">
        <v>72</v>
      </c>
      <c r="AI204" s="611">
        <v>1</v>
      </c>
      <c r="AJ204" s="490">
        <v>4</v>
      </c>
      <c r="AK204" s="617" t="s">
        <v>226</v>
      </c>
      <c r="AL204" s="617">
        <v>575</v>
      </c>
      <c r="AM204" s="628">
        <v>67</v>
      </c>
      <c r="AO204" s="611">
        <v>1</v>
      </c>
      <c r="AP204" s="490">
        <v>4</v>
      </c>
      <c r="AQ204" s="622">
        <v>1490</v>
      </c>
      <c r="AR204" s="622">
        <v>410</v>
      </c>
      <c r="AS204" s="628">
        <v>67</v>
      </c>
      <c r="AU204" s="611">
        <v>4</v>
      </c>
      <c r="AV204" s="490">
        <v>4</v>
      </c>
      <c r="AW204" s="644" t="s">
        <v>233</v>
      </c>
      <c r="AX204" s="644">
        <v>647</v>
      </c>
      <c r="AY204" s="628">
        <v>67</v>
      </c>
    </row>
    <row r="205" spans="1:51" ht="14.5" thickBot="1" x14ac:dyDescent="0.3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1">
        <v>1</v>
      </c>
      <c r="AD205" s="490">
        <v>5</v>
      </c>
      <c r="AE205" s="609">
        <v>1360</v>
      </c>
      <c r="AF205" s="609">
        <v>360</v>
      </c>
      <c r="AG205" s="219">
        <v>71</v>
      </c>
      <c r="AI205" s="611">
        <v>1</v>
      </c>
      <c r="AJ205" s="490">
        <v>5</v>
      </c>
      <c r="AK205" s="617">
        <v>1610</v>
      </c>
      <c r="AL205" s="617">
        <v>377</v>
      </c>
      <c r="AM205" s="628">
        <v>67</v>
      </c>
      <c r="AU205" s="637">
        <v>5</v>
      </c>
      <c r="AV205" s="646">
        <v>5</v>
      </c>
      <c r="AW205" s="217">
        <v>1700</v>
      </c>
      <c r="AX205" s="217">
        <v>347</v>
      </c>
      <c r="AY205" s="638">
        <v>67</v>
      </c>
    </row>
    <row r="206" spans="1:51" x14ac:dyDescent="0.25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9">
        <v>6</v>
      </c>
      <c r="AE206" s="609" t="s">
        <v>220</v>
      </c>
      <c r="AF206" s="609">
        <v>549</v>
      </c>
      <c r="AG206" s="219">
        <v>70</v>
      </c>
    </row>
    <row r="207" spans="1:51" x14ac:dyDescent="0.25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9">
        <v>7</v>
      </c>
      <c r="AE207" s="609" t="s">
        <v>221</v>
      </c>
      <c r="AF207" s="609">
        <v>492</v>
      </c>
      <c r="AG207" s="219">
        <v>68.5</v>
      </c>
    </row>
    <row r="208" spans="1:51" ht="13" thickBot="1" x14ac:dyDescent="0.3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5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5" customFormat="1" x14ac:dyDescent="0.25"/>
    <row r="211" spans="1:27" ht="13" thickBot="1" x14ac:dyDescent="0.3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3">
      <c r="A212" s="634" t="s">
        <v>234</v>
      </c>
      <c r="B212" s="689" t="s">
        <v>53</v>
      </c>
      <c r="C212" s="690"/>
      <c r="D212" s="690"/>
      <c r="E212" s="690"/>
      <c r="F212" s="690"/>
      <c r="G212" s="690"/>
      <c r="H212" s="690"/>
      <c r="I212" s="690"/>
      <c r="J212" s="689" t="s">
        <v>142</v>
      </c>
      <c r="K212" s="690"/>
      <c r="L212" s="690"/>
      <c r="M212" s="690"/>
      <c r="N212" s="689" t="s">
        <v>63</v>
      </c>
      <c r="O212" s="690"/>
      <c r="P212" s="690"/>
      <c r="Q212" s="690"/>
      <c r="R212" s="691"/>
      <c r="S212" s="689" t="s">
        <v>64</v>
      </c>
      <c r="T212" s="690"/>
      <c r="U212" s="690"/>
      <c r="V212" s="690"/>
      <c r="W212" s="691"/>
      <c r="X212" s="298" t="s">
        <v>55</v>
      </c>
      <c r="Y212" s="632"/>
      <c r="Z212" s="632"/>
      <c r="AA212" s="632"/>
    </row>
    <row r="213" spans="1:27" x14ac:dyDescent="0.25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2"/>
      <c r="Z213" s="632"/>
      <c r="AA213" s="632"/>
    </row>
    <row r="214" spans="1:27" ht="13" thickBot="1" x14ac:dyDescent="0.3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2"/>
      <c r="Z214" s="632"/>
      <c r="AA214" s="632"/>
    </row>
    <row r="215" spans="1:27" ht="13" x14ac:dyDescent="0.25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5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2"/>
      <c r="Z216" s="329"/>
      <c r="AA216" s="329"/>
    </row>
    <row r="217" spans="1:27" x14ac:dyDescent="0.25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" thickBot="1" x14ac:dyDescent="0.3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5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2"/>
      <c r="Z219" s="371"/>
      <c r="AA219" s="371"/>
    </row>
    <row r="220" spans="1:27" ht="13" thickBot="1" x14ac:dyDescent="0.3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9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5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2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5">
      <c r="A222" s="273" t="s">
        <v>28</v>
      </c>
      <c r="B222" s="218">
        <v>74</v>
      </c>
      <c r="C222" s="644">
        <v>75.5</v>
      </c>
      <c r="D222" s="644">
        <v>78.5</v>
      </c>
      <c r="E222" s="322">
        <v>80</v>
      </c>
      <c r="F222" s="599">
        <v>78.5</v>
      </c>
      <c r="G222" s="644">
        <v>77.5</v>
      </c>
      <c r="H222" s="644">
        <v>76</v>
      </c>
      <c r="I222" s="219">
        <v>74.5</v>
      </c>
      <c r="J222" s="379">
        <v>79</v>
      </c>
      <c r="K222" s="631">
        <v>78</v>
      </c>
      <c r="L222" s="631">
        <v>75.5</v>
      </c>
      <c r="M222" s="322">
        <v>74</v>
      </c>
      <c r="N222" s="218">
        <v>80.5</v>
      </c>
      <c r="O222" s="644">
        <v>78.5</v>
      </c>
      <c r="P222" s="644">
        <v>75</v>
      </c>
      <c r="Q222" s="644">
        <v>74</v>
      </c>
      <c r="R222" s="322">
        <v>73.5</v>
      </c>
      <c r="S222" s="218">
        <v>80.5</v>
      </c>
      <c r="T222" s="644">
        <v>78.5</v>
      </c>
      <c r="U222" s="644">
        <v>75</v>
      </c>
      <c r="V222" s="644">
        <v>74</v>
      </c>
      <c r="W222" s="219">
        <v>73.5</v>
      </c>
      <c r="X222" s="394"/>
      <c r="Y222" s="632" t="s">
        <v>57</v>
      </c>
      <c r="Z222" s="577">
        <v>69.52</v>
      </c>
      <c r="AA222" s="228"/>
    </row>
    <row r="223" spans="1:27" ht="13" thickBot="1" x14ac:dyDescent="0.3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2" t="s">
        <v>57</v>
      </c>
      <c r="Z223" s="577">
        <f>Z222-Z207</f>
        <v>6.019999999999996</v>
      </c>
      <c r="AA223" s="632"/>
    </row>
    <row r="224" spans="1:27" x14ac:dyDescent="0.25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" thickBot="1" x14ac:dyDescent="0.3">
      <c r="C225" s="645"/>
      <c r="D225" s="645"/>
      <c r="E225" s="645"/>
      <c r="F225" s="645"/>
      <c r="G225" s="645"/>
      <c r="H225" s="645"/>
      <c r="I225" s="645"/>
      <c r="J225" s="645"/>
      <c r="K225" s="645"/>
      <c r="L225" s="645"/>
      <c r="M225" s="645"/>
      <c r="N225" s="645"/>
      <c r="O225" s="645"/>
      <c r="P225" s="645"/>
      <c r="Q225" s="645"/>
      <c r="R225" s="645"/>
      <c r="S225" s="645"/>
      <c r="T225" s="645"/>
      <c r="U225" s="645"/>
      <c r="V225" s="645"/>
      <c r="W225" s="645"/>
    </row>
    <row r="226" spans="1:27" ht="13.5" thickBot="1" x14ac:dyDescent="0.3">
      <c r="A226" s="656" t="s">
        <v>243</v>
      </c>
      <c r="B226" s="689" t="s">
        <v>53</v>
      </c>
      <c r="C226" s="690"/>
      <c r="D226" s="690"/>
      <c r="E226" s="690"/>
      <c r="F226" s="690"/>
      <c r="G226" s="690"/>
      <c r="H226" s="690"/>
      <c r="I226" s="690"/>
      <c r="J226" s="689" t="s">
        <v>142</v>
      </c>
      <c r="K226" s="690"/>
      <c r="L226" s="690"/>
      <c r="M226" s="690"/>
      <c r="N226" s="689" t="s">
        <v>63</v>
      </c>
      <c r="O226" s="690"/>
      <c r="P226" s="690"/>
      <c r="Q226" s="690"/>
      <c r="R226" s="691"/>
      <c r="S226" s="689" t="s">
        <v>64</v>
      </c>
      <c r="T226" s="690"/>
      <c r="U226" s="690"/>
      <c r="V226" s="690"/>
      <c r="W226" s="691"/>
      <c r="X226" s="298" t="s">
        <v>55</v>
      </c>
      <c r="Y226" s="653"/>
      <c r="Z226" s="653"/>
      <c r="AA226" s="653"/>
    </row>
    <row r="227" spans="1:27" x14ac:dyDescent="0.25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3"/>
      <c r="Z227" s="653"/>
      <c r="AA227" s="653"/>
    </row>
    <row r="228" spans="1:27" ht="13" thickBot="1" x14ac:dyDescent="0.3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3"/>
      <c r="Z228" s="653"/>
      <c r="AA228" s="653"/>
    </row>
    <row r="229" spans="1:27" ht="13" x14ac:dyDescent="0.25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5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3"/>
      <c r="Z230" s="329"/>
      <c r="AA230" s="329"/>
    </row>
    <row r="231" spans="1:27" x14ac:dyDescent="0.25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" thickBot="1" x14ac:dyDescent="0.3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5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3"/>
      <c r="Z233" s="371"/>
      <c r="AA233" s="371"/>
    </row>
    <row r="234" spans="1:27" ht="13" thickBot="1" x14ac:dyDescent="0.3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9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5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3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5">
      <c r="A236" s="273" t="s">
        <v>28</v>
      </c>
      <c r="B236" s="218">
        <v>82.5</v>
      </c>
      <c r="C236" s="657">
        <v>84</v>
      </c>
      <c r="D236" s="657">
        <v>87</v>
      </c>
      <c r="E236" s="322">
        <v>88.5</v>
      </c>
      <c r="F236" s="599">
        <v>87</v>
      </c>
      <c r="G236" s="657">
        <v>86</v>
      </c>
      <c r="H236" s="657">
        <v>84.5</v>
      </c>
      <c r="I236" s="322">
        <v>83</v>
      </c>
      <c r="J236" s="218">
        <v>87.5</v>
      </c>
      <c r="K236" s="657">
        <v>86.5</v>
      </c>
      <c r="L236" s="657">
        <v>84</v>
      </c>
      <c r="M236" s="322">
        <v>82</v>
      </c>
      <c r="N236" s="218">
        <v>89</v>
      </c>
      <c r="O236" s="657">
        <v>87</v>
      </c>
      <c r="P236" s="657">
        <v>83.5</v>
      </c>
      <c r="Q236" s="657">
        <v>82.5</v>
      </c>
      <c r="R236" s="322">
        <v>81.5</v>
      </c>
      <c r="S236" s="218">
        <v>88.5</v>
      </c>
      <c r="T236" s="657">
        <v>86.5</v>
      </c>
      <c r="U236" s="657">
        <v>83.5</v>
      </c>
      <c r="V236" s="657">
        <v>82.5</v>
      </c>
      <c r="W236" s="219">
        <v>82</v>
      </c>
      <c r="X236" s="394"/>
      <c r="Y236" s="653" t="s">
        <v>57</v>
      </c>
      <c r="Z236" s="577">
        <v>76.180000000000007</v>
      </c>
      <c r="AA236" s="228"/>
    </row>
    <row r="237" spans="1:27" ht="13" thickBot="1" x14ac:dyDescent="0.3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3" t="s">
        <v>57</v>
      </c>
      <c r="Z237" s="577">
        <f>Z236-Z222</f>
        <v>6.6600000000000108</v>
      </c>
      <c r="AA237" s="653"/>
    </row>
    <row r="238" spans="1:27" x14ac:dyDescent="0.25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" thickBot="1" x14ac:dyDescent="0.3">
      <c r="T239" s="658"/>
      <c r="U239" s="658"/>
      <c r="V239" s="658"/>
      <c r="W239" s="658"/>
    </row>
    <row r="240" spans="1:27" ht="13.5" thickBot="1" x14ac:dyDescent="0.3">
      <c r="A240" s="665" t="s">
        <v>244</v>
      </c>
      <c r="B240" s="689" t="s">
        <v>53</v>
      </c>
      <c r="C240" s="690"/>
      <c r="D240" s="690"/>
      <c r="E240" s="690"/>
      <c r="F240" s="690"/>
      <c r="G240" s="690"/>
      <c r="H240" s="690"/>
      <c r="I240" s="690"/>
      <c r="J240" s="689" t="s">
        <v>142</v>
      </c>
      <c r="K240" s="690"/>
      <c r="L240" s="690"/>
      <c r="M240" s="690"/>
      <c r="N240" s="689" t="s">
        <v>63</v>
      </c>
      <c r="O240" s="690"/>
      <c r="P240" s="690"/>
      <c r="Q240" s="690"/>
      <c r="R240" s="691"/>
      <c r="S240" s="689" t="s">
        <v>64</v>
      </c>
      <c r="T240" s="690"/>
      <c r="U240" s="690"/>
      <c r="V240" s="690"/>
      <c r="W240" s="691"/>
      <c r="X240" s="298" t="s">
        <v>55</v>
      </c>
      <c r="Y240" s="663"/>
      <c r="Z240" s="663"/>
      <c r="AA240" s="663"/>
    </row>
    <row r="241" spans="1:27" x14ac:dyDescent="0.25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3"/>
      <c r="Z241" s="663"/>
      <c r="AA241" s="663"/>
    </row>
    <row r="242" spans="1:27" ht="13" thickBot="1" x14ac:dyDescent="0.3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3"/>
      <c r="Z242" s="663"/>
      <c r="AA242" s="663"/>
    </row>
    <row r="243" spans="1:27" ht="13" x14ac:dyDescent="0.25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5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3"/>
      <c r="Z244" s="329"/>
      <c r="AA244" s="329"/>
    </row>
    <row r="245" spans="1:27" x14ac:dyDescent="0.25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" thickBot="1" x14ac:dyDescent="0.3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5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3"/>
      <c r="Z247" s="371"/>
      <c r="AA247" s="371"/>
    </row>
    <row r="248" spans="1:27" ht="13" thickBot="1" x14ac:dyDescent="0.3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9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5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3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5">
      <c r="A250" s="273" t="s">
        <v>28</v>
      </c>
      <c r="B250" s="218">
        <v>89.5</v>
      </c>
      <c r="C250" s="664">
        <v>91</v>
      </c>
      <c r="D250" s="664">
        <v>94.5</v>
      </c>
      <c r="E250" s="322">
        <v>95.5</v>
      </c>
      <c r="F250" s="599">
        <v>94</v>
      </c>
      <c r="G250" s="664">
        <v>93</v>
      </c>
      <c r="H250" s="664">
        <v>91.5</v>
      </c>
      <c r="I250" s="322">
        <v>90.5</v>
      </c>
      <c r="J250" s="218">
        <v>94.5</v>
      </c>
      <c r="K250" s="664">
        <v>93.5</v>
      </c>
      <c r="L250" s="664">
        <v>91</v>
      </c>
      <c r="M250" s="322">
        <v>89</v>
      </c>
      <c r="N250" s="218">
        <v>96</v>
      </c>
      <c r="O250" s="664">
        <v>94.5</v>
      </c>
      <c r="P250" s="664">
        <v>91</v>
      </c>
      <c r="Q250" s="664">
        <v>90.5</v>
      </c>
      <c r="R250" s="322">
        <v>89</v>
      </c>
      <c r="S250" s="218">
        <v>96</v>
      </c>
      <c r="T250" s="664">
        <v>94</v>
      </c>
      <c r="U250" s="664">
        <v>91</v>
      </c>
      <c r="V250" s="664">
        <v>90</v>
      </c>
      <c r="W250" s="219">
        <v>89.5</v>
      </c>
      <c r="X250" s="394"/>
      <c r="Y250" s="663" t="s">
        <v>57</v>
      </c>
      <c r="Z250" s="577">
        <v>84.61</v>
      </c>
      <c r="AA250" s="228"/>
    </row>
    <row r="251" spans="1:27" ht="13" thickBot="1" x14ac:dyDescent="0.3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3" t="s">
        <v>57</v>
      </c>
      <c r="Z251" s="577">
        <f>Z250-Z236</f>
        <v>8.4299999999999926</v>
      </c>
      <c r="AA251" s="663"/>
    </row>
    <row r="252" spans="1:27" x14ac:dyDescent="0.25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" thickBot="1" x14ac:dyDescent="0.3">
      <c r="C253" s="668"/>
      <c r="D253" s="668"/>
      <c r="E253" s="668"/>
      <c r="F253" s="668"/>
      <c r="G253" s="668"/>
      <c r="H253" s="668"/>
      <c r="I253" s="668"/>
      <c r="J253" s="668"/>
      <c r="K253" s="668"/>
      <c r="L253" s="668"/>
      <c r="M253" s="668"/>
      <c r="N253" s="668"/>
      <c r="O253" s="668"/>
      <c r="P253" s="668"/>
      <c r="Q253" s="668"/>
      <c r="R253" s="668"/>
      <c r="S253" s="668"/>
      <c r="T253" s="668"/>
      <c r="U253" s="668"/>
      <c r="V253" s="668"/>
      <c r="W253" s="668"/>
    </row>
    <row r="254" spans="1:27" ht="13.5" thickBot="1" x14ac:dyDescent="0.3">
      <c r="A254" s="674" t="s">
        <v>246</v>
      </c>
      <c r="B254" s="689" t="s">
        <v>53</v>
      </c>
      <c r="C254" s="690"/>
      <c r="D254" s="690"/>
      <c r="E254" s="690"/>
      <c r="F254" s="690"/>
      <c r="G254" s="690"/>
      <c r="H254" s="690"/>
      <c r="I254" s="690"/>
      <c r="J254" s="689" t="s">
        <v>142</v>
      </c>
      <c r="K254" s="690"/>
      <c r="L254" s="690"/>
      <c r="M254" s="690"/>
      <c r="N254" s="689" t="s">
        <v>63</v>
      </c>
      <c r="O254" s="690"/>
      <c r="P254" s="690"/>
      <c r="Q254" s="690"/>
      <c r="R254" s="691"/>
      <c r="S254" s="689" t="s">
        <v>64</v>
      </c>
      <c r="T254" s="690"/>
      <c r="U254" s="690"/>
      <c r="V254" s="690"/>
      <c r="W254" s="691"/>
      <c r="X254" s="298" t="s">
        <v>55</v>
      </c>
      <c r="Y254" s="671"/>
      <c r="Z254" s="671"/>
      <c r="AA254" s="671"/>
    </row>
    <row r="255" spans="1:27" x14ac:dyDescent="0.25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1"/>
      <c r="Z255" s="671"/>
      <c r="AA255" s="671"/>
    </row>
    <row r="256" spans="1:27" ht="13" thickBot="1" x14ac:dyDescent="0.3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1"/>
      <c r="Z256" s="671"/>
      <c r="AA256" s="671"/>
    </row>
    <row r="257" spans="1:27" ht="13" x14ac:dyDescent="0.25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5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1"/>
      <c r="Z258" s="329"/>
      <c r="AA258" s="329"/>
    </row>
    <row r="259" spans="1:27" x14ac:dyDescent="0.25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" thickBot="1" x14ac:dyDescent="0.3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5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1"/>
      <c r="Z261" s="371"/>
      <c r="AA261" s="371"/>
    </row>
    <row r="262" spans="1:27" ht="13" thickBot="1" x14ac:dyDescent="0.3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9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5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1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5">
      <c r="A264" s="273" t="s">
        <v>28</v>
      </c>
      <c r="B264" s="218">
        <v>97</v>
      </c>
      <c r="C264" s="672">
        <v>98.5</v>
      </c>
      <c r="D264" s="672">
        <v>102</v>
      </c>
      <c r="E264" s="322">
        <v>103</v>
      </c>
      <c r="F264" s="599">
        <v>101</v>
      </c>
      <c r="G264" s="672">
        <v>100.5</v>
      </c>
      <c r="H264" s="672">
        <v>99</v>
      </c>
      <c r="I264" s="322">
        <v>97.5</v>
      </c>
      <c r="J264" s="218">
        <v>102</v>
      </c>
      <c r="K264" s="672">
        <v>100.5</v>
      </c>
      <c r="L264" s="672">
        <v>98.5</v>
      </c>
      <c r="M264" s="322">
        <v>96.5</v>
      </c>
      <c r="N264" s="218">
        <v>103.5</v>
      </c>
      <c r="O264" s="672">
        <v>102</v>
      </c>
      <c r="P264" s="672">
        <v>98.5</v>
      </c>
      <c r="Q264" s="672">
        <v>98</v>
      </c>
      <c r="R264" s="322">
        <v>96.5</v>
      </c>
      <c r="S264" s="218">
        <v>103.5</v>
      </c>
      <c r="T264" s="672">
        <v>101.5</v>
      </c>
      <c r="U264" s="672">
        <v>98.5</v>
      </c>
      <c r="V264" s="672">
        <v>97</v>
      </c>
      <c r="W264" s="219">
        <v>97</v>
      </c>
      <c r="X264" s="394"/>
      <c r="Y264" s="671" t="s">
        <v>57</v>
      </c>
      <c r="Z264" s="577">
        <v>91.95</v>
      </c>
      <c r="AA264" s="228"/>
    </row>
    <row r="265" spans="1:27" ht="13" thickBot="1" x14ac:dyDescent="0.3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1" t="s">
        <v>57</v>
      </c>
      <c r="Z265" s="577">
        <f>Z264-Z250</f>
        <v>7.3400000000000034</v>
      </c>
      <c r="AA265" s="671"/>
    </row>
    <row r="267" spans="1:27" ht="13" thickBot="1" x14ac:dyDescent="0.3"/>
    <row r="268" spans="1:27" ht="13.5" thickBot="1" x14ac:dyDescent="0.3">
      <c r="A268" s="680" t="s">
        <v>247</v>
      </c>
      <c r="B268" s="689" t="s">
        <v>53</v>
      </c>
      <c r="C268" s="690"/>
      <c r="D268" s="690"/>
      <c r="E268" s="690"/>
      <c r="F268" s="690"/>
      <c r="G268" s="690"/>
      <c r="H268" s="690"/>
      <c r="I268" s="690"/>
      <c r="J268" s="689" t="s">
        <v>142</v>
      </c>
      <c r="K268" s="690"/>
      <c r="L268" s="690"/>
      <c r="M268" s="690"/>
      <c r="N268" s="689" t="s">
        <v>63</v>
      </c>
      <c r="O268" s="690"/>
      <c r="P268" s="690"/>
      <c r="Q268" s="690"/>
      <c r="R268" s="691"/>
      <c r="S268" s="689" t="s">
        <v>64</v>
      </c>
      <c r="T268" s="690"/>
      <c r="U268" s="690"/>
      <c r="V268" s="690"/>
      <c r="W268" s="691"/>
      <c r="X268" s="298" t="s">
        <v>55</v>
      </c>
      <c r="Y268" s="677"/>
      <c r="Z268" s="677"/>
      <c r="AA268" s="677"/>
    </row>
    <row r="269" spans="1:27" x14ac:dyDescent="0.25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7"/>
      <c r="Z269" s="677"/>
      <c r="AA269" s="677"/>
    </row>
    <row r="270" spans="1:27" ht="13" thickBot="1" x14ac:dyDescent="0.3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7"/>
      <c r="Z270" s="677"/>
      <c r="AA270" s="677"/>
    </row>
    <row r="271" spans="1:27" ht="13" x14ac:dyDescent="0.25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5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7"/>
      <c r="Z272" s="329"/>
      <c r="AA272" s="329"/>
    </row>
    <row r="273" spans="1:27" x14ac:dyDescent="0.25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7" ht="13" thickBot="1" x14ac:dyDescent="0.3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7" x14ac:dyDescent="0.25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7"/>
      <c r="Z275" s="371"/>
      <c r="AA275" s="371"/>
    </row>
    <row r="276" spans="1:27" ht="13" thickBot="1" x14ac:dyDescent="0.3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9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7" x14ac:dyDescent="0.25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7" t="s">
        <v>56</v>
      </c>
      <c r="Z277" s="271">
        <f>X263-X277</f>
        <v>2</v>
      </c>
      <c r="AA277" s="292">
        <f>Z277/X263</f>
        <v>2.0464545175483476E-4</v>
      </c>
    </row>
    <row r="278" spans="1:27" x14ac:dyDescent="0.25">
      <c r="A278" s="273" t="s">
        <v>28</v>
      </c>
      <c r="B278" s="218">
        <v>104.5</v>
      </c>
      <c r="C278" s="678">
        <v>105.5</v>
      </c>
      <c r="D278" s="678">
        <v>109</v>
      </c>
      <c r="E278" s="322">
        <v>110.5</v>
      </c>
      <c r="F278" s="599">
        <v>108.5</v>
      </c>
      <c r="G278" s="678">
        <v>108</v>
      </c>
      <c r="H278" s="678">
        <v>106.5</v>
      </c>
      <c r="I278" s="322">
        <v>104.5</v>
      </c>
      <c r="J278" s="218">
        <v>109.5</v>
      </c>
      <c r="K278" s="678">
        <v>107.5</v>
      </c>
      <c r="L278" s="678">
        <v>106</v>
      </c>
      <c r="M278" s="322">
        <v>103.5</v>
      </c>
      <c r="N278" s="218">
        <v>110.5</v>
      </c>
      <c r="O278" s="678">
        <v>109</v>
      </c>
      <c r="P278" s="678">
        <v>105.5</v>
      </c>
      <c r="Q278" s="678">
        <v>105</v>
      </c>
      <c r="R278" s="322">
        <v>103.5</v>
      </c>
      <c r="S278" s="218">
        <v>110.5</v>
      </c>
      <c r="T278" s="678">
        <v>109</v>
      </c>
      <c r="U278" s="678">
        <v>105.5</v>
      </c>
      <c r="V278" s="678">
        <v>104.5</v>
      </c>
      <c r="W278" s="219">
        <v>104.5</v>
      </c>
      <c r="X278" s="394"/>
      <c r="Y278" s="677" t="s">
        <v>57</v>
      </c>
      <c r="Z278" s="577">
        <v>99.33</v>
      </c>
      <c r="AA278" s="228"/>
    </row>
    <row r="279" spans="1:27" ht="13" thickBot="1" x14ac:dyDescent="0.3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7" t="s">
        <v>57</v>
      </c>
      <c r="Z279" s="577">
        <f>Z278-Z264</f>
        <v>7.3799999999999955</v>
      </c>
      <c r="AA279" s="677"/>
    </row>
  </sheetData>
  <mergeCells count="92">
    <mergeCell ref="B268:I268"/>
    <mergeCell ref="J268:M268"/>
    <mergeCell ref="N268:R268"/>
    <mergeCell ref="S268:W268"/>
    <mergeCell ref="B254:I254"/>
    <mergeCell ref="J254:M254"/>
    <mergeCell ref="N254:R254"/>
    <mergeCell ref="S254:W254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197:I197"/>
    <mergeCell ref="J197:M197"/>
    <mergeCell ref="N197:R197"/>
    <mergeCell ref="S197:W197"/>
    <mergeCell ref="AO199:AS199"/>
    <mergeCell ref="AC199:AG199"/>
    <mergeCell ref="AI26:AJ29"/>
    <mergeCell ref="U42:AE42"/>
    <mergeCell ref="K38:N38"/>
    <mergeCell ref="O38:R38"/>
    <mergeCell ref="S155:W155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N125:R125"/>
    <mergeCell ref="S110:W110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B96:K96"/>
    <mergeCell ref="L96:Q96"/>
    <mergeCell ref="S169:W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212:I212"/>
    <mergeCell ref="J212:M212"/>
    <mergeCell ref="N212:R212"/>
    <mergeCell ref="S212:W212"/>
    <mergeCell ref="B155:I155"/>
    <mergeCell ref="J155:M155"/>
    <mergeCell ref="N155:R155"/>
    <mergeCell ref="B183:I183"/>
    <mergeCell ref="J183:M183"/>
    <mergeCell ref="N183:R183"/>
    <mergeCell ref="S183:W183"/>
    <mergeCell ref="N169:R169"/>
    <mergeCell ref="H167:I167"/>
    <mergeCell ref="J169:M169"/>
  </mergeCells>
  <conditionalFormatting sqref="B244:W2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W2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W2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2024-06-27T06:07:37Z</dcterms:modified>
</cp:coreProperties>
</file>