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3\Lote M612 F611\liquidador sem-2\"/>
    </mc:Choice>
  </mc:AlternateContent>
  <bookViews>
    <workbookView xWindow="-120" yWindow="-120" windowWidth="29040" windowHeight="1572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E33" i="250" l="1"/>
  <c r="K34" i="248" l="1"/>
  <c r="H31" i="251" l="1"/>
  <c r="H29" i="249"/>
  <c r="U32" i="248" l="1"/>
  <c r="B33" i="250" l="1"/>
  <c r="R34" i="248" l="1"/>
  <c r="Q34" i="248"/>
  <c r="P34" i="248"/>
  <c r="O34" i="248"/>
  <c r="N34" i="248"/>
  <c r="L34" i="248"/>
  <c r="M34" i="248"/>
  <c r="U34" i="248" l="1"/>
  <c r="I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G30" i="250"/>
  <c r="B30" i="250"/>
  <c r="C30" i="250"/>
  <c r="D30" i="250"/>
  <c r="E30" i="250"/>
  <c r="F30" i="250"/>
  <c r="C33" i="250"/>
  <c r="D33" i="250"/>
  <c r="F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F27" i="249"/>
  <c r="E27" i="249"/>
  <c r="D27" i="249"/>
  <c r="C27" i="249"/>
  <c r="B27" i="249"/>
  <c r="G31" i="250"/>
  <c r="G29" i="250"/>
  <c r="F29" i="250"/>
  <c r="E29" i="250"/>
  <c r="D29" i="250"/>
  <c r="C29" i="250"/>
  <c r="B29" i="250"/>
  <c r="F29" i="251" l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V32" i="248" s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I29" i="249" s="1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I31" i="250"/>
  <c r="J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 l="1"/>
  <c r="G6" i="239"/>
  <c r="B5" i="240"/>
  <c r="B6" i="240" s="1"/>
  <c r="B7" i="240" s="1"/>
  <c r="D6" i="239"/>
  <c r="B8" i="239"/>
  <c r="D8" i="239" s="1"/>
  <c r="B5" i="237"/>
  <c r="D4" i="237"/>
  <c r="D5" i="239"/>
  <c r="D5" i="240"/>
  <c r="G7" i="237"/>
  <c r="H6" i="237"/>
  <c r="B6" i="238"/>
  <c r="D5" i="238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<sst xmlns="http://schemas.openxmlformats.org/spreadsheetml/2006/main" count="495" uniqueCount="80">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</sst>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38" xfId="0" applyNumberFormat="1" applyFont="1" applyFill="1" applyBorder="1" applyAlignment="1">
      <alignment horizontal="center" vertical="center"/>
    </xf>
    <xf numFmtId="1" fontId="1" fillId="0" borderId="39" xfId="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377" t="s">
        <v>18</v>
      </c>
      <c r="C4" s="378"/>
      <c r="D4" s="378"/>
      <c r="E4" s="378"/>
      <c r="F4" s="378"/>
      <c r="G4" s="378"/>
      <c r="H4" s="378"/>
      <c r="I4" s="378"/>
      <c r="J4" s="379"/>
      <c r="K4" s="377" t="s">
        <v>21</v>
      </c>
      <c r="L4" s="378"/>
      <c r="M4" s="378"/>
      <c r="N4" s="378"/>
      <c r="O4" s="378"/>
      <c r="P4" s="378"/>
      <c r="Q4" s="378"/>
      <c r="R4" s="378"/>
      <c r="S4" s="378"/>
      <c r="T4" s="37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377" t="s">
        <v>23</v>
      </c>
      <c r="C17" s="378"/>
      <c r="D17" s="378"/>
      <c r="E17" s="378"/>
      <c r="F17" s="37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31"/>
  <sheetViews>
    <sheetView showGridLines="0" topLeftCell="A4" zoomScale="75" zoomScaleNormal="75" workbookViewId="0">
      <selection activeCell="F26" sqref="F26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385" t="s">
        <v>53</v>
      </c>
      <c r="C8" s="386"/>
      <c r="D8" s="386"/>
      <c r="E8" s="386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385" t="s">
        <v>53</v>
      </c>
      <c r="C21" s="386"/>
      <c r="D21" s="386"/>
      <c r="E21" s="386"/>
      <c r="F21" s="299" t="s">
        <v>0</v>
      </c>
      <c r="G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  <c r="G22" s="338"/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  <c r="G23" s="338"/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  <c r="G24" s="340"/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  <c r="G25" s="340"/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  <c r="G26" s="340"/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  <c r="G27" s="340"/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  <c r="G28" s="338"/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338" t="s">
        <v>56</v>
      </c>
      <c r="H29" s="374">
        <f>F16-F29</f>
        <v>19</v>
      </c>
      <c r="I29" s="375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338" t="s">
        <v>57</v>
      </c>
      <c r="H30" s="372">
        <v>66.36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35.519999999999996</v>
      </c>
    </row>
  </sheetData>
  <mergeCells count="2">
    <mergeCell ref="B8:E8"/>
    <mergeCell ref="B21:E2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35"/>
  <sheetViews>
    <sheetView showGridLines="0" tabSelected="1" zoomScaleNormal="100" workbookViewId="0">
      <selection activeCell="E33" sqref="E33:F33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44.678571428571431</v>
      </c>
    </row>
    <row r="3" spans="1:15" x14ac:dyDescent="0.2">
      <c r="A3" s="200" t="s">
        <v>7</v>
      </c>
      <c r="B3" s="200">
        <v>80.612244897959187</v>
      </c>
    </row>
    <row r="4" spans="1:15" x14ac:dyDescent="0.2">
      <c r="A4" s="200" t="s">
        <v>60</v>
      </c>
      <c r="B4" s="200">
        <v>3081</v>
      </c>
    </row>
    <row r="6" spans="1:15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25">
      <c r="A8" s="278" t="s">
        <v>49</v>
      </c>
      <c r="B8" s="385" t="s">
        <v>50</v>
      </c>
      <c r="C8" s="386"/>
      <c r="D8" s="386"/>
      <c r="E8" s="386"/>
      <c r="F8" s="386"/>
      <c r="G8" s="387"/>
      <c r="H8" s="298" t="s">
        <v>0</v>
      </c>
    </row>
    <row r="9" spans="1:15" x14ac:dyDescent="0.2">
      <c r="A9" s="214" t="s">
        <v>54</v>
      </c>
      <c r="B9" s="393">
        <v>1</v>
      </c>
      <c r="C9" s="394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x14ac:dyDescent="0.2">
      <c r="A10" s="214" t="s">
        <v>2</v>
      </c>
      <c r="B10" s="233">
        <v>0</v>
      </c>
      <c r="C10" s="363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382" t="s">
        <v>67</v>
      </c>
      <c r="L10" s="382"/>
      <c r="M10" s="382"/>
      <c r="N10" s="382"/>
      <c r="O10" s="382"/>
    </row>
    <row r="11" spans="1:15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382"/>
      <c r="L11" s="382"/>
      <c r="M11" s="382"/>
      <c r="N11" s="382"/>
      <c r="O11" s="382"/>
    </row>
    <row r="12" spans="1:15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I12" s="340"/>
      <c r="J12" s="282"/>
      <c r="K12" s="382"/>
      <c r="L12" s="382"/>
      <c r="M12" s="382"/>
      <c r="N12" s="382"/>
      <c r="O12" s="382"/>
    </row>
    <row r="13" spans="1:15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41"/>
      <c r="J13" s="282"/>
    </row>
    <row r="14" spans="1:15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I15" s="340"/>
      <c r="J15" s="293"/>
    </row>
    <row r="16" spans="1:15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4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4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4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4" x14ac:dyDescent="0.2">
      <c r="B20" s="200">
        <v>30.5</v>
      </c>
    </row>
    <row r="21" spans="1:14" ht="13.5" thickBot="1" x14ac:dyDescent="0.25">
      <c r="B21" s="200">
        <v>30</v>
      </c>
      <c r="C21" s="200">
        <v>29.5</v>
      </c>
      <c r="D21" s="200">
        <v>29.5</v>
      </c>
      <c r="E21" s="200">
        <v>29</v>
      </c>
      <c r="F21" s="200">
        <v>29</v>
      </c>
    </row>
    <row r="22" spans="1:14" ht="13.5" thickBot="1" x14ac:dyDescent="0.25">
      <c r="A22" s="278" t="s">
        <v>49</v>
      </c>
      <c r="B22" s="385" t="s">
        <v>50</v>
      </c>
      <c r="C22" s="386"/>
      <c r="D22" s="386"/>
      <c r="E22" s="386"/>
      <c r="F22" s="387"/>
      <c r="G22" s="298" t="s">
        <v>0</v>
      </c>
      <c r="H22" s="338"/>
      <c r="I22" s="338"/>
      <c r="J22" s="338"/>
      <c r="K22" s="338"/>
      <c r="L22" s="338"/>
      <c r="M22" s="338"/>
      <c r="N22" s="338"/>
    </row>
    <row r="23" spans="1:14" x14ac:dyDescent="0.2">
      <c r="A23" s="214" t="s">
        <v>54</v>
      </c>
      <c r="B23" s="279">
        <v>1</v>
      </c>
      <c r="C23" s="280">
        <v>2</v>
      </c>
      <c r="D23" s="279">
        <v>3</v>
      </c>
      <c r="E23" s="280">
        <v>4</v>
      </c>
      <c r="F23" s="276">
        <v>5</v>
      </c>
      <c r="G23" s="281">
        <v>305</v>
      </c>
      <c r="H23" s="213"/>
      <c r="I23" s="338"/>
      <c r="J23" s="338"/>
      <c r="K23" s="338"/>
      <c r="L23" s="338"/>
      <c r="M23" s="338"/>
      <c r="N23" s="338"/>
    </row>
    <row r="24" spans="1:14" x14ac:dyDescent="0.2">
      <c r="A24" s="214" t="s">
        <v>2</v>
      </c>
      <c r="B24" s="363">
        <v>1</v>
      </c>
      <c r="C24" s="234">
        <v>2</v>
      </c>
      <c r="D24" s="300">
        <v>3</v>
      </c>
      <c r="E24" s="330">
        <v>4</v>
      </c>
      <c r="F24" s="331">
        <v>5</v>
      </c>
      <c r="G24" s="277" t="s">
        <v>0</v>
      </c>
      <c r="H24" s="229"/>
      <c r="I24" s="395" t="s">
        <v>75</v>
      </c>
      <c r="J24" s="395"/>
      <c r="K24" s="395"/>
      <c r="L24" s="395"/>
      <c r="M24" s="395"/>
      <c r="N24" s="395"/>
    </row>
    <row r="25" spans="1:14" x14ac:dyDescent="0.2">
      <c r="A25" s="283" t="s">
        <v>3</v>
      </c>
      <c r="B25" s="238">
        <v>260</v>
      </c>
      <c r="C25" s="238">
        <v>260</v>
      </c>
      <c r="D25" s="238">
        <v>260</v>
      </c>
      <c r="E25" s="238">
        <v>260</v>
      </c>
      <c r="F25" s="239">
        <v>260</v>
      </c>
      <c r="G25" s="284">
        <v>260</v>
      </c>
      <c r="H25" s="285"/>
      <c r="I25" s="395"/>
      <c r="J25" s="395"/>
      <c r="K25" s="395"/>
      <c r="L25" s="395"/>
      <c r="M25" s="395"/>
      <c r="N25" s="395"/>
    </row>
    <row r="26" spans="1:14" x14ac:dyDescent="0.2">
      <c r="A26" s="286" t="s">
        <v>6</v>
      </c>
      <c r="B26" s="243">
        <v>264</v>
      </c>
      <c r="C26" s="244">
        <v>289</v>
      </c>
      <c r="D26" s="244">
        <v>275</v>
      </c>
      <c r="E26" s="244">
        <v>283</v>
      </c>
      <c r="F26" s="287">
        <v>297</v>
      </c>
      <c r="G26" s="337">
        <v>282</v>
      </c>
      <c r="H26" s="340"/>
      <c r="I26" s="395"/>
      <c r="J26" s="395"/>
      <c r="K26" s="395"/>
      <c r="L26" s="395"/>
      <c r="M26" s="395"/>
      <c r="N26" s="395"/>
    </row>
    <row r="27" spans="1:14" x14ac:dyDescent="0.2">
      <c r="A27" s="214" t="s">
        <v>7</v>
      </c>
      <c r="B27" s="248">
        <v>62.2</v>
      </c>
      <c r="C27" s="248">
        <v>78.599999999999994</v>
      </c>
      <c r="D27" s="248">
        <v>83.1</v>
      </c>
      <c r="E27" s="288">
        <v>77.8</v>
      </c>
      <c r="F27" s="249">
        <v>75</v>
      </c>
      <c r="G27" s="289">
        <v>71.8</v>
      </c>
      <c r="H27" s="341"/>
      <c r="I27" s="282"/>
      <c r="J27" s="338"/>
      <c r="K27" s="338"/>
      <c r="L27" s="338"/>
      <c r="M27" s="338"/>
      <c r="N27" s="338"/>
    </row>
    <row r="28" spans="1:14" x14ac:dyDescent="0.2">
      <c r="A28" s="214" t="s">
        <v>8</v>
      </c>
      <c r="B28" s="253">
        <v>0.115</v>
      </c>
      <c r="C28" s="253">
        <v>9.0999999999999998E-2</v>
      </c>
      <c r="D28" s="253">
        <v>7.5999999999999998E-2</v>
      </c>
      <c r="E28" s="290">
        <v>8.5000000000000006E-2</v>
      </c>
      <c r="F28" s="254">
        <v>9.2999999999999999E-2</v>
      </c>
      <c r="G28" s="291">
        <v>9.6000000000000002E-2</v>
      </c>
      <c r="H28" s="292"/>
      <c r="I28" s="293"/>
      <c r="J28" s="338"/>
      <c r="K28" s="338"/>
      <c r="L28" s="338"/>
      <c r="M28" s="338"/>
      <c r="N28" s="338"/>
    </row>
    <row r="29" spans="1:14" x14ac:dyDescent="0.2">
      <c r="A29" s="286" t="s">
        <v>1</v>
      </c>
      <c r="B29" s="258">
        <f t="shared" ref="B29:G29" si="3">B26/B25*100-100</f>
        <v>1.538461538461533</v>
      </c>
      <c r="C29" s="258">
        <f t="shared" si="3"/>
        <v>11.15384615384616</v>
      </c>
      <c r="D29" s="258">
        <f t="shared" si="3"/>
        <v>5.7692307692307736</v>
      </c>
      <c r="E29" s="258">
        <f t="shared" si="3"/>
        <v>8.8461538461538396</v>
      </c>
      <c r="F29" s="259">
        <f t="shared" si="3"/>
        <v>14.230769230769226</v>
      </c>
      <c r="G29" s="333">
        <f t="shared" si="3"/>
        <v>8.4615384615384528</v>
      </c>
      <c r="H29" s="340"/>
      <c r="I29" s="293"/>
      <c r="J29" s="338"/>
      <c r="K29" s="338"/>
      <c r="L29" s="338"/>
      <c r="M29" s="338"/>
      <c r="N29" s="338"/>
    </row>
    <row r="30" spans="1:14" ht="13.5" thickBot="1" x14ac:dyDescent="0.25">
      <c r="A30" s="214" t="s">
        <v>27</v>
      </c>
      <c r="B30" s="263">
        <f t="shared" ref="B30:G30" si="4">B26-C12</f>
        <v>135.61538461538461</v>
      </c>
      <c r="C30" s="263">
        <f t="shared" si="4"/>
        <v>152.18</v>
      </c>
      <c r="D30" s="263">
        <f t="shared" si="4"/>
        <v>128.41304347826087</v>
      </c>
      <c r="E30" s="263">
        <f t="shared" si="4"/>
        <v>121.86885245901638</v>
      </c>
      <c r="F30" s="264">
        <f t="shared" si="4"/>
        <v>127.73529411764707</v>
      </c>
      <c r="G30" s="294">
        <f t="shared" si="4"/>
        <v>132.63258785942492</v>
      </c>
      <c r="H30" s="215"/>
      <c r="I30" s="293"/>
      <c r="J30" s="338"/>
      <c r="K30" s="338"/>
      <c r="L30" s="338"/>
      <c r="M30" s="338"/>
      <c r="N30" s="338"/>
    </row>
    <row r="31" spans="1:14" x14ac:dyDescent="0.2">
      <c r="A31" s="295" t="s">
        <v>51</v>
      </c>
      <c r="B31" s="268">
        <v>343</v>
      </c>
      <c r="C31" s="268">
        <v>562</v>
      </c>
      <c r="D31" s="268">
        <v>898</v>
      </c>
      <c r="E31" s="268">
        <v>597</v>
      </c>
      <c r="F31" s="269">
        <v>590</v>
      </c>
      <c r="G31" s="270">
        <f>SUM(B31:F31)</f>
        <v>2990</v>
      </c>
      <c r="H31" s="271" t="s">
        <v>56</v>
      </c>
      <c r="I31" s="296">
        <f>H17-G31</f>
        <v>16</v>
      </c>
      <c r="J31" s="272">
        <f>I31/H17</f>
        <v>5.3226879574184965E-3</v>
      </c>
      <c r="K31" s="338"/>
      <c r="L31" s="338"/>
      <c r="M31" s="338"/>
      <c r="N31" s="338"/>
    </row>
    <row r="32" spans="1:14" x14ac:dyDescent="0.2">
      <c r="A32" s="295" t="s">
        <v>28</v>
      </c>
      <c r="B32" s="275">
        <v>34.5</v>
      </c>
      <c r="C32" s="275">
        <v>33.5</v>
      </c>
      <c r="D32" s="275">
        <v>34</v>
      </c>
      <c r="E32" s="275">
        <v>34</v>
      </c>
      <c r="F32" s="219">
        <v>33.5</v>
      </c>
      <c r="G32" s="222"/>
      <c r="H32" s="338" t="s">
        <v>57</v>
      </c>
      <c r="I32" s="372">
        <v>29.6</v>
      </c>
      <c r="J32" s="373" t="s">
        <v>79</v>
      </c>
      <c r="K32" s="338"/>
      <c r="L32" s="338"/>
      <c r="M32" s="338"/>
      <c r="N32" s="338"/>
    </row>
    <row r="33" spans="1:14" ht="13.5" thickBot="1" x14ac:dyDescent="0.25">
      <c r="A33" s="297" t="s">
        <v>26</v>
      </c>
      <c r="B33" s="221">
        <f>B32-C18</f>
        <v>4.5</v>
      </c>
      <c r="C33" s="221">
        <f>C32-D18</f>
        <v>4</v>
      </c>
      <c r="D33" s="221">
        <f>D32-E18</f>
        <v>4.5</v>
      </c>
      <c r="E33" s="221">
        <f>E32-F18</f>
        <v>5</v>
      </c>
      <c r="F33" s="226">
        <f>F32-G18</f>
        <v>4.5</v>
      </c>
      <c r="G33" s="223"/>
      <c r="H33" s="338" t="s">
        <v>26</v>
      </c>
      <c r="I33" s="372">
        <f>I32-J18</f>
        <v>8.39</v>
      </c>
      <c r="J33" s="338"/>
      <c r="K33" s="338"/>
      <c r="L33" s="338"/>
      <c r="M33" s="338"/>
      <c r="N33" s="338"/>
    </row>
    <row r="34" spans="1:14" x14ac:dyDescent="0.2">
      <c r="C34" s="200">
        <v>35</v>
      </c>
      <c r="D34" s="200">
        <v>34</v>
      </c>
      <c r="G34" s="200">
        <v>34</v>
      </c>
    </row>
    <row r="35" spans="1:14" x14ac:dyDescent="0.2">
      <c r="C35" s="339"/>
      <c r="D35" s="369"/>
      <c r="E35" s="369"/>
      <c r="F35" s="369"/>
      <c r="G35" s="369"/>
    </row>
  </sheetData>
  <mergeCells count="5">
    <mergeCell ref="B8:G8"/>
    <mergeCell ref="K10:O12"/>
    <mergeCell ref="B9:C9"/>
    <mergeCell ref="I24:N26"/>
    <mergeCell ref="B22:F2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31"/>
  <sheetViews>
    <sheetView showGridLines="0" topLeftCell="A13" zoomScale="75" zoomScaleNormal="75" workbookViewId="0">
      <selection activeCell="F26" sqref="F26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385" t="s">
        <v>53</v>
      </c>
      <c r="C8" s="386"/>
      <c r="D8" s="386"/>
      <c r="E8" s="386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49</v>
      </c>
      <c r="B21" s="385" t="s">
        <v>53</v>
      </c>
      <c r="C21" s="386"/>
      <c r="D21" s="386"/>
      <c r="E21" s="386"/>
      <c r="F21" s="299" t="s">
        <v>0</v>
      </c>
      <c r="G21" s="338"/>
      <c r="H21" s="338"/>
      <c r="I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  <c r="G22" s="338"/>
      <c r="H22" s="338"/>
      <c r="I22" s="338"/>
    </row>
    <row r="23" spans="1:9" x14ac:dyDescent="0.2">
      <c r="A23" s="283" t="s">
        <v>3</v>
      </c>
      <c r="B23" s="360">
        <v>300</v>
      </c>
      <c r="C23" s="361">
        <v>300</v>
      </c>
      <c r="D23" s="361">
        <v>300</v>
      </c>
      <c r="E23" s="361">
        <v>300</v>
      </c>
      <c r="F23" s="362">
        <v>300</v>
      </c>
      <c r="G23" s="338"/>
      <c r="H23" s="338"/>
      <c r="I23" s="338"/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  <c r="G24" s="340"/>
      <c r="H24" s="338"/>
      <c r="I24" s="338"/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  <c r="G25" s="340"/>
      <c r="H25" s="338"/>
      <c r="I25" s="338"/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  <c r="G26" s="340"/>
      <c r="H26" s="338"/>
      <c r="I26" s="338"/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  <c r="G27" s="340"/>
      <c r="H27" s="338"/>
      <c r="I27" s="338"/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  <c r="G28" s="338"/>
      <c r="H28" s="338"/>
      <c r="I28" s="338"/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338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338" t="s">
        <v>57</v>
      </c>
      <c r="H30" s="372">
        <v>60.93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30.45</v>
      </c>
      <c r="I31" s="338"/>
    </row>
  </sheetData>
  <mergeCells count="2">
    <mergeCell ref="B8:E8"/>
    <mergeCell ref="B21:E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77" t="s">
        <v>18</v>
      </c>
      <c r="C4" s="378"/>
      <c r="D4" s="378"/>
      <c r="E4" s="378"/>
      <c r="F4" s="378"/>
      <c r="G4" s="378"/>
      <c r="H4" s="378"/>
      <c r="I4" s="378"/>
      <c r="J4" s="379"/>
      <c r="K4" s="377" t="s">
        <v>21</v>
      </c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77" t="s">
        <v>23</v>
      </c>
      <c r="C17" s="378"/>
      <c r="D17" s="378"/>
      <c r="E17" s="378"/>
      <c r="F17" s="37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77" t="s">
        <v>18</v>
      </c>
      <c r="C4" s="378"/>
      <c r="D4" s="378"/>
      <c r="E4" s="378"/>
      <c r="F4" s="378"/>
      <c r="G4" s="378"/>
      <c r="H4" s="378"/>
      <c r="I4" s="378"/>
      <c r="J4" s="379"/>
      <c r="K4" s="377" t="s">
        <v>21</v>
      </c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77" t="s">
        <v>23</v>
      </c>
      <c r="C17" s="378"/>
      <c r="D17" s="378"/>
      <c r="E17" s="378"/>
      <c r="F17" s="37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77" t="s">
        <v>18</v>
      </c>
      <c r="C4" s="378"/>
      <c r="D4" s="378"/>
      <c r="E4" s="378"/>
      <c r="F4" s="378"/>
      <c r="G4" s="378"/>
      <c r="H4" s="378"/>
      <c r="I4" s="378"/>
      <c r="J4" s="379"/>
      <c r="K4" s="377" t="s">
        <v>21</v>
      </c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77" t="s">
        <v>23</v>
      </c>
      <c r="C17" s="378"/>
      <c r="D17" s="378"/>
      <c r="E17" s="378"/>
      <c r="F17" s="37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0" t="s">
        <v>42</v>
      </c>
      <c r="B1" s="38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80" t="s">
        <v>42</v>
      </c>
      <c r="B1" s="38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381" t="s">
        <v>42</v>
      </c>
      <c r="B1" s="38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0" t="s">
        <v>42</v>
      </c>
      <c r="B1" s="38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36"/>
  <sheetViews>
    <sheetView showGridLines="0" topLeftCell="A4" zoomScale="90" zoomScaleNormal="90" workbookViewId="0">
      <selection activeCell="D31" sqref="D31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21" width="9" style="200" customWidth="1"/>
    <col min="22" max="22" width="12" style="200" customWidth="1"/>
    <col min="23" max="23" width="11.42578125" style="200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388"/>
      <c r="G2" s="388"/>
      <c r="H2" s="388"/>
      <c r="I2" s="388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388"/>
      <c r="AF6" s="388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383" t="s">
        <v>53</v>
      </c>
      <c r="C8" s="384"/>
      <c r="D8" s="384"/>
      <c r="E8" s="384"/>
      <c r="F8" s="384"/>
      <c r="G8" s="384"/>
      <c r="H8" s="384"/>
      <c r="I8" s="384"/>
      <c r="J8" s="320"/>
      <c r="K8" s="391" t="s">
        <v>63</v>
      </c>
      <c r="L8" s="392"/>
      <c r="M8" s="392"/>
      <c r="N8" s="392"/>
      <c r="O8" s="392"/>
      <c r="P8" s="389" t="s">
        <v>64</v>
      </c>
      <c r="Q8" s="390"/>
      <c r="R8" s="390"/>
      <c r="S8" s="390"/>
      <c r="T8" s="390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393">
        <v>1</v>
      </c>
      <c r="L9" s="394"/>
      <c r="M9" s="325">
        <v>2</v>
      </c>
      <c r="N9" s="325">
        <v>3</v>
      </c>
      <c r="O9" s="326">
        <v>4</v>
      </c>
      <c r="P9" s="393">
        <v>1</v>
      </c>
      <c r="Q9" s="394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63">
        <v>1</v>
      </c>
      <c r="M10" s="364">
        <v>2</v>
      </c>
      <c r="N10" s="234">
        <v>3</v>
      </c>
      <c r="O10" s="330">
        <v>4</v>
      </c>
      <c r="P10" s="233">
        <v>0</v>
      </c>
      <c r="Q10" s="363">
        <v>1</v>
      </c>
      <c r="R10" s="364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3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7">
        <v>163</v>
      </c>
      <c r="L17" s="321">
        <v>421</v>
      </c>
      <c r="M17" s="321">
        <v>715</v>
      </c>
      <c r="N17" s="321">
        <v>866</v>
      </c>
      <c r="O17" s="321">
        <v>556</v>
      </c>
      <c r="P17" s="368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3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3" ht="13.5" thickBot="1" x14ac:dyDescent="0.25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3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3" ht="13.5" thickBot="1" x14ac:dyDescent="0.25">
      <c r="K22" s="370">
        <v>30.5</v>
      </c>
      <c r="L22" s="370">
        <v>29</v>
      </c>
      <c r="M22" s="370">
        <v>28.5</v>
      </c>
      <c r="N22" s="370">
        <v>28</v>
      </c>
      <c r="O22" s="370">
        <v>30.5</v>
      </c>
      <c r="P22" s="370">
        <v>29.5</v>
      </c>
      <c r="Q22" s="370">
        <v>29</v>
      </c>
      <c r="R22" s="370">
        <v>28</v>
      </c>
      <c r="S22" s="371" t="s">
        <v>77</v>
      </c>
    </row>
    <row r="23" spans="1:33" ht="13.5" thickBot="1" x14ac:dyDescent="0.25">
      <c r="A23" s="230" t="s">
        <v>72</v>
      </c>
      <c r="B23" s="383" t="s">
        <v>53</v>
      </c>
      <c r="C23" s="384"/>
      <c r="D23" s="384"/>
      <c r="E23" s="384"/>
      <c r="F23" s="384"/>
      <c r="G23" s="384"/>
      <c r="H23" s="384"/>
      <c r="I23" s="384"/>
      <c r="J23" s="320"/>
      <c r="K23" s="385" t="s">
        <v>63</v>
      </c>
      <c r="L23" s="386"/>
      <c r="M23" s="386"/>
      <c r="N23" s="387"/>
      <c r="O23" s="385" t="s">
        <v>64</v>
      </c>
      <c r="P23" s="386"/>
      <c r="Q23" s="386"/>
      <c r="R23" s="387"/>
      <c r="S23" s="350" t="s">
        <v>55</v>
      </c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</row>
    <row r="24" spans="1:33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52">
        <v>4</v>
      </c>
      <c r="O24" s="357">
        <v>1</v>
      </c>
      <c r="P24" s="232">
        <v>2</v>
      </c>
      <c r="Q24" s="232">
        <v>3</v>
      </c>
      <c r="R24" s="358">
        <v>4</v>
      </c>
      <c r="S24" s="349">
        <v>994</v>
      </c>
      <c r="T24" s="338"/>
      <c r="U24" s="338"/>
      <c r="V24" s="338"/>
      <c r="W24" s="338"/>
      <c r="X24" s="338"/>
      <c r="Y24" s="338"/>
      <c r="Z24" s="338"/>
      <c r="AA24" s="338"/>
      <c r="AB24" s="338"/>
      <c r="AC24" s="338"/>
      <c r="AD24" s="338"/>
      <c r="AE24" s="338"/>
      <c r="AF24" s="338"/>
      <c r="AG24" s="338"/>
    </row>
    <row r="25" spans="1:33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64">
        <v>2</v>
      </c>
      <c r="M25" s="234">
        <v>3</v>
      </c>
      <c r="N25" s="365">
        <v>4</v>
      </c>
      <c r="O25" s="233">
        <v>1</v>
      </c>
      <c r="P25" s="364">
        <v>2</v>
      </c>
      <c r="Q25" s="234">
        <v>3</v>
      </c>
      <c r="R25" s="366">
        <v>4</v>
      </c>
      <c r="S25" s="214" t="s">
        <v>0</v>
      </c>
      <c r="T25" s="338"/>
      <c r="U25" s="338"/>
      <c r="V25" s="338"/>
      <c r="W25" s="338" t="s">
        <v>73</v>
      </c>
      <c r="X25" s="338"/>
      <c r="Y25" s="338"/>
      <c r="Z25" s="338"/>
      <c r="AA25" s="338"/>
      <c r="AB25" s="338"/>
      <c r="AC25" s="338"/>
      <c r="AD25" s="338"/>
      <c r="AE25" s="338"/>
      <c r="AF25" s="338"/>
      <c r="AG25" s="338"/>
    </row>
    <row r="26" spans="1:33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Z26" s="338"/>
      <c r="AA26" s="338"/>
      <c r="AB26" s="338"/>
      <c r="AC26" s="338"/>
      <c r="AD26" s="338"/>
      <c r="AE26" s="338"/>
      <c r="AF26" s="338"/>
      <c r="AG26" s="338"/>
    </row>
    <row r="27" spans="1:33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T27" s="340"/>
      <c r="U27" s="329"/>
      <c r="V27" s="382" t="s">
        <v>74</v>
      </c>
      <c r="W27" s="382"/>
      <c r="X27" s="382"/>
      <c r="Y27" s="293"/>
      <c r="Z27" s="338"/>
      <c r="AA27" s="338"/>
      <c r="AB27" s="338"/>
      <c r="AC27" s="338"/>
      <c r="AD27" s="338"/>
      <c r="AE27" s="338"/>
      <c r="AF27" s="338"/>
      <c r="AG27" s="338"/>
    </row>
    <row r="28" spans="1:33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42"/>
      <c r="U28" s="338"/>
      <c r="V28" s="382"/>
      <c r="W28" s="382"/>
      <c r="X28" s="382"/>
      <c r="Y28" s="338"/>
      <c r="Z28" s="338"/>
      <c r="AA28" s="338"/>
      <c r="AB28" s="338"/>
      <c r="AC28" s="338"/>
      <c r="AD28" s="338"/>
      <c r="AE28" s="338"/>
      <c r="AF28" s="338"/>
      <c r="AG28" s="338"/>
    </row>
    <row r="29" spans="1:33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42"/>
      <c r="U29" s="210"/>
      <c r="V29" s="210"/>
      <c r="W29" s="210"/>
      <c r="X29" s="210"/>
      <c r="Y29" s="210"/>
      <c r="Z29" s="338"/>
      <c r="AA29" s="338"/>
      <c r="AB29" s="338"/>
      <c r="AC29" s="338"/>
      <c r="AD29" s="338"/>
      <c r="AE29" s="338"/>
      <c r="AF29" s="338"/>
      <c r="AG29" s="338"/>
    </row>
    <row r="30" spans="1:33" x14ac:dyDescent="0.2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  <c r="T30" s="340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8"/>
      <c r="AF30" s="338"/>
      <c r="AG30" s="338"/>
    </row>
    <row r="31" spans="1:33" ht="13.5" thickBot="1" x14ac:dyDescent="0.25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53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Z31" s="338"/>
      <c r="AA31" s="338"/>
      <c r="AB31" s="343"/>
      <c r="AC31" s="338"/>
      <c r="AD31" s="338"/>
      <c r="AE31" s="338"/>
      <c r="AF31" s="338"/>
      <c r="AG31" s="338"/>
    </row>
    <row r="32" spans="1:33" ht="13.5" thickBot="1" x14ac:dyDescent="0.25">
      <c r="A32" s="266" t="s">
        <v>51</v>
      </c>
      <c r="B32" s="344">
        <v>225</v>
      </c>
      <c r="C32" s="345">
        <v>335</v>
      </c>
      <c r="D32" s="345">
        <v>780</v>
      </c>
      <c r="E32" s="345">
        <v>789</v>
      </c>
      <c r="F32" s="345">
        <v>690</v>
      </c>
      <c r="G32" s="345">
        <v>656</v>
      </c>
      <c r="H32" s="345">
        <v>437</v>
      </c>
      <c r="I32" s="345">
        <v>410</v>
      </c>
      <c r="J32" s="346">
        <v>252</v>
      </c>
      <c r="K32" s="347">
        <v>572</v>
      </c>
      <c r="L32" s="348">
        <v>711</v>
      </c>
      <c r="M32" s="348">
        <v>866</v>
      </c>
      <c r="N32" s="354">
        <v>556</v>
      </c>
      <c r="O32" s="344">
        <v>456</v>
      </c>
      <c r="P32" s="345">
        <v>825</v>
      </c>
      <c r="Q32" s="345">
        <v>925</v>
      </c>
      <c r="R32" s="359">
        <v>435</v>
      </c>
      <c r="S32" s="351">
        <f>SUM(B32:R32)</f>
        <v>9920</v>
      </c>
      <c r="T32" s="338" t="s">
        <v>56</v>
      </c>
      <c r="U32" s="374">
        <f>U17-S32</f>
        <v>52</v>
      </c>
      <c r="V32" s="376">
        <f>U32/U17</f>
        <v>5.2146008824709182E-3</v>
      </c>
      <c r="W32" s="228"/>
      <c r="X32" s="338"/>
      <c r="Y32" s="338"/>
      <c r="Z32" s="338"/>
      <c r="AA32" s="338"/>
      <c r="AB32" s="338"/>
      <c r="AC32" s="338"/>
      <c r="AD32" s="338"/>
      <c r="AE32" s="338"/>
      <c r="AF32" s="338"/>
      <c r="AG32" s="338"/>
    </row>
    <row r="33" spans="1:35" x14ac:dyDescent="0.2">
      <c r="A33" s="273" t="s">
        <v>28</v>
      </c>
      <c r="B33" s="324">
        <v>33.5</v>
      </c>
      <c r="C33" s="324">
        <v>33.5</v>
      </c>
      <c r="D33" s="324">
        <v>35</v>
      </c>
      <c r="E33" s="324">
        <v>34</v>
      </c>
      <c r="F33" s="324">
        <v>33.5</v>
      </c>
      <c r="G33" s="324">
        <v>33.5</v>
      </c>
      <c r="H33" s="324">
        <v>33</v>
      </c>
      <c r="I33" s="324">
        <v>33.5</v>
      </c>
      <c r="J33" s="324">
        <v>33</v>
      </c>
      <c r="K33" s="324">
        <v>34</v>
      </c>
      <c r="L33" s="324">
        <v>34.5</v>
      </c>
      <c r="M33" s="324">
        <v>34</v>
      </c>
      <c r="N33" s="355">
        <v>33.5</v>
      </c>
      <c r="O33" s="324">
        <v>34</v>
      </c>
      <c r="P33" s="324">
        <v>34</v>
      </c>
      <c r="Q33" s="324">
        <v>34</v>
      </c>
      <c r="R33" s="349">
        <v>33.5</v>
      </c>
      <c r="S33" s="349"/>
      <c r="T33" s="338" t="s">
        <v>57</v>
      </c>
      <c r="U33" s="372">
        <v>29.33</v>
      </c>
      <c r="V33" s="373" t="s">
        <v>79</v>
      </c>
      <c r="W33" s="338"/>
      <c r="X33" s="338"/>
      <c r="Y33" s="338"/>
      <c r="Z33" s="338"/>
      <c r="AA33" s="338"/>
      <c r="AB33" s="338"/>
      <c r="AC33" s="338"/>
      <c r="AD33" s="338"/>
      <c r="AE33" s="338"/>
      <c r="AF33" s="338"/>
      <c r="AG33" s="338"/>
    </row>
    <row r="34" spans="1:35" ht="13.5" thickBot="1" x14ac:dyDescent="0.25">
      <c r="A34" s="274" t="s">
        <v>26</v>
      </c>
      <c r="B34" s="216">
        <f>(B33-B18)</f>
        <v>2.5</v>
      </c>
      <c r="C34" s="216">
        <f t="shared" ref="C34:J34" si="14">(C33-C18)</f>
        <v>3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5</v>
      </c>
      <c r="H34" s="216">
        <f t="shared" si="14"/>
        <v>4.5</v>
      </c>
      <c r="I34" s="216">
        <f t="shared" si="14"/>
        <v>5.5</v>
      </c>
      <c r="J34" s="216">
        <f t="shared" si="14"/>
        <v>5</v>
      </c>
      <c r="K34" s="216">
        <f>(K33-K22)</f>
        <v>3.5</v>
      </c>
      <c r="L34" s="216">
        <f>(L33-M18)</f>
        <v>5.5</v>
      </c>
      <c r="M34" s="216">
        <f>(M33-N18)</f>
        <v>5.5</v>
      </c>
      <c r="N34" s="356">
        <f>(N33-O18)</f>
        <v>5.5</v>
      </c>
      <c r="O34" s="216">
        <f>(O33-Q18)</f>
        <v>4</v>
      </c>
      <c r="P34" s="216">
        <f>(P33-R18)</f>
        <v>4.5</v>
      </c>
      <c r="Q34" s="216">
        <f>(Q33-S18)</f>
        <v>5</v>
      </c>
      <c r="R34" s="223">
        <f>(R33-T18)</f>
        <v>5.5</v>
      </c>
      <c r="S34" s="223"/>
      <c r="T34" s="338" t="s">
        <v>26</v>
      </c>
      <c r="U34" s="372">
        <f>U33-W18</f>
        <v>7.4399999999999977</v>
      </c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8"/>
      <c r="AG34" s="338"/>
    </row>
    <row r="35" spans="1:35" x14ac:dyDescent="0.2">
      <c r="A35" s="338"/>
      <c r="B35" s="338">
        <v>34.5</v>
      </c>
      <c r="C35" s="338">
        <v>34.5</v>
      </c>
      <c r="D35" s="338"/>
      <c r="E35" s="338"/>
      <c r="F35" s="338"/>
      <c r="G35" s="338">
        <v>33</v>
      </c>
      <c r="H35" s="338"/>
      <c r="I35" s="338">
        <v>33</v>
      </c>
      <c r="J35" s="338"/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  <c r="T35" s="338"/>
      <c r="U35" s="338"/>
      <c r="V35" s="338"/>
      <c r="W35" s="338"/>
      <c r="X35" s="338"/>
      <c r="Y35" s="338"/>
      <c r="Z35" s="338"/>
      <c r="AA35" s="338"/>
      <c r="AB35" s="338"/>
      <c r="AC35" s="338"/>
      <c r="AD35" s="338"/>
      <c r="AE35" s="338"/>
      <c r="AF35" s="338"/>
      <c r="AG35" s="338"/>
      <c r="AH35" s="338"/>
      <c r="AI35" s="338"/>
    </row>
    <row r="36" spans="1:35" x14ac:dyDescent="0.2">
      <c r="C36" s="369"/>
      <c r="D36" s="369"/>
      <c r="E36" s="369"/>
      <c r="F36" s="369"/>
      <c r="G36" s="369"/>
      <c r="H36" s="369"/>
      <c r="I36" s="369" t="s">
        <v>76</v>
      </c>
      <c r="J36" s="369"/>
      <c r="K36" s="339"/>
      <c r="L36" s="339"/>
      <c r="M36" s="339"/>
      <c r="N36" s="339"/>
      <c r="O36" s="339"/>
      <c r="P36" s="339"/>
      <c r="Q36" s="339"/>
      <c r="R36" s="339"/>
      <c r="S36" s="339"/>
    </row>
  </sheetData>
  <mergeCells count="11">
    <mergeCell ref="F2:I2"/>
    <mergeCell ref="P8:T8"/>
    <mergeCell ref="K8:O8"/>
    <mergeCell ref="B8:I8"/>
    <mergeCell ref="K9:L9"/>
    <mergeCell ref="P9:Q9"/>
    <mergeCell ref="V27:X28"/>
    <mergeCell ref="B23:I23"/>
    <mergeCell ref="K23:N23"/>
    <mergeCell ref="O23:R23"/>
    <mergeCell ref="AE6:A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2024-03-05T15:31:11Z</dcterms:modified>
</cp:coreProperties>
</file>