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2 F611\liquidador sem-20\"/>
    </mc:Choice>
  </mc:AlternateContent>
  <bookViews>
    <workbookView xWindow="-120" yWindow="-120" windowWidth="20610" windowHeight="675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</sheets>
  <calcPr calcId="162913"/>
</workbook>
</file>

<file path=xl/calcChain.xml><?xml version="1.0" encoding="utf-8"?>
<calcChain xmlns="http://schemas.openxmlformats.org/spreadsheetml/2006/main">
  <c r="H285" i="250" l="1"/>
  <c r="G265" i="251" l="1"/>
  <c r="D265" i="251"/>
  <c r="C265" i="251"/>
  <c r="B265" i="251"/>
  <c r="E263" i="251"/>
  <c r="G263" i="251" s="1"/>
  <c r="H263" i="251" s="1"/>
  <c r="E262" i="251"/>
  <c r="D262" i="251"/>
  <c r="C262" i="251"/>
  <c r="B262" i="251"/>
  <c r="E261" i="251"/>
  <c r="D261" i="251"/>
  <c r="C261" i="251"/>
  <c r="B261" i="251"/>
  <c r="J287" i="250"/>
  <c r="G287" i="250"/>
  <c r="F287" i="250"/>
  <c r="E287" i="250"/>
  <c r="D287" i="250"/>
  <c r="C287" i="250"/>
  <c r="B287" i="250"/>
  <c r="J285" i="250"/>
  <c r="K285" i="250" s="1"/>
  <c r="H284" i="250"/>
  <c r="G284" i="250"/>
  <c r="F284" i="250"/>
  <c r="E284" i="250"/>
  <c r="D284" i="250"/>
  <c r="C284" i="250"/>
  <c r="B284" i="250"/>
  <c r="H283" i="250"/>
  <c r="G283" i="250"/>
  <c r="F283" i="250"/>
  <c r="E283" i="250"/>
  <c r="D283" i="250"/>
  <c r="C283" i="250"/>
  <c r="B283" i="250"/>
  <c r="I272" i="249"/>
  <c r="F272" i="249"/>
  <c r="E272" i="249"/>
  <c r="D272" i="249"/>
  <c r="C272" i="249"/>
  <c r="B272" i="249"/>
  <c r="G270" i="249"/>
  <c r="I270" i="249" s="1"/>
  <c r="G269" i="249"/>
  <c r="F269" i="249"/>
  <c r="E269" i="249"/>
  <c r="D269" i="249"/>
  <c r="C269" i="249"/>
  <c r="B269" i="249"/>
  <c r="G268" i="249"/>
  <c r="F268" i="249"/>
  <c r="E268" i="249"/>
  <c r="D268" i="249"/>
  <c r="C268" i="249"/>
  <c r="B268" i="249"/>
  <c r="Z293" i="248"/>
  <c r="W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X291" i="248"/>
  <c r="Z291" i="248" s="1"/>
  <c r="AA291" i="248" s="1"/>
  <c r="X290" i="248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X289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G252" i="251" l="1"/>
  <c r="D252" i="251"/>
  <c r="C252" i="251"/>
  <c r="B252" i="251"/>
  <c r="E250" i="251"/>
  <c r="E249" i="251"/>
  <c r="D249" i="251"/>
  <c r="C249" i="251"/>
  <c r="B249" i="251"/>
  <c r="E248" i="251"/>
  <c r="D248" i="251"/>
  <c r="C248" i="251"/>
  <c r="B248" i="251"/>
  <c r="J273" i="250"/>
  <c r="G273" i="250"/>
  <c r="F273" i="250"/>
  <c r="E273" i="250"/>
  <c r="D273" i="250"/>
  <c r="C273" i="250"/>
  <c r="B273" i="250"/>
  <c r="H271" i="250"/>
  <c r="H270" i="250"/>
  <c r="G270" i="250"/>
  <c r="F270" i="250"/>
  <c r="E270" i="250"/>
  <c r="D270" i="250"/>
  <c r="C270" i="250"/>
  <c r="B270" i="250"/>
  <c r="H269" i="250"/>
  <c r="G269" i="250"/>
  <c r="F269" i="250"/>
  <c r="E269" i="250"/>
  <c r="D269" i="250"/>
  <c r="C269" i="250"/>
  <c r="B269" i="250"/>
  <c r="I258" i="249"/>
  <c r="F258" i="249"/>
  <c r="E258" i="249"/>
  <c r="D258" i="249"/>
  <c r="C258" i="249"/>
  <c r="B258" i="249"/>
  <c r="G256" i="249"/>
  <c r="G255" i="249"/>
  <c r="F255" i="249"/>
  <c r="E255" i="249"/>
  <c r="D255" i="249"/>
  <c r="C255" i="249"/>
  <c r="B255" i="249"/>
  <c r="G254" i="249"/>
  <c r="F254" i="249"/>
  <c r="E254" i="249"/>
  <c r="D254" i="249"/>
  <c r="C254" i="249"/>
  <c r="B254" i="249"/>
  <c r="Z279" i="248" l="1"/>
  <c r="W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B279" i="248"/>
  <c r="X277" i="248"/>
  <c r="X276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X275" i="248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Z265" i="248" l="1"/>
  <c r="W265" i="248"/>
  <c r="V265" i="248"/>
  <c r="U265" i="248"/>
  <c r="T265" i="248"/>
  <c r="S265" i="248"/>
  <c r="R265" i="248"/>
  <c r="Q265" i="248"/>
  <c r="P265" i="248"/>
  <c r="O265" i="248"/>
  <c r="N265" i="248"/>
  <c r="M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X263" i="248"/>
  <c r="Z277" i="248" s="1"/>
  <c r="AA277" i="248" s="1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X261" i="248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4" i="249"/>
  <c r="F244" i="249"/>
  <c r="E244" i="249"/>
  <c r="D244" i="249"/>
  <c r="C244" i="249"/>
  <c r="B244" i="249"/>
  <c r="G242" i="249"/>
  <c r="I256" i="249" s="1"/>
  <c r="G241" i="249"/>
  <c r="F241" i="249"/>
  <c r="E241" i="249"/>
  <c r="D241" i="249"/>
  <c r="C241" i="249"/>
  <c r="B241" i="249"/>
  <c r="G240" i="249"/>
  <c r="F240" i="249"/>
  <c r="E240" i="249"/>
  <c r="D240" i="249"/>
  <c r="C240" i="249"/>
  <c r="B240" i="249"/>
  <c r="J259" i="250"/>
  <c r="G259" i="250"/>
  <c r="F259" i="250"/>
  <c r="E259" i="250"/>
  <c r="D259" i="250"/>
  <c r="C259" i="250"/>
  <c r="B259" i="250"/>
  <c r="H257" i="250"/>
  <c r="J271" i="250" s="1"/>
  <c r="H256" i="250"/>
  <c r="G256" i="250"/>
  <c r="F256" i="250"/>
  <c r="E256" i="250"/>
  <c r="D256" i="250"/>
  <c r="C256" i="250"/>
  <c r="B256" i="250"/>
  <c r="H255" i="250"/>
  <c r="G255" i="250"/>
  <c r="F255" i="250"/>
  <c r="E255" i="250"/>
  <c r="D255" i="250"/>
  <c r="C255" i="250"/>
  <c r="B255" i="250"/>
  <c r="G239" i="25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K271" i="250" l="1"/>
  <c r="J245" i="250"/>
  <c r="C245" i="250"/>
  <c r="D245" i="250"/>
  <c r="E245" i="250"/>
  <c r="F245" i="250"/>
  <c r="G245" i="250"/>
  <c r="B245" i="250"/>
  <c r="B251" i="248"/>
  <c r="H226" i="251" l="1"/>
  <c r="D226" i="251"/>
  <c r="C226" i="251"/>
  <c r="B226" i="251"/>
  <c r="F224" i="251"/>
  <c r="G237" i="251" s="1"/>
  <c r="H237" i="251" s="1"/>
  <c r="F223" i="251"/>
  <c r="D223" i="251"/>
  <c r="C223" i="251"/>
  <c r="B223" i="251"/>
  <c r="F222" i="251"/>
  <c r="D222" i="251"/>
  <c r="C222" i="251"/>
  <c r="B222" i="251"/>
  <c r="H243" i="250"/>
  <c r="J257" i="250" s="1"/>
  <c r="H242" i="250"/>
  <c r="G242" i="250"/>
  <c r="F242" i="250"/>
  <c r="E242" i="250"/>
  <c r="D242" i="250"/>
  <c r="C242" i="250"/>
  <c r="B242" i="250"/>
  <c r="H241" i="250"/>
  <c r="G241" i="250"/>
  <c r="F241" i="250"/>
  <c r="E241" i="250"/>
  <c r="D241" i="250"/>
  <c r="C241" i="250"/>
  <c r="B241" i="250"/>
  <c r="I230" i="249"/>
  <c r="F230" i="249"/>
  <c r="E230" i="249"/>
  <c r="D230" i="249"/>
  <c r="C230" i="249"/>
  <c r="B230" i="249"/>
  <c r="G228" i="249"/>
  <c r="I242" i="249" s="1"/>
  <c r="G227" i="249"/>
  <c r="F227" i="249"/>
  <c r="E227" i="249"/>
  <c r="D227" i="249"/>
  <c r="C227" i="249"/>
  <c r="B227" i="249"/>
  <c r="G226" i="249"/>
  <c r="F226" i="249"/>
  <c r="E226" i="249"/>
  <c r="D226" i="249"/>
  <c r="C226" i="249"/>
  <c r="B226" i="249"/>
  <c r="Z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X249" i="248"/>
  <c r="Z263" i="248" s="1"/>
  <c r="AA263" i="248" s="1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K257" i="250" l="1"/>
  <c r="C231" i="250"/>
  <c r="D231" i="250"/>
  <c r="E231" i="250"/>
  <c r="F231" i="250"/>
  <c r="G231" i="250"/>
  <c r="B231" i="250"/>
  <c r="F237" i="248"/>
  <c r="C237" i="248"/>
  <c r="D237" i="248"/>
  <c r="E237" i="248"/>
  <c r="G237" i="248"/>
  <c r="H237" i="248"/>
  <c r="I237" i="248"/>
  <c r="J237" i="248"/>
  <c r="K237" i="248"/>
  <c r="L237" i="248"/>
  <c r="M237" i="248"/>
  <c r="N237" i="248"/>
  <c r="O237" i="248"/>
  <c r="P237" i="248"/>
  <c r="Q237" i="248"/>
  <c r="R237" i="248"/>
  <c r="S237" i="248"/>
  <c r="T237" i="248"/>
  <c r="U237" i="248"/>
  <c r="V237" i="248"/>
  <c r="W237" i="248"/>
  <c r="B237" i="248"/>
  <c r="H213" i="251" l="1"/>
  <c r="D213" i="251"/>
  <c r="C213" i="251"/>
  <c r="B213" i="251"/>
  <c r="F211" i="251"/>
  <c r="H224" i="251" s="1"/>
  <c r="I224" i="251" s="1"/>
  <c r="F210" i="251"/>
  <c r="D210" i="251"/>
  <c r="C210" i="251"/>
  <c r="B210" i="251"/>
  <c r="F209" i="251"/>
  <c r="D209" i="251"/>
  <c r="C209" i="251"/>
  <c r="B209" i="251"/>
  <c r="J231" i="250"/>
  <c r="H229" i="250"/>
  <c r="J243" i="250" s="1"/>
  <c r="H228" i="250"/>
  <c r="G228" i="250"/>
  <c r="F228" i="250"/>
  <c r="E228" i="250"/>
  <c r="D228" i="250"/>
  <c r="C228" i="250"/>
  <c r="B228" i="250"/>
  <c r="H227" i="250"/>
  <c r="G227" i="250"/>
  <c r="F227" i="250"/>
  <c r="E227" i="250"/>
  <c r="D227" i="250"/>
  <c r="C227" i="250"/>
  <c r="B227" i="250"/>
  <c r="I216" i="249"/>
  <c r="F216" i="249"/>
  <c r="E216" i="249"/>
  <c r="D216" i="249"/>
  <c r="C216" i="249"/>
  <c r="B216" i="249"/>
  <c r="G214" i="249"/>
  <c r="I228" i="249" s="1"/>
  <c r="G213" i="249"/>
  <c r="F213" i="249"/>
  <c r="E213" i="249"/>
  <c r="D213" i="249"/>
  <c r="C213" i="249"/>
  <c r="B213" i="249"/>
  <c r="G212" i="249"/>
  <c r="F212" i="249"/>
  <c r="E212" i="249"/>
  <c r="D212" i="249"/>
  <c r="C212" i="249"/>
  <c r="B212" i="249"/>
  <c r="Z237" i="248"/>
  <c r="X235" i="248"/>
  <c r="Z249" i="248" s="1"/>
  <c r="AA249" i="248" s="1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K243" i="250" l="1"/>
  <c r="S223" i="248"/>
  <c r="T223" i="248"/>
  <c r="U223" i="248"/>
  <c r="V223" i="248"/>
  <c r="W223" i="248"/>
  <c r="R223" i="248"/>
  <c r="Q223" i="248"/>
  <c r="P223" i="248"/>
  <c r="M223" i="248"/>
  <c r="N223" i="248"/>
  <c r="O223" i="248"/>
  <c r="C216" i="250"/>
  <c r="D216" i="250"/>
  <c r="E216" i="250"/>
  <c r="F216" i="250"/>
  <c r="G216" i="250"/>
  <c r="B216" i="250"/>
  <c r="C200" i="251" l="1"/>
  <c r="B200" i="251"/>
  <c r="J223" i="248"/>
  <c r="K223" i="248"/>
  <c r="L223" i="248"/>
  <c r="C223" i="248"/>
  <c r="D223" i="248"/>
  <c r="E223" i="248"/>
  <c r="F223" i="248"/>
  <c r="G223" i="248"/>
  <c r="H223" i="248"/>
  <c r="I223" i="248"/>
  <c r="B223" i="248"/>
  <c r="J201" i="250" l="1"/>
  <c r="G201" i="250"/>
  <c r="F201" i="250"/>
  <c r="E201" i="250"/>
  <c r="D201" i="250"/>
  <c r="C201" i="250"/>
  <c r="B201" i="250"/>
  <c r="H199" i="250"/>
  <c r="H198" i="250"/>
  <c r="G198" i="250"/>
  <c r="F198" i="250"/>
  <c r="E198" i="250"/>
  <c r="D198" i="250"/>
  <c r="C198" i="250"/>
  <c r="B198" i="250"/>
  <c r="H197" i="250"/>
  <c r="G197" i="250"/>
  <c r="F197" i="250"/>
  <c r="E197" i="250"/>
  <c r="D197" i="250"/>
  <c r="C197" i="250"/>
  <c r="B197" i="250"/>
  <c r="I188" i="249"/>
  <c r="F188" i="249"/>
  <c r="E188" i="249"/>
  <c r="D188" i="249"/>
  <c r="C188" i="249"/>
  <c r="B188" i="249"/>
  <c r="G186" i="249"/>
  <c r="G185" i="249"/>
  <c r="F185" i="249"/>
  <c r="E185" i="249"/>
  <c r="D185" i="249"/>
  <c r="C185" i="249"/>
  <c r="B185" i="249"/>
  <c r="G184" i="249"/>
  <c r="F184" i="249"/>
  <c r="E184" i="249"/>
  <c r="D184" i="249"/>
  <c r="C184" i="249"/>
  <c r="B184" i="249"/>
  <c r="H200" i="251" l="1"/>
  <c r="D200" i="251"/>
  <c r="F198" i="251"/>
  <c r="H211" i="251" s="1"/>
  <c r="I211" i="251" s="1"/>
  <c r="F197" i="251"/>
  <c r="D197" i="251"/>
  <c r="C197" i="251"/>
  <c r="B197" i="251"/>
  <c r="F196" i="251"/>
  <c r="D196" i="251"/>
  <c r="C196" i="251"/>
  <c r="B196" i="251"/>
  <c r="J216" i="250"/>
  <c r="H214" i="250"/>
  <c r="H213" i="250"/>
  <c r="G213" i="250"/>
  <c r="F213" i="250"/>
  <c r="E213" i="250"/>
  <c r="D213" i="250"/>
  <c r="C213" i="250"/>
  <c r="B213" i="250"/>
  <c r="H212" i="250"/>
  <c r="G212" i="250"/>
  <c r="F212" i="250"/>
  <c r="E212" i="250"/>
  <c r="D212" i="250"/>
  <c r="C212" i="250"/>
  <c r="B212" i="250"/>
  <c r="Z223" i="248"/>
  <c r="X221" i="248"/>
  <c r="Z235" i="248" s="1"/>
  <c r="AA235" i="248" s="1"/>
  <c r="X220" i="248"/>
  <c r="W220" i="248"/>
  <c r="V220" i="248"/>
  <c r="U220" i="248"/>
  <c r="T220" i="248"/>
  <c r="S220" i="248"/>
  <c r="R220" i="248"/>
  <c r="Q220" i="248"/>
  <c r="P220" i="248"/>
  <c r="O220" i="248"/>
  <c r="N220" i="248"/>
  <c r="M220" i="248"/>
  <c r="L220" i="248"/>
  <c r="K220" i="248"/>
  <c r="J220" i="248"/>
  <c r="I220" i="248"/>
  <c r="H220" i="248"/>
  <c r="G220" i="248"/>
  <c r="F220" i="248"/>
  <c r="E220" i="248"/>
  <c r="D220" i="248"/>
  <c r="C220" i="248"/>
  <c r="B220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I202" i="249"/>
  <c r="F202" i="249"/>
  <c r="E202" i="249"/>
  <c r="D202" i="249"/>
  <c r="C202" i="249"/>
  <c r="B202" i="249"/>
  <c r="G200" i="249"/>
  <c r="G199" i="249"/>
  <c r="F199" i="249"/>
  <c r="E199" i="249"/>
  <c r="D199" i="249"/>
  <c r="C199" i="249"/>
  <c r="B199" i="249"/>
  <c r="G198" i="249"/>
  <c r="F198" i="249"/>
  <c r="E198" i="249"/>
  <c r="D198" i="249"/>
  <c r="C198" i="249"/>
  <c r="B198" i="249"/>
  <c r="I200" i="249" l="1"/>
  <c r="I214" i="249"/>
  <c r="J214" i="250"/>
  <c r="K214" i="250" s="1"/>
  <c r="J229" i="250"/>
  <c r="K229" i="250" s="1"/>
  <c r="B208" i="248"/>
  <c r="H187" i="251" l="1"/>
  <c r="D187" i="251"/>
  <c r="C187" i="251"/>
  <c r="B187" i="251"/>
  <c r="F185" i="251"/>
  <c r="H198" i="251" s="1"/>
  <c r="I198" i="251" s="1"/>
  <c r="F184" i="251"/>
  <c r="D184" i="251"/>
  <c r="C184" i="251"/>
  <c r="B184" i="251"/>
  <c r="F183" i="251"/>
  <c r="D183" i="251"/>
  <c r="C183" i="251"/>
  <c r="B183" i="251"/>
  <c r="Z208" i="248"/>
  <c r="W208" i="248"/>
  <c r="V208" i="248"/>
  <c r="U208" i="248"/>
  <c r="T208" i="248"/>
  <c r="R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6" i="248"/>
  <c r="Z221" i="248" s="1"/>
  <c r="AA221" i="248" s="1"/>
  <c r="X205" i="248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B194" i="248" l="1"/>
  <c r="Q190" i="248"/>
  <c r="R190" i="248"/>
  <c r="H174" i="251" l="1"/>
  <c r="D174" i="251"/>
  <c r="C174" i="251"/>
  <c r="B174" i="251"/>
  <c r="F172" i="251"/>
  <c r="H185" i="251" s="1"/>
  <c r="I185" i="251" s="1"/>
  <c r="F171" i="251"/>
  <c r="D171" i="251"/>
  <c r="C171" i="251"/>
  <c r="B171" i="251"/>
  <c r="F170" i="251"/>
  <c r="D170" i="251"/>
  <c r="C170" i="251"/>
  <c r="B170" i="251"/>
  <c r="J187" i="250"/>
  <c r="G187" i="250"/>
  <c r="F187" i="250"/>
  <c r="E187" i="250"/>
  <c r="D187" i="250"/>
  <c r="C187" i="250"/>
  <c r="B187" i="250"/>
  <c r="H185" i="250"/>
  <c r="J199" i="250" s="1"/>
  <c r="K199" i="250" s="1"/>
  <c r="H184" i="250"/>
  <c r="G184" i="250"/>
  <c r="F184" i="250"/>
  <c r="E184" i="250"/>
  <c r="D184" i="250"/>
  <c r="C184" i="250"/>
  <c r="B184" i="250"/>
  <c r="H183" i="250"/>
  <c r="G183" i="250"/>
  <c r="F183" i="250"/>
  <c r="E183" i="250"/>
  <c r="D183" i="250"/>
  <c r="C183" i="250"/>
  <c r="B183" i="250"/>
  <c r="I175" i="249"/>
  <c r="F175" i="249"/>
  <c r="E175" i="249"/>
  <c r="D175" i="249"/>
  <c r="C175" i="249"/>
  <c r="B175" i="249"/>
  <c r="G173" i="249"/>
  <c r="I186" i="249" s="1"/>
  <c r="G172" i="249"/>
  <c r="F172" i="249"/>
  <c r="E172" i="249"/>
  <c r="D172" i="249"/>
  <c r="C172" i="249"/>
  <c r="B172" i="249"/>
  <c r="G171" i="249"/>
  <c r="F171" i="249"/>
  <c r="E171" i="249"/>
  <c r="D171" i="249"/>
  <c r="C171" i="249"/>
  <c r="B171" i="249"/>
  <c r="Z194" i="248"/>
  <c r="W194" i="248"/>
  <c r="V194" i="248"/>
  <c r="U194" i="248"/>
  <c r="T194" i="248"/>
  <c r="S194" i="248"/>
  <c r="R194" i="248"/>
  <c r="Q194" i="248"/>
  <c r="P194" i="248"/>
  <c r="O194" i="248"/>
  <c r="N194" i="248"/>
  <c r="M194" i="248"/>
  <c r="L194" i="248"/>
  <c r="K194" i="248"/>
  <c r="J194" i="248"/>
  <c r="I194" i="248"/>
  <c r="H194" i="248"/>
  <c r="G194" i="248"/>
  <c r="F194" i="248"/>
  <c r="E194" i="248"/>
  <c r="D194" i="248"/>
  <c r="C194" i="248"/>
  <c r="X192" i="248"/>
  <c r="Z206" i="248" s="1"/>
  <c r="AA206" i="248" s="1"/>
  <c r="X191" i="248"/>
  <c r="W191" i="248"/>
  <c r="V191" i="248"/>
  <c r="U191" i="248"/>
  <c r="T191" i="248"/>
  <c r="S191" i="248"/>
  <c r="R191" i="248"/>
  <c r="Q191" i="248"/>
  <c r="P191" i="248"/>
  <c r="O191" i="248"/>
  <c r="N191" i="248"/>
  <c r="M191" i="248"/>
  <c r="L191" i="248"/>
  <c r="K191" i="248"/>
  <c r="J191" i="248"/>
  <c r="I191" i="248"/>
  <c r="H191" i="248"/>
  <c r="G191" i="248"/>
  <c r="F191" i="248"/>
  <c r="E191" i="248"/>
  <c r="D191" i="248"/>
  <c r="C191" i="248"/>
  <c r="B191" i="248"/>
  <c r="X190" i="248"/>
  <c r="W190" i="248"/>
  <c r="V190" i="248"/>
  <c r="U190" i="248"/>
  <c r="T190" i="248"/>
  <c r="S190" i="248"/>
  <c r="P190" i="248"/>
  <c r="O190" i="248"/>
  <c r="N190" i="248"/>
  <c r="M190" i="248"/>
  <c r="L190" i="248"/>
  <c r="K190" i="248"/>
  <c r="J190" i="248"/>
  <c r="I190" i="248"/>
  <c r="H190" i="248"/>
  <c r="G190" i="248"/>
  <c r="F190" i="248"/>
  <c r="E190" i="248"/>
  <c r="D190" i="248"/>
  <c r="C190" i="248"/>
  <c r="B190" i="248"/>
  <c r="B162" i="249" l="1"/>
  <c r="H161" i="251" l="1"/>
  <c r="D161" i="251"/>
  <c r="C161" i="251"/>
  <c r="B161" i="251"/>
  <c r="F159" i="251"/>
  <c r="H172" i="251" s="1"/>
  <c r="I172" i="251" s="1"/>
  <c r="F158" i="251"/>
  <c r="D158" i="251"/>
  <c r="C158" i="251"/>
  <c r="B158" i="251"/>
  <c r="F157" i="251"/>
  <c r="D157" i="251"/>
  <c r="C157" i="251"/>
  <c r="B157" i="251"/>
  <c r="J173" i="250"/>
  <c r="G173" i="250"/>
  <c r="F173" i="250"/>
  <c r="E173" i="250"/>
  <c r="D173" i="250"/>
  <c r="C173" i="250"/>
  <c r="B173" i="250"/>
  <c r="H171" i="250"/>
  <c r="J185" i="250" s="1"/>
  <c r="K185" i="250" s="1"/>
  <c r="H170" i="250"/>
  <c r="G170" i="250"/>
  <c r="F170" i="250"/>
  <c r="E170" i="250"/>
  <c r="D170" i="250"/>
  <c r="C170" i="250"/>
  <c r="B170" i="250"/>
  <c r="H169" i="250"/>
  <c r="G169" i="250"/>
  <c r="F169" i="250"/>
  <c r="E169" i="250"/>
  <c r="D169" i="250"/>
  <c r="C169" i="250"/>
  <c r="B169" i="250"/>
  <c r="I162" i="249"/>
  <c r="F162" i="249"/>
  <c r="E162" i="249"/>
  <c r="D162" i="249"/>
  <c r="C162" i="249"/>
  <c r="G160" i="249"/>
  <c r="I173" i="249" s="1"/>
  <c r="G159" i="249"/>
  <c r="F159" i="249"/>
  <c r="E159" i="249"/>
  <c r="D159" i="249"/>
  <c r="C159" i="249"/>
  <c r="B159" i="249"/>
  <c r="G158" i="249"/>
  <c r="F158" i="249"/>
  <c r="E158" i="249"/>
  <c r="D158" i="249"/>
  <c r="C158" i="249"/>
  <c r="B158" i="249"/>
  <c r="F176" i="248"/>
  <c r="Z180" i="248"/>
  <c r="W180" i="248"/>
  <c r="V180" i="248"/>
  <c r="U180" i="248"/>
  <c r="T180" i="248"/>
  <c r="S180" i="248"/>
  <c r="R180" i="248"/>
  <c r="Q180" i="248"/>
  <c r="P180" i="248"/>
  <c r="O180" i="248"/>
  <c r="N180" i="248"/>
  <c r="M180" i="248"/>
  <c r="L180" i="248"/>
  <c r="K180" i="248"/>
  <c r="J180" i="248"/>
  <c r="I180" i="248"/>
  <c r="H180" i="248"/>
  <c r="G180" i="248"/>
  <c r="F180" i="248"/>
  <c r="E180" i="248"/>
  <c r="D180" i="248"/>
  <c r="C180" i="248"/>
  <c r="B180" i="248"/>
  <c r="X178" i="248"/>
  <c r="Z192" i="248" s="1"/>
  <c r="AA192" i="248" s="1"/>
  <c r="X177" i="248"/>
  <c r="W177" i="248"/>
  <c r="V177" i="248"/>
  <c r="U177" i="248"/>
  <c r="T177" i="248"/>
  <c r="S177" i="248"/>
  <c r="R177" i="248"/>
  <c r="Q177" i="248"/>
  <c r="P177" i="248"/>
  <c r="O177" i="248"/>
  <c r="N177" i="248"/>
  <c r="M177" i="248"/>
  <c r="L177" i="248"/>
  <c r="K177" i="248"/>
  <c r="J177" i="248"/>
  <c r="I177" i="248"/>
  <c r="H177" i="248"/>
  <c r="G177" i="248"/>
  <c r="F177" i="248"/>
  <c r="E177" i="248"/>
  <c r="D177" i="248"/>
  <c r="C177" i="248"/>
  <c r="B177" i="248"/>
  <c r="X176" i="248"/>
  <c r="W176" i="248"/>
  <c r="V176" i="248"/>
  <c r="U176" i="248"/>
  <c r="T176" i="248"/>
  <c r="S176" i="248"/>
  <c r="R176" i="248"/>
  <c r="Q176" i="248"/>
  <c r="P176" i="248"/>
  <c r="O176" i="248"/>
  <c r="N176" i="248"/>
  <c r="M176" i="248"/>
  <c r="L176" i="248"/>
  <c r="K176" i="248"/>
  <c r="J176" i="248"/>
  <c r="I176" i="248"/>
  <c r="H176" i="248"/>
  <c r="G176" i="248"/>
  <c r="E176" i="248"/>
  <c r="D176" i="248"/>
  <c r="C176" i="248"/>
  <c r="B176" i="248"/>
  <c r="F152" i="248" l="1"/>
  <c r="B152" i="248" l="1"/>
  <c r="E152" i="248"/>
  <c r="B159" i="250" l="1"/>
  <c r="C149" i="249"/>
  <c r="D149" i="249"/>
  <c r="E149" i="249"/>
  <c r="F149" i="249"/>
  <c r="B149" i="249"/>
  <c r="Z166" i="248" l="1"/>
  <c r="C166" i="248"/>
  <c r="D166" i="248"/>
  <c r="E166" i="248"/>
  <c r="F166" i="248"/>
  <c r="G166" i="248"/>
  <c r="H166" i="248"/>
  <c r="I166" i="248"/>
  <c r="J166" i="248"/>
  <c r="K166" i="248"/>
  <c r="L166" i="248"/>
  <c r="M166" i="248"/>
  <c r="N166" i="248"/>
  <c r="O166" i="248"/>
  <c r="P166" i="248"/>
  <c r="Q166" i="248"/>
  <c r="R166" i="248"/>
  <c r="S166" i="248"/>
  <c r="T166" i="248"/>
  <c r="U166" i="248"/>
  <c r="V166" i="248"/>
  <c r="W166" i="248"/>
  <c r="B166" i="248"/>
  <c r="B145" i="251" l="1"/>
  <c r="D145" i="251"/>
  <c r="B144" i="251"/>
  <c r="D144" i="251"/>
  <c r="X149" i="248" l="1"/>
  <c r="X163" i="248"/>
  <c r="X164" i="248"/>
  <c r="Z178" i="248" s="1"/>
  <c r="AA178" i="248" s="1"/>
  <c r="W163" i="248"/>
  <c r="V163" i="248"/>
  <c r="U163" i="248"/>
  <c r="T163" i="248"/>
  <c r="S163" i="248"/>
  <c r="R163" i="248"/>
  <c r="Q163" i="248"/>
  <c r="P163" i="248"/>
  <c r="O163" i="248"/>
  <c r="N163" i="248"/>
  <c r="M163" i="248"/>
  <c r="L163" i="248"/>
  <c r="K163" i="248"/>
  <c r="J163" i="248"/>
  <c r="I163" i="248"/>
  <c r="H163" i="248"/>
  <c r="G163" i="248"/>
  <c r="F163" i="248"/>
  <c r="E163" i="248"/>
  <c r="D163" i="248"/>
  <c r="C163" i="248"/>
  <c r="B163" i="248"/>
  <c r="X162" i="248"/>
  <c r="W162" i="248"/>
  <c r="V162" i="248"/>
  <c r="U162" i="248"/>
  <c r="T162" i="248"/>
  <c r="S162" i="248"/>
  <c r="R162" i="248"/>
  <c r="Q162" i="248"/>
  <c r="P162" i="248"/>
  <c r="O162" i="248"/>
  <c r="N162" i="248"/>
  <c r="M162" i="248"/>
  <c r="L162" i="248"/>
  <c r="K162" i="248"/>
  <c r="J162" i="248"/>
  <c r="I162" i="248"/>
  <c r="H162" i="248"/>
  <c r="G162" i="248"/>
  <c r="F162" i="248"/>
  <c r="E162" i="248"/>
  <c r="D162" i="248"/>
  <c r="C162" i="248"/>
  <c r="B162" i="248"/>
  <c r="X133" i="248"/>
  <c r="I149" i="249"/>
  <c r="G147" i="249"/>
  <c r="I160" i="249" s="1"/>
  <c r="G146" i="249"/>
  <c r="F146" i="249"/>
  <c r="E146" i="249"/>
  <c r="D146" i="249"/>
  <c r="C146" i="249"/>
  <c r="B146" i="249"/>
  <c r="G145" i="249"/>
  <c r="F145" i="249"/>
  <c r="E145" i="249"/>
  <c r="D145" i="249"/>
  <c r="C145" i="249"/>
  <c r="B145" i="249"/>
  <c r="J159" i="250"/>
  <c r="G159" i="250"/>
  <c r="F159" i="250"/>
  <c r="E159" i="250"/>
  <c r="D159" i="250"/>
  <c r="C159" i="250"/>
  <c r="H157" i="250"/>
  <c r="J171" i="250" s="1"/>
  <c r="K171" i="250" s="1"/>
  <c r="H156" i="250"/>
  <c r="G156" i="250"/>
  <c r="F156" i="250"/>
  <c r="E156" i="250"/>
  <c r="D156" i="250"/>
  <c r="C156" i="250"/>
  <c r="B156" i="250"/>
  <c r="H155" i="250"/>
  <c r="G155" i="250"/>
  <c r="F155" i="250"/>
  <c r="E155" i="250"/>
  <c r="D155" i="250"/>
  <c r="C155" i="250"/>
  <c r="B155" i="250"/>
  <c r="H148" i="251"/>
  <c r="D148" i="251"/>
  <c r="C148" i="251"/>
  <c r="B148" i="251"/>
  <c r="F146" i="251"/>
  <c r="H159" i="251" s="1"/>
  <c r="I159" i="251" s="1"/>
  <c r="F145" i="251"/>
  <c r="C145" i="251"/>
  <c r="F144" i="251"/>
  <c r="C144" i="251"/>
  <c r="I136" i="249" l="1"/>
  <c r="G145" i="250" l="1"/>
  <c r="F145" i="250"/>
  <c r="E145" i="250"/>
  <c r="D145" i="250"/>
  <c r="C145" i="250"/>
  <c r="M152" i="248"/>
  <c r="B131" i="250" l="1"/>
  <c r="W152" i="248"/>
  <c r="V152" i="248"/>
  <c r="U152" i="248"/>
  <c r="T152" i="248"/>
  <c r="S152" i="248"/>
  <c r="R152" i="248"/>
  <c r="Q152" i="248"/>
  <c r="P152" i="248"/>
  <c r="O152" i="248"/>
  <c r="N152" i="248"/>
  <c r="L152" i="248"/>
  <c r="K152" i="248"/>
  <c r="J152" i="248"/>
  <c r="C152" i="248"/>
  <c r="D152" i="248"/>
  <c r="G152" i="248"/>
  <c r="H152" i="248"/>
  <c r="I152" i="248"/>
  <c r="H135" i="251" l="1"/>
  <c r="D135" i="251"/>
  <c r="C135" i="251"/>
  <c r="B135" i="251"/>
  <c r="F133" i="251"/>
  <c r="H146" i="251" s="1"/>
  <c r="I146" i="251" s="1"/>
  <c r="F132" i="251"/>
  <c r="C132" i="251"/>
  <c r="F131" i="251"/>
  <c r="C131" i="251"/>
  <c r="J145" i="250"/>
  <c r="H143" i="250"/>
  <c r="J157" i="250" s="1"/>
  <c r="K157" i="250" s="1"/>
  <c r="H142" i="250"/>
  <c r="G142" i="250"/>
  <c r="F142" i="250"/>
  <c r="E142" i="250"/>
  <c r="D142" i="250"/>
  <c r="C142" i="250"/>
  <c r="B142" i="250"/>
  <c r="H141" i="250"/>
  <c r="G141" i="250"/>
  <c r="F141" i="250"/>
  <c r="E141" i="250"/>
  <c r="D141" i="250"/>
  <c r="C141" i="250"/>
  <c r="B141" i="250"/>
  <c r="G134" i="249"/>
  <c r="I147" i="249" s="1"/>
  <c r="G133" i="249"/>
  <c r="F133" i="249"/>
  <c r="E133" i="249"/>
  <c r="D133" i="249"/>
  <c r="C133" i="249"/>
  <c r="B133" i="249"/>
  <c r="G132" i="249"/>
  <c r="F132" i="249"/>
  <c r="E132" i="249"/>
  <c r="D132" i="249"/>
  <c r="C132" i="249"/>
  <c r="B132" i="249"/>
  <c r="Z152" i="248"/>
  <c r="X150" i="248"/>
  <c r="Z164" i="248" s="1"/>
  <c r="AA164" i="248" s="1"/>
  <c r="W149" i="248"/>
  <c r="V149" i="248"/>
  <c r="U149" i="248"/>
  <c r="T149" i="248"/>
  <c r="S149" i="248"/>
  <c r="R149" i="248"/>
  <c r="Q149" i="248"/>
  <c r="P149" i="248"/>
  <c r="O149" i="248"/>
  <c r="N149" i="248"/>
  <c r="M149" i="248"/>
  <c r="L149" i="248"/>
  <c r="K149" i="248"/>
  <c r="J149" i="248"/>
  <c r="I149" i="248"/>
  <c r="H149" i="248"/>
  <c r="G149" i="248"/>
  <c r="F149" i="248"/>
  <c r="E149" i="248"/>
  <c r="D149" i="248"/>
  <c r="C149" i="248"/>
  <c r="B149" i="248"/>
  <c r="X148" i="248"/>
  <c r="W148" i="248"/>
  <c r="V148" i="248"/>
  <c r="U148" i="248"/>
  <c r="T148" i="248"/>
  <c r="S148" i="248"/>
  <c r="R148" i="248"/>
  <c r="Q148" i="248"/>
  <c r="P148" i="248"/>
  <c r="O148" i="248"/>
  <c r="N148" i="248"/>
  <c r="M148" i="248"/>
  <c r="L148" i="248"/>
  <c r="K148" i="248"/>
  <c r="J148" i="248"/>
  <c r="I148" i="248"/>
  <c r="H148" i="248"/>
  <c r="G148" i="248"/>
  <c r="F148" i="248"/>
  <c r="E148" i="248"/>
  <c r="D148" i="248"/>
  <c r="C148" i="248"/>
  <c r="B148" i="248"/>
  <c r="S136" i="248" l="1"/>
  <c r="B136" i="248"/>
  <c r="G131" i="250"/>
  <c r="F131" i="250"/>
  <c r="E131" i="250"/>
  <c r="D131" i="250"/>
  <c r="C131" i="250"/>
  <c r="M136" i="248"/>
  <c r="L136" i="248"/>
  <c r="K136" i="248"/>
  <c r="J136" i="248"/>
  <c r="N136" i="248"/>
  <c r="L133" i="248"/>
  <c r="L132" i="248"/>
  <c r="M133" i="248"/>
  <c r="M132" i="248"/>
  <c r="Q136" i="248"/>
  <c r="T136" i="248"/>
  <c r="W136" i="248"/>
  <c r="V136" i="248"/>
  <c r="U136" i="248"/>
  <c r="R136" i="248"/>
  <c r="P136" i="248"/>
  <c r="O136" i="248"/>
  <c r="M121" i="248"/>
  <c r="M118" i="248"/>
  <c r="M117" i="248"/>
  <c r="L121" i="248"/>
  <c r="L118" i="248"/>
  <c r="L117" i="248"/>
  <c r="I136" i="248"/>
  <c r="H136" i="248"/>
  <c r="G136" i="248"/>
  <c r="F136" i="248"/>
  <c r="E136" i="248"/>
  <c r="D136" i="248"/>
  <c r="C136" i="248"/>
  <c r="Z136" i="248" l="1"/>
  <c r="X134" i="248"/>
  <c r="Z150" i="248" s="1"/>
  <c r="AA150" i="248" s="1"/>
  <c r="W133" i="248"/>
  <c r="V133" i="248"/>
  <c r="U133" i="248"/>
  <c r="T133" i="248"/>
  <c r="S133" i="248"/>
  <c r="R133" i="248"/>
  <c r="Q133" i="248"/>
  <c r="P133" i="248"/>
  <c r="O133" i="248"/>
  <c r="N133" i="248"/>
  <c r="K133" i="248"/>
  <c r="J133" i="248"/>
  <c r="I133" i="248"/>
  <c r="H133" i="248"/>
  <c r="G133" i="248"/>
  <c r="F133" i="248"/>
  <c r="E133" i="248"/>
  <c r="D133" i="248"/>
  <c r="C133" i="248"/>
  <c r="B133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K132" i="248"/>
  <c r="J132" i="248"/>
  <c r="I132" i="248"/>
  <c r="H132" i="248"/>
  <c r="G132" i="248"/>
  <c r="F132" i="248"/>
  <c r="E132" i="248"/>
  <c r="D132" i="248"/>
  <c r="C132" i="248"/>
  <c r="B132" i="248"/>
  <c r="I123" i="249"/>
  <c r="F123" i="249"/>
  <c r="E123" i="249"/>
  <c r="D123" i="249"/>
  <c r="C123" i="249"/>
  <c r="B123" i="249"/>
  <c r="G121" i="249"/>
  <c r="I134" i="249" s="1"/>
  <c r="G120" i="249"/>
  <c r="F120" i="249"/>
  <c r="E120" i="249"/>
  <c r="D120" i="249"/>
  <c r="C120" i="249"/>
  <c r="B120" i="249"/>
  <c r="G119" i="249"/>
  <c r="F119" i="249"/>
  <c r="E119" i="249"/>
  <c r="D119" i="249"/>
  <c r="C119" i="249"/>
  <c r="B119" i="249"/>
  <c r="J131" i="250"/>
  <c r="H129" i="250"/>
  <c r="J143" i="250" s="1"/>
  <c r="K143" i="250" s="1"/>
  <c r="H128" i="250"/>
  <c r="G128" i="250"/>
  <c r="F128" i="250"/>
  <c r="E128" i="250"/>
  <c r="D128" i="250"/>
  <c r="C128" i="250"/>
  <c r="B128" i="250"/>
  <c r="H127" i="250"/>
  <c r="G127" i="250"/>
  <c r="F127" i="250"/>
  <c r="E127" i="250"/>
  <c r="D127" i="250"/>
  <c r="C127" i="250"/>
  <c r="B127" i="250"/>
  <c r="H122" i="251"/>
  <c r="D122" i="251"/>
  <c r="C122" i="251"/>
  <c r="B122" i="251"/>
  <c r="F120" i="251"/>
  <c r="H133" i="251" s="1"/>
  <c r="I133" i="251" s="1"/>
  <c r="F119" i="251"/>
  <c r="D119" i="251"/>
  <c r="C119" i="251"/>
  <c r="B119" i="251"/>
  <c r="F118" i="251"/>
  <c r="D118" i="251"/>
  <c r="C118" i="251"/>
  <c r="B118" i="251"/>
  <c r="J121" i="248" l="1"/>
  <c r="W121" i="248"/>
  <c r="V121" i="248"/>
  <c r="U121" i="248"/>
  <c r="T121" i="248"/>
  <c r="S121" i="248"/>
  <c r="K121" i="248"/>
  <c r="R121" i="248"/>
  <c r="Q121" i="248"/>
  <c r="P121" i="248"/>
  <c r="O121" i="248"/>
  <c r="N121" i="248"/>
  <c r="K118" i="248" l="1"/>
  <c r="J118" i="248"/>
  <c r="Z121" i="248" l="1"/>
  <c r="I121" i="248"/>
  <c r="H121" i="248"/>
  <c r="G121" i="248"/>
  <c r="F121" i="248"/>
  <c r="C121" i="248"/>
  <c r="B121" i="248"/>
  <c r="X119" i="248"/>
  <c r="Z134" i="248" s="1"/>
  <c r="AA134" i="248" s="1"/>
  <c r="X118" i="248"/>
  <c r="W118" i="248"/>
  <c r="V118" i="248"/>
  <c r="U118" i="248"/>
  <c r="T118" i="248"/>
  <c r="S118" i="248"/>
  <c r="R118" i="248"/>
  <c r="Q118" i="248"/>
  <c r="P118" i="248"/>
  <c r="O118" i="248"/>
  <c r="N118" i="248"/>
  <c r="I118" i="248"/>
  <c r="H118" i="248"/>
  <c r="G118" i="248"/>
  <c r="F118" i="248"/>
  <c r="E118" i="248"/>
  <c r="D118" i="248"/>
  <c r="C118" i="248"/>
  <c r="B118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K117" i="248"/>
  <c r="J117" i="248"/>
  <c r="I117" i="248"/>
  <c r="H117" i="248"/>
  <c r="G117" i="248"/>
  <c r="F117" i="248"/>
  <c r="E117" i="248"/>
  <c r="D117" i="248"/>
  <c r="C117" i="248"/>
  <c r="B117" i="248"/>
  <c r="I110" i="249"/>
  <c r="F110" i="249"/>
  <c r="E110" i="249"/>
  <c r="D110" i="249"/>
  <c r="C110" i="249"/>
  <c r="B110" i="249"/>
  <c r="G108" i="249"/>
  <c r="I121" i="249" s="1"/>
  <c r="J121" i="249" s="1"/>
  <c r="G107" i="249"/>
  <c r="F107" i="249"/>
  <c r="E107" i="249"/>
  <c r="D107" i="249"/>
  <c r="C107" i="249"/>
  <c r="B107" i="249"/>
  <c r="G106" i="249"/>
  <c r="F106" i="249"/>
  <c r="E106" i="249"/>
  <c r="D106" i="249"/>
  <c r="C106" i="249"/>
  <c r="B106" i="249"/>
  <c r="J117" i="250"/>
  <c r="F117" i="250"/>
  <c r="E117" i="250"/>
  <c r="D117" i="250"/>
  <c r="C117" i="250"/>
  <c r="B117" i="250"/>
  <c r="H115" i="250"/>
  <c r="J129" i="250" s="1"/>
  <c r="K129" i="250" s="1"/>
  <c r="H114" i="250"/>
  <c r="G114" i="250"/>
  <c r="F114" i="250"/>
  <c r="E114" i="250"/>
  <c r="D114" i="250"/>
  <c r="C114" i="250"/>
  <c r="B114" i="250"/>
  <c r="H113" i="250"/>
  <c r="G113" i="250"/>
  <c r="F113" i="250"/>
  <c r="E113" i="250"/>
  <c r="D113" i="250"/>
  <c r="C113" i="250"/>
  <c r="B113" i="250"/>
  <c r="H109" i="251"/>
  <c r="D109" i="251"/>
  <c r="C109" i="251"/>
  <c r="B109" i="251"/>
  <c r="F107" i="251"/>
  <c r="H120" i="251" s="1"/>
  <c r="I120" i="251" s="1"/>
  <c r="F106" i="251"/>
  <c r="D106" i="251"/>
  <c r="C106" i="251"/>
  <c r="B106" i="251"/>
  <c r="F105" i="251"/>
  <c r="D105" i="251"/>
  <c r="C105" i="251"/>
  <c r="B105" i="251"/>
  <c r="B103" i="250" l="1"/>
  <c r="C103" i="250"/>
  <c r="L107" i="248"/>
  <c r="C107" i="248"/>
  <c r="D107" i="248"/>
  <c r="E107" i="248"/>
  <c r="F107" i="248"/>
  <c r="G107" i="248"/>
  <c r="H107" i="248"/>
  <c r="I107" i="248"/>
  <c r="H96" i="251" l="1"/>
  <c r="D96" i="251"/>
  <c r="C96" i="251"/>
  <c r="B96" i="251"/>
  <c r="F94" i="251"/>
  <c r="H107" i="251" s="1"/>
  <c r="I107" i="251" s="1"/>
  <c r="F93" i="251"/>
  <c r="D93" i="251"/>
  <c r="C93" i="251"/>
  <c r="B93" i="251"/>
  <c r="F92" i="251"/>
  <c r="D92" i="251"/>
  <c r="C92" i="251"/>
  <c r="B92" i="251"/>
  <c r="J103" i="250"/>
  <c r="F103" i="250"/>
  <c r="E103" i="250"/>
  <c r="D103" i="250"/>
  <c r="H101" i="250"/>
  <c r="J115" i="250" s="1"/>
  <c r="K115" i="250" s="1"/>
  <c r="H100" i="250"/>
  <c r="G100" i="250"/>
  <c r="F100" i="250"/>
  <c r="E100" i="250"/>
  <c r="D100" i="250"/>
  <c r="C100" i="250"/>
  <c r="B100" i="250"/>
  <c r="H99" i="250"/>
  <c r="G99" i="250"/>
  <c r="F99" i="250"/>
  <c r="E99" i="250"/>
  <c r="D99" i="250"/>
  <c r="C99" i="250"/>
  <c r="B99" i="250"/>
  <c r="I97" i="249"/>
  <c r="F97" i="249"/>
  <c r="E97" i="249"/>
  <c r="D97" i="249"/>
  <c r="C97" i="249"/>
  <c r="B97" i="249"/>
  <c r="G95" i="249"/>
  <c r="I108" i="249" s="1"/>
  <c r="J108" i="249" s="1"/>
  <c r="G94" i="249"/>
  <c r="F94" i="249"/>
  <c r="E94" i="249"/>
  <c r="D94" i="249"/>
  <c r="C94" i="249"/>
  <c r="B94" i="249"/>
  <c r="G93" i="249"/>
  <c r="F93" i="249"/>
  <c r="E93" i="249"/>
  <c r="D93" i="249"/>
  <c r="C93" i="249"/>
  <c r="B93" i="249"/>
  <c r="Z107" i="248" l="1"/>
  <c r="W107" i="248"/>
  <c r="V107" i="248"/>
  <c r="U107" i="248"/>
  <c r="T107" i="248"/>
  <c r="S107" i="248"/>
  <c r="R107" i="248"/>
  <c r="Q107" i="248"/>
  <c r="P107" i="248"/>
  <c r="O107" i="248"/>
  <c r="N107" i="248"/>
  <c r="M107" i="248"/>
  <c r="K107" i="248"/>
  <c r="J107" i="248"/>
  <c r="B107" i="248"/>
  <c r="X105" i="248"/>
  <c r="Z119" i="248" s="1"/>
  <c r="AA119" i="248" s="1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D89" i="250" l="1"/>
  <c r="R93" i="248"/>
  <c r="M93" i="248"/>
  <c r="L93" i="248"/>
  <c r="C80" i="251" l="1"/>
  <c r="D80" i="251"/>
  <c r="C83" i="251"/>
  <c r="D83" i="251"/>
  <c r="C86" i="250"/>
  <c r="D86" i="250"/>
  <c r="E86" i="250"/>
  <c r="F86" i="250"/>
  <c r="G86" i="250"/>
  <c r="B86" i="250"/>
  <c r="C81" i="249"/>
  <c r="D81" i="249"/>
  <c r="E81" i="249"/>
  <c r="F81" i="249"/>
  <c r="C90" i="248"/>
  <c r="D90" i="248"/>
  <c r="E90" i="248"/>
  <c r="F90" i="248"/>
  <c r="G90" i="248"/>
  <c r="H90" i="248"/>
  <c r="I90" i="248"/>
  <c r="J90" i="248"/>
  <c r="K90" i="248"/>
  <c r="L90" i="248"/>
  <c r="M90" i="248"/>
  <c r="N90" i="248"/>
  <c r="O90" i="248"/>
  <c r="P90" i="248"/>
  <c r="Q90" i="248"/>
  <c r="R90" i="248"/>
  <c r="S90" i="248"/>
  <c r="T90" i="248"/>
  <c r="U90" i="248"/>
  <c r="V90" i="248"/>
  <c r="W90" i="248"/>
  <c r="B90" i="248"/>
  <c r="C93" i="248"/>
  <c r="D93" i="248"/>
  <c r="E93" i="248"/>
  <c r="F93" i="248"/>
  <c r="G93" i="248"/>
  <c r="H93" i="248"/>
  <c r="I93" i="248"/>
  <c r="J93" i="248"/>
  <c r="K93" i="248"/>
  <c r="N93" i="248"/>
  <c r="O93" i="248"/>
  <c r="P93" i="248"/>
  <c r="Q93" i="248"/>
  <c r="S93" i="248"/>
  <c r="T93" i="248"/>
  <c r="U93" i="248"/>
  <c r="V93" i="248"/>
  <c r="W93" i="248"/>
  <c r="B93" i="248"/>
  <c r="C84" i="249"/>
  <c r="D84" i="249"/>
  <c r="E84" i="249"/>
  <c r="F84" i="249"/>
  <c r="X90" i="248"/>
  <c r="Z93" i="248" l="1"/>
  <c r="X91" i="248" l="1"/>
  <c r="Z105" i="248" s="1"/>
  <c r="AA105" i="248" s="1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84" i="249"/>
  <c r="B84" i="249"/>
  <c r="G82" i="249"/>
  <c r="I95" i="249" s="1"/>
  <c r="J95" i="249" s="1"/>
  <c r="G81" i="249"/>
  <c r="B81" i="249"/>
  <c r="G80" i="249"/>
  <c r="F80" i="249"/>
  <c r="E80" i="249"/>
  <c r="D80" i="249"/>
  <c r="C80" i="249"/>
  <c r="B80" i="249"/>
  <c r="J89" i="250"/>
  <c r="G89" i="250"/>
  <c r="F89" i="250"/>
  <c r="E89" i="250"/>
  <c r="C89" i="250"/>
  <c r="B89" i="250"/>
  <c r="H87" i="250"/>
  <c r="J101" i="250" s="1"/>
  <c r="K101" i="250" s="1"/>
  <c r="H86" i="250"/>
  <c r="H85" i="250"/>
  <c r="G85" i="250"/>
  <c r="F85" i="250"/>
  <c r="E85" i="250"/>
  <c r="D85" i="250"/>
  <c r="C85" i="250"/>
  <c r="B85" i="250"/>
  <c r="H83" i="251"/>
  <c r="B83" i="251"/>
  <c r="F81" i="251"/>
  <c r="H94" i="251" s="1"/>
  <c r="I94" i="251" s="1"/>
  <c r="F80" i="251"/>
  <c r="B80" i="251"/>
  <c r="F79" i="251"/>
  <c r="D79" i="251"/>
  <c r="C79" i="251"/>
  <c r="B79" i="251"/>
  <c r="D70" i="251" l="1"/>
  <c r="C70" i="251"/>
  <c r="B70" i="251"/>
  <c r="F71" i="249"/>
  <c r="E71" i="249"/>
  <c r="D71" i="249"/>
  <c r="C71" i="249"/>
  <c r="B71" i="249"/>
  <c r="G69" i="249" l="1"/>
  <c r="W79" i="248"/>
  <c r="C79" i="248"/>
  <c r="D79" i="248"/>
  <c r="E79" i="248"/>
  <c r="F79" i="248"/>
  <c r="G79" i="248"/>
  <c r="H79" i="248"/>
  <c r="I79" i="248"/>
  <c r="J79" i="248"/>
  <c r="K79" i="248"/>
  <c r="L79" i="248"/>
  <c r="M79" i="248"/>
  <c r="N79" i="248"/>
  <c r="O79" i="248"/>
  <c r="P79" i="248"/>
  <c r="Q79" i="248"/>
  <c r="R79" i="248"/>
  <c r="S79" i="248"/>
  <c r="T79" i="248"/>
  <c r="U79" i="248"/>
  <c r="V79" i="248"/>
  <c r="B79" i="248"/>
  <c r="X77" i="248"/>
  <c r="Z79" i="248"/>
  <c r="I82" i="249" l="1"/>
  <c r="J82" i="249" s="1"/>
  <c r="Z91" i="248"/>
  <c r="AA91" i="248" s="1"/>
  <c r="F67" i="251"/>
  <c r="D67" i="251"/>
  <c r="C67" i="251"/>
  <c r="G68" i="249"/>
  <c r="F68" i="249"/>
  <c r="E68" i="249"/>
  <c r="D68" i="249"/>
  <c r="C68" i="249"/>
  <c r="W76" i="248"/>
  <c r="W75" i="248"/>
  <c r="V76" i="248"/>
  <c r="V75" i="248"/>
  <c r="X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X75" i="248"/>
  <c r="U75" i="248"/>
  <c r="T75" i="248"/>
  <c r="S75" i="248"/>
  <c r="R75" i="248"/>
  <c r="Q75" i="248"/>
  <c r="P75" i="248"/>
  <c r="O75" i="248"/>
  <c r="N75" i="248"/>
  <c r="M75" i="248"/>
  <c r="L75" i="248"/>
  <c r="K75" i="248"/>
  <c r="J75" i="248"/>
  <c r="I75" i="248"/>
  <c r="H75" i="248"/>
  <c r="G75" i="248"/>
  <c r="F75" i="248"/>
  <c r="E75" i="248"/>
  <c r="D75" i="248"/>
  <c r="C75" i="248"/>
  <c r="B75" i="248"/>
  <c r="F67" i="249"/>
  <c r="E67" i="249"/>
  <c r="D67" i="249"/>
  <c r="C67" i="249"/>
  <c r="I71" i="249"/>
  <c r="B68" i="249"/>
  <c r="G67" i="249"/>
  <c r="B67" i="249"/>
  <c r="E75" i="250"/>
  <c r="D75" i="250"/>
  <c r="C75" i="250"/>
  <c r="B75" i="250"/>
  <c r="F75" i="250"/>
  <c r="G75" i="250"/>
  <c r="D66" i="251"/>
  <c r="C66" i="251"/>
  <c r="H70" i="251"/>
  <c r="F68" i="251"/>
  <c r="B67" i="251"/>
  <c r="F66" i="251"/>
  <c r="B66" i="251"/>
  <c r="J75" i="250"/>
  <c r="H73" i="250"/>
  <c r="J87" i="250" s="1"/>
  <c r="K87" i="250" s="1"/>
  <c r="H72" i="250"/>
  <c r="G72" i="250"/>
  <c r="F72" i="250"/>
  <c r="E72" i="250"/>
  <c r="D72" i="250"/>
  <c r="C72" i="250"/>
  <c r="B72" i="250"/>
  <c r="H71" i="250"/>
  <c r="G71" i="250"/>
  <c r="F71" i="250"/>
  <c r="E71" i="250"/>
  <c r="D71" i="250"/>
  <c r="C71" i="250"/>
  <c r="B71" i="250"/>
  <c r="H81" i="251" l="1"/>
  <c r="I81" i="251" s="1"/>
  <c r="X64" i="248"/>
  <c r="B58" i="249"/>
  <c r="C61" i="250"/>
  <c r="C64" i="248" l="1"/>
  <c r="B64" i="248"/>
  <c r="AH57" i="248"/>
  <c r="AH58" i="248"/>
  <c r="AH59" i="248"/>
  <c r="AH60" i="248"/>
  <c r="AH61" i="248"/>
  <c r="AH56" i="248"/>
  <c r="U64" i="248" l="1"/>
  <c r="T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G61" i="250"/>
  <c r="F61" i="250"/>
  <c r="E61" i="250"/>
  <c r="D61" i="250"/>
  <c r="B61" i="250"/>
  <c r="H59" i="250"/>
  <c r="J73" i="250" s="1"/>
  <c r="K73" i="250" s="1"/>
  <c r="Q61" i="248" l="1"/>
  <c r="P61" i="248"/>
  <c r="Q60" i="248"/>
  <c r="P60" i="248"/>
  <c r="K61" i="248"/>
  <c r="K60" i="248"/>
  <c r="V62" i="248"/>
  <c r="Z77" i="248" s="1"/>
  <c r="AA77" i="248" s="1"/>
  <c r="V61" i="248"/>
  <c r="U61" i="248"/>
  <c r="T61" i="248"/>
  <c r="S61" i="248"/>
  <c r="R61" i="248"/>
  <c r="O61" i="248"/>
  <c r="N61" i="248"/>
  <c r="M61" i="248"/>
  <c r="L61" i="248"/>
  <c r="J61" i="248"/>
  <c r="I61" i="248"/>
  <c r="H61" i="248"/>
  <c r="G61" i="248"/>
  <c r="F61" i="248"/>
  <c r="E61" i="248"/>
  <c r="D61" i="248"/>
  <c r="C61" i="248"/>
  <c r="B61" i="248"/>
  <c r="V60" i="248"/>
  <c r="U60" i="248"/>
  <c r="T60" i="248"/>
  <c r="S60" i="248"/>
  <c r="R60" i="248"/>
  <c r="O60" i="248"/>
  <c r="N60" i="248"/>
  <c r="M60" i="248"/>
  <c r="L60" i="248"/>
  <c r="J60" i="248"/>
  <c r="I60" i="248"/>
  <c r="H60" i="248"/>
  <c r="G60" i="248"/>
  <c r="F60" i="248"/>
  <c r="E60" i="248"/>
  <c r="D60" i="248"/>
  <c r="C60" i="248"/>
  <c r="B60" i="248"/>
  <c r="F56" i="249"/>
  <c r="I69" i="249" s="1"/>
  <c r="J69" i="249" s="1"/>
  <c r="F55" i="249"/>
  <c r="B55" i="249"/>
  <c r="F54" i="249"/>
  <c r="B54" i="249"/>
  <c r="B40" i="249"/>
  <c r="B41" i="249"/>
  <c r="F58" i="250"/>
  <c r="E58" i="250"/>
  <c r="D58" i="250"/>
  <c r="C58" i="250"/>
  <c r="B58" i="250"/>
  <c r="F57" i="250"/>
  <c r="E57" i="250"/>
  <c r="D57" i="250"/>
  <c r="C57" i="250"/>
  <c r="B57" i="250"/>
  <c r="J61" i="250" l="1"/>
  <c r="H58" i="250"/>
  <c r="G58" i="250"/>
  <c r="H57" i="250"/>
  <c r="G57" i="250"/>
  <c r="H57" i="251"/>
  <c r="B57" i="251"/>
  <c r="F55" i="251"/>
  <c r="H68" i="251" s="1"/>
  <c r="I68" i="251" s="1"/>
  <c r="F54" i="251"/>
  <c r="B54" i="251"/>
  <c r="F53" i="251"/>
  <c r="B53" i="251"/>
  <c r="B49" i="248" l="1"/>
  <c r="H44" i="251" l="1"/>
  <c r="B44" i="251"/>
  <c r="F42" i="251"/>
  <c r="H55" i="251" s="1"/>
  <c r="I55" i="251" s="1"/>
  <c r="F41" i="251"/>
  <c r="B41" i="251"/>
  <c r="F40" i="251"/>
  <c r="B40" i="251"/>
  <c r="H44" i="249" l="1"/>
  <c r="H58" i="249" s="1"/>
  <c r="B44" i="249"/>
  <c r="F42" i="249"/>
  <c r="H56" i="249" s="1"/>
  <c r="I56" i="249" s="1"/>
  <c r="F41" i="249"/>
  <c r="F40" i="249"/>
  <c r="G47" i="250"/>
  <c r="F47" i="250"/>
  <c r="E47" i="250"/>
  <c r="D47" i="250"/>
  <c r="C47" i="250"/>
  <c r="J47" i="250"/>
  <c r="H45" i="250"/>
  <c r="J59" i="250" s="1"/>
  <c r="K59" i="250" s="1"/>
  <c r="H44" i="250"/>
  <c r="G44" i="250"/>
  <c r="F44" i="250"/>
  <c r="E44" i="250"/>
  <c r="D44" i="250"/>
  <c r="C44" i="250"/>
  <c r="H43" i="250"/>
  <c r="G43" i="250"/>
  <c r="F43" i="250"/>
  <c r="E43" i="250"/>
  <c r="D43" i="250"/>
  <c r="C43" i="250"/>
  <c r="B45" i="248"/>
  <c r="B46" i="248"/>
  <c r="S46" i="248"/>
  <c r="R46" i="248"/>
  <c r="Q46" i="248"/>
  <c r="P46" i="248"/>
  <c r="O46" i="248"/>
  <c r="R49" i="248"/>
  <c r="Q49" i="248"/>
  <c r="P49" i="248"/>
  <c r="O49" i="248"/>
  <c r="N49" i="248"/>
  <c r="M49" i="248"/>
  <c r="L49" i="248"/>
  <c r="K49" i="248"/>
  <c r="U49" i="248"/>
  <c r="J49" i="248"/>
  <c r="I49" i="248"/>
  <c r="H49" i="248"/>
  <c r="G49" i="248"/>
  <c r="F49" i="248"/>
  <c r="E49" i="248"/>
  <c r="D49" i="248"/>
  <c r="C49" i="248"/>
  <c r="S47" i="248"/>
  <c r="X62" i="248" s="1"/>
  <c r="Y62" i="248" s="1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S45" i="248"/>
  <c r="R45" i="248"/>
  <c r="Q45" i="248"/>
  <c r="P45" i="248"/>
  <c r="O45" i="248"/>
  <c r="N45" i="248"/>
  <c r="M45" i="248"/>
  <c r="L45" i="248"/>
  <c r="K45" i="248"/>
  <c r="J45" i="248"/>
  <c r="I45" i="248"/>
  <c r="H45" i="248"/>
  <c r="G45" i="248"/>
  <c r="F45" i="248"/>
  <c r="E45" i="248"/>
  <c r="D45" i="248"/>
  <c r="C45" i="248"/>
  <c r="F33" i="250" l="1"/>
  <c r="K34" i="248" l="1"/>
  <c r="H31" i="251" l="1"/>
  <c r="C33" i="250" l="1"/>
  <c r="R34" i="248" l="1"/>
  <c r="Q34" i="248"/>
  <c r="P34" i="248"/>
  <c r="O34" i="248"/>
  <c r="N34" i="248"/>
  <c r="L34" i="248"/>
  <c r="M34" i="248"/>
  <c r="U34" i="248" l="1"/>
  <c r="J33" i="250"/>
  <c r="H31" i="249"/>
  <c r="S31" i="248"/>
  <c r="F28" i="249"/>
  <c r="F28" i="251"/>
  <c r="C31" i="251"/>
  <c r="D31" i="251"/>
  <c r="E31" i="251"/>
  <c r="B31" i="251"/>
  <c r="C28" i="251"/>
  <c r="D28" i="251"/>
  <c r="E28" i="251"/>
  <c r="B28" i="251"/>
  <c r="H30" i="250"/>
  <c r="C30" i="250"/>
  <c r="D30" i="250"/>
  <c r="E30" i="250"/>
  <c r="F30" i="250"/>
  <c r="G30" i="250"/>
  <c r="D33" i="250"/>
  <c r="E33" i="250"/>
  <c r="G33" i="250"/>
  <c r="C28" i="249"/>
  <c r="D28" i="249"/>
  <c r="E28" i="249"/>
  <c r="B28" i="249"/>
  <c r="C31" i="249"/>
  <c r="D31" i="249"/>
  <c r="E31" i="249"/>
  <c r="B31" i="249"/>
  <c r="C31" i="248" l="1"/>
  <c r="D31" i="248"/>
  <c r="E31" i="248"/>
  <c r="F31" i="248"/>
  <c r="G31" i="248"/>
  <c r="H31" i="248"/>
  <c r="I31" i="248"/>
  <c r="J31" i="248"/>
  <c r="K31" i="248"/>
  <c r="L31" i="248"/>
  <c r="M31" i="248"/>
  <c r="N31" i="248"/>
  <c r="O31" i="248"/>
  <c r="P31" i="248"/>
  <c r="Q31" i="248"/>
  <c r="R31" i="248"/>
  <c r="B31" i="248"/>
  <c r="C34" i="248"/>
  <c r="D34" i="248"/>
  <c r="E34" i="248"/>
  <c r="F34" i="248"/>
  <c r="G34" i="248"/>
  <c r="H34" i="248"/>
  <c r="I34" i="248"/>
  <c r="J34" i="248"/>
  <c r="B34" i="248"/>
  <c r="S32" i="248" l="1"/>
  <c r="U47" i="248" s="1"/>
  <c r="V47" i="248" s="1"/>
  <c r="S30" i="248"/>
  <c r="R30" i="248"/>
  <c r="Q30" i="248"/>
  <c r="P30" i="248"/>
  <c r="O30" i="248"/>
  <c r="N30" i="248"/>
  <c r="M30" i="248"/>
  <c r="L30" i="248"/>
  <c r="K30" i="248"/>
  <c r="J30" i="248"/>
  <c r="I30" i="248"/>
  <c r="H30" i="248"/>
  <c r="G30" i="248"/>
  <c r="F30" i="248"/>
  <c r="E30" i="248"/>
  <c r="D30" i="248"/>
  <c r="C30" i="248"/>
  <c r="B30" i="248"/>
  <c r="F29" i="249"/>
  <c r="H42" i="249" s="1"/>
  <c r="I42" i="249" s="1"/>
  <c r="F27" i="249"/>
  <c r="E27" i="249"/>
  <c r="D27" i="249"/>
  <c r="C27" i="249"/>
  <c r="B27" i="249"/>
  <c r="H31" i="250"/>
  <c r="J45" i="250" s="1"/>
  <c r="K45" i="250" s="1"/>
  <c r="H29" i="250"/>
  <c r="G29" i="250"/>
  <c r="F29" i="250"/>
  <c r="E29" i="250"/>
  <c r="D29" i="250"/>
  <c r="C29" i="250"/>
  <c r="F29" i="251" l="1"/>
  <c r="H42" i="251" s="1"/>
  <c r="I42" i="251" s="1"/>
  <c r="F27" i="251"/>
  <c r="E27" i="251"/>
  <c r="D27" i="251"/>
  <c r="C27" i="251"/>
  <c r="B27" i="251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U17" i="248" l="1"/>
  <c r="U32" i="248" l="1"/>
  <c r="V32" i="248" s="1"/>
  <c r="K16" i="248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F16" i="251"/>
  <c r="F15" i="251"/>
  <c r="E15" i="251"/>
  <c r="D15" i="251"/>
  <c r="C15" i="251"/>
  <c r="B15" i="251"/>
  <c r="F14" i="251"/>
  <c r="E14" i="251"/>
  <c r="D14" i="251"/>
  <c r="C14" i="251"/>
  <c r="B14" i="251"/>
  <c r="E15" i="250"/>
  <c r="E16" i="250"/>
  <c r="E19" i="250"/>
  <c r="H16" i="251" l="1"/>
  <c r="I16" i="251" s="1"/>
  <c r="H29" i="251"/>
  <c r="I29" i="251" s="1"/>
  <c r="Q15" i="248"/>
  <c r="R15" i="248"/>
  <c r="Q16" i="248"/>
  <c r="R16" i="248"/>
  <c r="H16" i="250" l="1"/>
  <c r="G16" i="250"/>
  <c r="D16" i="250"/>
  <c r="C16" i="250"/>
  <c r="U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F14" i="249"/>
  <c r="E14" i="249"/>
  <c r="D14" i="249"/>
  <c r="C14" i="249"/>
  <c r="B14" i="249"/>
  <c r="U15" i="248"/>
  <c r="L15" i="248"/>
  <c r="E15" i="249"/>
  <c r="X17" i="248" l="1"/>
  <c r="L16" i="248"/>
  <c r="C18" i="249"/>
  <c r="D18" i="249"/>
  <c r="B18" i="249"/>
  <c r="C15" i="249"/>
  <c r="D15" i="249"/>
  <c r="F15" i="249"/>
  <c r="B15" i="249"/>
  <c r="D19" i="250"/>
  <c r="G19" i="250"/>
  <c r="B16" i="250"/>
  <c r="H17" i="250"/>
  <c r="F16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H29" i="249" l="1"/>
  <c r="I29" i="249" s="1"/>
  <c r="J17" i="250"/>
  <c r="K17" i="250" s="1"/>
  <c r="J31" i="250"/>
  <c r="K31" i="250" s="1"/>
  <c r="D3" i="238"/>
  <c r="B4" i="239"/>
  <c r="D4" i="239" s="1"/>
  <c r="Z5" i="236"/>
  <c r="B4" i="240"/>
  <c r="D4" i="240" s="1"/>
  <c r="H16" i="249"/>
  <c r="I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H4" i="239"/>
  <c r="G6" i="239"/>
  <c r="G7" i="239" s="1"/>
  <c r="B5" i="240"/>
  <c r="B6" i="240" s="1"/>
  <c r="B7" i="240" s="1"/>
  <c r="B5" i="237"/>
  <c r="D4" i="237"/>
  <c r="G7" i="237"/>
  <c r="H6" i="237"/>
  <c r="B6" i="238"/>
  <c r="D5" i="238"/>
  <c r="G5" i="240"/>
  <c r="H4" i="240"/>
  <c r="H6" i="238"/>
  <c r="G7" i="238"/>
  <c r="D5" i="240" l="1"/>
  <c r="D5" i="239"/>
  <c r="H6" i="239"/>
  <c r="D6" i="239"/>
  <c r="B8" i="239"/>
  <c r="D8" i="239" s="1"/>
  <c r="D6" i="240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B11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D10" i="239" l="1"/>
  <c r="D9" i="239"/>
  <c r="B8" i="237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Alabama</author>
  </authors>
  <commentList>
    <comment ref="A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0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6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7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7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9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2.xml><?xml version="1.0" encoding="utf-8"?>
<comments xmlns="http://schemas.openxmlformats.org/spreadsheetml/2006/main">
  <authors>
    <author>Alabama</author>
  </authors>
  <commentLis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3.xml><?xml version="1.0" encoding="utf-8"?>
<comments xmlns="http://schemas.openxmlformats.org/spreadsheetml/2006/main">
  <authors>
    <author>Alabama</author>
  </authors>
  <commentList>
    <comment ref="A1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1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5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6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7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comments4.xml><?xml version="1.0" encoding="utf-8"?>
<comments xmlns="http://schemas.openxmlformats.org/spreadsheetml/2006/main">
  <authors>
    <author>Alabama</author>
  </authors>
  <commentList>
    <comment ref="A10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0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0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1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1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1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2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3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3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4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4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4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5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5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5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6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6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7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8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8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8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19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195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19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0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08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1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2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21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2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33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34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3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46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47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4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  <comment ref="A259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verde: numero cerca al 100%
amarillo lo mas lejos del 100%</t>
        </r>
      </text>
    </comment>
    <comment ref="A260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
azul: numero menor
rojo: numero mayor</t>
        </r>
      </text>
    </comment>
    <comment ref="A262" authorId="0" shapeId="0">
      <text>
        <r>
          <rPr>
            <b/>
            <sz val="9"/>
            <color indexed="81"/>
            <rFont val="Tahoma"/>
            <family val="2"/>
          </rPr>
          <t>Alabama:</t>
        </r>
        <r>
          <rPr>
            <sz val="9"/>
            <color indexed="81"/>
            <rFont val="Tahoma"/>
            <family val="2"/>
          </rPr>
          <t xml:space="preserve">
Formato condicional 
rojo: menor numero
amarillol: intermedio
Verde: numero mayor</t>
        </r>
      </text>
    </comment>
  </commentList>
</comments>
</file>

<file path=xl/sharedStrings.xml><?xml version="1.0" encoding="utf-8"?>
<sst xmlns="http://schemas.openxmlformats.org/spreadsheetml/2006/main" count="1984" uniqueCount="249">
  <si>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</si>
  <si>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</si>
  <si>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</si>
  <si>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</si>
  <si>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</si>
  <si>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</si>
  <si>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</si>
  <si>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</si>
  <si>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</si>
  <si>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</si>
  <si>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</si>
  <si>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</si>
  <si>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</si>
  <si>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</si>
  <si>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</si>
  <si>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</si>
  <si>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</si>
  <si>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</si>
  <si>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</si>
  <si>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</si>
  <si>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</si>
  <si>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</si>
  <si>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</si>
  <si>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</si>
  <si>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</si>
  <si>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</si>
  <si>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</si>
  <si>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</si>
  <si>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</si>
  <si>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</si>
  <si>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</si>
  <si>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</si>
  <si>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</si>
  <si>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</si>
  <si>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</si>
  <si>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</si>
  <si>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</si>
  <si>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</si>
  <si>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</si>
  <si>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</si>
  <si>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</si>
  <si>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</si>
  <si>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</si>
  <si>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</si>
  <si>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</si>
  <si>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</si>
  <si>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</si>
  <si>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</si>
  <si>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</si>
  <si>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</si>
  <si>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</si>
  <si>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</si>
  <si>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</si>
  <si>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</si>
  <si>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</si>
  <si>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</si>
  <si>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</si>
  <si>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</si>
  <si>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</si>
  <si>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</si>
  <si>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</si>
  <si>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</si>
  <si>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</si>
  <si>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</si>
  <si>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</si>
  <si>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se realizo grading caseta B el 19-02-24</t>
  </si>
  <si>
    <t>y grading de la caseta D Y E el 20-02-24</t>
  </si>
  <si>
    <t>Se realizo  grading el 17-02-24.  Se comenzo oscurecimiento desde el dia de hoy de la caseta A</t>
  </si>
  <si>
    <t>Ricardo sin importar que peso sea contemos siempre desde rango 1</t>
  </si>
  <si>
    <t>Esto esta mal</t>
  </si>
  <si>
    <t>Los saldos de aves marcados en verde hacen referencia al corral de las aves rango 0 entre los corrales rango 2</t>
  </si>
  <si>
    <t>Este peso debe ser +/- 155 gramos</t>
  </si>
  <si>
    <t>Semana 2</t>
  </si>
  <si>
    <t>Lo ideal es contar el corral 3 de la caseta B</t>
  </si>
  <si>
    <t xml:space="preserve">En estos momentos ya no hay rango 0 en ninguna caseta </t>
  </si>
  <si>
    <t>Se quita rango 0</t>
  </si>
  <si>
    <t>Contar</t>
  </si>
  <si>
    <t xml:space="preserve">Cual fue el consumo de grading???? </t>
  </si>
  <si>
    <t>Coloco incrementos porque no se de que consumo parto</t>
  </si>
  <si>
    <t>Estos datos a que corresponden??????</t>
  </si>
  <si>
    <t>Semana 3</t>
  </si>
  <si>
    <t>Se contaron los corrales indicados de la cepa 9 , se corregieron los saldos respecto al saldo inicial el 2/03/2024</t>
  </si>
  <si>
    <t>Doctora como propuesta programaria grading de 4 en el transcurso de estos dias, el oscurecimiento ya lo tenemos bastante adelantado y ya vamos comenzar a colgar tarros en la caseta D Y E. En la B se tiene que comenzar a arreglar los malacates para colgar tarros (se esta hablando con obras)</t>
  </si>
  <si>
    <t xml:space="preserve">Esto aplica para todos los pesos de todas las cepas </t>
  </si>
  <si>
    <t xml:space="preserve">doctora los datos hacen referencia a la mortalidad de la semana que termino en numero de aves y en  porcentaje </t>
  </si>
  <si>
    <t xml:space="preserve">estos datos hacen referencia al consumo en gramos promedio de la semana </t>
  </si>
  <si>
    <t>este es el incremento en gramos de una semana a la otra</t>
  </si>
  <si>
    <t>Se piensa programar grading el viernes o sabado</t>
  </si>
  <si>
    <t>pienso re pesar el dia de mañana esta cepa , el peso semanal no conside con el peso diario, el peso diario esta muy por encima (lo mas probable es que esten seleccionando los machos en el peso diario</t>
  </si>
  <si>
    <t>Grading B</t>
  </si>
  <si>
    <t>R1</t>
  </si>
  <si>
    <t>R2</t>
  </si>
  <si>
    <t>R3</t>
  </si>
  <si>
    <t>R4</t>
  </si>
  <si>
    <t>R5</t>
  </si>
  <si>
    <t>R6</t>
  </si>
  <si>
    <t>R7</t>
  </si>
  <si>
    <t>Grading D</t>
  </si>
  <si>
    <t>Grading E</t>
  </si>
  <si>
    <t xml:space="preserve">Grading </t>
  </si>
  <si>
    <t>Semana 4</t>
  </si>
  <si>
    <t>se realizo grading caseta B 11-03, D 12-03, E 13-03</t>
  </si>
  <si>
    <t>corral 1</t>
  </si>
  <si>
    <t>corral 2</t>
  </si>
  <si>
    <t>corral 3</t>
  </si>
  <si>
    <t>corral 4</t>
  </si>
  <si>
    <t>corral 5</t>
  </si>
  <si>
    <t>corral 6</t>
  </si>
  <si>
    <t>460- 500</t>
  </si>
  <si>
    <t>510- 530</t>
  </si>
  <si>
    <t>540 560</t>
  </si>
  <si>
    <t>570- 600</t>
  </si>
  <si>
    <t>610 --</t>
  </si>
  <si>
    <t>Rango</t>
  </si>
  <si>
    <t>No aves</t>
  </si>
  <si>
    <t>gramos 13-03</t>
  </si>
  <si>
    <t>Se realizo grading sabado 9/03</t>
  </si>
  <si>
    <t>Programado kg</t>
  </si>
  <si>
    <t>propuesta gr</t>
  </si>
  <si>
    <t>CASETA E 13-03-2024</t>
  </si>
  <si>
    <t xml:space="preserve">contaria </t>
  </si>
  <si>
    <t>Muy raro</t>
  </si>
  <si>
    <t>Semana 5</t>
  </si>
  <si>
    <t>contaria y repesaria los 3 primeros corrales de la caseta E</t>
  </si>
  <si>
    <t>No lo considero necesario</t>
  </si>
  <si>
    <t>verificaria la liquidacion de este peso , la uniformidad esta mal</t>
  </si>
  <si>
    <t>Repesar esta cepa hoy mismo</t>
  </si>
  <si>
    <t>PESO DE AYER</t>
  </si>
  <si>
    <t>revisar las liquidacion de este peso, rara la uniformidad</t>
  </si>
  <si>
    <t>Por qué es rara la uniformidad????</t>
  </si>
  <si>
    <t>ME REFERIA AL PROMEDIO QUE ARROJA LAS UNIFORMIDADES DE LOS 3 CORRALES SI LOS 3 DIERON 100 PORQUE EL PROMEDIO ES 91</t>
  </si>
  <si>
    <t>Me refiero es al promedio de uniformidad de los corrales que estaba por debajo de 72% estando todos los valores de uniformidad por arriba de 95</t>
  </si>
  <si>
    <t xml:space="preserve">el peso fue muy similar al anterior, el unico corral que vario demaciado fue el 1 , el dia de mañana vamos a repesar este y seleccionar aves por peso en este </t>
  </si>
  <si>
    <t>Semana 6</t>
  </si>
  <si>
    <t xml:space="preserve">Porque los extremos estan separados. La uniformidad no es el promedio de los 3 100% </t>
  </si>
  <si>
    <t>Tiene que haber aver de los rangos 1 y 3 que quedan por fuera de la uniformidad del lote mas no de la uniformidad de cada corral.</t>
  </si>
  <si>
    <t>Semana 7</t>
  </si>
  <si>
    <t>se programo grading para el 9/04</t>
  </si>
  <si>
    <t>El grading no es una herramienta para aplicar para corregir errores en manejos.. Revisar primero que esta pasando (densidad de equipo, densidad de aves, surtida de alimento, oscurecimiento, ….)</t>
  </si>
  <si>
    <t>Luego de revisar y corregir el porque de la mala uniformidad realizar el grading.</t>
  </si>
  <si>
    <t>Listo doctora acato las recomendaciones</t>
  </si>
  <si>
    <t>Semana 8</t>
  </si>
  <si>
    <t>CASETA C</t>
  </si>
  <si>
    <t>800-870</t>
  </si>
  <si>
    <t>880-940</t>
  </si>
  <si>
    <t>950-990</t>
  </si>
  <si>
    <t>1000-1060</t>
  </si>
  <si>
    <t>gramos programados grading</t>
  </si>
  <si>
    <t>aves/corral</t>
  </si>
  <si>
    <t>Rango Gr</t>
  </si>
  <si>
    <t>grading Sem 9</t>
  </si>
  <si>
    <t>C-E</t>
  </si>
  <si>
    <t>C-D</t>
  </si>
  <si>
    <t>C-B</t>
  </si>
  <si>
    <t>Semana 9</t>
  </si>
  <si>
    <t>Grading 11/04/24 CASETA B</t>
  </si>
  <si>
    <t xml:space="preserve">Rangos Pesados </t>
  </si>
  <si>
    <t>peso</t>
  </si>
  <si>
    <t>790- 840</t>
  </si>
  <si>
    <t>850-890</t>
  </si>
  <si>
    <t xml:space="preserve">rangos livianas </t>
  </si>
  <si>
    <t>770-820</t>
  </si>
  <si>
    <t>830-870</t>
  </si>
  <si>
    <t>Gradind 12/04/24 CASETAS D Y E</t>
  </si>
  <si>
    <t>Caseta D</t>
  </si>
  <si>
    <t>820-860</t>
  </si>
  <si>
    <t>870-910</t>
  </si>
  <si>
    <t>920-970</t>
  </si>
  <si>
    <t>Caseta E</t>
  </si>
  <si>
    <t>810-850</t>
  </si>
  <si>
    <t>860-900</t>
  </si>
  <si>
    <t>910-950</t>
  </si>
  <si>
    <t>gramos programados</t>
  </si>
  <si>
    <t>Caseta C</t>
  </si>
  <si>
    <t>900-940</t>
  </si>
  <si>
    <t>950-1000</t>
  </si>
  <si>
    <t>GRAMOS</t>
  </si>
  <si>
    <t>DUDOSO</t>
  </si>
  <si>
    <t>La distrubucion de las aves no responde a una campana de Gauss. Cómo fueron los cortes?</t>
  </si>
  <si>
    <t>Malas uniformidades porque despues de clasificacion debe quedar todos los corrales en 100% excepto los extremos.</t>
  </si>
  <si>
    <t>Muy mala uniformidad. Cómo fue el corte?</t>
  </si>
  <si>
    <t>Semana 10</t>
  </si>
  <si>
    <t>Gradind 13/04/24 CASETA C</t>
  </si>
  <si>
    <t>Que respuesta hay?</t>
  </si>
  <si>
    <t>Este dato esta errado</t>
  </si>
  <si>
    <t>Esta es la consecuencia del error en el programa de alimento. Por favor concentración.</t>
  </si>
  <si>
    <t>No estaran trocados los corrales 1 y 3?</t>
  </si>
  <si>
    <t>Rangos</t>
  </si>
  <si>
    <t>Descartes</t>
  </si>
  <si>
    <t>1430-1480</t>
  </si>
  <si>
    <t>1490-1530</t>
  </si>
  <si>
    <t>1540-1590</t>
  </si>
  <si>
    <t>1600-1650</t>
  </si>
  <si>
    <t>Grading 13/04/24 CASETA C Cepa 7</t>
  </si>
  <si>
    <t>Doctora este es el corte que se realizo el dia del grading, lo realizamos en conjunto con andres. En ese momento una de las vasculas de hueso  estaba descalibrada y creo que eso hizo que se nos corrieran los pesos.</t>
  </si>
  <si>
    <t>doctora el consumo de este mes esta descudrado por el error mio de la programacion de 10 kg menos el dia sabado. Por esa solo la difencia de 0,17</t>
  </si>
  <si>
    <t>Semana 11</t>
  </si>
  <si>
    <t>consulta se repesa mañana ?</t>
  </si>
  <si>
    <t>ya se corrigo , los corrales estaban truncados , como fue el primer dia de peso de jorge en ese modulo se dio esa confusion. Ya tambien se corrigio la contada de los corrales , habian 4 machos de mas que eran descartes.</t>
  </si>
  <si>
    <t>Los corrales estaban trocados</t>
  </si>
  <si>
    <t>Realmente comemos menos alimento esta semana que la semana anterior? Por favor revisar muy bien que paso. Revisar programas de alimento, identificacion de corrales, el peso sea el correspondiente a cada corral aca identificado, … etc.</t>
  </si>
  <si>
    <t>Bueno señor</t>
  </si>
  <si>
    <t>Semana 12</t>
  </si>
  <si>
    <t>se peso el viernes 3 , como se puede evidenciar  en el segundo peso al diferencia de peso vs estandar no fue de -18 fue de -5,73 y la unifomidad fue de 96 algo mas acorde a la presentada en la semana 10</t>
  </si>
  <si>
    <t>Semana 13</t>
  </si>
  <si>
    <t>Semana 14</t>
  </si>
  <si>
    <t>uniformidad rara en el corral 5 , se peude repesar ?</t>
  </si>
  <si>
    <t xml:space="preserve">No pienso que sea necesario. </t>
  </si>
  <si>
    <t>Pasar a prepostura en semana 16. Gracias.</t>
  </si>
  <si>
    <t>1410-1580</t>
  </si>
  <si>
    <t>1450-1610</t>
  </si>
  <si>
    <t xml:space="preserve">1620 -  </t>
  </si>
  <si>
    <t>1440 -</t>
  </si>
  <si>
    <t>1590-</t>
  </si>
  <si>
    <t>corral</t>
  </si>
  <si>
    <t>Flacas</t>
  </si>
  <si>
    <t>2150-2360</t>
  </si>
  <si>
    <t>1540-</t>
  </si>
  <si>
    <t>1420-1530</t>
  </si>
  <si>
    <t>1300-1410</t>
  </si>
  <si>
    <t>1370-1440</t>
  </si>
  <si>
    <t>1450-1510</t>
  </si>
  <si>
    <t>Caseta B</t>
  </si>
  <si>
    <t>1350-</t>
  </si>
  <si>
    <t>1360-1430</t>
  </si>
  <si>
    <t>1440-1510</t>
  </si>
  <si>
    <t>1520-1600</t>
  </si>
  <si>
    <t>1320-</t>
  </si>
  <si>
    <t>1330-1390</t>
  </si>
  <si>
    <t>1400-1480</t>
  </si>
  <si>
    <t>1400-</t>
  </si>
  <si>
    <t>1410-1480</t>
  </si>
  <si>
    <t>1490-1580</t>
  </si>
  <si>
    <t>1590-1690</t>
  </si>
  <si>
    <t>Semana 15</t>
  </si>
  <si>
    <t>Muy grande este rango. No es lo normal.</t>
  </si>
  <si>
    <t>Apertura de cada rango</t>
  </si>
  <si>
    <t>1410-1500</t>
  </si>
  <si>
    <t>1510-1600</t>
  </si>
  <si>
    <t>1610-1700</t>
  </si>
  <si>
    <t>Apertura uniforme</t>
  </si>
  <si>
    <t xml:space="preserve">Apertura </t>
  </si>
  <si>
    <t>210gr por eso el rango no quedo en el 100%</t>
  </si>
  <si>
    <t>Semana 16</t>
  </si>
  <si>
    <t>Semana 17</t>
  </si>
  <si>
    <t>Este dato no es coherente.</t>
  </si>
  <si>
    <t>Semana 18</t>
  </si>
  <si>
    <t>Semana 19</t>
  </si>
  <si>
    <t>Semana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</si>
</sst>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rial"/>
      <family val="2"/>
    </font>
    <font>
      <sz val="9"/>
      <name val="Arial"/>
      <family val="2"/>
    </font>
    <font>
      <sz val="1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7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97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20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58" xfId="0" applyNumberFormat="1" applyFont="1" applyBorder="1" applyAlignment="1">
      <alignment horizontal="center" vertical="center"/>
    </xf>
    <xf numFmtId="0" fontId="1" fillId="7" borderId="53" xfId="0" applyFont="1" applyFill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4" borderId="40" xfId="0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" fillId="6" borderId="56" xfId="0" applyFont="1" applyFill="1" applyBorder="1" applyAlignment="1">
      <alignment vertical="center"/>
    </xf>
    <xf numFmtId="0" fontId="1" fillId="6" borderId="0" xfId="0" applyFont="1" applyFill="1" applyAlignment="1">
      <alignment vertical="center"/>
    </xf>
    <xf numFmtId="0" fontId="14" fillId="12" borderId="5" xfId="0" applyFont="1" applyFill="1" applyBorder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2" fontId="1" fillId="13" borderId="50" xfId="3" applyNumberFormat="1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0" xfId="0" applyNumberFormat="1" applyFont="1" applyFill="1" applyBorder="1" applyAlignment="1">
      <alignment horizontal="center" vertical="center"/>
    </xf>
    <xf numFmtId="0" fontId="1" fillId="0" borderId="56" xfId="0" applyFont="1" applyBorder="1" applyAlignment="1">
      <alignment vertical="center"/>
    </xf>
    <xf numFmtId="2" fontId="1" fillId="13" borderId="50" xfId="10" applyNumberFormat="1" applyFill="1" applyBorder="1" applyAlignment="1">
      <alignment horizontal="center" vertical="center"/>
    </xf>
    <xf numFmtId="2" fontId="19" fillId="0" borderId="0" xfId="10" applyNumberFormat="1" applyFont="1" applyAlignment="1">
      <alignment horizontal="center" vertical="center"/>
    </xf>
    <xf numFmtId="1" fontId="1" fillId="0" borderId="26" xfId="0" applyNumberFormat="1" applyFont="1" applyBorder="1" applyAlignment="1">
      <alignment horizontal="center" vertical="center"/>
    </xf>
    <xf numFmtId="1" fontId="1" fillId="0" borderId="38" xfId="0" applyNumberFormat="1" applyFont="1" applyBorder="1" applyAlignment="1">
      <alignment horizontal="center" vertical="center"/>
    </xf>
    <xf numFmtId="1" fontId="1" fillId="0" borderId="39" xfId="0" applyNumberFormat="1" applyFont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1" fontId="1" fillId="0" borderId="15" xfId="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1" fontId="1" fillId="0" borderId="52" xfId="0" applyNumberFormat="1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1" fontId="1" fillId="0" borderId="37" xfId="0" applyNumberFormat="1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" fontId="1" fillId="0" borderId="36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0" borderId="50" xfId="0" applyNumberFormat="1" applyFont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4" fillId="12" borderId="8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1" fontId="1" fillId="5" borderId="0" xfId="0" applyNumberFormat="1" applyFont="1" applyFill="1" applyAlignment="1">
      <alignment horizontal="center" vertical="center"/>
    </xf>
    <xf numFmtId="10" fontId="1" fillId="5" borderId="0" xfId="3" applyNumberFormat="1" applyFont="1" applyFill="1" applyAlignment="1">
      <alignment horizontal="center" vertical="center"/>
    </xf>
    <xf numFmtId="10" fontId="1" fillId="5" borderId="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6" borderId="0" xfId="0" applyFont="1" applyFill="1" applyAlignment="1">
      <alignment vertical="center" wrapText="1"/>
    </xf>
    <xf numFmtId="0" fontId="14" fillId="0" borderId="46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0" fontId="14" fillId="3" borderId="46" xfId="0" applyFont="1" applyFill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2" fontId="12" fillId="0" borderId="64" xfId="10" applyNumberFormat="1" applyFont="1" applyBorder="1" applyAlignment="1">
      <alignment horizontal="center" vertical="center"/>
    </xf>
    <xf numFmtId="2" fontId="1" fillId="13" borderId="64" xfId="10" applyNumberFormat="1" applyFill="1" applyBorder="1" applyAlignment="1">
      <alignment horizontal="center" vertical="center"/>
    </xf>
    <xf numFmtId="2" fontId="19" fillId="0" borderId="64" xfId="10" applyNumberFormat="1" applyFont="1" applyBorder="1" applyAlignment="1">
      <alignment horizontal="center" vertical="center"/>
    </xf>
    <xf numFmtId="10" fontId="1" fillId="0" borderId="64" xfId="3" applyNumberFormat="1" applyFont="1" applyFill="1" applyBorder="1" applyAlignment="1">
      <alignment horizontal="center" vertical="center"/>
    </xf>
    <xf numFmtId="2" fontId="1" fillId="13" borderId="64" xfId="3" applyNumberFormat="1" applyFont="1" applyFill="1" applyBorder="1" applyAlignment="1">
      <alignment horizontal="center" vertical="center"/>
    </xf>
    <xf numFmtId="2" fontId="1" fillId="0" borderId="65" xfId="0" applyNumberFormat="1" applyFont="1" applyBorder="1" applyAlignment="1">
      <alignment horizontal="center" vertical="center"/>
    </xf>
    <xf numFmtId="0" fontId="16" fillId="0" borderId="66" xfId="0" applyFont="1" applyBorder="1" applyAlignment="1">
      <alignment vertical="center"/>
    </xf>
    <xf numFmtId="1" fontId="1" fillId="0" borderId="66" xfId="0" applyNumberFormat="1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2" fillId="0" borderId="64" xfId="0" applyFont="1" applyBorder="1" applyAlignment="1">
      <alignment horizontal="center" vertical="center"/>
    </xf>
    <xf numFmtId="2" fontId="1" fillId="13" borderId="64" xfId="0" applyNumberFormat="1" applyFont="1" applyFill="1" applyBorder="1" applyAlignment="1">
      <alignment horizontal="center" vertical="center"/>
    </xf>
    <xf numFmtId="2" fontId="1" fillId="0" borderId="64" xfId="0" applyNumberFormat="1" applyFont="1" applyBorder="1" applyAlignment="1">
      <alignment horizontal="center" vertical="center"/>
    </xf>
    <xf numFmtId="10" fontId="1" fillId="0" borderId="64" xfId="0" applyNumberFormat="1" applyFont="1" applyBorder="1" applyAlignment="1">
      <alignment horizontal="center" vertical="center"/>
    </xf>
    <xf numFmtId="2" fontId="1" fillId="0" borderId="68" xfId="0" applyNumberFormat="1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38" xfId="0" applyFont="1" applyBorder="1" applyAlignment="1">
      <alignment horizontal="center" vertical="center"/>
    </xf>
    <xf numFmtId="2" fontId="12" fillId="0" borderId="21" xfId="0" applyNumberFormat="1" applyFont="1" applyBorder="1" applyAlignment="1">
      <alignment horizontal="center" vertical="center"/>
    </xf>
    <xf numFmtId="2" fontId="12" fillId="0" borderId="22" xfId="0" applyNumberFormat="1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2" fillId="0" borderId="6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2" fontId="12" fillId="0" borderId="67" xfId="10" applyNumberFormat="1" applyFont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2" fontId="12" fillId="0" borderId="70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13" borderId="6" xfId="0" applyFont="1" applyFill="1" applyBorder="1" applyAlignment="1">
      <alignment horizontal="center" vertical="center"/>
    </xf>
    <xf numFmtId="0" fontId="14" fillId="14" borderId="6" xfId="0" applyFont="1" applyFill="1" applyBorder="1" applyAlignment="1">
      <alignment horizontal="center" vertical="center"/>
    </xf>
    <xf numFmtId="0" fontId="14" fillId="12" borderId="19" xfId="0" applyFont="1" applyFill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vertical="center"/>
    </xf>
    <xf numFmtId="0" fontId="1" fillId="6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horizontal="left" vertical="top" wrapText="1"/>
    </xf>
    <xf numFmtId="0" fontId="1" fillId="6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4" fillId="0" borderId="34" xfId="0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4" fillId="0" borderId="65" xfId="0" applyFont="1" applyBorder="1" applyAlignment="1">
      <alignment horizontal="center" vertical="center"/>
    </xf>
    <xf numFmtId="2" fontId="12" fillId="0" borderId="69" xfId="0" applyNumberFormat="1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14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4" fillId="13" borderId="1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15" borderId="13" xfId="0" applyFont="1" applyFill="1" applyBorder="1" applyAlignment="1">
      <alignment horizontal="center" vertical="center"/>
    </xf>
    <xf numFmtId="0" fontId="14" fillId="12" borderId="14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164" fontId="12" fillId="0" borderId="6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0" fontId="1" fillId="12" borderId="49" xfId="0" applyFont="1" applyFill="1" applyBorder="1" applyAlignment="1">
      <alignment horizontal="center" vertical="center"/>
    </xf>
    <xf numFmtId="0" fontId="14" fillId="12" borderId="6" xfId="0" applyFont="1" applyFill="1" applyBorder="1" applyAlignment="1">
      <alignment horizontal="center" vertical="center"/>
    </xf>
    <xf numFmtId="0" fontId="14" fillId="15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0" fontId="1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2" fontId="1" fillId="3" borderId="64" xfId="0" applyNumberFormat="1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4" fillId="13" borderId="14" xfId="0" applyFont="1" applyFill="1" applyBorder="1" applyAlignment="1">
      <alignment horizontal="center" vertical="center"/>
    </xf>
    <xf numFmtId="0" fontId="14" fillId="14" borderId="43" xfId="0" applyFont="1" applyFill="1" applyBorder="1" applyAlignment="1">
      <alignment horizontal="center" vertical="center"/>
    </xf>
    <xf numFmtId="2" fontId="12" fillId="0" borderId="73" xfId="10" applyNumberFormat="1" applyFont="1" applyBorder="1" applyAlignment="1">
      <alignment horizontal="center" vertical="center"/>
    </xf>
    <xf numFmtId="1" fontId="1" fillId="0" borderId="67" xfId="0" applyNumberFormat="1" applyFont="1" applyBorder="1" applyAlignment="1">
      <alignment horizontal="center" vertical="center"/>
    </xf>
    <xf numFmtId="1" fontId="1" fillId="0" borderId="73" xfId="0" applyNumberFormat="1" applyFont="1" applyBorder="1" applyAlignment="1">
      <alignment horizontal="center" vertical="center"/>
    </xf>
    <xf numFmtId="0" fontId="14" fillId="1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13" borderId="19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17" borderId="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4" borderId="10" xfId="0" applyFont="1" applyFill="1" applyBorder="1" applyAlignment="1">
      <alignment horizontal="center" vertical="center"/>
    </xf>
    <xf numFmtId="0" fontId="14" fillId="13" borderId="10" xfId="0" applyFont="1" applyFill="1" applyBorder="1" applyAlignment="1">
      <alignment horizontal="center" vertical="center"/>
    </xf>
    <xf numFmtId="0" fontId="14" fillId="13" borderId="2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" fillId="12" borderId="27" xfId="0" applyNumberFormat="1" applyFont="1" applyFill="1" applyBorder="1" applyAlignment="1">
      <alignment horizontal="center" vertical="center"/>
    </xf>
    <xf numFmtId="1" fontId="1" fillId="12" borderId="57" xfId="0" applyNumberFormat="1" applyFont="1" applyFill="1" applyBorder="1" applyAlignment="1">
      <alignment horizontal="center" vertical="center"/>
    </xf>
    <xf numFmtId="1" fontId="1" fillId="12" borderId="30" xfId="0" applyNumberFormat="1" applyFont="1" applyFill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2" fontId="1" fillId="12" borderId="5" xfId="10" applyNumberFormat="1" applyFill="1" applyBorder="1" applyAlignment="1">
      <alignment horizontal="center" vertical="center"/>
    </xf>
    <xf numFmtId="2" fontId="19" fillId="12" borderId="0" xfId="10" applyNumberFormat="1" applyFont="1" applyFill="1" applyAlignment="1">
      <alignment horizontal="left" vertical="center"/>
    </xf>
    <xf numFmtId="2" fontId="1" fillId="15" borderId="2" xfId="10" applyNumberFormat="1" applyFill="1" applyBorder="1" applyAlignment="1">
      <alignment horizontal="center" vertical="center"/>
    </xf>
    <xf numFmtId="0" fontId="1" fillId="15" borderId="56" xfId="0" applyFont="1" applyFill="1" applyBorder="1" applyAlignment="1">
      <alignment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0" fontId="1" fillId="0" borderId="56" xfId="0" applyFont="1" applyFill="1" applyBorder="1" applyAlignment="1">
      <alignment vertical="center"/>
    </xf>
    <xf numFmtId="0" fontId="1" fillId="0" borderId="0" xfId="0" applyFont="1" applyFill="1" applyAlignment="1">
      <alignment horizontal="left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4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18" borderId="0" xfId="0" applyFont="1" applyFill="1" applyAlignment="1">
      <alignment horizontal="center" vertical="center"/>
    </xf>
    <xf numFmtId="164" fontId="1" fillId="18" borderId="4" xfId="0" applyNumberFormat="1" applyFont="1" applyFill="1" applyBorder="1" applyAlignment="1">
      <alignment horizontal="center" vertical="center"/>
    </xf>
    <xf numFmtId="164" fontId="1" fillId="18" borderId="6" xfId="0" applyNumberFormat="1" applyFont="1" applyFill="1" applyBorder="1" applyAlignment="1">
      <alignment horizontal="center" vertical="center"/>
    </xf>
    <xf numFmtId="164" fontId="1" fillId="18" borderId="19" xfId="0" applyNumberFormat="1" applyFont="1" applyFill="1" applyBorder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12" borderId="27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0" fontId="1" fillId="12" borderId="21" xfId="0" applyFont="1" applyFill="1" applyBorder="1" applyAlignment="1">
      <alignment horizontal="center" vertical="center"/>
    </xf>
    <xf numFmtId="0" fontId="14" fillId="12" borderId="3" xfId="0" applyFont="1" applyFill="1" applyBorder="1" applyAlignment="1">
      <alignment horizontal="center" vertical="center"/>
    </xf>
    <xf numFmtId="2" fontId="12" fillId="12" borderId="21" xfId="10" applyNumberFormat="1" applyFont="1" applyFill="1" applyBorder="1" applyAlignment="1">
      <alignment horizontal="center" vertical="center"/>
    </xf>
    <xf numFmtId="2" fontId="1" fillId="12" borderId="2" xfId="10" applyNumberFormat="1" applyFill="1" applyBorder="1" applyAlignment="1">
      <alignment horizontal="center" vertical="center"/>
    </xf>
    <xf numFmtId="10" fontId="1" fillId="12" borderId="2" xfId="3" applyNumberFormat="1" applyFont="1" applyFill="1" applyBorder="1" applyAlignment="1">
      <alignment horizontal="center" vertical="center"/>
    </xf>
    <xf numFmtId="2" fontId="1" fillId="12" borderId="2" xfId="3" applyNumberFormat="1" applyFont="1" applyFill="1" applyBorder="1" applyAlignment="1">
      <alignment horizontal="center" vertical="center"/>
    </xf>
    <xf numFmtId="2" fontId="1" fillId="12" borderId="3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58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2" fontId="1" fillId="3" borderId="41" xfId="3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64" fontId="1" fillId="13" borderId="17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/>
    </xf>
    <xf numFmtId="0" fontId="31" fillId="0" borderId="38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0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/>
    </xf>
    <xf numFmtId="0" fontId="32" fillId="0" borderId="4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1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164" fontId="1" fillId="0" borderId="17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3" borderId="13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" fontId="1" fillId="12" borderId="40" xfId="0" applyNumberFormat="1" applyFont="1" applyFill="1" applyBorder="1" applyAlignment="1">
      <alignment horizontal="center" vertical="center"/>
    </xf>
    <xf numFmtId="164" fontId="1" fillId="12" borderId="5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5" borderId="16" xfId="0" applyNumberFormat="1" applyFont="1" applyFill="1" applyBorder="1" applyAlignment="1">
      <alignment horizontal="center" vertical="center"/>
    </xf>
    <xf numFmtId="2" fontId="1" fillId="15" borderId="7" xfId="0" applyNumberFormat="1" applyFont="1" applyFill="1" applyBorder="1" applyAlignment="1">
      <alignment horizontal="center" vertical="center"/>
    </xf>
    <xf numFmtId="2" fontId="1" fillId="15" borderId="19" xfId="0" applyNumberFormat="1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12" borderId="0" xfId="0" applyNumberFormat="1" applyFont="1" applyFill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23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45" xfId="0" applyFont="1" applyFill="1" applyBorder="1" applyAlignment="1">
      <alignment horizontal="center" vertical="center"/>
    </xf>
    <xf numFmtId="0" fontId="1" fillId="4" borderId="62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46" xfId="0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0" fontId="1" fillId="0" borderId="63" xfId="0" applyFont="1" applyFill="1" applyBorder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right" textRotation="90"/>
    </xf>
    <xf numFmtId="0" fontId="1" fillId="0" borderId="7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6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12" borderId="56" xfId="0" applyFont="1" applyFill="1" applyBorder="1" applyAlignment="1">
      <alignment horizontal="center" vertical="center" wrapText="1"/>
    </xf>
    <xf numFmtId="0" fontId="1" fillId="12" borderId="0" xfId="0" applyFont="1" applyFill="1" applyAlignment="1">
      <alignment horizontal="center" vertical="center" wrapText="1"/>
    </xf>
  </cellXfs>
  <cellStyles count="497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Millares 2 2" xfId="491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5 2" xfId="492"/>
    <cellStyle name="Porcentaje 6" xfId="487"/>
    <cellStyle name="Porcentaje 6 2" xfId="493"/>
    <cellStyle name="Porcentaje 7" xfId="488"/>
    <cellStyle name="Porcentaje 7 2" xfId="494"/>
    <cellStyle name="Porcentaje 8" xfId="489"/>
    <cellStyle name="Porcentaje 8 2" xfId="495"/>
    <cellStyle name="Porcentaje 9" xfId="490"/>
    <cellStyle name="Porcentaje 9 2" xfId="496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36</xdr:col>
      <xdr:colOff>357188</xdr:colOff>
      <xdr:row>167</xdr:row>
      <xdr:rowOff>157629</xdr:rowOff>
    </xdr:from>
    <xdr:to>
      <xdr:col>44</xdr:col>
      <xdr:colOff>148828</xdr:colOff>
      <xdr:row>180</xdr:row>
      <xdr:rowOff>50225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483"/>
        <a:stretch/>
      </xdr:blipFill>
      <xdr:spPr>
        <a:xfrm>
          <a:off x="24779883" y="28464738"/>
          <a:ext cx="5863828" cy="2110135"/>
        </a:xfrm>
        <a:prstGeom prst="rect">
          <a:avLst/>
        </a:prstGeom>
      </xdr:spPr>
    </xdr:pic>
    <xdr:clientData/>
  </xdr:twoCellAnchor>
  <xdr:twoCellAnchor editAs="oneCell">
    <xdr:from>
      <xdr:col>28</xdr:col>
      <xdr:colOff>14881</xdr:colOff>
      <xdr:row>167</xdr:row>
      <xdr:rowOff>119064</xdr:rowOff>
    </xdr:from>
    <xdr:to>
      <xdr:col>35</xdr:col>
      <xdr:colOff>483108</xdr:colOff>
      <xdr:row>180</xdr:row>
      <xdr:rowOff>59532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5229"/>
        <a:stretch/>
      </xdr:blipFill>
      <xdr:spPr>
        <a:xfrm>
          <a:off x="18365389" y="28426173"/>
          <a:ext cx="5781391" cy="21580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598714</xdr:colOff>
      <xdr:row>63</xdr:row>
      <xdr:rowOff>13606</xdr:rowOff>
    </xdr:from>
    <xdr:to>
      <xdr:col>23</xdr:col>
      <xdr:colOff>299357</xdr:colOff>
      <xdr:row>77</xdr:row>
      <xdr:rowOff>1293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30870" b="34338"/>
        <a:stretch/>
      </xdr:blipFill>
      <xdr:spPr>
        <a:xfrm>
          <a:off x="10491107" y="10545535"/>
          <a:ext cx="5796642" cy="23208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685" t="s">
        <v>18</v>
      </c>
      <c r="C4" s="686"/>
      <c r="D4" s="686"/>
      <c r="E4" s="686"/>
      <c r="F4" s="686"/>
      <c r="G4" s="686"/>
      <c r="H4" s="686"/>
      <c r="I4" s="686"/>
      <c r="J4" s="687"/>
      <c r="K4" s="685" t="s">
        <v>21</v>
      </c>
      <c r="L4" s="686"/>
      <c r="M4" s="686"/>
      <c r="N4" s="686"/>
      <c r="O4" s="686"/>
      <c r="P4" s="686"/>
      <c r="Q4" s="686"/>
      <c r="R4" s="686"/>
      <c r="S4" s="686"/>
      <c r="T4" s="687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685" t="s">
        <v>23</v>
      </c>
      <c r="C17" s="686"/>
      <c r="D17" s="686"/>
      <c r="E17" s="686"/>
      <c r="F17" s="687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V272"/>
  <sheetViews>
    <sheetView showGridLines="0" topLeftCell="A253" zoomScale="70" zoomScaleNormal="70" workbookViewId="0">
      <selection activeCell="G268" sqref="G268"/>
    </sheetView>
  </sheetViews>
  <sheetFormatPr baseColWidth="10" defaultColWidth="19.85546875" defaultRowHeight="12.75" x14ac:dyDescent="0.2"/>
  <cols>
    <col min="1" max="1" width="16.85546875" style="200" customWidth="1"/>
    <col min="2" max="6" width="8.85546875" style="200" customWidth="1"/>
    <col min="7" max="8" width="12.7109375" style="200" bestFit="1" customWidth="1"/>
    <col min="9" max="9" width="9.85546875" style="200" bestFit="1" customWidth="1"/>
    <col min="10" max="10" width="9.85546875" style="200" customWidth="1"/>
    <col min="11" max="11" width="9.7109375" style="200" bestFit="1" customWidth="1"/>
    <col min="12" max="12" width="10.42578125" style="200" customWidth="1"/>
    <col min="13" max="15" width="11" style="200" customWidth="1"/>
    <col min="16" max="16384" width="19.8554687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40.72</v>
      </c>
    </row>
    <row r="3" spans="1:9" x14ac:dyDescent="0.2">
      <c r="A3" s="200" t="s">
        <v>7</v>
      </c>
      <c r="B3" s="227">
        <v>79.166666666666671</v>
      </c>
    </row>
    <row r="4" spans="1:9" x14ac:dyDescent="0.2">
      <c r="A4" s="200" t="s">
        <v>60</v>
      </c>
      <c r="B4" s="200">
        <v>2763</v>
      </c>
    </row>
    <row r="6" spans="1:9" x14ac:dyDescent="0.2">
      <c r="A6" s="229" t="s">
        <v>61</v>
      </c>
      <c r="B6" s="227">
        <v>40.72</v>
      </c>
      <c r="C6" s="227">
        <v>40.72</v>
      </c>
      <c r="D6" s="227">
        <v>40.72</v>
      </c>
      <c r="E6" s="227">
        <v>40.72</v>
      </c>
      <c r="F6" s="227">
        <v>40.72</v>
      </c>
    </row>
    <row r="7" spans="1:9" ht="13.5" thickBot="1" x14ac:dyDescent="0.25">
      <c r="A7" s="229" t="s">
        <v>62</v>
      </c>
      <c r="B7" s="200">
        <v>30.8</v>
      </c>
      <c r="C7" s="200">
        <v>30.8</v>
      </c>
      <c r="D7" s="200">
        <v>30.8</v>
      </c>
      <c r="E7" s="200">
        <v>30.8</v>
      </c>
    </row>
    <row r="8" spans="1:9" ht="13.5" thickBot="1" x14ac:dyDescent="0.25">
      <c r="A8" s="278" t="s">
        <v>49</v>
      </c>
      <c r="B8" s="698" t="s">
        <v>53</v>
      </c>
      <c r="C8" s="699"/>
      <c r="D8" s="699"/>
      <c r="E8" s="699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143.30000000000001</v>
      </c>
      <c r="C11" s="307">
        <v>150.43478260869566</v>
      </c>
      <c r="D11" s="307">
        <v>144.60294117647058</v>
      </c>
      <c r="E11" s="307">
        <v>147.90140845070422</v>
      </c>
      <c r="F11" s="335">
        <v>146.56474820143885</v>
      </c>
      <c r="G11" s="334" t="s">
        <v>69</v>
      </c>
    </row>
    <row r="12" spans="1:9" x14ac:dyDescent="0.2">
      <c r="A12" s="214" t="s">
        <v>7</v>
      </c>
      <c r="B12" s="308">
        <v>35.714285714285715</v>
      </c>
      <c r="C12" s="309">
        <v>47.826086956521742</v>
      </c>
      <c r="D12" s="310">
        <v>47.058823529411768</v>
      </c>
      <c r="E12" s="310">
        <v>28.169014084507044</v>
      </c>
      <c r="F12" s="251">
        <v>41.726618705035975</v>
      </c>
    </row>
    <row r="13" spans="1:9" x14ac:dyDescent="0.2">
      <c r="A13" s="214" t="s">
        <v>8</v>
      </c>
      <c r="B13" s="252">
        <v>0.16981701444354499</v>
      </c>
      <c r="C13" s="253">
        <v>0.17351458014075605</v>
      </c>
      <c r="D13" s="311">
        <v>0.16435849293392366</v>
      </c>
      <c r="E13" s="311">
        <v>0.18458367623928851</v>
      </c>
      <c r="F13" s="256">
        <v>0.17455666629831032</v>
      </c>
    </row>
    <row r="14" spans="1:9" x14ac:dyDescent="0.2">
      <c r="A14" s="286" t="s">
        <v>1</v>
      </c>
      <c r="B14" s="257">
        <f t="shared" ref="B14:F14" si="0">B11/B10*100-100</f>
        <v>2.3571428571428612</v>
      </c>
      <c r="C14" s="258">
        <f t="shared" si="0"/>
        <v>7.4534161490683175</v>
      </c>
      <c r="D14" s="258">
        <f t="shared" si="0"/>
        <v>3.287815126050404</v>
      </c>
      <c r="E14" s="258">
        <f t="shared" si="0"/>
        <v>5.6438631790744438</v>
      </c>
      <c r="F14" s="333">
        <f t="shared" si="0"/>
        <v>4.689105858170592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102.58000000000001</v>
      </c>
      <c r="C15" s="263">
        <f>C11-C6</f>
        <v>109.71478260869566</v>
      </c>
      <c r="D15" s="263">
        <f>D11-D6</f>
        <v>103.88294117647058</v>
      </c>
      <c r="E15" s="263">
        <f>E11-E6</f>
        <v>107.18140845070423</v>
      </c>
      <c r="F15" s="265">
        <f>F11-F6</f>
        <v>105.84474820143885</v>
      </c>
    </row>
    <row r="16" spans="1:9" x14ac:dyDescent="0.2">
      <c r="A16" s="295" t="s">
        <v>52</v>
      </c>
      <c r="B16" s="267">
        <v>653</v>
      </c>
      <c r="C16" s="268">
        <v>637</v>
      </c>
      <c r="D16" s="268">
        <v>643</v>
      </c>
      <c r="E16" s="268">
        <v>640</v>
      </c>
      <c r="F16" s="270">
        <f>SUM(B16:E16)</f>
        <v>2573</v>
      </c>
      <c r="G16" s="200" t="s">
        <v>56</v>
      </c>
      <c r="H16" s="271">
        <f>B4-F16</f>
        <v>190</v>
      </c>
      <c r="I16" s="312">
        <f>H16/B4</f>
        <v>6.8765834238146945E-2</v>
      </c>
    </row>
    <row r="17" spans="1:9" x14ac:dyDescent="0.2">
      <c r="A17" s="295" t="s">
        <v>28</v>
      </c>
      <c r="B17" s="218">
        <v>65</v>
      </c>
      <c r="C17" s="275">
        <v>65</v>
      </c>
      <c r="D17" s="275">
        <v>65</v>
      </c>
      <c r="E17" s="275">
        <v>65</v>
      </c>
      <c r="F17" s="222"/>
      <c r="G17" s="200" t="s">
        <v>57</v>
      </c>
      <c r="H17" s="200">
        <v>30.84</v>
      </c>
    </row>
    <row r="18" spans="1:9" ht="13.5" thickBot="1" x14ac:dyDescent="0.25">
      <c r="A18" s="297" t="s">
        <v>26</v>
      </c>
      <c r="B18" s="216">
        <f>B17-B7</f>
        <v>34.200000000000003</v>
      </c>
      <c r="C18" s="217">
        <f>C17-C7</f>
        <v>34.200000000000003</v>
      </c>
      <c r="D18" s="217">
        <f>D17-D7</f>
        <v>34.200000000000003</v>
      </c>
      <c r="E18" s="217">
        <f>E17-E7</f>
        <v>34.200000000000003</v>
      </c>
      <c r="F18" s="223"/>
      <c r="G18" s="200" t="s">
        <v>26</v>
      </c>
    </row>
    <row r="20" spans="1:9" ht="13.5" thickBot="1" x14ac:dyDescent="0.25"/>
    <row r="21" spans="1:9" ht="13.5" thickBot="1" x14ac:dyDescent="0.25">
      <c r="A21" s="278" t="s">
        <v>72</v>
      </c>
      <c r="B21" s="698" t="s">
        <v>53</v>
      </c>
      <c r="C21" s="699"/>
      <c r="D21" s="699"/>
      <c r="E21" s="699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320</v>
      </c>
    </row>
    <row r="23" spans="1:9" x14ac:dyDescent="0.2">
      <c r="A23" s="283" t="s">
        <v>3</v>
      </c>
      <c r="B23" s="302">
        <v>300</v>
      </c>
      <c r="C23" s="303">
        <v>300</v>
      </c>
      <c r="D23" s="304">
        <v>300</v>
      </c>
      <c r="E23" s="304">
        <v>300</v>
      </c>
      <c r="F23" s="305">
        <v>300</v>
      </c>
    </row>
    <row r="24" spans="1:9" x14ac:dyDescent="0.2">
      <c r="A24" s="286" t="s">
        <v>6</v>
      </c>
      <c r="B24" s="306">
        <v>357</v>
      </c>
      <c r="C24" s="307">
        <v>372</v>
      </c>
      <c r="D24" s="307">
        <v>366</v>
      </c>
      <c r="E24" s="307">
        <v>359</v>
      </c>
      <c r="F24" s="335">
        <v>364</v>
      </c>
    </row>
    <row r="25" spans="1:9" x14ac:dyDescent="0.2">
      <c r="A25" s="214" t="s">
        <v>7</v>
      </c>
      <c r="B25" s="308">
        <v>37.5</v>
      </c>
      <c r="C25" s="309">
        <v>50</v>
      </c>
      <c r="D25" s="310">
        <v>47.5</v>
      </c>
      <c r="E25" s="310">
        <v>52.5</v>
      </c>
      <c r="F25" s="251">
        <v>46.6</v>
      </c>
    </row>
    <row r="26" spans="1:9" x14ac:dyDescent="0.2">
      <c r="A26" s="214" t="s">
        <v>8</v>
      </c>
      <c r="B26" s="252">
        <v>0.184</v>
      </c>
      <c r="C26" s="253">
        <v>0.13600000000000001</v>
      </c>
      <c r="D26" s="311">
        <v>0.14299999999999999</v>
      </c>
      <c r="E26" s="311">
        <v>0.16600000000000001</v>
      </c>
      <c r="F26" s="256">
        <v>0.158</v>
      </c>
    </row>
    <row r="27" spans="1:9" x14ac:dyDescent="0.2">
      <c r="A27" s="286" t="s">
        <v>1</v>
      </c>
      <c r="B27" s="257">
        <f t="shared" ref="B27:F27" si="1">B24/B23*100-100</f>
        <v>19</v>
      </c>
      <c r="C27" s="258">
        <f t="shared" si="1"/>
        <v>24</v>
      </c>
      <c r="D27" s="258">
        <f t="shared" si="1"/>
        <v>22</v>
      </c>
      <c r="E27" s="258">
        <f t="shared" si="1"/>
        <v>19.666666666666671</v>
      </c>
      <c r="F27" s="333">
        <f t="shared" si="1"/>
        <v>21.333333333333343</v>
      </c>
    </row>
    <row r="28" spans="1:9" ht="13.5" thickBot="1" x14ac:dyDescent="0.25">
      <c r="A28" s="214" t="s">
        <v>27</v>
      </c>
      <c r="B28" s="262">
        <f>B24-B11</f>
        <v>213.7</v>
      </c>
      <c r="C28" s="263">
        <f t="shared" ref="C28:E28" si="2">C24-C11</f>
        <v>221.56521739130434</v>
      </c>
      <c r="D28" s="263">
        <f t="shared" si="2"/>
        <v>221.39705882352942</v>
      </c>
      <c r="E28" s="263">
        <f t="shared" si="2"/>
        <v>211.09859154929578</v>
      </c>
      <c r="F28" s="265">
        <f>F24-F11</f>
        <v>217.43525179856115</v>
      </c>
    </row>
    <row r="29" spans="1:9" x14ac:dyDescent="0.2">
      <c r="A29" s="295" t="s">
        <v>52</v>
      </c>
      <c r="B29" s="267">
        <v>649</v>
      </c>
      <c r="C29" s="268">
        <v>633</v>
      </c>
      <c r="D29" s="268">
        <v>636</v>
      </c>
      <c r="E29" s="268">
        <v>636</v>
      </c>
      <c r="F29" s="270">
        <f>SUM(B29:E29)</f>
        <v>2554</v>
      </c>
      <c r="G29" s="200" t="s">
        <v>56</v>
      </c>
      <c r="H29" s="367">
        <f>F16-F29</f>
        <v>19</v>
      </c>
      <c r="I29" s="368">
        <f>H29/F16</f>
        <v>7.3843762145355618E-3</v>
      </c>
    </row>
    <row r="30" spans="1:9" x14ac:dyDescent="0.2">
      <c r="A30" s="295" t="s">
        <v>28</v>
      </c>
      <c r="B30" s="218">
        <v>95</v>
      </c>
      <c r="C30" s="275">
        <v>95</v>
      </c>
      <c r="D30" s="275">
        <v>95</v>
      </c>
      <c r="E30" s="275">
        <v>95</v>
      </c>
      <c r="F30" s="222"/>
      <c r="G30" s="200" t="s">
        <v>57</v>
      </c>
      <c r="H30" s="365">
        <v>66.36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35.519999999999996</v>
      </c>
    </row>
    <row r="33" spans="1:16" ht="13.5" thickBot="1" x14ac:dyDescent="0.25"/>
    <row r="34" spans="1:16" ht="13.5" thickBot="1" x14ac:dyDescent="0.25">
      <c r="A34" s="278" t="s">
        <v>80</v>
      </c>
      <c r="B34" s="690" t="s">
        <v>53</v>
      </c>
      <c r="C34" s="691"/>
      <c r="D34" s="691"/>
      <c r="E34" s="691"/>
      <c r="F34" s="299" t="s">
        <v>0</v>
      </c>
    </row>
    <row r="35" spans="1:16" x14ac:dyDescent="0.2">
      <c r="A35" s="231" t="s">
        <v>2</v>
      </c>
      <c r="B35" s="301">
        <v>1</v>
      </c>
      <c r="C35" s="225">
        <v>2</v>
      </c>
      <c r="D35" s="225">
        <v>3</v>
      </c>
      <c r="E35" s="414">
        <v>4</v>
      </c>
      <c r="F35" s="413">
        <v>255</v>
      </c>
    </row>
    <row r="36" spans="1:16" x14ac:dyDescent="0.2">
      <c r="A36" s="236" t="s">
        <v>3</v>
      </c>
      <c r="B36" s="302">
        <v>490</v>
      </c>
      <c r="C36" s="303"/>
      <c r="D36" s="304"/>
      <c r="E36" s="415"/>
      <c r="F36" s="396">
        <v>490</v>
      </c>
    </row>
    <row r="37" spans="1:16" x14ac:dyDescent="0.2">
      <c r="A37" s="242" t="s">
        <v>6</v>
      </c>
      <c r="B37" s="306">
        <v>652</v>
      </c>
      <c r="C37" s="307"/>
      <c r="D37" s="307"/>
      <c r="E37" s="407"/>
      <c r="F37" s="397">
        <v>652</v>
      </c>
      <c r="H37" s="701" t="s">
        <v>88</v>
      </c>
      <c r="I37" s="701"/>
      <c r="J37" s="701"/>
      <c r="K37" s="701"/>
      <c r="L37" s="701"/>
      <c r="M37" s="701"/>
      <c r="N37" s="701"/>
      <c r="O37" s="701"/>
      <c r="P37" s="701"/>
    </row>
    <row r="38" spans="1:16" x14ac:dyDescent="0.2">
      <c r="A38" s="231" t="s">
        <v>7</v>
      </c>
      <c r="B38" s="308">
        <v>40</v>
      </c>
      <c r="C38" s="309"/>
      <c r="D38" s="310"/>
      <c r="E38" s="408"/>
      <c r="F38" s="398">
        <v>40</v>
      </c>
      <c r="H38" s="701"/>
      <c r="I38" s="701"/>
      <c r="J38" s="701"/>
      <c r="K38" s="701"/>
      <c r="L38" s="701"/>
      <c r="M38" s="701"/>
      <c r="N38" s="701"/>
      <c r="O38" s="701"/>
      <c r="P38" s="701"/>
    </row>
    <row r="39" spans="1:16" x14ac:dyDescent="0.2">
      <c r="A39" s="231" t="s">
        <v>8</v>
      </c>
      <c r="B39" s="252">
        <v>0.17599999999999999</v>
      </c>
      <c r="C39" s="253"/>
      <c r="D39" s="311"/>
      <c r="E39" s="409"/>
      <c r="F39" s="399">
        <v>0.17599999999999999</v>
      </c>
      <c r="H39" s="701"/>
      <c r="I39" s="701"/>
      <c r="J39" s="701"/>
      <c r="K39" s="701"/>
      <c r="L39" s="701"/>
      <c r="M39" s="701"/>
      <c r="N39" s="701"/>
      <c r="O39" s="701"/>
      <c r="P39" s="701"/>
    </row>
    <row r="40" spans="1:16" x14ac:dyDescent="0.2">
      <c r="A40" s="242" t="s">
        <v>1</v>
      </c>
      <c r="B40" s="257">
        <f t="shared" ref="B40:F40" si="4">B37/B36*100-100</f>
        <v>33.061224489795904</v>
      </c>
      <c r="C40" s="258"/>
      <c r="D40" s="258"/>
      <c r="E40" s="259"/>
      <c r="F40" s="390">
        <f t="shared" si="4"/>
        <v>33.061224489795904</v>
      </c>
    </row>
    <row r="41" spans="1:16" ht="13.5" thickBot="1" x14ac:dyDescent="0.25">
      <c r="A41" s="231" t="s">
        <v>27</v>
      </c>
      <c r="B41" s="220">
        <f>B37-B24</f>
        <v>295</v>
      </c>
      <c r="C41" s="221"/>
      <c r="D41" s="221"/>
      <c r="E41" s="226"/>
      <c r="F41" s="400">
        <f>F37-F24</f>
        <v>288</v>
      </c>
    </row>
    <row r="42" spans="1:16" x14ac:dyDescent="0.2">
      <c r="A42" s="273" t="s">
        <v>52</v>
      </c>
      <c r="B42" s="267">
        <v>2546</v>
      </c>
      <c r="C42" s="268"/>
      <c r="D42" s="268"/>
      <c r="E42" s="269"/>
      <c r="F42" s="393">
        <f>SUM(B42:E42)</f>
        <v>2546</v>
      </c>
      <c r="G42" s="200" t="s">
        <v>56</v>
      </c>
      <c r="H42" s="271">
        <f>F29-F42</f>
        <v>8</v>
      </c>
      <c r="I42" s="370">
        <f>H42/F29</f>
        <v>3.1323414252153485E-3</v>
      </c>
    </row>
    <row r="43" spans="1:16" x14ac:dyDescent="0.2">
      <c r="A43" s="273" t="s">
        <v>28</v>
      </c>
      <c r="B43" s="218">
        <v>125</v>
      </c>
      <c r="C43" s="275"/>
      <c r="D43" s="275"/>
      <c r="E43" s="219"/>
      <c r="F43" s="394"/>
      <c r="G43" s="200" t="s">
        <v>57</v>
      </c>
      <c r="H43" s="200">
        <v>95.02</v>
      </c>
      <c r="I43" s="228"/>
    </row>
    <row r="44" spans="1:16" ht="13.5" thickBot="1" x14ac:dyDescent="0.25">
      <c r="A44" s="274" t="s">
        <v>26</v>
      </c>
      <c r="B44" s="216">
        <f>B43-B30</f>
        <v>30</v>
      </c>
      <c r="C44" s="217"/>
      <c r="D44" s="217"/>
      <c r="E44" s="410"/>
      <c r="F44" s="395"/>
      <c r="G44" s="200" t="s">
        <v>26</v>
      </c>
      <c r="H44" s="200">
        <f>H43-H30</f>
        <v>28.659999999999997</v>
      </c>
    </row>
    <row r="45" spans="1:16" x14ac:dyDescent="0.2">
      <c r="B45" s="200">
        <v>125</v>
      </c>
    </row>
    <row r="47" spans="1:16" ht="13.5" thickBot="1" x14ac:dyDescent="0.25"/>
    <row r="48" spans="1:16" ht="13.5" thickBot="1" x14ac:dyDescent="0.25">
      <c r="A48" s="278" t="s">
        <v>100</v>
      </c>
      <c r="B48" s="698" t="s">
        <v>53</v>
      </c>
      <c r="C48" s="699"/>
      <c r="D48" s="699"/>
      <c r="E48" s="699"/>
      <c r="F48" s="299" t="s">
        <v>0</v>
      </c>
    </row>
    <row r="49" spans="1:17" ht="13.5" thickBot="1" x14ac:dyDescent="0.25">
      <c r="A49" s="214" t="s">
        <v>2</v>
      </c>
      <c r="B49" s="401">
        <v>1</v>
      </c>
      <c r="C49" s="402">
        <v>2</v>
      </c>
      <c r="D49" s="402">
        <v>3</v>
      </c>
      <c r="E49" s="402">
        <v>4</v>
      </c>
      <c r="F49" s="412">
        <v>255</v>
      </c>
    </row>
    <row r="50" spans="1:17" x14ac:dyDescent="0.2">
      <c r="A50" s="236" t="s">
        <v>3</v>
      </c>
      <c r="B50" s="403">
        <v>690</v>
      </c>
      <c r="C50" s="404"/>
      <c r="D50" s="405"/>
      <c r="E50" s="406"/>
      <c r="F50" s="411">
        <v>690</v>
      </c>
    </row>
    <row r="51" spans="1:17" x14ac:dyDescent="0.2">
      <c r="A51" s="242" t="s">
        <v>6</v>
      </c>
      <c r="B51" s="306">
        <v>1019</v>
      </c>
      <c r="C51" s="307"/>
      <c r="D51" s="307"/>
      <c r="E51" s="407"/>
      <c r="F51" s="397">
        <v>1019</v>
      </c>
      <c r="H51" s="701"/>
      <c r="I51" s="701"/>
      <c r="J51" s="701"/>
      <c r="K51" s="701"/>
      <c r="L51" s="701"/>
      <c r="M51" s="701"/>
      <c r="N51" s="701"/>
      <c r="O51" s="701"/>
      <c r="P51" s="701"/>
    </row>
    <row r="52" spans="1:17" x14ac:dyDescent="0.2">
      <c r="A52" s="231" t="s">
        <v>7</v>
      </c>
      <c r="B52" s="308">
        <v>53.3</v>
      </c>
      <c r="C52" s="309"/>
      <c r="D52" s="310"/>
      <c r="E52" s="408"/>
      <c r="F52" s="398">
        <v>53.3</v>
      </c>
      <c r="H52" s="701"/>
      <c r="I52" s="701"/>
      <c r="J52" s="701"/>
      <c r="K52" s="701"/>
      <c r="L52" s="701"/>
      <c r="M52" s="701"/>
      <c r="N52" s="701"/>
      <c r="O52" s="701"/>
      <c r="P52" s="701"/>
    </row>
    <row r="53" spans="1:17" x14ac:dyDescent="0.2">
      <c r="A53" s="231" t="s">
        <v>8</v>
      </c>
      <c r="B53" s="252">
        <v>0.13</v>
      </c>
      <c r="C53" s="253"/>
      <c r="D53" s="311"/>
      <c r="E53" s="409"/>
      <c r="F53" s="399">
        <v>0.13</v>
      </c>
      <c r="H53" s="701"/>
      <c r="I53" s="701"/>
      <c r="J53" s="701"/>
      <c r="K53" s="701"/>
      <c r="L53" s="701"/>
      <c r="M53" s="701"/>
      <c r="N53" s="701"/>
      <c r="O53" s="701"/>
      <c r="P53" s="701"/>
    </row>
    <row r="54" spans="1:17" x14ac:dyDescent="0.2">
      <c r="A54" s="242" t="s">
        <v>1</v>
      </c>
      <c r="B54" s="257">
        <f t="shared" ref="B54" si="5">B51/B50*100-100</f>
        <v>47.681159420289845</v>
      </c>
      <c r="C54" s="258"/>
      <c r="D54" s="258"/>
      <c r="E54" s="259"/>
      <c r="F54" s="390">
        <f t="shared" ref="F54" si="6">F51/F50*100-100</f>
        <v>47.681159420289845</v>
      </c>
    </row>
    <row r="55" spans="1:17" ht="13.5" thickBot="1" x14ac:dyDescent="0.25">
      <c r="A55" s="231" t="s">
        <v>27</v>
      </c>
      <c r="B55" s="220">
        <f>B51-B38</f>
        <v>979</v>
      </c>
      <c r="C55" s="221"/>
      <c r="D55" s="221"/>
      <c r="E55" s="226"/>
      <c r="F55" s="400">
        <f>F51-F38</f>
        <v>979</v>
      </c>
    </row>
    <row r="56" spans="1:17" x14ac:dyDescent="0.2">
      <c r="A56" s="273" t="s">
        <v>52</v>
      </c>
      <c r="B56" s="267">
        <v>2541</v>
      </c>
      <c r="C56" s="268"/>
      <c r="D56" s="268"/>
      <c r="E56" s="269"/>
      <c r="F56" s="393">
        <f>SUM(B56:E56)</f>
        <v>2541</v>
      </c>
      <c r="G56" s="200" t="s">
        <v>56</v>
      </c>
      <c r="H56" s="271">
        <f>F42-F56</f>
        <v>5</v>
      </c>
      <c r="I56" s="370">
        <f>H56/F42</f>
        <v>1.9638648860958365E-3</v>
      </c>
    </row>
    <row r="57" spans="1:17" x14ac:dyDescent="0.2">
      <c r="A57" s="273" t="s">
        <v>28</v>
      </c>
      <c r="B57" s="218">
        <v>83.71</v>
      </c>
      <c r="C57" s="275"/>
      <c r="D57" s="275"/>
      <c r="E57" s="219"/>
      <c r="F57" s="394"/>
      <c r="G57" s="200" t="s">
        <v>57</v>
      </c>
      <c r="H57" s="200">
        <v>125.31</v>
      </c>
      <c r="I57" s="228"/>
    </row>
    <row r="58" spans="1:17" ht="13.5" thickBot="1" x14ac:dyDescent="0.25">
      <c r="A58" s="274" t="s">
        <v>26</v>
      </c>
      <c r="B58" s="440">
        <f>B57-B43</f>
        <v>-41.290000000000006</v>
      </c>
      <c r="C58" s="217"/>
      <c r="D58" s="217"/>
      <c r="E58" s="410"/>
      <c r="F58" s="395"/>
      <c r="G58" s="200" t="s">
        <v>26</v>
      </c>
      <c r="H58" s="200">
        <f>H57-H44</f>
        <v>96.65</v>
      </c>
    </row>
    <row r="60" spans="1:17" ht="13.5" thickBot="1" x14ac:dyDescent="0.25"/>
    <row r="61" spans="1:17" ht="13.5" thickBot="1" x14ac:dyDescent="0.25">
      <c r="A61" s="278" t="s">
        <v>122</v>
      </c>
      <c r="B61" s="690" t="s">
        <v>53</v>
      </c>
      <c r="C61" s="691"/>
      <c r="D61" s="691"/>
      <c r="E61" s="691"/>
      <c r="F61" s="443"/>
      <c r="G61" s="299" t="s">
        <v>0</v>
      </c>
    </row>
    <row r="62" spans="1:17" ht="13.5" thickBot="1" x14ac:dyDescent="0.25">
      <c r="A62" s="231" t="s">
        <v>2</v>
      </c>
      <c r="B62" s="446">
        <v>1</v>
      </c>
      <c r="C62" s="447">
        <v>2</v>
      </c>
      <c r="D62" s="447">
        <v>3</v>
      </c>
      <c r="E62" s="447">
        <v>4</v>
      </c>
      <c r="F62" s="448">
        <v>5</v>
      </c>
      <c r="G62" s="444">
        <v>146</v>
      </c>
    </row>
    <row r="63" spans="1:17" x14ac:dyDescent="0.2">
      <c r="A63" s="236" t="s">
        <v>3</v>
      </c>
      <c r="B63" s="403">
        <v>890</v>
      </c>
      <c r="C63" s="404">
        <v>890</v>
      </c>
      <c r="D63" s="405">
        <v>890</v>
      </c>
      <c r="E63" s="405">
        <v>890</v>
      </c>
      <c r="F63" s="406">
        <v>890</v>
      </c>
      <c r="G63" s="411">
        <v>890</v>
      </c>
    </row>
    <row r="64" spans="1:17" x14ac:dyDescent="0.2">
      <c r="A64" s="242" t="s">
        <v>6</v>
      </c>
      <c r="B64" s="306">
        <v>1011</v>
      </c>
      <c r="C64" s="307">
        <v>1032</v>
      </c>
      <c r="D64" s="307">
        <v>1099</v>
      </c>
      <c r="E64" s="307">
        <v>1187</v>
      </c>
      <c r="F64" s="407">
        <v>1310</v>
      </c>
      <c r="G64" s="397">
        <v>1123</v>
      </c>
      <c r="I64" s="475"/>
      <c r="J64" s="475"/>
      <c r="K64" s="701" t="s">
        <v>125</v>
      </c>
      <c r="L64" s="701"/>
      <c r="M64" s="701"/>
      <c r="N64" s="701"/>
      <c r="O64" s="701"/>
      <c r="P64" s="475"/>
      <c r="Q64" s="475"/>
    </row>
    <row r="65" spans="1:17" x14ac:dyDescent="0.2">
      <c r="A65" s="231" t="s">
        <v>7</v>
      </c>
      <c r="B65" s="308">
        <v>100</v>
      </c>
      <c r="C65" s="309">
        <v>100</v>
      </c>
      <c r="D65" s="310">
        <v>100</v>
      </c>
      <c r="E65" s="310">
        <v>100</v>
      </c>
      <c r="F65" s="408">
        <v>95.7</v>
      </c>
      <c r="G65" s="398">
        <v>99.1</v>
      </c>
      <c r="I65" s="475"/>
      <c r="J65" s="475"/>
      <c r="K65" s="733" t="s">
        <v>131</v>
      </c>
      <c r="L65" s="733"/>
      <c r="M65" s="733"/>
      <c r="N65" s="733"/>
      <c r="O65" s="733"/>
      <c r="P65" s="475"/>
      <c r="Q65" s="475"/>
    </row>
    <row r="66" spans="1:17" x14ac:dyDescent="0.2">
      <c r="A66" s="231" t="s">
        <v>8</v>
      </c>
      <c r="B66" s="252">
        <v>2.5000000000000001E-2</v>
      </c>
      <c r="C66" s="253">
        <v>0.03</v>
      </c>
      <c r="D66" s="311">
        <v>3.6999999999999998E-2</v>
      </c>
      <c r="E66" s="311">
        <v>4.2999999999999997E-2</v>
      </c>
      <c r="F66" s="409">
        <v>5.0999999999999997E-2</v>
      </c>
      <c r="G66" s="399">
        <v>9.8000000000000004E-2</v>
      </c>
      <c r="I66" s="475"/>
      <c r="J66" s="475"/>
      <c r="K66" s="733"/>
      <c r="L66" s="733"/>
      <c r="M66" s="733"/>
      <c r="N66" s="733"/>
      <c r="O66" s="733"/>
      <c r="P66" s="475"/>
      <c r="Q66" s="475"/>
    </row>
    <row r="67" spans="1:17" x14ac:dyDescent="0.2">
      <c r="A67" s="242" t="s">
        <v>1</v>
      </c>
      <c r="B67" s="257">
        <f t="shared" ref="B67:F67" si="7">B64/B63*100-100</f>
        <v>13.595505617977537</v>
      </c>
      <c r="C67" s="258">
        <f t="shared" si="7"/>
        <v>15.955056179775283</v>
      </c>
      <c r="D67" s="258">
        <f t="shared" si="7"/>
        <v>23.483146067415731</v>
      </c>
      <c r="E67" s="258">
        <f t="shared" si="7"/>
        <v>33.370786516853912</v>
      </c>
      <c r="F67" s="259">
        <f t="shared" si="7"/>
        <v>47.191011235955074</v>
      </c>
      <c r="G67" s="390">
        <f t="shared" ref="G67" si="8">G64/G63*100-100</f>
        <v>26.17977528089888</v>
      </c>
      <c r="K67" s="733"/>
      <c r="L67" s="733"/>
      <c r="M67" s="733"/>
      <c r="N67" s="733"/>
      <c r="O67" s="733"/>
    </row>
    <row r="68" spans="1:17" ht="13.5" thickBot="1" x14ac:dyDescent="0.25">
      <c r="A68" s="231" t="s">
        <v>27</v>
      </c>
      <c r="B68" s="220">
        <f>B64-B51</f>
        <v>-8</v>
      </c>
      <c r="C68" s="221">
        <f>C64-B51</f>
        <v>13</v>
      </c>
      <c r="D68" s="221">
        <f>D64-B51</f>
        <v>80</v>
      </c>
      <c r="E68" s="221">
        <f>E64-B51</f>
        <v>168</v>
      </c>
      <c r="F68" s="226">
        <f>F64-B51</f>
        <v>291</v>
      </c>
      <c r="G68" s="400">
        <f>G64-F51</f>
        <v>104</v>
      </c>
      <c r="K68" s="733"/>
      <c r="L68" s="733"/>
      <c r="M68" s="733"/>
      <c r="N68" s="733"/>
      <c r="O68" s="733"/>
    </row>
    <row r="69" spans="1:17" x14ac:dyDescent="0.2">
      <c r="A69" s="273" t="s">
        <v>52</v>
      </c>
      <c r="B69" s="362">
        <v>220</v>
      </c>
      <c r="C69" s="321">
        <v>327</v>
      </c>
      <c r="D69" s="321">
        <v>383</v>
      </c>
      <c r="E69" s="321">
        <v>313</v>
      </c>
      <c r="F69" s="445">
        <v>234</v>
      </c>
      <c r="G69" s="393">
        <f>SUM(B69:F69)</f>
        <v>1477</v>
      </c>
      <c r="H69" s="200" t="s">
        <v>56</v>
      </c>
      <c r="I69" s="271">
        <f>F56-G69</f>
        <v>1064</v>
      </c>
      <c r="J69" s="370">
        <f>I69/F56</f>
        <v>0.41873278236914602</v>
      </c>
    </row>
    <row r="70" spans="1:17" x14ac:dyDescent="0.2">
      <c r="A70" s="273" t="s">
        <v>28</v>
      </c>
      <c r="B70" s="218">
        <v>65</v>
      </c>
      <c r="C70" s="275">
        <v>65</v>
      </c>
      <c r="D70" s="275">
        <v>65</v>
      </c>
      <c r="E70" s="275">
        <v>65</v>
      </c>
      <c r="F70" s="219">
        <v>65</v>
      </c>
      <c r="G70" s="394"/>
      <c r="H70" s="200" t="s">
        <v>57</v>
      </c>
      <c r="I70" s="200">
        <v>84.23</v>
      </c>
      <c r="J70" s="228"/>
    </row>
    <row r="71" spans="1:17" ht="13.5" thickBot="1" x14ac:dyDescent="0.25">
      <c r="A71" s="274" t="s">
        <v>26</v>
      </c>
      <c r="B71" s="471">
        <f>B70-B57</f>
        <v>-18.709999999999994</v>
      </c>
      <c r="C71" s="472">
        <f>C70-B57</f>
        <v>-18.709999999999994</v>
      </c>
      <c r="D71" s="472">
        <f>D70-B57</f>
        <v>-18.709999999999994</v>
      </c>
      <c r="E71" s="217">
        <f>E70-B57</f>
        <v>-18.709999999999994</v>
      </c>
      <c r="F71" s="410">
        <f>F70-B57</f>
        <v>-18.709999999999994</v>
      </c>
      <c r="G71" s="395"/>
      <c r="H71" s="200" t="s">
        <v>26</v>
      </c>
      <c r="I71" s="200">
        <f>I70-H57</f>
        <v>-41.08</v>
      </c>
    </row>
    <row r="72" spans="1:17" x14ac:dyDescent="0.2">
      <c r="B72" s="200">
        <v>65</v>
      </c>
      <c r="C72" s="200">
        <v>65</v>
      </c>
      <c r="D72" s="200">
        <v>65</v>
      </c>
      <c r="E72" s="200">
        <v>65</v>
      </c>
      <c r="F72" s="200">
        <v>65</v>
      </c>
    </row>
    <row r="73" spans="1:17" ht="13.5" thickBot="1" x14ac:dyDescent="0.25"/>
    <row r="74" spans="1:17" ht="13.5" thickBot="1" x14ac:dyDescent="0.25">
      <c r="A74" s="278" t="s">
        <v>133</v>
      </c>
      <c r="B74" s="690" t="s">
        <v>53</v>
      </c>
      <c r="C74" s="691"/>
      <c r="D74" s="691"/>
      <c r="E74" s="691"/>
      <c r="F74" s="443"/>
      <c r="G74" s="299" t="s">
        <v>0</v>
      </c>
    </row>
    <row r="75" spans="1:17" ht="13.5" thickBot="1" x14ac:dyDescent="0.25">
      <c r="A75" s="231" t="s">
        <v>2</v>
      </c>
      <c r="B75" s="446">
        <v>1</v>
      </c>
      <c r="C75" s="447">
        <v>2</v>
      </c>
      <c r="D75" s="447">
        <v>3</v>
      </c>
      <c r="E75" s="447">
        <v>4</v>
      </c>
      <c r="F75" s="448">
        <v>5</v>
      </c>
      <c r="G75" s="444">
        <v>146</v>
      </c>
    </row>
    <row r="76" spans="1:17" x14ac:dyDescent="0.2">
      <c r="A76" s="236" t="s">
        <v>3</v>
      </c>
      <c r="B76" s="403">
        <v>1080</v>
      </c>
      <c r="C76" s="404">
        <v>1080</v>
      </c>
      <c r="D76" s="405">
        <v>1080</v>
      </c>
      <c r="E76" s="405">
        <v>1080</v>
      </c>
      <c r="F76" s="406">
        <v>1080</v>
      </c>
      <c r="G76" s="411">
        <v>1080</v>
      </c>
    </row>
    <row r="77" spans="1:17" x14ac:dyDescent="0.2">
      <c r="A77" s="242" t="s">
        <v>6</v>
      </c>
      <c r="B77" s="306">
        <v>1158</v>
      </c>
      <c r="C77" s="307">
        <v>1154</v>
      </c>
      <c r="D77" s="307">
        <v>1220</v>
      </c>
      <c r="E77" s="307">
        <v>1300</v>
      </c>
      <c r="F77" s="407">
        <v>1403</v>
      </c>
      <c r="G77" s="397">
        <v>1240</v>
      </c>
      <c r="I77" s="475"/>
      <c r="J77" s="475"/>
    </row>
    <row r="78" spans="1:17" x14ac:dyDescent="0.2">
      <c r="A78" s="231" t="s">
        <v>7</v>
      </c>
      <c r="B78" s="308">
        <v>95.7</v>
      </c>
      <c r="C78" s="309">
        <v>96.9</v>
      </c>
      <c r="D78" s="310">
        <v>94.7</v>
      </c>
      <c r="E78" s="310">
        <v>96.9</v>
      </c>
      <c r="F78" s="408">
        <v>100</v>
      </c>
      <c r="G78" s="398">
        <v>96.8</v>
      </c>
      <c r="I78" s="475"/>
      <c r="J78" s="475"/>
    </row>
    <row r="79" spans="1:17" x14ac:dyDescent="0.2">
      <c r="A79" s="231" t="s">
        <v>8</v>
      </c>
      <c r="B79" s="252">
        <v>5.1999999999999998E-2</v>
      </c>
      <c r="C79" s="253">
        <v>3.4000000000000002E-2</v>
      </c>
      <c r="D79" s="311">
        <v>4.9000000000000002E-2</v>
      </c>
      <c r="E79" s="311">
        <v>4.2999999999999997E-2</v>
      </c>
      <c r="F79" s="409">
        <v>3.9E-2</v>
      </c>
      <c r="G79" s="399">
        <v>4.3400000000000001E-2</v>
      </c>
      <c r="I79" s="475"/>
      <c r="J79" s="475"/>
    </row>
    <row r="80" spans="1:17" x14ac:dyDescent="0.2">
      <c r="A80" s="242" t="s">
        <v>1</v>
      </c>
      <c r="B80" s="257">
        <f t="shared" ref="B80:G80" si="9">B77/B76*100-100</f>
        <v>7.2222222222222143</v>
      </c>
      <c r="C80" s="258">
        <f t="shared" si="9"/>
        <v>6.8518518518518476</v>
      </c>
      <c r="D80" s="258">
        <f t="shared" si="9"/>
        <v>12.962962962962948</v>
      </c>
      <c r="E80" s="258">
        <f t="shared" si="9"/>
        <v>20.370370370370367</v>
      </c>
      <c r="F80" s="259">
        <f t="shared" si="9"/>
        <v>29.907407407407391</v>
      </c>
      <c r="G80" s="390">
        <f t="shared" si="9"/>
        <v>14.81481481481481</v>
      </c>
    </row>
    <row r="81" spans="1:10" ht="13.5" thickBot="1" x14ac:dyDescent="0.25">
      <c r="A81" s="231" t="s">
        <v>27</v>
      </c>
      <c r="B81" s="220">
        <f>B77-B64</f>
        <v>147</v>
      </c>
      <c r="C81" s="221">
        <f t="shared" ref="C81:F81" si="10">C77-C64</f>
        <v>122</v>
      </c>
      <c r="D81" s="221">
        <f t="shared" si="10"/>
        <v>121</v>
      </c>
      <c r="E81" s="221">
        <f t="shared" si="10"/>
        <v>113</v>
      </c>
      <c r="F81" s="226">
        <f t="shared" si="10"/>
        <v>93</v>
      </c>
      <c r="G81" s="400">
        <f>G77-F64</f>
        <v>-70</v>
      </c>
    </row>
    <row r="82" spans="1:10" x14ac:dyDescent="0.2">
      <c r="A82" s="273" t="s">
        <v>52</v>
      </c>
      <c r="B82" s="362">
        <v>219</v>
      </c>
      <c r="C82" s="321">
        <v>327</v>
      </c>
      <c r="D82" s="321">
        <v>383</v>
      </c>
      <c r="E82" s="321">
        <v>313</v>
      </c>
      <c r="F82" s="445">
        <v>234</v>
      </c>
      <c r="G82" s="393">
        <f>SUM(B82:F82)</f>
        <v>1476</v>
      </c>
      <c r="H82" s="200" t="s">
        <v>56</v>
      </c>
      <c r="I82" s="271">
        <f>G69-G82</f>
        <v>1</v>
      </c>
      <c r="J82" s="370">
        <f>I82/G69</f>
        <v>6.770480704129993E-4</v>
      </c>
    </row>
    <row r="83" spans="1:10" x14ac:dyDescent="0.2">
      <c r="A83" s="273" t="s">
        <v>28</v>
      </c>
      <c r="B83" s="218">
        <v>66.5</v>
      </c>
      <c r="C83" s="275">
        <v>66.5</v>
      </c>
      <c r="D83" s="275">
        <v>66.5</v>
      </c>
      <c r="E83" s="275">
        <v>66.5</v>
      </c>
      <c r="F83" s="219">
        <v>66.5</v>
      </c>
      <c r="G83" s="394"/>
      <c r="H83" s="200" t="s">
        <v>57</v>
      </c>
      <c r="I83" s="200">
        <v>65</v>
      </c>
      <c r="J83" s="228"/>
    </row>
    <row r="84" spans="1:10" ht="13.5" thickBot="1" x14ac:dyDescent="0.25">
      <c r="A84" s="274" t="s">
        <v>26</v>
      </c>
      <c r="B84" s="471">
        <f>B83-B70</f>
        <v>1.5</v>
      </c>
      <c r="C84" s="472">
        <f t="shared" ref="C84:F84" si="11">C83-C70</f>
        <v>1.5</v>
      </c>
      <c r="D84" s="472">
        <f t="shared" si="11"/>
        <v>1.5</v>
      </c>
      <c r="E84" s="217">
        <f t="shared" si="11"/>
        <v>1.5</v>
      </c>
      <c r="F84" s="410">
        <f t="shared" si="11"/>
        <v>1.5</v>
      </c>
      <c r="G84" s="395"/>
      <c r="H84" s="200" t="s">
        <v>26</v>
      </c>
      <c r="I84" s="200">
        <f>I83-I70</f>
        <v>-19.230000000000004</v>
      </c>
    </row>
    <row r="85" spans="1:10" x14ac:dyDescent="0.2">
      <c r="B85" s="200">
        <v>66.5</v>
      </c>
      <c r="C85" s="200">
        <v>66.5</v>
      </c>
      <c r="D85" s="200">
        <v>66.5</v>
      </c>
      <c r="E85" s="200">
        <v>66.5</v>
      </c>
      <c r="F85" s="200">
        <v>66.5</v>
      </c>
    </row>
    <row r="86" spans="1:10" ht="13.5" thickBot="1" x14ac:dyDescent="0.25"/>
    <row r="87" spans="1:10" ht="13.5" thickBot="1" x14ac:dyDescent="0.25">
      <c r="A87" s="278" t="s">
        <v>136</v>
      </c>
      <c r="B87" s="690" t="s">
        <v>53</v>
      </c>
      <c r="C87" s="691"/>
      <c r="D87" s="691"/>
      <c r="E87" s="691"/>
      <c r="F87" s="443"/>
      <c r="G87" s="299" t="s">
        <v>0</v>
      </c>
    </row>
    <row r="88" spans="1:10" ht="13.5" thickBot="1" x14ac:dyDescent="0.25">
      <c r="A88" s="231" t="s">
        <v>2</v>
      </c>
      <c r="B88" s="401">
        <v>1</v>
      </c>
      <c r="C88" s="402">
        <v>2</v>
      </c>
      <c r="D88" s="402">
        <v>3</v>
      </c>
      <c r="E88" s="402">
        <v>4</v>
      </c>
      <c r="F88" s="479">
        <v>5</v>
      </c>
      <c r="G88" s="444">
        <v>151</v>
      </c>
    </row>
    <row r="89" spans="1:10" x14ac:dyDescent="0.2">
      <c r="A89" s="236" t="s">
        <v>3</v>
      </c>
      <c r="B89" s="403">
        <v>1250</v>
      </c>
      <c r="C89" s="404">
        <v>1250</v>
      </c>
      <c r="D89" s="405">
        <v>1250</v>
      </c>
      <c r="E89" s="405">
        <v>1250</v>
      </c>
      <c r="F89" s="406">
        <v>1250</v>
      </c>
      <c r="G89" s="411">
        <v>1250</v>
      </c>
    </row>
    <row r="90" spans="1:10" x14ac:dyDescent="0.2">
      <c r="A90" s="242" t="s">
        <v>6</v>
      </c>
      <c r="B90" s="306">
        <v>1307</v>
      </c>
      <c r="C90" s="307">
        <v>1302</v>
      </c>
      <c r="D90" s="307">
        <v>1353</v>
      </c>
      <c r="E90" s="307">
        <v>1435</v>
      </c>
      <c r="F90" s="407">
        <v>1493</v>
      </c>
      <c r="G90" s="397">
        <v>1378</v>
      </c>
      <c r="I90" s="475"/>
      <c r="J90" s="475"/>
    </row>
    <row r="91" spans="1:10" x14ac:dyDescent="0.2">
      <c r="A91" s="231" t="s">
        <v>7</v>
      </c>
      <c r="B91" s="480">
        <v>90.9</v>
      </c>
      <c r="C91" s="310">
        <v>96.9</v>
      </c>
      <c r="D91" s="310">
        <v>94.7</v>
      </c>
      <c r="E91" s="309">
        <v>96.9</v>
      </c>
      <c r="F91" s="481">
        <v>88.9</v>
      </c>
      <c r="G91" s="398">
        <v>84.1</v>
      </c>
      <c r="I91" s="475"/>
      <c r="J91" s="475"/>
    </row>
    <row r="92" spans="1:10" x14ac:dyDescent="0.2">
      <c r="A92" s="231" t="s">
        <v>8</v>
      </c>
      <c r="B92" s="482">
        <v>6.5000000000000002E-2</v>
      </c>
      <c r="C92" s="311">
        <v>0.05</v>
      </c>
      <c r="D92" s="311">
        <v>5.2999999999999999E-2</v>
      </c>
      <c r="E92" s="253">
        <v>4.8000000000000001E-2</v>
      </c>
      <c r="F92" s="254">
        <v>5.6000000000000001E-2</v>
      </c>
      <c r="G92" s="399">
        <v>7.3999999999999996E-2</v>
      </c>
      <c r="I92" s="475"/>
      <c r="J92" s="475"/>
    </row>
    <row r="93" spans="1:10" x14ac:dyDescent="0.2">
      <c r="A93" s="242" t="s">
        <v>1</v>
      </c>
      <c r="B93" s="257">
        <f t="shared" ref="B93:G93" si="12">B90/B89*100-100</f>
        <v>4.5600000000000023</v>
      </c>
      <c r="C93" s="258">
        <f t="shared" si="12"/>
        <v>4.1600000000000108</v>
      </c>
      <c r="D93" s="258">
        <f t="shared" si="12"/>
        <v>8.2400000000000091</v>
      </c>
      <c r="E93" s="258">
        <f t="shared" si="12"/>
        <v>14.799999999999997</v>
      </c>
      <c r="F93" s="259">
        <f t="shared" si="12"/>
        <v>19.439999999999998</v>
      </c>
      <c r="G93" s="390">
        <f t="shared" si="12"/>
        <v>10.240000000000009</v>
      </c>
      <c r="H93" s="228"/>
    </row>
    <row r="94" spans="1:10" ht="13.5" thickBot="1" x14ac:dyDescent="0.25">
      <c r="A94" s="231" t="s">
        <v>27</v>
      </c>
      <c r="B94" s="220">
        <f>B90-B77</f>
        <v>149</v>
      </c>
      <c r="C94" s="221">
        <f t="shared" ref="C94:F94" si="13">C90-C77</f>
        <v>148</v>
      </c>
      <c r="D94" s="221">
        <f t="shared" si="13"/>
        <v>133</v>
      </c>
      <c r="E94" s="221">
        <f t="shared" si="13"/>
        <v>135</v>
      </c>
      <c r="F94" s="226">
        <f t="shared" si="13"/>
        <v>90</v>
      </c>
      <c r="G94" s="400">
        <f>G90-F77</f>
        <v>-25</v>
      </c>
    </row>
    <row r="95" spans="1:10" x14ac:dyDescent="0.2">
      <c r="A95" s="273" t="s">
        <v>52</v>
      </c>
      <c r="B95" s="362">
        <v>219</v>
      </c>
      <c r="C95" s="321">
        <v>327</v>
      </c>
      <c r="D95" s="321">
        <v>383</v>
      </c>
      <c r="E95" s="321">
        <v>313</v>
      </c>
      <c r="F95" s="445">
        <v>234</v>
      </c>
      <c r="G95" s="393">
        <f>SUM(B95:F95)</f>
        <v>1476</v>
      </c>
      <c r="H95" s="200" t="s">
        <v>56</v>
      </c>
      <c r="I95" s="271">
        <f>G82-G95</f>
        <v>0</v>
      </c>
      <c r="J95" s="370">
        <f>I95/G82</f>
        <v>0</v>
      </c>
    </row>
    <row r="96" spans="1:10" x14ac:dyDescent="0.2">
      <c r="A96" s="273" t="s">
        <v>28</v>
      </c>
      <c r="B96" s="218">
        <v>68</v>
      </c>
      <c r="C96" s="275">
        <v>68</v>
      </c>
      <c r="D96" s="275">
        <v>68</v>
      </c>
      <c r="E96" s="275">
        <v>68</v>
      </c>
      <c r="F96" s="219">
        <v>68</v>
      </c>
      <c r="G96" s="394"/>
      <c r="H96" s="200" t="s">
        <v>57</v>
      </c>
      <c r="I96" s="200">
        <v>66.47</v>
      </c>
      <c r="J96" s="228"/>
    </row>
    <row r="97" spans="1:10" ht="13.5" thickBot="1" x14ac:dyDescent="0.25">
      <c r="A97" s="274" t="s">
        <v>26</v>
      </c>
      <c r="B97" s="471">
        <f>B96-B83</f>
        <v>1.5</v>
      </c>
      <c r="C97" s="472">
        <f t="shared" ref="C97:F97" si="14">C96-C83</f>
        <v>1.5</v>
      </c>
      <c r="D97" s="472">
        <f t="shared" si="14"/>
        <v>1.5</v>
      </c>
      <c r="E97" s="217">
        <f t="shared" si="14"/>
        <v>1.5</v>
      </c>
      <c r="F97" s="410">
        <f t="shared" si="14"/>
        <v>1.5</v>
      </c>
      <c r="G97" s="395"/>
      <c r="H97" s="200" t="s">
        <v>26</v>
      </c>
      <c r="I97" s="200">
        <f>I96-I83</f>
        <v>1.4699999999999989</v>
      </c>
    </row>
    <row r="99" spans="1:10" ht="13.5" thickBot="1" x14ac:dyDescent="0.25"/>
    <row r="100" spans="1:10" ht="13.5" thickBot="1" x14ac:dyDescent="0.25">
      <c r="A100" s="278" t="s">
        <v>141</v>
      </c>
      <c r="B100" s="690" t="s">
        <v>53</v>
      </c>
      <c r="C100" s="691"/>
      <c r="D100" s="691"/>
      <c r="E100" s="691"/>
      <c r="F100" s="443"/>
      <c r="G100" s="299" t="s">
        <v>0</v>
      </c>
    </row>
    <row r="101" spans="1:10" ht="13.5" thickBot="1" x14ac:dyDescent="0.25">
      <c r="A101" s="231" t="s">
        <v>2</v>
      </c>
      <c r="B101" s="401">
        <v>1</v>
      </c>
      <c r="C101" s="402">
        <v>2</v>
      </c>
      <c r="D101" s="402">
        <v>3</v>
      </c>
      <c r="E101" s="402">
        <v>4</v>
      </c>
      <c r="F101" s="479">
        <v>5</v>
      </c>
      <c r="G101" s="444"/>
    </row>
    <row r="102" spans="1:10" x14ac:dyDescent="0.2">
      <c r="A102" s="236" t="s">
        <v>3</v>
      </c>
      <c r="B102" s="403">
        <v>1400</v>
      </c>
      <c r="C102" s="404">
        <v>1400</v>
      </c>
      <c r="D102" s="405">
        <v>1400</v>
      </c>
      <c r="E102" s="405">
        <v>1400</v>
      </c>
      <c r="F102" s="406">
        <v>1400</v>
      </c>
      <c r="G102" s="411">
        <v>1400</v>
      </c>
    </row>
    <row r="103" spans="1:10" x14ac:dyDescent="0.2">
      <c r="A103" s="242" t="s">
        <v>6</v>
      </c>
      <c r="B103" s="306">
        <v>1384</v>
      </c>
      <c r="C103" s="307">
        <v>1439</v>
      </c>
      <c r="D103" s="307">
        <v>1469</v>
      </c>
      <c r="E103" s="307">
        <v>1570</v>
      </c>
      <c r="F103" s="407">
        <v>1622</v>
      </c>
      <c r="G103" s="397">
        <v>1496</v>
      </c>
      <c r="I103" s="475"/>
      <c r="J103" s="475"/>
    </row>
    <row r="104" spans="1:10" x14ac:dyDescent="0.2">
      <c r="A104" s="231" t="s">
        <v>7</v>
      </c>
      <c r="B104" s="480">
        <v>95.2</v>
      </c>
      <c r="C104" s="310">
        <v>90.6</v>
      </c>
      <c r="D104" s="310">
        <v>100</v>
      </c>
      <c r="E104" s="309">
        <v>93.5</v>
      </c>
      <c r="F104" s="481">
        <v>91.3</v>
      </c>
      <c r="G104" s="398">
        <v>80</v>
      </c>
      <c r="I104" s="475"/>
      <c r="J104" s="475"/>
    </row>
    <row r="105" spans="1:10" x14ac:dyDescent="0.2">
      <c r="A105" s="231" t="s">
        <v>8</v>
      </c>
      <c r="B105" s="482">
        <v>6.2E-2</v>
      </c>
      <c r="C105" s="311">
        <v>5.7000000000000002E-2</v>
      </c>
      <c r="D105" s="311">
        <v>4.3999999999999997E-2</v>
      </c>
      <c r="E105" s="253">
        <v>5.7000000000000002E-2</v>
      </c>
      <c r="F105" s="254">
        <v>6.7000000000000004E-2</v>
      </c>
      <c r="G105" s="399">
        <v>7.8E-2</v>
      </c>
      <c r="I105" s="475"/>
      <c r="J105" s="475"/>
    </row>
    <row r="106" spans="1:10" x14ac:dyDescent="0.2">
      <c r="A106" s="242" t="s">
        <v>1</v>
      </c>
      <c r="B106" s="257">
        <f t="shared" ref="B106:G106" si="15">B103/B102*100-100</f>
        <v>-1.1428571428571388</v>
      </c>
      <c r="C106" s="258">
        <f t="shared" si="15"/>
        <v>2.7857142857142776</v>
      </c>
      <c r="D106" s="258">
        <f t="shared" si="15"/>
        <v>4.9285714285714448</v>
      </c>
      <c r="E106" s="258">
        <f t="shared" si="15"/>
        <v>12.142857142857139</v>
      </c>
      <c r="F106" s="259">
        <f t="shared" si="15"/>
        <v>15.857142857142861</v>
      </c>
      <c r="G106" s="390">
        <f t="shared" si="15"/>
        <v>6.857142857142847</v>
      </c>
      <c r="H106" s="228"/>
    </row>
    <row r="107" spans="1:10" ht="13.5" thickBot="1" x14ac:dyDescent="0.25">
      <c r="A107" s="261" t="s">
        <v>27</v>
      </c>
      <c r="B107" s="220">
        <f>B103-B90</f>
        <v>77</v>
      </c>
      <c r="C107" s="221">
        <f t="shared" ref="C107:F107" si="16">C103-C90</f>
        <v>137</v>
      </c>
      <c r="D107" s="221">
        <f t="shared" si="16"/>
        <v>116</v>
      </c>
      <c r="E107" s="221">
        <f t="shared" si="16"/>
        <v>135</v>
      </c>
      <c r="F107" s="226">
        <f t="shared" si="16"/>
        <v>129</v>
      </c>
      <c r="G107" s="400">
        <f>G103-F90</f>
        <v>3</v>
      </c>
    </row>
    <row r="108" spans="1:10" x14ac:dyDescent="0.2">
      <c r="A108" s="273" t="s">
        <v>52</v>
      </c>
      <c r="B108" s="362">
        <v>219</v>
      </c>
      <c r="C108" s="321">
        <v>327</v>
      </c>
      <c r="D108" s="321">
        <v>382</v>
      </c>
      <c r="E108" s="321">
        <v>313</v>
      </c>
      <c r="F108" s="445">
        <v>234</v>
      </c>
      <c r="G108" s="393">
        <f>SUM(B108:F108)</f>
        <v>1475</v>
      </c>
      <c r="H108" s="200" t="s">
        <v>56</v>
      </c>
      <c r="I108" s="271">
        <f>G95-G108</f>
        <v>1</v>
      </c>
      <c r="J108" s="370">
        <f>I108/G95</f>
        <v>6.7750677506775068E-4</v>
      </c>
    </row>
    <row r="109" spans="1:10" x14ac:dyDescent="0.2">
      <c r="A109" s="273" t="s">
        <v>28</v>
      </c>
      <c r="B109" s="218">
        <v>70</v>
      </c>
      <c r="C109" s="275">
        <v>70</v>
      </c>
      <c r="D109" s="275">
        <v>70</v>
      </c>
      <c r="E109" s="275">
        <v>70</v>
      </c>
      <c r="F109" s="219">
        <v>70</v>
      </c>
      <c r="G109" s="394"/>
      <c r="H109" s="200" t="s">
        <v>57</v>
      </c>
      <c r="I109" s="200">
        <v>68.03</v>
      </c>
      <c r="J109" s="228"/>
    </row>
    <row r="110" spans="1:10" ht="13.5" thickBot="1" x14ac:dyDescent="0.25">
      <c r="A110" s="274" t="s">
        <v>26</v>
      </c>
      <c r="B110" s="471">
        <f>B109-B96</f>
        <v>2</v>
      </c>
      <c r="C110" s="472">
        <f t="shared" ref="C110:F110" si="17">C109-C96</f>
        <v>2</v>
      </c>
      <c r="D110" s="472">
        <f t="shared" si="17"/>
        <v>2</v>
      </c>
      <c r="E110" s="472">
        <f t="shared" si="17"/>
        <v>2</v>
      </c>
      <c r="F110" s="518">
        <f t="shared" si="17"/>
        <v>2</v>
      </c>
      <c r="G110" s="395"/>
      <c r="H110" s="200" t="s">
        <v>26</v>
      </c>
      <c r="I110" s="200">
        <f>I109-I96</f>
        <v>1.5600000000000023</v>
      </c>
    </row>
    <row r="111" spans="1:10" x14ac:dyDescent="0.2">
      <c r="B111" s="200">
        <v>70</v>
      </c>
      <c r="C111" s="200">
        <v>70</v>
      </c>
      <c r="D111" s="200">
        <v>70</v>
      </c>
      <c r="E111" s="200">
        <v>70</v>
      </c>
      <c r="F111" s="200">
        <v>70</v>
      </c>
    </row>
    <row r="112" spans="1:10" ht="13.5" thickBot="1" x14ac:dyDescent="0.25"/>
    <row r="113" spans="1:19" ht="13.5" thickBot="1" x14ac:dyDescent="0.25">
      <c r="A113" s="278" t="s">
        <v>154</v>
      </c>
      <c r="B113" s="690" t="s">
        <v>53</v>
      </c>
      <c r="C113" s="691"/>
      <c r="D113" s="691"/>
      <c r="E113" s="691"/>
      <c r="F113" s="443"/>
      <c r="G113" s="299" t="s">
        <v>0</v>
      </c>
    </row>
    <row r="114" spans="1:19" ht="13.5" thickBot="1" x14ac:dyDescent="0.25">
      <c r="A114" s="231" t="s">
        <v>2</v>
      </c>
      <c r="B114" s="401">
        <v>1</v>
      </c>
      <c r="C114" s="402">
        <v>2</v>
      </c>
      <c r="D114" s="402">
        <v>3</v>
      </c>
      <c r="E114" s="402">
        <v>4</v>
      </c>
      <c r="F114" s="479">
        <v>5</v>
      </c>
      <c r="G114" s="444">
        <v>134</v>
      </c>
    </row>
    <row r="115" spans="1:19" x14ac:dyDescent="0.2">
      <c r="A115" s="236" t="s">
        <v>3</v>
      </c>
      <c r="B115" s="403">
        <v>1540</v>
      </c>
      <c r="C115" s="404">
        <v>1540</v>
      </c>
      <c r="D115" s="405">
        <v>1540</v>
      </c>
      <c r="E115" s="405">
        <v>1540</v>
      </c>
      <c r="F115" s="406">
        <v>1540</v>
      </c>
      <c r="G115" s="411">
        <v>1540</v>
      </c>
    </row>
    <row r="116" spans="1:19" x14ac:dyDescent="0.2">
      <c r="A116" s="242" t="s">
        <v>6</v>
      </c>
      <c r="B116" s="306">
        <v>1528</v>
      </c>
      <c r="C116" s="307">
        <v>1579</v>
      </c>
      <c r="D116" s="307">
        <v>1598</v>
      </c>
      <c r="E116" s="307">
        <v>1677</v>
      </c>
      <c r="F116" s="407">
        <v>1746</v>
      </c>
      <c r="G116" s="397">
        <v>1631</v>
      </c>
      <c r="I116" s="475"/>
      <c r="J116" s="475"/>
    </row>
    <row r="117" spans="1:19" x14ac:dyDescent="0.2">
      <c r="A117" s="231" t="s">
        <v>7</v>
      </c>
      <c r="B117" s="480">
        <v>100</v>
      </c>
      <c r="C117" s="310">
        <v>100</v>
      </c>
      <c r="D117" s="310">
        <v>100</v>
      </c>
      <c r="E117" s="309">
        <v>100</v>
      </c>
      <c r="F117" s="481">
        <v>96.7</v>
      </c>
      <c r="G117" s="398">
        <v>94</v>
      </c>
      <c r="I117" s="475"/>
      <c r="J117" s="475"/>
    </row>
    <row r="118" spans="1:19" x14ac:dyDescent="0.2">
      <c r="A118" s="231" t="s">
        <v>8</v>
      </c>
      <c r="B118" s="482">
        <v>2.5000000000000001E-2</v>
      </c>
      <c r="C118" s="311">
        <v>2.8000000000000001E-2</v>
      </c>
      <c r="D118" s="311">
        <v>2.8000000000000001E-2</v>
      </c>
      <c r="E118" s="253">
        <v>2.7E-2</v>
      </c>
      <c r="F118" s="254">
        <v>3.9E-2</v>
      </c>
      <c r="G118" s="399">
        <v>5.6000000000000001E-2</v>
      </c>
      <c r="I118" s="475"/>
      <c r="J118" s="475"/>
    </row>
    <row r="119" spans="1:19" x14ac:dyDescent="0.2">
      <c r="A119" s="242" t="s">
        <v>1</v>
      </c>
      <c r="B119" s="257">
        <f t="shared" ref="B119:G119" si="18">B116/B115*100-100</f>
        <v>-0.77922077922077904</v>
      </c>
      <c r="C119" s="258">
        <f t="shared" si="18"/>
        <v>2.5324675324675354</v>
      </c>
      <c r="D119" s="258">
        <f t="shared" si="18"/>
        <v>3.7662337662337677</v>
      </c>
      <c r="E119" s="258">
        <f t="shared" si="18"/>
        <v>8.8961038961038952</v>
      </c>
      <c r="F119" s="259">
        <f t="shared" si="18"/>
        <v>13.376623376623371</v>
      </c>
      <c r="G119" s="390">
        <f t="shared" si="18"/>
        <v>5.9090909090909065</v>
      </c>
      <c r="H119" s="228"/>
    </row>
    <row r="120" spans="1:19" ht="13.5" thickBot="1" x14ac:dyDescent="0.25">
      <c r="A120" s="261" t="s">
        <v>27</v>
      </c>
      <c r="B120" s="220">
        <f>B116-B103</f>
        <v>144</v>
      </c>
      <c r="C120" s="221">
        <f t="shared" ref="C120:F120" si="19">C116-C103</f>
        <v>140</v>
      </c>
      <c r="D120" s="221">
        <f t="shared" si="19"/>
        <v>129</v>
      </c>
      <c r="E120" s="221">
        <f t="shared" si="19"/>
        <v>107</v>
      </c>
      <c r="F120" s="226">
        <f t="shared" si="19"/>
        <v>124</v>
      </c>
      <c r="G120" s="400">
        <f>G116-F103</f>
        <v>9</v>
      </c>
      <c r="H120" s="364" t="s">
        <v>178</v>
      </c>
    </row>
    <row r="121" spans="1:19" x14ac:dyDescent="0.2">
      <c r="A121" s="273" t="s">
        <v>52</v>
      </c>
      <c r="B121" s="515">
        <v>217</v>
      </c>
      <c r="C121" s="516">
        <v>240</v>
      </c>
      <c r="D121" s="516">
        <v>308</v>
      </c>
      <c r="E121" s="516">
        <v>263</v>
      </c>
      <c r="F121" s="517">
        <v>302</v>
      </c>
      <c r="G121" s="393">
        <f>SUM(B121:F121)</f>
        <v>1330</v>
      </c>
      <c r="H121" s="200" t="s">
        <v>56</v>
      </c>
      <c r="I121" s="271">
        <f>G108-G121</f>
        <v>145</v>
      </c>
      <c r="J121" s="370">
        <f>I121/G108</f>
        <v>9.8305084745762716E-2</v>
      </c>
    </row>
    <row r="122" spans="1:19" x14ac:dyDescent="0.2">
      <c r="A122" s="273" t="s">
        <v>28</v>
      </c>
      <c r="B122" s="218">
        <v>71.5</v>
      </c>
      <c r="C122" s="275">
        <v>71.5</v>
      </c>
      <c r="D122" s="275">
        <v>71.5</v>
      </c>
      <c r="E122" s="275">
        <v>71.5</v>
      </c>
      <c r="F122" s="219">
        <v>71.5</v>
      </c>
      <c r="G122" s="394"/>
      <c r="H122" s="200" t="s">
        <v>57</v>
      </c>
      <c r="I122" s="200">
        <v>70.290000000000006</v>
      </c>
      <c r="J122" s="228"/>
    </row>
    <row r="123" spans="1:19" ht="13.5" thickBot="1" x14ac:dyDescent="0.25">
      <c r="A123" s="274" t="s">
        <v>26</v>
      </c>
      <c r="B123" s="538">
        <f>B122-B109</f>
        <v>1.5</v>
      </c>
      <c r="C123" s="539">
        <f t="shared" ref="C123:F123" si="20">C122-C109</f>
        <v>1.5</v>
      </c>
      <c r="D123" s="539">
        <f t="shared" si="20"/>
        <v>1.5</v>
      </c>
      <c r="E123" s="539">
        <f t="shared" si="20"/>
        <v>1.5</v>
      </c>
      <c r="F123" s="540">
        <f t="shared" si="20"/>
        <v>1.5</v>
      </c>
      <c r="G123" s="395"/>
      <c r="H123" s="200" t="s">
        <v>26</v>
      </c>
      <c r="I123" s="200">
        <f>I122-I109</f>
        <v>2.2600000000000051</v>
      </c>
    </row>
    <row r="124" spans="1:19" x14ac:dyDescent="0.2">
      <c r="B124" s="200">
        <v>71.5</v>
      </c>
      <c r="C124" s="496">
        <v>71.5</v>
      </c>
      <c r="D124" s="496">
        <v>71.5</v>
      </c>
      <c r="E124" s="496">
        <v>71.5</v>
      </c>
      <c r="F124" s="496">
        <v>71.5</v>
      </c>
    </row>
    <row r="125" spans="1:19" ht="13.5" thickBot="1" x14ac:dyDescent="0.25"/>
    <row r="126" spans="1:19" ht="13.5" thickBot="1" x14ac:dyDescent="0.25">
      <c r="A126" s="278" t="s">
        <v>181</v>
      </c>
      <c r="B126" s="690" t="s">
        <v>53</v>
      </c>
      <c r="C126" s="691"/>
      <c r="D126" s="691"/>
      <c r="E126" s="691"/>
      <c r="F126" s="510"/>
      <c r="G126" s="299" t="s">
        <v>0</v>
      </c>
      <c r="H126" s="511"/>
      <c r="I126" s="511"/>
    </row>
    <row r="127" spans="1:19" ht="13.5" thickBot="1" x14ac:dyDescent="0.25">
      <c r="A127" s="231" t="s">
        <v>2</v>
      </c>
      <c r="B127" s="401">
        <v>1</v>
      </c>
      <c r="C127" s="402">
        <v>2</v>
      </c>
      <c r="D127" s="402">
        <v>3</v>
      </c>
      <c r="E127" s="402">
        <v>4</v>
      </c>
      <c r="F127" s="479">
        <v>5</v>
      </c>
      <c r="G127" s="444">
        <v>134</v>
      </c>
      <c r="H127" s="511"/>
      <c r="I127" s="511"/>
    </row>
    <row r="128" spans="1:19" ht="12.75" customHeight="1" thickBot="1" x14ac:dyDescent="0.25">
      <c r="A128" s="236" t="s">
        <v>3</v>
      </c>
      <c r="B128" s="403">
        <v>1670</v>
      </c>
      <c r="C128" s="404">
        <v>1670</v>
      </c>
      <c r="D128" s="405">
        <v>1670</v>
      </c>
      <c r="E128" s="405">
        <v>1670</v>
      </c>
      <c r="F128" s="406">
        <v>1670</v>
      </c>
      <c r="G128" s="411">
        <v>1670</v>
      </c>
      <c r="H128" s="511"/>
      <c r="I128" s="511"/>
      <c r="Q128" s="730" t="s">
        <v>193</v>
      </c>
      <c r="R128" s="731"/>
      <c r="S128" s="732"/>
    </row>
    <row r="129" spans="1:22" x14ac:dyDescent="0.2">
      <c r="A129" s="242" t="s">
        <v>6</v>
      </c>
      <c r="B129" s="306">
        <v>1631</v>
      </c>
      <c r="C129" s="307">
        <v>1688</v>
      </c>
      <c r="D129" s="307">
        <v>1740</v>
      </c>
      <c r="E129" s="307">
        <v>1787</v>
      </c>
      <c r="F129" s="407">
        <v>1839</v>
      </c>
      <c r="G129" s="397">
        <v>1745</v>
      </c>
      <c r="H129" s="511"/>
      <c r="I129" s="475"/>
      <c r="Q129" s="549" t="s">
        <v>187</v>
      </c>
      <c r="R129" s="550" t="s">
        <v>157</v>
      </c>
      <c r="S129" s="551" t="s">
        <v>52</v>
      </c>
      <c r="T129" s="719" t="s">
        <v>194</v>
      </c>
      <c r="U129" s="701"/>
      <c r="V129" s="701"/>
    </row>
    <row r="130" spans="1:22" x14ac:dyDescent="0.2">
      <c r="A130" s="231" t="s">
        <v>7</v>
      </c>
      <c r="B130" s="480">
        <v>95.2</v>
      </c>
      <c r="C130" s="310">
        <v>100</v>
      </c>
      <c r="D130" s="310">
        <v>96.7</v>
      </c>
      <c r="E130" s="309">
        <v>100</v>
      </c>
      <c r="F130" s="481">
        <v>96.7</v>
      </c>
      <c r="G130" s="398">
        <v>91.6</v>
      </c>
      <c r="H130" s="364" t="s">
        <v>183</v>
      </c>
      <c r="I130" s="475"/>
      <c r="Q130" s="548" t="s">
        <v>188</v>
      </c>
      <c r="R130" s="437">
        <v>1420</v>
      </c>
      <c r="S130" s="547">
        <v>141</v>
      </c>
      <c r="T130" s="719"/>
      <c r="U130" s="701"/>
      <c r="V130" s="701"/>
    </row>
    <row r="131" spans="1:22" x14ac:dyDescent="0.2">
      <c r="A131" s="231" t="s">
        <v>8</v>
      </c>
      <c r="B131" s="482">
        <v>5.5E-2</v>
      </c>
      <c r="C131" s="311">
        <v>2.9000000000000001E-2</v>
      </c>
      <c r="D131" s="311">
        <v>3.6999999999999998E-2</v>
      </c>
      <c r="E131" s="253">
        <v>3.4000000000000002E-2</v>
      </c>
      <c r="F131" s="254">
        <v>5.0999999999999997E-2</v>
      </c>
      <c r="G131" s="399">
        <v>5.8000000000000003E-2</v>
      </c>
      <c r="H131" s="511"/>
      <c r="I131" s="475"/>
      <c r="Q131" s="548">
        <v>1</v>
      </c>
      <c r="R131" s="437" t="s">
        <v>189</v>
      </c>
      <c r="S131" s="547">
        <v>217</v>
      </c>
      <c r="T131" s="719"/>
      <c r="U131" s="701"/>
      <c r="V131" s="701"/>
    </row>
    <row r="132" spans="1:22" x14ac:dyDescent="0.2">
      <c r="A132" s="242" t="s">
        <v>1</v>
      </c>
      <c r="B132" s="257">
        <f t="shared" ref="B132:G132" si="21">B129/B128*100-100</f>
        <v>-2.3353293413173617</v>
      </c>
      <c r="C132" s="258">
        <f t="shared" si="21"/>
        <v>1.0778443113772482</v>
      </c>
      <c r="D132" s="258">
        <f t="shared" si="21"/>
        <v>4.1916167664670638</v>
      </c>
      <c r="E132" s="258">
        <f t="shared" si="21"/>
        <v>7.0059880239520851</v>
      </c>
      <c r="F132" s="259">
        <f t="shared" si="21"/>
        <v>10.119760479041901</v>
      </c>
      <c r="G132" s="390">
        <f t="shared" si="21"/>
        <v>4.4910179640718582</v>
      </c>
      <c r="H132" s="228"/>
      <c r="I132" s="511"/>
      <c r="Q132" s="548">
        <v>2</v>
      </c>
      <c r="R132" s="437" t="s">
        <v>190</v>
      </c>
      <c r="S132" s="547">
        <v>240</v>
      </c>
      <c r="T132" s="719"/>
      <c r="U132" s="701"/>
      <c r="V132" s="701"/>
    </row>
    <row r="133" spans="1:22" ht="13.5" thickBot="1" x14ac:dyDescent="0.25">
      <c r="A133" s="261" t="s">
        <v>27</v>
      </c>
      <c r="B133" s="220">
        <f>B129-B116</f>
        <v>103</v>
      </c>
      <c r="C133" s="221">
        <f t="shared" ref="C133:F133" si="22">C129-C116</f>
        <v>109</v>
      </c>
      <c r="D133" s="221">
        <f t="shared" si="22"/>
        <v>142</v>
      </c>
      <c r="E133" s="221">
        <f t="shared" si="22"/>
        <v>110</v>
      </c>
      <c r="F133" s="226">
        <f t="shared" si="22"/>
        <v>93</v>
      </c>
      <c r="G133" s="400">
        <f>G129-F116</f>
        <v>-1</v>
      </c>
      <c r="H133" s="527"/>
      <c r="I133" s="511"/>
      <c r="Q133" s="548">
        <v>3</v>
      </c>
      <c r="R133" s="437" t="s">
        <v>191</v>
      </c>
      <c r="S133" s="547">
        <v>308</v>
      </c>
      <c r="T133" s="719"/>
      <c r="U133" s="701"/>
      <c r="V133" s="701"/>
    </row>
    <row r="134" spans="1:22" x14ac:dyDescent="0.2">
      <c r="A134" s="273" t="s">
        <v>52</v>
      </c>
      <c r="B134" s="528">
        <v>216</v>
      </c>
      <c r="C134" s="529">
        <v>240</v>
      </c>
      <c r="D134" s="529">
        <v>308</v>
      </c>
      <c r="E134" s="529">
        <v>263</v>
      </c>
      <c r="F134" s="530">
        <v>302</v>
      </c>
      <c r="G134" s="393">
        <f>SUM(B134:F134)</f>
        <v>1329</v>
      </c>
      <c r="H134" s="511" t="s">
        <v>56</v>
      </c>
      <c r="I134" s="271">
        <f>G121-G134</f>
        <v>1</v>
      </c>
      <c r="Q134" s="548">
        <v>4</v>
      </c>
      <c r="R134" s="437" t="s">
        <v>192</v>
      </c>
      <c r="S134" s="547">
        <v>263</v>
      </c>
      <c r="T134" s="719"/>
      <c r="U134" s="701"/>
      <c r="V134" s="701"/>
    </row>
    <row r="135" spans="1:22" ht="13.5" thickBot="1" x14ac:dyDescent="0.25">
      <c r="A135" s="273" t="s">
        <v>28</v>
      </c>
      <c r="B135" s="218">
        <v>73.5</v>
      </c>
      <c r="C135" s="512">
        <v>73.5</v>
      </c>
      <c r="D135" s="512">
        <v>73.5</v>
      </c>
      <c r="E135" s="512">
        <v>73.5</v>
      </c>
      <c r="F135" s="219">
        <v>73.5</v>
      </c>
      <c r="G135" s="394"/>
      <c r="H135" s="511" t="s">
        <v>57</v>
      </c>
      <c r="I135" s="511">
        <v>70.459999999999994</v>
      </c>
      <c r="J135" s="541" t="s">
        <v>185</v>
      </c>
      <c r="Q135" s="216">
        <v>5</v>
      </c>
      <c r="R135" s="217">
        <v>1660</v>
      </c>
      <c r="S135" s="410">
        <v>302</v>
      </c>
    </row>
    <row r="136" spans="1:22" ht="13.5" thickBot="1" x14ac:dyDescent="0.25">
      <c r="A136" s="274" t="s">
        <v>26</v>
      </c>
      <c r="B136" s="574">
        <v>2.5</v>
      </c>
      <c r="C136" s="575">
        <v>2.5</v>
      </c>
      <c r="D136" s="575">
        <v>2.5</v>
      </c>
      <c r="E136" s="575">
        <v>2.5</v>
      </c>
      <c r="F136" s="576">
        <v>2.5</v>
      </c>
      <c r="G136" s="395"/>
      <c r="H136" s="511" t="s">
        <v>26</v>
      </c>
      <c r="I136" s="537">
        <f>I135-I122</f>
        <v>0.16999999999998749</v>
      </c>
      <c r="J136" s="552" t="s">
        <v>184</v>
      </c>
      <c r="K136" s="553"/>
    </row>
    <row r="138" spans="1:22" ht="13.5" thickBot="1" x14ac:dyDescent="0.25">
      <c r="J138" s="733" t="s">
        <v>195</v>
      </c>
      <c r="K138" s="733"/>
      <c r="L138" s="733"/>
      <c r="M138" s="733"/>
      <c r="N138" s="733"/>
      <c r="O138" s="733"/>
      <c r="P138" s="733"/>
    </row>
    <row r="139" spans="1:22" ht="13.5" thickBot="1" x14ac:dyDescent="0.25">
      <c r="A139" s="278" t="s">
        <v>196</v>
      </c>
      <c r="B139" s="690" t="s">
        <v>53</v>
      </c>
      <c r="C139" s="691"/>
      <c r="D139" s="691"/>
      <c r="E139" s="691"/>
      <c r="F139" s="542"/>
      <c r="G139" s="299" t="s">
        <v>0</v>
      </c>
      <c r="H139" s="543"/>
      <c r="I139" s="543"/>
      <c r="J139" s="733"/>
      <c r="K139" s="733"/>
      <c r="L139" s="733"/>
      <c r="M139" s="733"/>
      <c r="N139" s="733"/>
      <c r="O139" s="733"/>
      <c r="P139" s="733"/>
    </row>
    <row r="140" spans="1:22" ht="13.5" thickBot="1" x14ac:dyDescent="0.25">
      <c r="A140" s="231" t="s">
        <v>2</v>
      </c>
      <c r="B140" s="401">
        <v>1</v>
      </c>
      <c r="C140" s="402">
        <v>2</v>
      </c>
      <c r="D140" s="402">
        <v>3</v>
      </c>
      <c r="E140" s="402">
        <v>4</v>
      </c>
      <c r="F140" s="479">
        <v>5</v>
      </c>
      <c r="G140" s="444"/>
      <c r="H140" s="543"/>
      <c r="I140" s="543"/>
    </row>
    <row r="141" spans="1:22" x14ac:dyDescent="0.2">
      <c r="A141" s="236" t="s">
        <v>3</v>
      </c>
      <c r="B141" s="403">
        <v>1790</v>
      </c>
      <c r="C141" s="404">
        <v>1790</v>
      </c>
      <c r="D141" s="405">
        <v>1790</v>
      </c>
      <c r="E141" s="405">
        <v>1790</v>
      </c>
      <c r="F141" s="406">
        <v>1790</v>
      </c>
      <c r="G141" s="411">
        <v>1790</v>
      </c>
      <c r="H141" s="543"/>
      <c r="I141" s="543"/>
    </row>
    <row r="142" spans="1:22" x14ac:dyDescent="0.2">
      <c r="A142" s="242" t="s">
        <v>6</v>
      </c>
      <c r="B142" s="306">
        <v>1759</v>
      </c>
      <c r="C142" s="307">
        <v>1799</v>
      </c>
      <c r="D142" s="307">
        <v>1831</v>
      </c>
      <c r="E142" s="307">
        <v>1892</v>
      </c>
      <c r="F142" s="407">
        <v>1904</v>
      </c>
      <c r="G142" s="397">
        <v>1843</v>
      </c>
      <c r="H142" s="543"/>
      <c r="I142" s="475"/>
    </row>
    <row r="143" spans="1:22" x14ac:dyDescent="0.2">
      <c r="A143" s="231" t="s">
        <v>7</v>
      </c>
      <c r="B143" s="480">
        <v>100</v>
      </c>
      <c r="C143" s="310">
        <v>95.8</v>
      </c>
      <c r="D143" s="310">
        <v>100</v>
      </c>
      <c r="E143" s="309">
        <v>100</v>
      </c>
      <c r="F143" s="481">
        <v>93.3</v>
      </c>
      <c r="G143" s="398">
        <v>92.4</v>
      </c>
    </row>
    <row r="144" spans="1:22" x14ac:dyDescent="0.2">
      <c r="A144" s="231" t="s">
        <v>8</v>
      </c>
      <c r="B144" s="482">
        <v>3.6999999999999998E-2</v>
      </c>
      <c r="C144" s="311">
        <v>4.1000000000000002E-2</v>
      </c>
      <c r="D144" s="311">
        <v>0.04</v>
      </c>
      <c r="E144" s="253">
        <v>3.6999999999999998E-2</v>
      </c>
      <c r="F144" s="254">
        <v>6.5000000000000002E-2</v>
      </c>
      <c r="G144" s="399">
        <v>5.5E-2</v>
      </c>
      <c r="H144" s="543"/>
      <c r="I144" s="475"/>
    </row>
    <row r="145" spans="1:9" x14ac:dyDescent="0.2">
      <c r="A145" s="242" t="s">
        <v>1</v>
      </c>
      <c r="B145" s="257">
        <f t="shared" ref="B145:G145" si="23">B142/B141*100-100</f>
        <v>-1.731843575418992</v>
      </c>
      <c r="C145" s="258">
        <f t="shared" si="23"/>
        <v>0.50279329608937928</v>
      </c>
      <c r="D145" s="258">
        <f t="shared" si="23"/>
        <v>2.2905027932960849</v>
      </c>
      <c r="E145" s="258">
        <f t="shared" si="23"/>
        <v>5.6983240223463838</v>
      </c>
      <c r="F145" s="259">
        <f t="shared" si="23"/>
        <v>6.3687150837988753</v>
      </c>
      <c r="G145" s="390">
        <f t="shared" si="23"/>
        <v>2.9608938547486048</v>
      </c>
      <c r="H145" s="228"/>
      <c r="I145" s="543"/>
    </row>
    <row r="146" spans="1:9" ht="13.5" thickBot="1" x14ac:dyDescent="0.25">
      <c r="A146" s="261" t="s">
        <v>27</v>
      </c>
      <c r="B146" s="262">
        <f>B142-B129</f>
        <v>128</v>
      </c>
      <c r="C146" s="263">
        <f t="shared" ref="C146:F146" si="24">C142-C129</f>
        <v>111</v>
      </c>
      <c r="D146" s="263">
        <f t="shared" si="24"/>
        <v>91</v>
      </c>
      <c r="E146" s="263">
        <f t="shared" si="24"/>
        <v>105</v>
      </c>
      <c r="F146" s="264">
        <f t="shared" si="24"/>
        <v>65</v>
      </c>
      <c r="G146" s="400">
        <f>G142-F129</f>
        <v>4</v>
      </c>
      <c r="H146" s="527"/>
      <c r="I146" s="543"/>
    </row>
    <row r="147" spans="1:9" x14ac:dyDescent="0.2">
      <c r="A147" s="273" t="s">
        <v>52</v>
      </c>
      <c r="B147" s="567">
        <v>216</v>
      </c>
      <c r="C147" s="556">
        <v>240</v>
      </c>
      <c r="D147" s="556">
        <v>308</v>
      </c>
      <c r="E147" s="556">
        <v>263</v>
      </c>
      <c r="F147" s="568">
        <v>302</v>
      </c>
      <c r="G147" s="393">
        <f>SUM(B147:F147)</f>
        <v>1329</v>
      </c>
      <c r="H147" s="543" t="s">
        <v>56</v>
      </c>
      <c r="I147" s="271">
        <f>G134-G147</f>
        <v>0</v>
      </c>
    </row>
    <row r="148" spans="1:9" x14ac:dyDescent="0.2">
      <c r="A148" s="273" t="s">
        <v>28</v>
      </c>
      <c r="B148" s="218">
        <v>75.5</v>
      </c>
      <c r="C148" s="554">
        <v>75.5</v>
      </c>
      <c r="D148" s="554">
        <v>75.5</v>
      </c>
      <c r="E148" s="554">
        <v>75.5</v>
      </c>
      <c r="F148" s="219">
        <v>75.5</v>
      </c>
      <c r="G148" s="394"/>
      <c r="H148" s="543" t="s">
        <v>57</v>
      </c>
      <c r="I148" s="543">
        <v>73.510000000000005</v>
      </c>
    </row>
    <row r="149" spans="1:9" ht="13.5" thickBot="1" x14ac:dyDescent="0.25">
      <c r="A149" s="274" t="s">
        <v>26</v>
      </c>
      <c r="B149" s="574">
        <f>(B148-B135)</f>
        <v>2</v>
      </c>
      <c r="C149" s="575">
        <f t="shared" ref="C149:F149" si="25">(C148-C135)</f>
        <v>2</v>
      </c>
      <c r="D149" s="575">
        <f t="shared" si="25"/>
        <v>2</v>
      </c>
      <c r="E149" s="575">
        <f t="shared" si="25"/>
        <v>2</v>
      </c>
      <c r="F149" s="576">
        <f t="shared" si="25"/>
        <v>2</v>
      </c>
      <c r="G149" s="395"/>
      <c r="H149" s="543" t="s">
        <v>26</v>
      </c>
      <c r="I149" s="577">
        <f>I148-I135</f>
        <v>3.0500000000000114</v>
      </c>
    </row>
    <row r="150" spans="1:9" x14ac:dyDescent="0.2">
      <c r="B150" s="200">
        <v>75.5</v>
      </c>
      <c r="C150" s="200">
        <v>75.5</v>
      </c>
      <c r="D150" s="200">
        <v>75.5</v>
      </c>
      <c r="E150" s="200">
        <v>75.5</v>
      </c>
      <c r="F150" s="200">
        <v>75.5</v>
      </c>
    </row>
    <row r="151" spans="1:9" ht="13.5" thickBot="1" x14ac:dyDescent="0.25"/>
    <row r="152" spans="1:9" ht="13.5" thickBot="1" x14ac:dyDescent="0.25">
      <c r="A152" s="278" t="s">
        <v>202</v>
      </c>
      <c r="B152" s="690" t="s">
        <v>53</v>
      </c>
      <c r="C152" s="691"/>
      <c r="D152" s="691"/>
      <c r="E152" s="691"/>
      <c r="F152" s="569"/>
      <c r="G152" s="299" t="s">
        <v>0</v>
      </c>
      <c r="H152" s="570"/>
      <c r="I152" s="570"/>
    </row>
    <row r="153" spans="1:9" ht="13.5" thickBot="1" x14ac:dyDescent="0.25">
      <c r="A153" s="231" t="s">
        <v>2</v>
      </c>
      <c r="B153" s="401">
        <v>1</v>
      </c>
      <c r="C153" s="402">
        <v>2</v>
      </c>
      <c r="D153" s="402">
        <v>3</v>
      </c>
      <c r="E153" s="402">
        <v>4</v>
      </c>
      <c r="F153" s="479">
        <v>5</v>
      </c>
      <c r="G153" s="444"/>
      <c r="H153" s="570"/>
      <c r="I153" s="570"/>
    </row>
    <row r="154" spans="1:9" x14ac:dyDescent="0.2">
      <c r="A154" s="236" t="s">
        <v>3</v>
      </c>
      <c r="B154" s="403">
        <v>1900</v>
      </c>
      <c r="C154" s="404">
        <v>1900</v>
      </c>
      <c r="D154" s="405">
        <v>1900</v>
      </c>
      <c r="E154" s="405">
        <v>1900</v>
      </c>
      <c r="F154" s="406">
        <v>1900</v>
      </c>
      <c r="G154" s="411">
        <v>1900</v>
      </c>
      <c r="H154" s="570"/>
      <c r="I154" s="570"/>
    </row>
    <row r="155" spans="1:9" x14ac:dyDescent="0.2">
      <c r="A155" s="242" t="s">
        <v>6</v>
      </c>
      <c r="B155" s="306">
        <v>1808</v>
      </c>
      <c r="C155" s="307">
        <v>1857</v>
      </c>
      <c r="D155" s="307">
        <v>1920</v>
      </c>
      <c r="E155" s="307">
        <v>1949</v>
      </c>
      <c r="F155" s="407">
        <v>2072</v>
      </c>
      <c r="G155" s="397">
        <v>1931</v>
      </c>
      <c r="H155" s="570"/>
      <c r="I155" s="475"/>
    </row>
    <row r="156" spans="1:9" x14ac:dyDescent="0.2">
      <c r="A156" s="231" t="s">
        <v>7</v>
      </c>
      <c r="B156" s="480">
        <v>90.5</v>
      </c>
      <c r="C156" s="310">
        <v>100</v>
      </c>
      <c r="D156" s="310">
        <v>93.3</v>
      </c>
      <c r="E156" s="309">
        <v>96.2</v>
      </c>
      <c r="F156" s="481">
        <v>83.3</v>
      </c>
      <c r="G156" s="398">
        <v>89.3</v>
      </c>
      <c r="H156" s="570"/>
      <c r="I156" s="570"/>
    </row>
    <row r="157" spans="1:9" x14ac:dyDescent="0.2">
      <c r="A157" s="231" t="s">
        <v>8</v>
      </c>
      <c r="B157" s="482">
        <v>4.7E-2</v>
      </c>
      <c r="C157" s="311">
        <v>0.04</v>
      </c>
      <c r="D157" s="311">
        <v>4.3999999999999997E-2</v>
      </c>
      <c r="E157" s="253">
        <v>4.5999999999999999E-2</v>
      </c>
      <c r="F157" s="254">
        <v>7.0999999999999994E-2</v>
      </c>
      <c r="G157" s="399">
        <v>7.0000000000000007E-2</v>
      </c>
      <c r="H157" s="570"/>
      <c r="I157" s="475"/>
    </row>
    <row r="158" spans="1:9" x14ac:dyDescent="0.2">
      <c r="A158" s="242" t="s">
        <v>1</v>
      </c>
      <c r="B158" s="257">
        <f t="shared" ref="B158:G158" si="26">B155/B154*100-100</f>
        <v>-4.8421052631578902</v>
      </c>
      <c r="C158" s="258">
        <f t="shared" si="26"/>
        <v>-2.2631578947368496</v>
      </c>
      <c r="D158" s="258">
        <f t="shared" si="26"/>
        <v>1.0526315789473699</v>
      </c>
      <c r="E158" s="258">
        <f t="shared" si="26"/>
        <v>2.5789473684210549</v>
      </c>
      <c r="F158" s="259">
        <f t="shared" si="26"/>
        <v>9.0526315789473841</v>
      </c>
      <c r="G158" s="390">
        <f t="shared" si="26"/>
        <v>1.6315789473684248</v>
      </c>
      <c r="H158" s="228"/>
      <c r="I158" s="570"/>
    </row>
    <row r="159" spans="1:9" ht="13.5" thickBot="1" x14ac:dyDescent="0.25">
      <c r="A159" s="261" t="s">
        <v>27</v>
      </c>
      <c r="B159" s="262">
        <f>B155-B142</f>
        <v>49</v>
      </c>
      <c r="C159" s="263">
        <f t="shared" ref="C159:F159" si="27">C155-C142</f>
        <v>58</v>
      </c>
      <c r="D159" s="263">
        <f t="shared" si="27"/>
        <v>89</v>
      </c>
      <c r="E159" s="263">
        <f t="shared" si="27"/>
        <v>57</v>
      </c>
      <c r="F159" s="264">
        <f t="shared" si="27"/>
        <v>168</v>
      </c>
      <c r="G159" s="400">
        <f>G155-F142</f>
        <v>27</v>
      </c>
      <c r="H159" s="527"/>
      <c r="I159" s="570"/>
    </row>
    <row r="160" spans="1:9" x14ac:dyDescent="0.2">
      <c r="A160" s="273" t="s">
        <v>52</v>
      </c>
      <c r="B160" s="567">
        <v>216</v>
      </c>
      <c r="C160" s="556">
        <v>240</v>
      </c>
      <c r="D160" s="556">
        <v>307</v>
      </c>
      <c r="E160" s="556">
        <v>263</v>
      </c>
      <c r="F160" s="568">
        <v>302</v>
      </c>
      <c r="G160" s="393">
        <f>SUM(B160:F160)</f>
        <v>1328</v>
      </c>
      <c r="H160" s="570" t="s">
        <v>56</v>
      </c>
      <c r="I160" s="271">
        <f>G147-G160</f>
        <v>1</v>
      </c>
    </row>
    <row r="161" spans="1:9" x14ac:dyDescent="0.2">
      <c r="A161" s="273" t="s">
        <v>28</v>
      </c>
      <c r="B161" s="218">
        <v>78.5</v>
      </c>
      <c r="C161" s="571">
        <v>78.5</v>
      </c>
      <c r="D161" s="571">
        <v>78.5</v>
      </c>
      <c r="E161" s="571">
        <v>78.5</v>
      </c>
      <c r="F161" s="219">
        <v>78.5</v>
      </c>
      <c r="G161" s="394"/>
      <c r="H161" s="570" t="s">
        <v>57</v>
      </c>
      <c r="I161" s="570">
        <v>75.569999999999993</v>
      </c>
    </row>
    <row r="162" spans="1:9" ht="13.5" thickBot="1" x14ac:dyDescent="0.25">
      <c r="A162" s="274" t="s">
        <v>26</v>
      </c>
      <c r="B162" s="574">
        <f>(B161-B148)</f>
        <v>3</v>
      </c>
      <c r="C162" s="575">
        <f t="shared" ref="C162:F162" si="28">(C161-C148)</f>
        <v>3</v>
      </c>
      <c r="D162" s="575">
        <f t="shared" si="28"/>
        <v>3</v>
      </c>
      <c r="E162" s="575">
        <f t="shared" si="28"/>
        <v>3</v>
      </c>
      <c r="F162" s="576">
        <f t="shared" si="28"/>
        <v>3</v>
      </c>
      <c r="G162" s="395"/>
      <c r="H162" s="570" t="s">
        <v>26</v>
      </c>
      <c r="I162" s="577">
        <f>I161-I148</f>
        <v>2.0599999999999881</v>
      </c>
    </row>
    <row r="163" spans="1:9" x14ac:dyDescent="0.2">
      <c r="B163" s="200">
        <v>78.5</v>
      </c>
      <c r="C163" s="592">
        <v>78.5</v>
      </c>
      <c r="D163" s="592">
        <v>78.5</v>
      </c>
      <c r="E163" s="592">
        <v>78.5</v>
      </c>
      <c r="F163" s="592">
        <v>78.5</v>
      </c>
    </row>
    <row r="164" spans="1:9" ht="13.5" thickBot="1" x14ac:dyDescent="0.25"/>
    <row r="165" spans="1:9" ht="13.5" thickBot="1" x14ac:dyDescent="0.25">
      <c r="A165" s="278" t="s">
        <v>204</v>
      </c>
      <c r="B165" s="690" t="s">
        <v>142</v>
      </c>
      <c r="C165" s="691"/>
      <c r="D165" s="691"/>
      <c r="E165" s="691"/>
      <c r="F165" s="593"/>
      <c r="G165" s="299" t="s">
        <v>0</v>
      </c>
      <c r="H165" s="594"/>
      <c r="I165" s="594"/>
    </row>
    <row r="166" spans="1:9" ht="13.5" thickBot="1" x14ac:dyDescent="0.25">
      <c r="A166" s="231" t="s">
        <v>2</v>
      </c>
      <c r="B166" s="401">
        <v>1</v>
      </c>
      <c r="C166" s="402">
        <v>2</v>
      </c>
      <c r="D166" s="402">
        <v>3</v>
      </c>
      <c r="E166" s="402">
        <v>4</v>
      </c>
      <c r="F166" s="479">
        <v>5</v>
      </c>
      <c r="G166" s="444">
        <v>131</v>
      </c>
      <c r="H166" s="594"/>
      <c r="I166" s="594"/>
    </row>
    <row r="167" spans="1:9" x14ac:dyDescent="0.2">
      <c r="A167" s="236" t="s">
        <v>3</v>
      </c>
      <c r="B167" s="403">
        <v>2010</v>
      </c>
      <c r="C167" s="404">
        <v>2010</v>
      </c>
      <c r="D167" s="405">
        <v>2010</v>
      </c>
      <c r="E167" s="405">
        <v>2010</v>
      </c>
      <c r="F167" s="406">
        <v>2010</v>
      </c>
      <c r="G167" s="411">
        <v>2010</v>
      </c>
      <c r="H167" s="594"/>
      <c r="I167" s="594"/>
    </row>
    <row r="168" spans="1:9" x14ac:dyDescent="0.2">
      <c r="A168" s="242" t="s">
        <v>6</v>
      </c>
      <c r="B168" s="306">
        <v>2016</v>
      </c>
      <c r="C168" s="307">
        <v>2016</v>
      </c>
      <c r="D168" s="307">
        <v>2003</v>
      </c>
      <c r="E168" s="307">
        <v>2052</v>
      </c>
      <c r="F168" s="407">
        <v>2108</v>
      </c>
      <c r="G168" s="397">
        <v>2041</v>
      </c>
      <c r="H168" s="594"/>
      <c r="I168" s="475"/>
    </row>
    <row r="169" spans="1:9" x14ac:dyDescent="0.2">
      <c r="A169" s="231" t="s">
        <v>7</v>
      </c>
      <c r="B169" s="480">
        <v>95.2</v>
      </c>
      <c r="C169" s="310">
        <v>100</v>
      </c>
      <c r="D169" s="310">
        <v>96.7</v>
      </c>
      <c r="E169" s="309">
        <v>100</v>
      </c>
      <c r="F169" s="481">
        <v>93.3</v>
      </c>
      <c r="G169" s="398">
        <v>93.9</v>
      </c>
      <c r="H169" s="594"/>
      <c r="I169" s="594"/>
    </row>
    <row r="170" spans="1:9" x14ac:dyDescent="0.2">
      <c r="A170" s="231" t="s">
        <v>8</v>
      </c>
      <c r="B170" s="482">
        <v>5.2999999999999999E-2</v>
      </c>
      <c r="C170" s="311">
        <v>4.8000000000000001E-2</v>
      </c>
      <c r="D170" s="311">
        <v>4.2000000000000003E-2</v>
      </c>
      <c r="E170" s="253">
        <v>4.1000000000000002E-2</v>
      </c>
      <c r="F170" s="254">
        <v>6.3E-2</v>
      </c>
      <c r="G170" s="399">
        <v>5.3999999999999999E-2</v>
      </c>
      <c r="H170" s="594"/>
      <c r="I170" s="475"/>
    </row>
    <row r="171" spans="1:9" x14ac:dyDescent="0.2">
      <c r="A171" s="242" t="s">
        <v>1</v>
      </c>
      <c r="B171" s="257">
        <f t="shared" ref="B171:G171" si="29">B168/B167*100-100</f>
        <v>0.29850746268655826</v>
      </c>
      <c r="C171" s="258">
        <f t="shared" si="29"/>
        <v>0.29850746268655826</v>
      </c>
      <c r="D171" s="258">
        <f t="shared" si="29"/>
        <v>-0.34825870646766077</v>
      </c>
      <c r="E171" s="258">
        <f t="shared" si="29"/>
        <v>2.0895522388059788</v>
      </c>
      <c r="F171" s="259">
        <f t="shared" si="29"/>
        <v>4.875621890547265</v>
      </c>
      <c r="G171" s="390">
        <f t="shared" si="29"/>
        <v>1.5422885572139222</v>
      </c>
      <c r="H171" s="228"/>
      <c r="I171" s="594"/>
    </row>
    <row r="172" spans="1:9" ht="13.5" thickBot="1" x14ac:dyDescent="0.25">
      <c r="A172" s="261" t="s">
        <v>27</v>
      </c>
      <c r="B172" s="262">
        <f>B168-B155</f>
        <v>208</v>
      </c>
      <c r="C172" s="263">
        <f t="shared" ref="C172:F172" si="30">C168-C155</f>
        <v>159</v>
      </c>
      <c r="D172" s="263">
        <f t="shared" si="30"/>
        <v>83</v>
      </c>
      <c r="E172" s="263">
        <f t="shared" si="30"/>
        <v>103</v>
      </c>
      <c r="F172" s="264">
        <f t="shared" si="30"/>
        <v>36</v>
      </c>
      <c r="G172" s="400">
        <f>G168-F155</f>
        <v>-31</v>
      </c>
      <c r="H172" s="527"/>
      <c r="I172" s="594"/>
    </row>
    <row r="173" spans="1:9" x14ac:dyDescent="0.2">
      <c r="A173" s="273" t="s">
        <v>52</v>
      </c>
      <c r="B173" s="567">
        <v>214</v>
      </c>
      <c r="C173" s="556">
        <v>240</v>
      </c>
      <c r="D173" s="556">
        <v>307</v>
      </c>
      <c r="E173" s="556">
        <v>263</v>
      </c>
      <c r="F173" s="568">
        <v>302</v>
      </c>
      <c r="G173" s="393">
        <f>SUM(B173:F173)</f>
        <v>1326</v>
      </c>
      <c r="H173" s="594" t="s">
        <v>56</v>
      </c>
      <c r="I173" s="271">
        <f>G160-G173</f>
        <v>2</v>
      </c>
    </row>
    <row r="174" spans="1:9" x14ac:dyDescent="0.2">
      <c r="A174" s="273" t="s">
        <v>28</v>
      </c>
      <c r="B174" s="218">
        <v>81.5</v>
      </c>
      <c r="C174" s="595">
        <v>81.5</v>
      </c>
      <c r="D174" s="595">
        <v>81.5</v>
      </c>
      <c r="E174" s="595">
        <v>81.5</v>
      </c>
      <c r="F174" s="219">
        <v>81.5</v>
      </c>
      <c r="G174" s="394"/>
      <c r="H174" s="594" t="s">
        <v>57</v>
      </c>
      <c r="I174" s="594">
        <v>78.63</v>
      </c>
    </row>
    <row r="175" spans="1:9" ht="13.5" thickBot="1" x14ac:dyDescent="0.25">
      <c r="A175" s="274" t="s">
        <v>26</v>
      </c>
      <c r="B175" s="574">
        <f>(B174-B161)</f>
        <v>3</v>
      </c>
      <c r="C175" s="575">
        <f t="shared" ref="C175:F175" si="31">(C174-C161)</f>
        <v>3</v>
      </c>
      <c r="D175" s="575">
        <f t="shared" si="31"/>
        <v>3</v>
      </c>
      <c r="E175" s="575">
        <f t="shared" si="31"/>
        <v>3</v>
      </c>
      <c r="F175" s="576">
        <f t="shared" si="31"/>
        <v>3</v>
      </c>
      <c r="G175" s="395"/>
      <c r="H175" s="594" t="s">
        <v>26</v>
      </c>
      <c r="I175" s="577">
        <f>I174-I161</f>
        <v>3.0600000000000023</v>
      </c>
    </row>
    <row r="177" spans="1:20" ht="13.5" thickBot="1" x14ac:dyDescent="0.25"/>
    <row r="178" spans="1:20" ht="13.5" thickBot="1" x14ac:dyDescent="0.25">
      <c r="A178" s="278" t="s">
        <v>205</v>
      </c>
      <c r="B178" s="690" t="s">
        <v>142</v>
      </c>
      <c r="C178" s="691"/>
      <c r="D178" s="691"/>
      <c r="E178" s="691"/>
      <c r="F178" s="640"/>
      <c r="G178" s="299" t="s">
        <v>0</v>
      </c>
      <c r="H178" s="641"/>
      <c r="I178" s="641"/>
      <c r="J178" s="641"/>
      <c r="K178" s="641"/>
    </row>
    <row r="179" spans="1:20" ht="13.5" thickBot="1" x14ac:dyDescent="0.25">
      <c r="A179" s="231" t="s">
        <v>2</v>
      </c>
      <c r="B179" s="401">
        <v>1</v>
      </c>
      <c r="C179" s="402">
        <v>2</v>
      </c>
      <c r="D179" s="402">
        <v>3</v>
      </c>
      <c r="E179" s="402">
        <v>4</v>
      </c>
      <c r="F179" s="479">
        <v>5</v>
      </c>
      <c r="G179" s="444">
        <v>131</v>
      </c>
      <c r="H179" s="641"/>
      <c r="I179" s="641"/>
      <c r="J179" s="641"/>
      <c r="K179" s="641"/>
    </row>
    <row r="180" spans="1:20" ht="13.5" thickBot="1" x14ac:dyDescent="0.25">
      <c r="A180" s="236" t="s">
        <v>3</v>
      </c>
      <c r="B180" s="403">
        <v>2120</v>
      </c>
      <c r="C180" s="404">
        <v>2120</v>
      </c>
      <c r="D180" s="405">
        <v>2120</v>
      </c>
      <c r="E180" s="405">
        <v>2120</v>
      </c>
      <c r="F180" s="406">
        <v>2120</v>
      </c>
      <c r="G180" s="411">
        <v>2120</v>
      </c>
      <c r="H180" s="641"/>
      <c r="I180" s="641"/>
      <c r="J180" s="641"/>
      <c r="K180" s="641"/>
    </row>
    <row r="181" spans="1:20" ht="13.5" thickBot="1" x14ac:dyDescent="0.25">
      <c r="A181" s="242" t="s">
        <v>6</v>
      </c>
      <c r="B181" s="306">
        <v>2080</v>
      </c>
      <c r="C181" s="307">
        <v>2036</v>
      </c>
      <c r="D181" s="307">
        <v>2066</v>
      </c>
      <c r="E181" s="307">
        <v>2045</v>
      </c>
      <c r="F181" s="407">
        <v>2146</v>
      </c>
      <c r="G181" s="397">
        <v>2077</v>
      </c>
      <c r="H181" s="641"/>
      <c r="I181" s="475"/>
      <c r="J181" s="641"/>
      <c r="K181" s="641"/>
      <c r="M181" s="635"/>
      <c r="N181" s="693" t="s">
        <v>173</v>
      </c>
      <c r="O181" s="694"/>
      <c r="P181" s="694"/>
      <c r="Q181" s="695"/>
    </row>
    <row r="182" spans="1:20" ht="13.5" thickBot="1" x14ac:dyDescent="0.25">
      <c r="A182" s="231" t="s">
        <v>7</v>
      </c>
      <c r="B182" s="480">
        <v>95.2</v>
      </c>
      <c r="C182" s="310">
        <v>91.7</v>
      </c>
      <c r="D182" s="310">
        <v>96.7</v>
      </c>
      <c r="E182" s="309">
        <v>96.2</v>
      </c>
      <c r="F182" s="606">
        <v>80</v>
      </c>
      <c r="G182" s="398">
        <v>90.8</v>
      </c>
      <c r="H182" s="641"/>
      <c r="I182" s="641"/>
      <c r="J182" s="641"/>
      <c r="K182" s="641"/>
      <c r="M182" s="636"/>
      <c r="N182" s="623" t="s">
        <v>214</v>
      </c>
      <c r="O182" s="624" t="s">
        <v>149</v>
      </c>
      <c r="P182" s="625" t="s">
        <v>148</v>
      </c>
      <c r="Q182" s="626" t="s">
        <v>176</v>
      </c>
      <c r="R182" s="200" t="s">
        <v>236</v>
      </c>
      <c r="T182" s="200" t="s">
        <v>240</v>
      </c>
    </row>
    <row r="183" spans="1:20" ht="14.25" x14ac:dyDescent="0.2">
      <c r="A183" s="231" t="s">
        <v>8</v>
      </c>
      <c r="B183" s="482">
        <v>5.3999999999999999E-2</v>
      </c>
      <c r="C183" s="311">
        <v>5.8999999999999997E-2</v>
      </c>
      <c r="D183" s="311">
        <v>4.8000000000000001E-2</v>
      </c>
      <c r="E183" s="253">
        <v>5.1999999999999998E-2</v>
      </c>
      <c r="F183" s="254">
        <v>7.5999999999999998E-2</v>
      </c>
      <c r="G183" s="399">
        <v>6.2E-2</v>
      </c>
      <c r="H183" s="641"/>
      <c r="I183" s="475"/>
      <c r="J183" s="641"/>
      <c r="K183" s="641"/>
      <c r="M183" s="616"/>
      <c r="N183" s="352">
        <v>1</v>
      </c>
      <c r="O183" s="232" t="s">
        <v>230</v>
      </c>
      <c r="P183" s="232">
        <v>103</v>
      </c>
      <c r="Q183" s="627">
        <v>85</v>
      </c>
    </row>
    <row r="184" spans="1:20" ht="14.25" x14ac:dyDescent="0.2">
      <c r="A184" s="242" t="s">
        <v>1</v>
      </c>
      <c r="B184" s="257">
        <f t="shared" ref="B184:G184" si="32">B181/B180*100-100</f>
        <v>-1.8867924528301927</v>
      </c>
      <c r="C184" s="258">
        <f t="shared" si="32"/>
        <v>-3.9622641509433976</v>
      </c>
      <c r="D184" s="258">
        <f t="shared" si="32"/>
        <v>-2.5471698113207566</v>
      </c>
      <c r="E184" s="258">
        <f t="shared" si="32"/>
        <v>-3.5377358490566024</v>
      </c>
      <c r="F184" s="259">
        <f t="shared" si="32"/>
        <v>1.2264150943396288</v>
      </c>
      <c r="G184" s="390">
        <f t="shared" si="32"/>
        <v>-2.0283018867924483</v>
      </c>
      <c r="H184" s="228" t="s">
        <v>208</v>
      </c>
      <c r="I184" s="641"/>
      <c r="J184" s="641"/>
      <c r="K184" s="641"/>
      <c r="M184" s="616"/>
      <c r="N184" s="218">
        <v>2</v>
      </c>
      <c r="O184" s="629" t="s">
        <v>231</v>
      </c>
      <c r="P184" s="629">
        <v>162</v>
      </c>
      <c r="Q184" s="628">
        <v>85</v>
      </c>
      <c r="R184" s="200">
        <v>70</v>
      </c>
      <c r="S184" s="200" t="s">
        <v>237</v>
      </c>
      <c r="T184" s="200">
        <v>90</v>
      </c>
    </row>
    <row r="185" spans="1:20" ht="15" thickBot="1" x14ac:dyDescent="0.25">
      <c r="A185" s="261" t="s">
        <v>27</v>
      </c>
      <c r="B185" s="262">
        <f>B181-B168</f>
        <v>64</v>
      </c>
      <c r="C185" s="263">
        <f t="shared" ref="C185:F185" si="33">C181-C168</f>
        <v>20</v>
      </c>
      <c r="D185" s="263">
        <f t="shared" si="33"/>
        <v>63</v>
      </c>
      <c r="E185" s="263">
        <f t="shared" si="33"/>
        <v>-7</v>
      </c>
      <c r="F185" s="264">
        <f t="shared" si="33"/>
        <v>38</v>
      </c>
      <c r="G185" s="400">
        <f>G181-F168</f>
        <v>-31</v>
      </c>
      <c r="H185" s="527"/>
      <c r="I185" s="641"/>
      <c r="J185" s="641"/>
      <c r="K185" s="641"/>
      <c r="M185" s="616"/>
      <c r="N185" s="218">
        <v>3</v>
      </c>
      <c r="O185" s="629" t="s">
        <v>232</v>
      </c>
      <c r="P185" s="629">
        <v>231</v>
      </c>
      <c r="Q185" s="628">
        <v>85</v>
      </c>
      <c r="R185" s="200">
        <v>90</v>
      </c>
      <c r="S185" s="200" t="s">
        <v>238</v>
      </c>
      <c r="T185" s="200">
        <v>90</v>
      </c>
    </row>
    <row r="186" spans="1:20" ht="14.25" x14ac:dyDescent="0.2">
      <c r="A186" s="273" t="s">
        <v>52</v>
      </c>
      <c r="B186" s="567">
        <v>214</v>
      </c>
      <c r="C186" s="556">
        <v>239</v>
      </c>
      <c r="D186" s="556">
        <v>306</v>
      </c>
      <c r="E186" s="556">
        <v>263</v>
      </c>
      <c r="F186" s="568">
        <v>301</v>
      </c>
      <c r="G186" s="393">
        <f>SUM(B186:F186)</f>
        <v>1323</v>
      </c>
      <c r="H186" s="641" t="s">
        <v>56</v>
      </c>
      <c r="I186" s="271">
        <f>G173-G186</f>
        <v>3</v>
      </c>
      <c r="J186" s="641"/>
      <c r="K186" s="641"/>
      <c r="M186" s="610"/>
      <c r="N186" s="611">
        <v>4</v>
      </c>
      <c r="O186" s="629" t="s">
        <v>233</v>
      </c>
      <c r="P186" s="629">
        <v>336</v>
      </c>
      <c r="Q186" s="628">
        <v>85</v>
      </c>
      <c r="R186" s="200">
        <v>100</v>
      </c>
      <c r="S186" s="200" t="s">
        <v>239</v>
      </c>
      <c r="T186" s="200">
        <v>90</v>
      </c>
    </row>
    <row r="187" spans="1:20" ht="15" thickBot="1" x14ac:dyDescent="0.25">
      <c r="A187" s="273" t="s">
        <v>28</v>
      </c>
      <c r="B187" s="218">
        <v>85</v>
      </c>
      <c r="C187" s="642">
        <v>85</v>
      </c>
      <c r="D187" s="642">
        <v>85</v>
      </c>
      <c r="E187" s="642">
        <v>85</v>
      </c>
      <c r="F187" s="219">
        <v>85</v>
      </c>
      <c r="G187" s="394"/>
      <c r="H187" s="641" t="s">
        <v>57</v>
      </c>
      <c r="I187" s="641">
        <v>81.63</v>
      </c>
      <c r="J187" s="641"/>
      <c r="K187" s="641"/>
      <c r="M187" s="610"/>
      <c r="N187" s="637">
        <v>5</v>
      </c>
      <c r="O187" s="217">
        <v>1700</v>
      </c>
      <c r="P187" s="217">
        <v>393</v>
      </c>
      <c r="Q187" s="638">
        <v>85</v>
      </c>
      <c r="S187" s="200">
        <v>1710</v>
      </c>
    </row>
    <row r="188" spans="1:20" ht="13.5" thickBot="1" x14ac:dyDescent="0.25">
      <c r="A188" s="274" t="s">
        <v>26</v>
      </c>
      <c r="B188" s="574">
        <f>(B187-B174)</f>
        <v>3.5</v>
      </c>
      <c r="C188" s="575">
        <f t="shared" ref="C188:F188" si="34">(C187-C174)</f>
        <v>3.5</v>
      </c>
      <c r="D188" s="575">
        <f t="shared" si="34"/>
        <v>3.5</v>
      </c>
      <c r="E188" s="575">
        <f t="shared" si="34"/>
        <v>3.5</v>
      </c>
      <c r="F188" s="576">
        <f t="shared" si="34"/>
        <v>3.5</v>
      </c>
      <c r="G188" s="395"/>
      <c r="H188" s="641" t="s">
        <v>26</v>
      </c>
      <c r="I188" s="577">
        <f>I187-I174</f>
        <v>3</v>
      </c>
      <c r="J188" s="641"/>
      <c r="K188" s="641"/>
    </row>
    <row r="189" spans="1:20" x14ac:dyDescent="0.2">
      <c r="A189" s="641"/>
      <c r="B189" s="641">
        <v>85</v>
      </c>
      <c r="C189" s="641">
        <v>85</v>
      </c>
      <c r="D189" s="641">
        <v>85</v>
      </c>
      <c r="E189" s="641">
        <v>85</v>
      </c>
      <c r="F189" s="641">
        <v>85</v>
      </c>
      <c r="G189" s="641"/>
      <c r="H189" s="641"/>
      <c r="I189" s="641"/>
      <c r="J189" s="641"/>
      <c r="K189" s="641"/>
    </row>
    <row r="190" spans="1:20" x14ac:dyDescent="0.2">
      <c r="A190" s="641"/>
      <c r="B190" s="641"/>
      <c r="C190" s="641"/>
      <c r="D190" s="641"/>
      <c r="E190" s="641"/>
      <c r="F190" s="641" t="s">
        <v>206</v>
      </c>
      <c r="G190" s="641"/>
      <c r="H190" s="641"/>
      <c r="I190" s="641" t="s">
        <v>207</v>
      </c>
      <c r="J190" s="641"/>
      <c r="K190" s="641"/>
    </row>
    <row r="191" spans="1:20" s="645" customFormat="1" ht="13.5" thickBot="1" x14ac:dyDescent="0.25"/>
    <row r="192" spans="1:20" ht="13.5" thickBot="1" x14ac:dyDescent="0.25">
      <c r="A192" s="278" t="s">
        <v>234</v>
      </c>
      <c r="B192" s="690" t="s">
        <v>142</v>
      </c>
      <c r="C192" s="691"/>
      <c r="D192" s="691"/>
      <c r="E192" s="691"/>
      <c r="F192" s="630"/>
      <c r="G192" s="299" t="s">
        <v>0</v>
      </c>
      <c r="H192" s="632"/>
      <c r="I192" s="632"/>
      <c r="J192" s="632"/>
    </row>
    <row r="193" spans="1:10" ht="13.5" thickBot="1" x14ac:dyDescent="0.25">
      <c r="A193" s="231" t="s">
        <v>2</v>
      </c>
      <c r="B193" s="401">
        <v>1</v>
      </c>
      <c r="C193" s="402">
        <v>2</v>
      </c>
      <c r="D193" s="402">
        <v>3</v>
      </c>
      <c r="E193" s="402">
        <v>4</v>
      </c>
      <c r="F193" s="479">
        <v>5</v>
      </c>
      <c r="G193" s="444">
        <v>121</v>
      </c>
      <c r="H193" s="632"/>
      <c r="I193" s="632"/>
      <c r="J193" s="632"/>
    </row>
    <row r="194" spans="1:10" x14ac:dyDescent="0.2">
      <c r="A194" s="236" t="s">
        <v>3</v>
      </c>
      <c r="B194" s="403">
        <v>2240</v>
      </c>
      <c r="C194" s="404">
        <v>2240</v>
      </c>
      <c r="D194" s="405">
        <v>2240</v>
      </c>
      <c r="E194" s="405">
        <v>2240</v>
      </c>
      <c r="F194" s="406">
        <v>2240</v>
      </c>
      <c r="G194" s="411">
        <v>2240</v>
      </c>
      <c r="H194" s="632"/>
      <c r="I194" s="632"/>
      <c r="J194" s="632"/>
    </row>
    <row r="195" spans="1:10" x14ac:dyDescent="0.2">
      <c r="A195" s="242" t="s">
        <v>6</v>
      </c>
      <c r="B195" s="306">
        <v>2004</v>
      </c>
      <c r="C195" s="307">
        <v>2074</v>
      </c>
      <c r="D195" s="307">
        <v>2180</v>
      </c>
      <c r="E195" s="307">
        <v>2251</v>
      </c>
      <c r="F195" s="407">
        <v>2408</v>
      </c>
      <c r="G195" s="397">
        <v>2244</v>
      </c>
      <c r="H195" s="632"/>
      <c r="I195" s="475"/>
      <c r="J195" s="632"/>
    </row>
    <row r="196" spans="1:10" x14ac:dyDescent="0.2">
      <c r="A196" s="231" t="s">
        <v>7</v>
      </c>
      <c r="B196" s="480">
        <v>100</v>
      </c>
      <c r="C196" s="310">
        <v>100</v>
      </c>
      <c r="D196" s="310">
        <v>100</v>
      </c>
      <c r="E196" s="309">
        <v>100</v>
      </c>
      <c r="F196" s="639">
        <v>92.3</v>
      </c>
      <c r="G196" s="398">
        <v>93.5</v>
      </c>
      <c r="H196" s="632"/>
      <c r="I196" s="632"/>
      <c r="J196" s="632"/>
    </row>
    <row r="197" spans="1:10" x14ac:dyDescent="0.2">
      <c r="A197" s="231" t="s">
        <v>8</v>
      </c>
      <c r="B197" s="482">
        <v>1.7000000000000001E-2</v>
      </c>
      <c r="C197" s="311">
        <v>3.3000000000000002E-2</v>
      </c>
      <c r="D197" s="311">
        <v>2.5000000000000001E-2</v>
      </c>
      <c r="E197" s="253">
        <v>2.5999999999999999E-2</v>
      </c>
      <c r="F197" s="254">
        <v>5.1999999999999998E-2</v>
      </c>
      <c r="G197" s="399">
        <v>7.0999999999999994E-2</v>
      </c>
      <c r="H197" s="632"/>
      <c r="I197" s="475"/>
      <c r="J197" s="632"/>
    </row>
    <row r="198" spans="1:10" x14ac:dyDescent="0.2">
      <c r="A198" s="242" t="s">
        <v>1</v>
      </c>
      <c r="B198" s="257">
        <f t="shared" ref="B198:G198" si="35">B195/B194*100-100</f>
        <v>-10.535714285714278</v>
      </c>
      <c r="C198" s="258">
        <f t="shared" si="35"/>
        <v>-7.4107142857142776</v>
      </c>
      <c r="D198" s="258">
        <f t="shared" si="35"/>
        <v>-2.6785714285714306</v>
      </c>
      <c r="E198" s="258">
        <f t="shared" si="35"/>
        <v>0.4910714285714306</v>
      </c>
      <c r="F198" s="259">
        <f t="shared" si="35"/>
        <v>7.5</v>
      </c>
      <c r="G198" s="390">
        <f t="shared" si="35"/>
        <v>0.1785714285714306</v>
      </c>
      <c r="H198" s="228"/>
      <c r="I198" s="632"/>
      <c r="J198" s="632"/>
    </row>
    <row r="199" spans="1:10" ht="13.5" thickBot="1" x14ac:dyDescent="0.25">
      <c r="A199" s="261" t="s">
        <v>27</v>
      </c>
      <c r="B199" s="262">
        <f>B195-B181</f>
        <v>-76</v>
      </c>
      <c r="C199" s="263">
        <f t="shared" ref="C199:F199" si="36">C195-C181</f>
        <v>38</v>
      </c>
      <c r="D199" s="263">
        <f t="shared" si="36"/>
        <v>114</v>
      </c>
      <c r="E199" s="263">
        <f t="shared" si="36"/>
        <v>206</v>
      </c>
      <c r="F199" s="264">
        <f t="shared" si="36"/>
        <v>262</v>
      </c>
      <c r="G199" s="400">
        <f>G195-F181</f>
        <v>98</v>
      </c>
      <c r="H199" s="527"/>
      <c r="I199" s="632"/>
      <c r="J199" s="632"/>
    </row>
    <row r="200" spans="1:10" x14ac:dyDescent="0.2">
      <c r="A200" s="273" t="s">
        <v>52</v>
      </c>
      <c r="B200" s="567">
        <v>103</v>
      </c>
      <c r="C200" s="556">
        <v>162</v>
      </c>
      <c r="D200" s="556">
        <v>231</v>
      </c>
      <c r="E200" s="556">
        <v>336</v>
      </c>
      <c r="F200" s="650">
        <v>393</v>
      </c>
      <c r="G200" s="393">
        <f>SUM(B200:F200)</f>
        <v>1225</v>
      </c>
      <c r="H200" s="632" t="s">
        <v>56</v>
      </c>
      <c r="I200" s="271">
        <f>G186-G200</f>
        <v>98</v>
      </c>
      <c r="J200" s="364" t="s">
        <v>235</v>
      </c>
    </row>
    <row r="201" spans="1:10" x14ac:dyDescent="0.2">
      <c r="A201" s="273" t="s">
        <v>28</v>
      </c>
      <c r="B201" s="218">
        <v>89.5</v>
      </c>
      <c r="C201" s="631">
        <v>89.5</v>
      </c>
      <c r="D201" s="631">
        <v>89.5</v>
      </c>
      <c r="E201" s="631">
        <v>89.5</v>
      </c>
      <c r="F201" s="219">
        <v>89.5</v>
      </c>
      <c r="G201" s="394"/>
      <c r="H201" s="632" t="s">
        <v>57</v>
      </c>
      <c r="I201" s="632">
        <v>85.56</v>
      </c>
      <c r="J201" s="632"/>
    </row>
    <row r="202" spans="1:10" ht="13.5" thickBot="1" x14ac:dyDescent="0.25">
      <c r="A202" s="274" t="s">
        <v>26</v>
      </c>
      <c r="B202" s="574">
        <f>(B201-B187)</f>
        <v>4.5</v>
      </c>
      <c r="C202" s="575">
        <f t="shared" ref="C202:F202" si="37">(C201-C187)</f>
        <v>4.5</v>
      </c>
      <c r="D202" s="575">
        <f t="shared" si="37"/>
        <v>4.5</v>
      </c>
      <c r="E202" s="575">
        <f t="shared" si="37"/>
        <v>4.5</v>
      </c>
      <c r="F202" s="576">
        <f t="shared" si="37"/>
        <v>4.5</v>
      </c>
      <c r="G202" s="395"/>
      <c r="H202" s="632" t="s">
        <v>26</v>
      </c>
      <c r="I202" s="577">
        <f>I201-I187</f>
        <v>3.9300000000000068</v>
      </c>
      <c r="J202" s="632"/>
    </row>
    <row r="205" spans="1:10" ht="13.5" thickBot="1" x14ac:dyDescent="0.25"/>
    <row r="206" spans="1:10" ht="13.5" thickBot="1" x14ac:dyDescent="0.25">
      <c r="A206" s="278" t="s">
        <v>243</v>
      </c>
      <c r="B206" s="690" t="s">
        <v>142</v>
      </c>
      <c r="C206" s="691"/>
      <c r="D206" s="691"/>
      <c r="E206" s="691"/>
      <c r="F206" s="652"/>
      <c r="G206" s="299" t="s">
        <v>0</v>
      </c>
      <c r="H206" s="653"/>
      <c r="I206" s="653"/>
    </row>
    <row r="207" spans="1:10" ht="13.5" thickBot="1" x14ac:dyDescent="0.25">
      <c r="A207" s="231" t="s">
        <v>2</v>
      </c>
      <c r="B207" s="401">
        <v>1</v>
      </c>
      <c r="C207" s="402">
        <v>2</v>
      </c>
      <c r="D207" s="402">
        <v>3</v>
      </c>
      <c r="E207" s="402">
        <v>4</v>
      </c>
      <c r="F207" s="479">
        <v>5</v>
      </c>
      <c r="G207" s="444">
        <v>123</v>
      </c>
      <c r="H207" s="653"/>
      <c r="I207" s="653"/>
    </row>
    <row r="208" spans="1:10" x14ac:dyDescent="0.2">
      <c r="A208" s="236" t="s">
        <v>3</v>
      </c>
      <c r="B208" s="403">
        <v>2370</v>
      </c>
      <c r="C208" s="404">
        <v>2370</v>
      </c>
      <c r="D208" s="405">
        <v>2370</v>
      </c>
      <c r="E208" s="405">
        <v>2370</v>
      </c>
      <c r="F208" s="406">
        <v>2370</v>
      </c>
      <c r="G208" s="411">
        <v>2370</v>
      </c>
      <c r="H208" s="653"/>
      <c r="I208" s="653"/>
    </row>
    <row r="209" spans="1:9" x14ac:dyDescent="0.2">
      <c r="A209" s="242" t="s">
        <v>6</v>
      </c>
      <c r="B209" s="306">
        <v>2120</v>
      </c>
      <c r="C209" s="307">
        <v>2192</v>
      </c>
      <c r="D209" s="307">
        <v>2272</v>
      </c>
      <c r="E209" s="307">
        <v>2346</v>
      </c>
      <c r="F209" s="407">
        <v>2473</v>
      </c>
      <c r="G209" s="397">
        <v>2333</v>
      </c>
      <c r="H209" s="653"/>
      <c r="I209" s="475"/>
    </row>
    <row r="210" spans="1:9" x14ac:dyDescent="0.2">
      <c r="A210" s="231" t="s">
        <v>7</v>
      </c>
      <c r="B210" s="480">
        <v>100</v>
      </c>
      <c r="C210" s="310">
        <v>100</v>
      </c>
      <c r="D210" s="310">
        <v>100</v>
      </c>
      <c r="E210" s="309">
        <v>100</v>
      </c>
      <c r="F210" s="639">
        <v>89.7</v>
      </c>
      <c r="G210" s="398">
        <v>89.4</v>
      </c>
      <c r="H210" s="653"/>
      <c r="I210" s="653"/>
    </row>
    <row r="211" spans="1:9" x14ac:dyDescent="0.2">
      <c r="A211" s="231" t="s">
        <v>8</v>
      </c>
      <c r="B211" s="482">
        <v>1.9E-2</v>
      </c>
      <c r="C211" s="311">
        <v>3.2000000000000001E-2</v>
      </c>
      <c r="D211" s="311">
        <v>2.4E-2</v>
      </c>
      <c r="E211" s="253">
        <v>2.9000000000000001E-2</v>
      </c>
      <c r="F211" s="254">
        <v>6.7000000000000004E-2</v>
      </c>
      <c r="G211" s="399">
        <v>6.7000000000000004E-2</v>
      </c>
      <c r="H211" s="653"/>
      <c r="I211" s="475"/>
    </row>
    <row r="212" spans="1:9" x14ac:dyDescent="0.2">
      <c r="A212" s="242" t="s">
        <v>1</v>
      </c>
      <c r="B212" s="257">
        <f t="shared" ref="B212:G212" si="38">B209/B208*100-100</f>
        <v>-10.548523206751057</v>
      </c>
      <c r="C212" s="258">
        <f t="shared" si="38"/>
        <v>-7.5105485232067508</v>
      </c>
      <c r="D212" s="258">
        <f t="shared" si="38"/>
        <v>-4.1350210970464047</v>
      </c>
      <c r="E212" s="258">
        <f t="shared" si="38"/>
        <v>-1.0126582278481067</v>
      </c>
      <c r="F212" s="259">
        <f t="shared" si="38"/>
        <v>4.345991561181421</v>
      </c>
      <c r="G212" s="390">
        <f t="shared" si="38"/>
        <v>-1.5611814345991633</v>
      </c>
      <c r="H212" s="228"/>
      <c r="I212" s="653"/>
    </row>
    <row r="213" spans="1:9" ht="13.5" thickBot="1" x14ac:dyDescent="0.25">
      <c r="A213" s="261" t="s">
        <v>27</v>
      </c>
      <c r="B213" s="262">
        <f>B209-B195</f>
        <v>116</v>
      </c>
      <c r="C213" s="263">
        <f t="shared" ref="C213:F213" si="39">C209-C195</f>
        <v>118</v>
      </c>
      <c r="D213" s="263">
        <f t="shared" si="39"/>
        <v>92</v>
      </c>
      <c r="E213" s="263">
        <f t="shared" si="39"/>
        <v>95</v>
      </c>
      <c r="F213" s="264">
        <f t="shared" si="39"/>
        <v>65</v>
      </c>
      <c r="G213" s="400">
        <f>G209-F195</f>
        <v>-75</v>
      </c>
      <c r="H213" s="527"/>
      <c r="I213" s="653"/>
    </row>
    <row r="214" spans="1:9" x14ac:dyDescent="0.2">
      <c r="A214" s="273" t="s">
        <v>52</v>
      </c>
      <c r="B214" s="567">
        <v>103</v>
      </c>
      <c r="C214" s="556">
        <v>162</v>
      </c>
      <c r="D214" s="556">
        <v>231</v>
      </c>
      <c r="E214" s="556">
        <v>336</v>
      </c>
      <c r="F214" s="650">
        <v>393</v>
      </c>
      <c r="G214" s="393">
        <f>SUM(B214:F214)</f>
        <v>1225</v>
      </c>
      <c r="H214" s="653" t="s">
        <v>56</v>
      </c>
      <c r="I214" s="271">
        <f>G200-G214</f>
        <v>0</v>
      </c>
    </row>
    <row r="215" spans="1:9" x14ac:dyDescent="0.2">
      <c r="A215" s="273" t="s">
        <v>28</v>
      </c>
      <c r="B215" s="218">
        <v>94</v>
      </c>
      <c r="C215" s="654">
        <v>94</v>
      </c>
      <c r="D215" s="654">
        <v>94</v>
      </c>
      <c r="E215" s="654">
        <v>94</v>
      </c>
      <c r="F215" s="219">
        <v>94</v>
      </c>
      <c r="G215" s="394"/>
      <c r="H215" s="653" t="s">
        <v>57</v>
      </c>
      <c r="I215" s="653">
        <v>89.53</v>
      </c>
    </row>
    <row r="216" spans="1:9" ht="13.5" thickBot="1" x14ac:dyDescent="0.25">
      <c r="A216" s="274" t="s">
        <v>26</v>
      </c>
      <c r="B216" s="574">
        <f>(B215-B201)</f>
        <v>4.5</v>
      </c>
      <c r="C216" s="575">
        <f t="shared" ref="C216:F216" si="40">(C215-C201)</f>
        <v>4.5</v>
      </c>
      <c r="D216" s="575">
        <f t="shared" si="40"/>
        <v>4.5</v>
      </c>
      <c r="E216" s="575">
        <f t="shared" si="40"/>
        <v>4.5</v>
      </c>
      <c r="F216" s="576">
        <f t="shared" si="40"/>
        <v>4.5</v>
      </c>
      <c r="G216" s="395"/>
      <c r="H216" s="653" t="s">
        <v>26</v>
      </c>
      <c r="I216" s="577">
        <f>I215-I201</f>
        <v>3.9699999999999989</v>
      </c>
    </row>
    <row r="219" spans="1:9" ht="13.5" thickBot="1" x14ac:dyDescent="0.25"/>
    <row r="220" spans="1:9" ht="13.5" thickBot="1" x14ac:dyDescent="0.25">
      <c r="A220" s="278" t="s">
        <v>244</v>
      </c>
      <c r="B220" s="690" t="s">
        <v>142</v>
      </c>
      <c r="C220" s="691"/>
      <c r="D220" s="691"/>
      <c r="E220" s="691"/>
      <c r="F220" s="662"/>
      <c r="G220" s="299" t="s">
        <v>0</v>
      </c>
      <c r="H220" s="663"/>
      <c r="I220" s="663"/>
    </row>
    <row r="221" spans="1:9" ht="13.5" thickBot="1" x14ac:dyDescent="0.25">
      <c r="A221" s="231" t="s">
        <v>2</v>
      </c>
      <c r="B221" s="401">
        <v>1</v>
      </c>
      <c r="C221" s="402">
        <v>2</v>
      </c>
      <c r="D221" s="402">
        <v>3</v>
      </c>
      <c r="E221" s="402">
        <v>4</v>
      </c>
      <c r="F221" s="479">
        <v>5</v>
      </c>
      <c r="G221" s="444"/>
      <c r="H221" s="663"/>
      <c r="I221" s="663"/>
    </row>
    <row r="222" spans="1:9" x14ac:dyDescent="0.2">
      <c r="A222" s="236" t="s">
        <v>3</v>
      </c>
      <c r="B222" s="403">
        <v>2510</v>
      </c>
      <c r="C222" s="404">
        <v>2510</v>
      </c>
      <c r="D222" s="405">
        <v>2510</v>
      </c>
      <c r="E222" s="405">
        <v>2510</v>
      </c>
      <c r="F222" s="406">
        <v>2510</v>
      </c>
      <c r="G222" s="411">
        <v>2510</v>
      </c>
      <c r="H222" s="663"/>
      <c r="I222" s="663"/>
    </row>
    <row r="223" spans="1:9" x14ac:dyDescent="0.2">
      <c r="A223" s="242" t="s">
        <v>6</v>
      </c>
      <c r="B223" s="306">
        <v>2156</v>
      </c>
      <c r="C223" s="307">
        <v>2302</v>
      </c>
      <c r="D223" s="307">
        <v>2382</v>
      </c>
      <c r="E223" s="307">
        <v>2450</v>
      </c>
      <c r="F223" s="407">
        <v>2553</v>
      </c>
      <c r="G223" s="397">
        <v>2425</v>
      </c>
      <c r="H223" s="663"/>
      <c r="I223" s="475"/>
    </row>
    <row r="224" spans="1:9" x14ac:dyDescent="0.2">
      <c r="A224" s="231" t="s">
        <v>7</v>
      </c>
      <c r="B224" s="480">
        <v>100</v>
      </c>
      <c r="C224" s="310">
        <v>100</v>
      </c>
      <c r="D224" s="310">
        <v>100</v>
      </c>
      <c r="E224" s="309">
        <v>100</v>
      </c>
      <c r="F224" s="639">
        <v>94.9</v>
      </c>
      <c r="G224" s="398">
        <v>89.4</v>
      </c>
      <c r="H224" s="663"/>
      <c r="I224" s="663"/>
    </row>
    <row r="225" spans="1:9" x14ac:dyDescent="0.2">
      <c r="A225" s="231" t="s">
        <v>8</v>
      </c>
      <c r="B225" s="482">
        <v>5.2999999999999999E-2</v>
      </c>
      <c r="C225" s="311">
        <v>3.2000000000000001E-2</v>
      </c>
      <c r="D225" s="311">
        <v>3.1E-2</v>
      </c>
      <c r="E225" s="253">
        <v>2.8000000000000001E-2</v>
      </c>
      <c r="F225" s="254">
        <v>5.0999999999999997E-2</v>
      </c>
      <c r="G225" s="399">
        <v>6.3E-2</v>
      </c>
      <c r="H225" s="663"/>
      <c r="I225" s="475"/>
    </row>
    <row r="226" spans="1:9" x14ac:dyDescent="0.2">
      <c r="A226" s="242" t="s">
        <v>1</v>
      </c>
      <c r="B226" s="257">
        <f t="shared" ref="B226:G226" si="41">B223/B222*100-100</f>
        <v>-14.103585657370516</v>
      </c>
      <c r="C226" s="258">
        <f t="shared" si="41"/>
        <v>-8.2868525896414411</v>
      </c>
      <c r="D226" s="258">
        <f t="shared" si="41"/>
        <v>-5.0996015936255077</v>
      </c>
      <c r="E226" s="258">
        <f t="shared" si="41"/>
        <v>-2.3904382470119572</v>
      </c>
      <c r="F226" s="259">
        <f t="shared" si="41"/>
        <v>1.7131474103585731</v>
      </c>
      <c r="G226" s="390">
        <f t="shared" si="41"/>
        <v>-3.3864541832669346</v>
      </c>
      <c r="H226" s="228"/>
      <c r="I226" s="663"/>
    </row>
    <row r="227" spans="1:9" ht="13.5" thickBot="1" x14ac:dyDescent="0.25">
      <c r="A227" s="261" t="s">
        <v>27</v>
      </c>
      <c r="B227" s="262">
        <f>B223-B209</f>
        <v>36</v>
      </c>
      <c r="C227" s="263">
        <f t="shared" ref="C227:F227" si="42">C223-C209</f>
        <v>110</v>
      </c>
      <c r="D227" s="263">
        <f t="shared" si="42"/>
        <v>110</v>
      </c>
      <c r="E227" s="263">
        <f t="shared" si="42"/>
        <v>104</v>
      </c>
      <c r="F227" s="264">
        <f t="shared" si="42"/>
        <v>80</v>
      </c>
      <c r="G227" s="400">
        <f>G223-F209</f>
        <v>-48</v>
      </c>
      <c r="H227" s="527"/>
      <c r="I227" s="663"/>
    </row>
    <row r="228" spans="1:9" x14ac:dyDescent="0.2">
      <c r="A228" s="273" t="s">
        <v>52</v>
      </c>
      <c r="B228" s="567">
        <v>103</v>
      </c>
      <c r="C228" s="556">
        <v>161</v>
      </c>
      <c r="D228" s="556">
        <v>231</v>
      </c>
      <c r="E228" s="556">
        <v>336</v>
      </c>
      <c r="F228" s="568">
        <v>393</v>
      </c>
      <c r="G228" s="393">
        <f>SUM(B228:F228)</f>
        <v>1224</v>
      </c>
      <c r="H228" s="663" t="s">
        <v>56</v>
      </c>
      <c r="I228" s="271">
        <f>G214-G228</f>
        <v>1</v>
      </c>
    </row>
    <row r="229" spans="1:9" x14ac:dyDescent="0.2">
      <c r="A229" s="273" t="s">
        <v>28</v>
      </c>
      <c r="B229" s="218">
        <v>100</v>
      </c>
      <c r="C229" s="664">
        <v>100</v>
      </c>
      <c r="D229" s="664">
        <v>100</v>
      </c>
      <c r="E229" s="664">
        <v>100</v>
      </c>
      <c r="F229" s="219">
        <v>100</v>
      </c>
      <c r="G229" s="394"/>
      <c r="H229" s="663" t="s">
        <v>57</v>
      </c>
      <c r="I229" s="663">
        <v>94.09</v>
      </c>
    </row>
    <row r="230" spans="1:9" ht="13.5" thickBot="1" x14ac:dyDescent="0.25">
      <c r="A230" s="274" t="s">
        <v>26</v>
      </c>
      <c r="B230" s="574">
        <f>(B229-B215)</f>
        <v>6</v>
      </c>
      <c r="C230" s="575">
        <f t="shared" ref="C230:F230" si="43">(C229-C215)</f>
        <v>6</v>
      </c>
      <c r="D230" s="575">
        <f t="shared" si="43"/>
        <v>6</v>
      </c>
      <c r="E230" s="575">
        <f t="shared" si="43"/>
        <v>6</v>
      </c>
      <c r="F230" s="576">
        <f t="shared" si="43"/>
        <v>6</v>
      </c>
      <c r="G230" s="395"/>
      <c r="H230" s="663" t="s">
        <v>26</v>
      </c>
      <c r="I230" s="577">
        <f>I229-I215</f>
        <v>4.5600000000000023</v>
      </c>
    </row>
    <row r="233" spans="1:9" ht="13.5" thickBot="1" x14ac:dyDescent="0.25"/>
    <row r="234" spans="1:9" ht="13.5" thickBot="1" x14ac:dyDescent="0.25">
      <c r="A234" s="278" t="s">
        <v>246</v>
      </c>
      <c r="B234" s="690" t="s">
        <v>142</v>
      </c>
      <c r="C234" s="691"/>
      <c r="D234" s="691"/>
      <c r="E234" s="691"/>
      <c r="F234" s="670"/>
      <c r="G234" s="299" t="s">
        <v>0</v>
      </c>
      <c r="H234" s="671"/>
      <c r="I234" s="671"/>
    </row>
    <row r="235" spans="1:9" ht="13.5" thickBot="1" x14ac:dyDescent="0.25">
      <c r="A235" s="231" t="s">
        <v>2</v>
      </c>
      <c r="B235" s="401">
        <v>1</v>
      </c>
      <c r="C235" s="402">
        <v>2</v>
      </c>
      <c r="D235" s="402">
        <v>3</v>
      </c>
      <c r="E235" s="402">
        <v>4</v>
      </c>
      <c r="F235" s="479">
        <v>5</v>
      </c>
      <c r="G235" s="444">
        <v>121</v>
      </c>
      <c r="H235" s="671"/>
      <c r="I235" s="671"/>
    </row>
    <row r="236" spans="1:9" x14ac:dyDescent="0.2">
      <c r="A236" s="236" t="s">
        <v>3</v>
      </c>
      <c r="B236" s="403">
        <v>2650</v>
      </c>
      <c r="C236" s="404">
        <v>2650</v>
      </c>
      <c r="D236" s="405">
        <v>2650</v>
      </c>
      <c r="E236" s="405">
        <v>2650</v>
      </c>
      <c r="F236" s="406">
        <v>2650</v>
      </c>
      <c r="G236" s="411">
        <v>2650</v>
      </c>
      <c r="H236" s="671"/>
      <c r="I236" s="671"/>
    </row>
    <row r="237" spans="1:9" x14ac:dyDescent="0.2">
      <c r="A237" s="242" t="s">
        <v>6</v>
      </c>
      <c r="B237" s="306">
        <v>2285</v>
      </c>
      <c r="C237" s="307">
        <v>2281</v>
      </c>
      <c r="D237" s="307">
        <v>2438</v>
      </c>
      <c r="E237" s="307">
        <v>2516</v>
      </c>
      <c r="F237" s="407">
        <v>2618</v>
      </c>
      <c r="G237" s="397">
        <v>2484</v>
      </c>
      <c r="H237" s="671"/>
      <c r="I237" s="475"/>
    </row>
    <row r="238" spans="1:9" x14ac:dyDescent="0.2">
      <c r="A238" s="231" t="s">
        <v>7</v>
      </c>
      <c r="B238" s="480">
        <v>90</v>
      </c>
      <c r="C238" s="310">
        <v>87.5</v>
      </c>
      <c r="D238" s="310">
        <v>100</v>
      </c>
      <c r="E238" s="309">
        <v>100</v>
      </c>
      <c r="F238" s="639">
        <v>92.3</v>
      </c>
      <c r="G238" s="398">
        <v>81</v>
      </c>
      <c r="H238" s="671"/>
      <c r="I238" s="671"/>
    </row>
    <row r="239" spans="1:9" x14ac:dyDescent="0.2">
      <c r="A239" s="231" t="s">
        <v>8</v>
      </c>
      <c r="B239" s="482">
        <v>6.0999999999999999E-2</v>
      </c>
      <c r="C239" s="311">
        <v>4.1000000000000002E-2</v>
      </c>
      <c r="D239" s="311">
        <v>3.2000000000000001E-2</v>
      </c>
      <c r="E239" s="253">
        <v>0.03</v>
      </c>
      <c r="F239" s="254">
        <v>6.5000000000000002E-2</v>
      </c>
      <c r="G239" s="399">
        <v>7.2999999999999995E-2</v>
      </c>
      <c r="H239" s="671"/>
      <c r="I239" s="475"/>
    </row>
    <row r="240" spans="1:9" x14ac:dyDescent="0.2">
      <c r="A240" s="242" t="s">
        <v>1</v>
      </c>
      <c r="B240" s="257">
        <f t="shared" ref="B240:G240" si="44">B237/B236*100-100</f>
        <v>-13.773584905660371</v>
      </c>
      <c r="C240" s="258">
        <f t="shared" si="44"/>
        <v>-13.924528301886795</v>
      </c>
      <c r="D240" s="258">
        <f t="shared" si="44"/>
        <v>-8</v>
      </c>
      <c r="E240" s="258">
        <f t="shared" si="44"/>
        <v>-5.0566037735849108</v>
      </c>
      <c r="F240" s="259">
        <f t="shared" si="44"/>
        <v>-1.2075471698113205</v>
      </c>
      <c r="G240" s="390">
        <f t="shared" si="44"/>
        <v>-6.2641509433962312</v>
      </c>
      <c r="H240" s="228"/>
      <c r="I240" s="671"/>
    </row>
    <row r="241" spans="1:9" ht="13.5" thickBot="1" x14ac:dyDescent="0.25">
      <c r="A241" s="261" t="s">
        <v>27</v>
      </c>
      <c r="B241" s="262">
        <f>B237-B223</f>
        <v>129</v>
      </c>
      <c r="C241" s="263">
        <f t="shared" ref="C241:F241" si="45">C237-C223</f>
        <v>-21</v>
      </c>
      <c r="D241" s="263">
        <f t="shared" si="45"/>
        <v>56</v>
      </c>
      <c r="E241" s="263">
        <f t="shared" si="45"/>
        <v>66</v>
      </c>
      <c r="F241" s="264">
        <f t="shared" si="45"/>
        <v>65</v>
      </c>
      <c r="G241" s="400">
        <f>G237-F223</f>
        <v>-69</v>
      </c>
      <c r="H241" s="527"/>
      <c r="I241" s="671"/>
    </row>
    <row r="242" spans="1:9" x14ac:dyDescent="0.2">
      <c r="A242" s="273" t="s">
        <v>52</v>
      </c>
      <c r="B242" s="567">
        <v>103</v>
      </c>
      <c r="C242" s="556">
        <v>161</v>
      </c>
      <c r="D242" s="556">
        <v>231</v>
      </c>
      <c r="E242" s="556">
        <v>335</v>
      </c>
      <c r="F242" s="568">
        <v>393</v>
      </c>
      <c r="G242" s="393">
        <f>SUM(B242:F242)</f>
        <v>1223</v>
      </c>
      <c r="H242" s="671" t="s">
        <v>56</v>
      </c>
      <c r="I242" s="271">
        <f>G228-G242</f>
        <v>1</v>
      </c>
    </row>
    <row r="243" spans="1:9" x14ac:dyDescent="0.2">
      <c r="A243" s="273" t="s">
        <v>28</v>
      </c>
      <c r="B243" s="218">
        <v>107</v>
      </c>
      <c r="C243" s="672">
        <v>107</v>
      </c>
      <c r="D243" s="672">
        <v>107.5</v>
      </c>
      <c r="E243" s="672">
        <v>107.5</v>
      </c>
      <c r="F243" s="219">
        <v>107.5</v>
      </c>
      <c r="G243" s="394"/>
      <c r="H243" s="671" t="s">
        <v>57</v>
      </c>
      <c r="I243" s="671">
        <v>100.09</v>
      </c>
    </row>
    <row r="244" spans="1:9" ht="13.5" thickBot="1" x14ac:dyDescent="0.25">
      <c r="A244" s="274" t="s">
        <v>26</v>
      </c>
      <c r="B244" s="574">
        <f>(B243-B229)</f>
        <v>7</v>
      </c>
      <c r="C244" s="575">
        <f t="shared" ref="C244:F244" si="46">(C243-C229)</f>
        <v>7</v>
      </c>
      <c r="D244" s="575">
        <f t="shared" si="46"/>
        <v>7.5</v>
      </c>
      <c r="E244" s="575">
        <f t="shared" si="46"/>
        <v>7.5</v>
      </c>
      <c r="F244" s="576">
        <f t="shared" si="46"/>
        <v>7.5</v>
      </c>
      <c r="G244" s="395"/>
      <c r="H244" s="671" t="s">
        <v>26</v>
      </c>
      <c r="I244" s="577">
        <f>I243-I229</f>
        <v>6</v>
      </c>
    </row>
    <row r="245" spans="1:9" x14ac:dyDescent="0.2">
      <c r="C245" s="200" t="s">
        <v>76</v>
      </c>
    </row>
    <row r="247" spans="1:9" ht="13.5" thickBot="1" x14ac:dyDescent="0.25"/>
    <row r="248" spans="1:9" ht="13.5" thickBot="1" x14ac:dyDescent="0.25">
      <c r="A248" s="278" t="s">
        <v>247</v>
      </c>
      <c r="B248" s="698" t="s">
        <v>142</v>
      </c>
      <c r="C248" s="699"/>
      <c r="D248" s="699"/>
      <c r="E248" s="699"/>
      <c r="F248" s="700"/>
      <c r="G248" s="299" t="s">
        <v>0</v>
      </c>
      <c r="H248" s="677"/>
      <c r="I248" s="677"/>
    </row>
    <row r="249" spans="1:9" ht="13.5" thickBot="1" x14ac:dyDescent="0.25">
      <c r="A249" s="231" t="s">
        <v>2</v>
      </c>
      <c r="B249" s="401">
        <v>1</v>
      </c>
      <c r="C249" s="402">
        <v>2</v>
      </c>
      <c r="D249" s="402">
        <v>3</v>
      </c>
      <c r="E249" s="402">
        <v>4</v>
      </c>
      <c r="F249" s="479">
        <v>5</v>
      </c>
      <c r="G249" s="444">
        <v>121</v>
      </c>
      <c r="H249" s="677"/>
      <c r="I249" s="677"/>
    </row>
    <row r="250" spans="1:9" x14ac:dyDescent="0.2">
      <c r="A250" s="236" t="s">
        <v>3</v>
      </c>
      <c r="B250" s="403">
        <v>2800</v>
      </c>
      <c r="C250" s="404">
        <v>2800</v>
      </c>
      <c r="D250" s="405">
        <v>2800</v>
      </c>
      <c r="E250" s="405">
        <v>2800</v>
      </c>
      <c r="F250" s="406">
        <v>2800</v>
      </c>
      <c r="G250" s="411">
        <v>2800</v>
      </c>
      <c r="H250" s="677"/>
      <c r="I250" s="677"/>
    </row>
    <row r="251" spans="1:9" x14ac:dyDescent="0.2">
      <c r="A251" s="242" t="s">
        <v>6</v>
      </c>
      <c r="B251" s="306">
        <v>2454</v>
      </c>
      <c r="C251" s="307">
        <v>2500</v>
      </c>
      <c r="D251" s="307">
        <v>2627</v>
      </c>
      <c r="E251" s="307">
        <v>2655</v>
      </c>
      <c r="F251" s="407">
        <v>2826</v>
      </c>
      <c r="G251" s="397">
        <v>2668</v>
      </c>
      <c r="H251" s="677"/>
      <c r="I251" s="475"/>
    </row>
    <row r="252" spans="1:9" x14ac:dyDescent="0.2">
      <c r="A252" s="231" t="s">
        <v>7</v>
      </c>
      <c r="B252" s="480">
        <v>90</v>
      </c>
      <c r="C252" s="310">
        <v>81.2</v>
      </c>
      <c r="D252" s="310">
        <v>100</v>
      </c>
      <c r="E252" s="309">
        <v>93.9</v>
      </c>
      <c r="F252" s="639">
        <v>92.3</v>
      </c>
      <c r="G252" s="398">
        <v>81</v>
      </c>
      <c r="H252" s="677"/>
      <c r="I252" s="677"/>
    </row>
    <row r="253" spans="1:9" x14ac:dyDescent="0.2">
      <c r="A253" s="231" t="s">
        <v>8</v>
      </c>
      <c r="B253" s="482">
        <v>5.1999999999999998E-2</v>
      </c>
      <c r="C253" s="311">
        <v>7.6999999999999999E-2</v>
      </c>
      <c r="D253" s="311">
        <v>3.5999999999999997E-2</v>
      </c>
      <c r="E253" s="253">
        <v>5.2999999999999999E-2</v>
      </c>
      <c r="F253" s="254">
        <v>7.0000000000000007E-2</v>
      </c>
      <c r="G253" s="399">
        <v>7.5999999999999998E-2</v>
      </c>
      <c r="H253" s="677"/>
      <c r="I253" s="475"/>
    </row>
    <row r="254" spans="1:9" x14ac:dyDescent="0.2">
      <c r="A254" s="242" t="s">
        <v>1</v>
      </c>
      <c r="B254" s="257">
        <f t="shared" ref="B254:G254" si="47">B251/B250*100-100</f>
        <v>-12.357142857142861</v>
      </c>
      <c r="C254" s="258">
        <f t="shared" si="47"/>
        <v>-10.714285714285708</v>
      </c>
      <c r="D254" s="258">
        <f t="shared" si="47"/>
        <v>-6.1785714285714306</v>
      </c>
      <c r="E254" s="258">
        <f t="shared" si="47"/>
        <v>-5.1785714285714306</v>
      </c>
      <c r="F254" s="259">
        <f t="shared" si="47"/>
        <v>0.9285714285714306</v>
      </c>
      <c r="G254" s="390">
        <f t="shared" si="47"/>
        <v>-4.7142857142857224</v>
      </c>
      <c r="H254" s="228"/>
      <c r="I254" s="677"/>
    </row>
    <row r="255" spans="1:9" ht="13.5" thickBot="1" x14ac:dyDescent="0.25">
      <c r="A255" s="261" t="s">
        <v>27</v>
      </c>
      <c r="B255" s="262">
        <f>B251-B237</f>
        <v>169</v>
      </c>
      <c r="C255" s="263">
        <f t="shared" ref="C255:F255" si="48">C251-C237</f>
        <v>219</v>
      </c>
      <c r="D255" s="263">
        <f t="shared" si="48"/>
        <v>189</v>
      </c>
      <c r="E255" s="263">
        <f t="shared" si="48"/>
        <v>139</v>
      </c>
      <c r="F255" s="264">
        <f t="shared" si="48"/>
        <v>208</v>
      </c>
      <c r="G255" s="400">
        <f>G251-F237</f>
        <v>50</v>
      </c>
      <c r="H255" s="527"/>
      <c r="I255" s="677"/>
    </row>
    <row r="256" spans="1:9" x14ac:dyDescent="0.2">
      <c r="A256" s="273" t="s">
        <v>52</v>
      </c>
      <c r="B256" s="567">
        <v>98</v>
      </c>
      <c r="C256" s="556">
        <v>160</v>
      </c>
      <c r="D256" s="556">
        <v>231</v>
      </c>
      <c r="E256" s="556">
        <v>335</v>
      </c>
      <c r="F256" s="568">
        <v>393</v>
      </c>
      <c r="G256" s="393">
        <f>SUM(B256:F256)</f>
        <v>1217</v>
      </c>
      <c r="H256" s="677" t="s">
        <v>56</v>
      </c>
      <c r="I256" s="271">
        <f>G242-G256</f>
        <v>6</v>
      </c>
    </row>
    <row r="257" spans="1:9" x14ac:dyDescent="0.2">
      <c r="A257" s="273" t="s">
        <v>28</v>
      </c>
      <c r="B257" s="218">
        <v>114.5</v>
      </c>
      <c r="C257" s="678">
        <v>114.5</v>
      </c>
      <c r="D257" s="678">
        <v>115</v>
      </c>
      <c r="E257" s="678">
        <v>115</v>
      </c>
      <c r="F257" s="219">
        <v>115</v>
      </c>
      <c r="G257" s="394"/>
      <c r="H257" s="677" t="s">
        <v>57</v>
      </c>
      <c r="I257" s="677">
        <v>107.91</v>
      </c>
    </row>
    <row r="258" spans="1:9" ht="13.5" thickBot="1" x14ac:dyDescent="0.25">
      <c r="A258" s="274" t="s">
        <v>26</v>
      </c>
      <c r="B258" s="574">
        <f>(B257-B243)</f>
        <v>7.5</v>
      </c>
      <c r="C258" s="575">
        <f t="shared" ref="C258:F258" si="49">(C257-C243)</f>
        <v>7.5</v>
      </c>
      <c r="D258" s="575">
        <f t="shared" si="49"/>
        <v>7.5</v>
      </c>
      <c r="E258" s="575">
        <f t="shared" si="49"/>
        <v>7.5</v>
      </c>
      <c r="F258" s="576">
        <f t="shared" si="49"/>
        <v>7.5</v>
      </c>
      <c r="G258" s="395"/>
      <c r="H258" s="677" t="s">
        <v>26</v>
      </c>
      <c r="I258" s="577">
        <f>I257-I243</f>
        <v>7.8199999999999932</v>
      </c>
    </row>
    <row r="261" spans="1:9" ht="13.5" thickBot="1" x14ac:dyDescent="0.25"/>
    <row r="262" spans="1:9" ht="13.5" thickBot="1" x14ac:dyDescent="0.25">
      <c r="A262" s="278" t="s">
        <v>248</v>
      </c>
      <c r="B262" s="698" t="s">
        <v>142</v>
      </c>
      <c r="C262" s="699"/>
      <c r="D262" s="699"/>
      <c r="E262" s="699"/>
      <c r="F262" s="700"/>
      <c r="G262" s="299" t="s">
        <v>0</v>
      </c>
      <c r="H262" s="681"/>
      <c r="I262" s="681"/>
    </row>
    <row r="263" spans="1:9" ht="13.5" thickBot="1" x14ac:dyDescent="0.25">
      <c r="A263" s="231" t="s">
        <v>2</v>
      </c>
      <c r="B263" s="401">
        <v>1</v>
      </c>
      <c r="C263" s="402">
        <v>2</v>
      </c>
      <c r="D263" s="402">
        <v>3</v>
      </c>
      <c r="E263" s="402">
        <v>4</v>
      </c>
      <c r="F263" s="479">
        <v>5</v>
      </c>
      <c r="G263" s="444">
        <v>120</v>
      </c>
      <c r="H263" s="681"/>
      <c r="I263" s="681"/>
    </row>
    <row r="264" spans="1:9" x14ac:dyDescent="0.2">
      <c r="A264" s="236" t="s">
        <v>3</v>
      </c>
      <c r="B264" s="403">
        <v>2960</v>
      </c>
      <c r="C264" s="404">
        <v>2960</v>
      </c>
      <c r="D264" s="405">
        <v>2960</v>
      </c>
      <c r="E264" s="405">
        <v>2960</v>
      </c>
      <c r="F264" s="406">
        <v>2960</v>
      </c>
      <c r="G264" s="411">
        <v>2960</v>
      </c>
      <c r="H264" s="681"/>
      <c r="I264" s="681"/>
    </row>
    <row r="265" spans="1:9" x14ac:dyDescent="0.2">
      <c r="A265" s="242" t="s">
        <v>6</v>
      </c>
      <c r="B265" s="306">
        <v>2659</v>
      </c>
      <c r="C265" s="307">
        <v>2608</v>
      </c>
      <c r="D265" s="307">
        <v>2685</v>
      </c>
      <c r="E265" s="307">
        <v>2808</v>
      </c>
      <c r="F265" s="407">
        <v>2967</v>
      </c>
      <c r="G265" s="397">
        <v>2798</v>
      </c>
      <c r="H265" s="681"/>
      <c r="I265" s="475"/>
    </row>
    <row r="266" spans="1:9" x14ac:dyDescent="0.2">
      <c r="A266" s="231" t="s">
        <v>7</v>
      </c>
      <c r="B266" s="480">
        <v>100</v>
      </c>
      <c r="C266" s="310">
        <v>100</v>
      </c>
      <c r="D266" s="310">
        <v>95.7</v>
      </c>
      <c r="E266" s="309">
        <v>97</v>
      </c>
      <c r="F266" s="639">
        <v>87.2</v>
      </c>
      <c r="G266" s="398">
        <v>83.3</v>
      </c>
      <c r="H266" s="681"/>
      <c r="I266" s="681"/>
    </row>
    <row r="267" spans="1:9" x14ac:dyDescent="0.2">
      <c r="A267" s="231" t="s">
        <v>8</v>
      </c>
      <c r="B267" s="482">
        <v>3.5000000000000003E-2</v>
      </c>
      <c r="C267" s="311">
        <v>4.3999999999999997E-2</v>
      </c>
      <c r="D267" s="311">
        <v>6.6000000000000003E-2</v>
      </c>
      <c r="E267" s="253">
        <v>4.3999999999999997E-2</v>
      </c>
      <c r="F267" s="254">
        <v>7.0999999999999994E-2</v>
      </c>
      <c r="G267" s="399">
        <v>7.4999999999999997E-2</v>
      </c>
      <c r="H267" s="681"/>
      <c r="I267" s="475"/>
    </row>
    <row r="268" spans="1:9" x14ac:dyDescent="0.2">
      <c r="A268" s="242" t="s">
        <v>1</v>
      </c>
      <c r="B268" s="257">
        <f t="shared" ref="B268:G268" si="50">B265/B264*100-100</f>
        <v>-10.168918918918919</v>
      </c>
      <c r="C268" s="258">
        <f t="shared" si="50"/>
        <v>-11.891891891891888</v>
      </c>
      <c r="D268" s="258">
        <f t="shared" si="50"/>
        <v>-9.2905405405405332</v>
      </c>
      <c r="E268" s="258">
        <f t="shared" si="50"/>
        <v>-5.135135135135144</v>
      </c>
      <c r="F268" s="259">
        <f t="shared" si="50"/>
        <v>0.23648648648648418</v>
      </c>
      <c r="G268" s="390">
        <f t="shared" si="50"/>
        <v>-5.4729729729729826</v>
      </c>
      <c r="H268" s="228"/>
      <c r="I268" s="681"/>
    </row>
    <row r="269" spans="1:9" ht="13.5" thickBot="1" x14ac:dyDescent="0.25">
      <c r="A269" s="261" t="s">
        <v>27</v>
      </c>
      <c r="B269" s="262">
        <f>B265-B251</f>
        <v>205</v>
      </c>
      <c r="C269" s="263">
        <f t="shared" ref="C269:F269" si="51">C265-C251</f>
        <v>108</v>
      </c>
      <c r="D269" s="263">
        <f t="shared" si="51"/>
        <v>58</v>
      </c>
      <c r="E269" s="263">
        <f t="shared" si="51"/>
        <v>153</v>
      </c>
      <c r="F269" s="264">
        <f t="shared" si="51"/>
        <v>141</v>
      </c>
      <c r="G269" s="400">
        <f>G265-F251</f>
        <v>-28</v>
      </c>
      <c r="H269" s="527"/>
      <c r="I269" s="681"/>
    </row>
    <row r="270" spans="1:9" x14ac:dyDescent="0.2">
      <c r="A270" s="273" t="s">
        <v>52</v>
      </c>
      <c r="B270" s="567">
        <v>98</v>
      </c>
      <c r="C270" s="556">
        <v>160</v>
      </c>
      <c r="D270" s="556">
        <v>231</v>
      </c>
      <c r="E270" s="556">
        <v>335</v>
      </c>
      <c r="F270" s="568">
        <v>393</v>
      </c>
      <c r="G270" s="393">
        <f>SUM(B270:F270)</f>
        <v>1217</v>
      </c>
      <c r="H270" s="681" t="s">
        <v>56</v>
      </c>
      <c r="I270" s="271">
        <f>G256-G270</f>
        <v>0</v>
      </c>
    </row>
    <row r="271" spans="1:9" x14ac:dyDescent="0.2">
      <c r="A271" s="273" t="s">
        <v>28</v>
      </c>
      <c r="B271" s="218"/>
      <c r="C271" s="682"/>
      <c r="D271" s="682"/>
      <c r="E271" s="682"/>
      <c r="F271" s="219"/>
      <c r="G271" s="394"/>
      <c r="H271" s="681" t="s">
        <v>57</v>
      </c>
      <c r="I271" s="681">
        <v>114.91</v>
      </c>
    </row>
    <row r="272" spans="1:9" ht="13.5" thickBot="1" x14ac:dyDescent="0.25">
      <c r="A272" s="274" t="s">
        <v>26</v>
      </c>
      <c r="B272" s="574">
        <f>(B271-B257)</f>
        <v>-114.5</v>
      </c>
      <c r="C272" s="575">
        <f t="shared" ref="C272:F272" si="52">(C271-C257)</f>
        <v>-114.5</v>
      </c>
      <c r="D272" s="575">
        <f t="shared" si="52"/>
        <v>-115</v>
      </c>
      <c r="E272" s="575">
        <f t="shared" si="52"/>
        <v>-115</v>
      </c>
      <c r="F272" s="576">
        <f t="shared" si="52"/>
        <v>-115</v>
      </c>
      <c r="G272" s="395"/>
      <c r="H272" s="681" t="s">
        <v>26</v>
      </c>
      <c r="I272" s="577">
        <f>I271-I257</f>
        <v>7</v>
      </c>
    </row>
  </sheetData>
  <mergeCells count="28">
    <mergeCell ref="B262:F262"/>
    <mergeCell ref="T129:V134"/>
    <mergeCell ref="J138:P139"/>
    <mergeCell ref="B139:E139"/>
    <mergeCell ref="N181:Q181"/>
    <mergeCell ref="B178:E178"/>
    <mergeCell ref="B165:E165"/>
    <mergeCell ref="B152:E152"/>
    <mergeCell ref="B248:F248"/>
    <mergeCell ref="B234:E234"/>
    <mergeCell ref="B220:E220"/>
    <mergeCell ref="B206:E206"/>
    <mergeCell ref="B192:E192"/>
    <mergeCell ref="B8:E8"/>
    <mergeCell ref="B21:E21"/>
    <mergeCell ref="B34:E34"/>
    <mergeCell ref="H37:P39"/>
    <mergeCell ref="B48:E48"/>
    <mergeCell ref="B100:E100"/>
    <mergeCell ref="Q128:S128"/>
    <mergeCell ref="H51:P53"/>
    <mergeCell ref="B87:E87"/>
    <mergeCell ref="B74:E74"/>
    <mergeCell ref="K64:O64"/>
    <mergeCell ref="K65:O68"/>
    <mergeCell ref="B61:E61"/>
    <mergeCell ref="B113:E113"/>
    <mergeCell ref="B126:E126"/>
  </mergeCells>
  <conditionalFormatting sqref="B91">
    <cfRule type="colorScale" priority="72">
      <colorScale>
        <cfvo type="min"/>
        <cfvo type="max"/>
        <color rgb="FFFFEF9C"/>
        <color rgb="FF63BE7B"/>
      </colorScale>
    </cfRule>
  </conditionalFormatting>
  <conditionalFormatting sqref="B92">
    <cfRule type="colorScale" priority="7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5:F65">
    <cfRule type="colorScale" priority="83">
      <colorScale>
        <cfvo type="min"/>
        <cfvo type="max"/>
        <color rgb="FFFFEF9C"/>
        <color rgb="FF63BE7B"/>
      </colorScale>
    </cfRule>
  </conditionalFormatting>
  <conditionalFormatting sqref="B66:F66"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68:F6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:F78">
    <cfRule type="colorScale" priority="80">
      <colorScale>
        <cfvo type="min"/>
        <cfvo type="max"/>
        <color rgb="FFFFEF9C"/>
        <color rgb="FF63BE7B"/>
      </colorScale>
    </cfRule>
  </conditionalFormatting>
  <conditionalFormatting sqref="B79:F79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81:F8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2:F92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max"/>
        <color rgb="FFFCFCFF"/>
        <color rgb="FFF8696B"/>
      </colorScale>
    </cfRule>
  </conditionalFormatting>
  <conditionalFormatting sqref="B94:F9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7:F10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0:F12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1">
    <cfRule type="colorScale" priority="70">
      <colorScale>
        <cfvo type="min"/>
        <cfvo type="max"/>
        <color rgb="FFFFEF9C"/>
        <color rgb="FF63BE7B"/>
      </colorScale>
    </cfRule>
  </conditionalFormatting>
  <conditionalFormatting sqref="C92"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1">
    <cfRule type="colorScale" priority="68">
      <colorScale>
        <cfvo type="min"/>
        <cfvo type="max"/>
        <color rgb="FFFFEF9C"/>
        <color rgb="FF63BE7B"/>
      </colorScale>
    </cfRule>
  </conditionalFormatting>
  <conditionalFormatting sqref="D92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1">
    <cfRule type="colorScale" priority="66">
      <colorScale>
        <cfvo type="min"/>
        <cfvo type="max"/>
        <color rgb="FFFFEF9C"/>
        <color rgb="FF63BE7B"/>
      </colorScale>
    </cfRule>
  </conditionalFormatting>
  <conditionalFormatting sqref="E92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1">
    <cfRule type="colorScale" priority="64">
      <colorScale>
        <cfvo type="min"/>
        <cfvo type="max"/>
        <color rgb="FFFFEF9C"/>
        <color rgb="FF63BE7B"/>
      </colorScale>
    </cfRule>
  </conditionalFormatting>
  <conditionalFormatting sqref="F92"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33:F13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9:F12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6:F14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5:F15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6:F15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7:F15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3:F2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7:F2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1:F25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5:F2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X287"/>
  <sheetViews>
    <sheetView showGridLines="0" topLeftCell="A262" zoomScale="70" zoomScaleNormal="70" workbookViewId="0">
      <selection activeCell="H277" sqref="H277"/>
    </sheetView>
  </sheetViews>
  <sheetFormatPr baseColWidth="10" defaultColWidth="11.42578125" defaultRowHeight="12.75" x14ac:dyDescent="0.2"/>
  <cols>
    <col min="1" max="1" width="16.28515625" style="200" bestFit="1" customWidth="1"/>
    <col min="2" max="6" width="8.85546875" style="200" customWidth="1"/>
    <col min="7" max="7" width="10.140625" style="200" customWidth="1"/>
    <col min="8" max="8" width="11.42578125" style="200" bestFit="1" customWidth="1"/>
    <col min="9" max="9" width="13" style="200" bestFit="1" customWidth="1"/>
    <col min="10" max="10" width="9.5703125" style="200" bestFit="1" customWidth="1"/>
    <col min="11" max="13" width="11.42578125" style="200"/>
    <col min="14" max="14" width="11.42578125" style="607"/>
    <col min="15" max="16384" width="11.42578125" style="200"/>
  </cols>
  <sheetData>
    <row r="1" spans="1:16" x14ac:dyDescent="0.2">
      <c r="A1" s="200" t="s">
        <v>58</v>
      </c>
    </row>
    <row r="2" spans="1:16" x14ac:dyDescent="0.2">
      <c r="A2" s="200" t="s">
        <v>59</v>
      </c>
      <c r="B2" s="227">
        <v>44.678571428571431</v>
      </c>
    </row>
    <row r="3" spans="1:16" x14ac:dyDescent="0.2">
      <c r="A3" s="200" t="s">
        <v>7</v>
      </c>
      <c r="B3" s="200">
        <v>80.612244897959187</v>
      </c>
    </row>
    <row r="4" spans="1:16" x14ac:dyDescent="0.2">
      <c r="A4" s="200" t="s">
        <v>60</v>
      </c>
      <c r="B4" s="200">
        <v>3081</v>
      </c>
    </row>
    <row r="6" spans="1:16" x14ac:dyDescent="0.2">
      <c r="A6" s="229" t="s">
        <v>61</v>
      </c>
      <c r="B6" s="227">
        <v>44.678571428571431</v>
      </c>
      <c r="C6" s="227">
        <v>44.678571428571431</v>
      </c>
      <c r="D6" s="227">
        <v>44.678571428571431</v>
      </c>
      <c r="E6" s="227">
        <v>44.678571428571431</v>
      </c>
      <c r="F6" s="227">
        <v>44.678571428571431</v>
      </c>
      <c r="G6" s="227">
        <v>44.678571428571431</v>
      </c>
      <c r="H6" s="227">
        <v>44.678571428571431</v>
      </c>
    </row>
    <row r="7" spans="1:16" ht="13.5" thickBot="1" x14ac:dyDescent="0.25">
      <c r="A7" s="229" t="s">
        <v>62</v>
      </c>
      <c r="B7" s="215">
        <v>21.2</v>
      </c>
      <c r="C7" s="215">
        <v>21.2</v>
      </c>
      <c r="D7" s="215">
        <v>21.2</v>
      </c>
      <c r="E7" s="215">
        <v>21.2</v>
      </c>
      <c r="F7" s="215">
        <v>21.2</v>
      </c>
      <c r="G7" s="215">
        <v>21.2</v>
      </c>
      <c r="H7" s="215"/>
    </row>
    <row r="8" spans="1:16" ht="13.5" thickBot="1" x14ac:dyDescent="0.25">
      <c r="A8" s="278" t="s">
        <v>49</v>
      </c>
      <c r="B8" s="698" t="s">
        <v>50</v>
      </c>
      <c r="C8" s="699"/>
      <c r="D8" s="699"/>
      <c r="E8" s="699"/>
      <c r="F8" s="699"/>
      <c r="G8" s="700"/>
      <c r="H8" s="298" t="s">
        <v>0</v>
      </c>
    </row>
    <row r="9" spans="1:16" x14ac:dyDescent="0.2">
      <c r="A9" s="214" t="s">
        <v>54</v>
      </c>
      <c r="B9" s="714">
        <v>1</v>
      </c>
      <c r="C9" s="715"/>
      <c r="D9" s="280">
        <v>2</v>
      </c>
      <c r="E9" s="279">
        <v>3</v>
      </c>
      <c r="F9" s="280">
        <v>4</v>
      </c>
      <c r="G9" s="276">
        <v>5</v>
      </c>
      <c r="H9" s="281"/>
      <c r="I9" s="213"/>
    </row>
    <row r="10" spans="1:16" x14ac:dyDescent="0.2">
      <c r="A10" s="214" t="s">
        <v>2</v>
      </c>
      <c r="B10" s="233">
        <v>0</v>
      </c>
      <c r="C10" s="358">
        <v>1</v>
      </c>
      <c r="D10" s="234">
        <v>2</v>
      </c>
      <c r="E10" s="300">
        <v>3</v>
      </c>
      <c r="F10" s="330">
        <v>4</v>
      </c>
      <c r="G10" s="331">
        <v>5</v>
      </c>
      <c r="H10" s="277" t="s">
        <v>0</v>
      </c>
      <c r="I10" s="229"/>
      <c r="J10" s="282"/>
      <c r="K10" s="701" t="s">
        <v>67</v>
      </c>
      <c r="L10" s="701"/>
      <c r="M10" s="701"/>
      <c r="N10" s="701"/>
      <c r="O10" s="701"/>
      <c r="P10" s="701"/>
    </row>
    <row r="11" spans="1:16" x14ac:dyDescent="0.2">
      <c r="A11" s="283" t="s">
        <v>3</v>
      </c>
      <c r="B11" s="237">
        <v>150</v>
      </c>
      <c r="C11" s="238">
        <v>150</v>
      </c>
      <c r="D11" s="238">
        <v>150</v>
      </c>
      <c r="E11" s="238">
        <v>150</v>
      </c>
      <c r="F11" s="238">
        <v>150</v>
      </c>
      <c r="G11" s="239">
        <v>150</v>
      </c>
      <c r="H11" s="284">
        <v>150</v>
      </c>
      <c r="I11" s="285"/>
      <c r="J11" s="282"/>
      <c r="K11" s="701"/>
      <c r="L11" s="701"/>
      <c r="M11" s="701"/>
      <c r="N11" s="701"/>
      <c r="O11" s="701"/>
      <c r="P11" s="701"/>
    </row>
    <row r="12" spans="1:16" x14ac:dyDescent="0.2">
      <c r="A12" s="286" t="s">
        <v>6</v>
      </c>
      <c r="B12" s="243">
        <v>109.25</v>
      </c>
      <c r="C12" s="244">
        <v>128.38461538461539</v>
      </c>
      <c r="D12" s="244">
        <v>136.82</v>
      </c>
      <c r="E12" s="244">
        <v>146.58695652173913</v>
      </c>
      <c r="F12" s="287">
        <v>161.13114754098362</v>
      </c>
      <c r="G12" s="245">
        <v>169.26470588235293</v>
      </c>
      <c r="H12" s="337">
        <v>149.36741214057508</v>
      </c>
      <c r="J12" s="282"/>
      <c r="K12" s="701"/>
      <c r="L12" s="701"/>
      <c r="M12" s="701"/>
      <c r="N12" s="701"/>
      <c r="O12" s="701"/>
      <c r="P12" s="701"/>
    </row>
    <row r="13" spans="1:16" x14ac:dyDescent="0.2">
      <c r="A13" s="214" t="s">
        <v>7</v>
      </c>
      <c r="B13" s="247">
        <v>62.5</v>
      </c>
      <c r="C13" s="248">
        <v>57.692307692307693</v>
      </c>
      <c r="D13" s="248">
        <v>86</v>
      </c>
      <c r="E13" s="248">
        <v>86.956521739130437</v>
      </c>
      <c r="F13" s="288">
        <v>95.081967213114751</v>
      </c>
      <c r="G13" s="249">
        <v>82.352941176470594</v>
      </c>
      <c r="H13" s="289">
        <v>56.869009584664539</v>
      </c>
      <c r="I13" s="338"/>
      <c r="J13" s="282"/>
    </row>
    <row r="14" spans="1:16" x14ac:dyDescent="0.2">
      <c r="A14" s="214" t="s">
        <v>8</v>
      </c>
      <c r="B14" s="252">
        <v>0.13543740738634041</v>
      </c>
      <c r="C14" s="253">
        <v>0.15409628676522344</v>
      </c>
      <c r="D14" s="253">
        <v>7.4775021560042829E-2</v>
      </c>
      <c r="E14" s="253">
        <v>7.1117082944793575E-2</v>
      </c>
      <c r="F14" s="290">
        <v>5.2941439909054186E-2</v>
      </c>
      <c r="G14" s="254">
        <v>7.5042431478579322E-2</v>
      </c>
      <c r="H14" s="291">
        <v>0.13403951049846149</v>
      </c>
      <c r="I14" s="292"/>
      <c r="J14" s="293"/>
    </row>
    <row r="15" spans="1:16" x14ac:dyDescent="0.2">
      <c r="A15" s="286" t="s">
        <v>1</v>
      </c>
      <c r="B15" s="257">
        <f t="shared" ref="B15:H15" si="0">B12/B11*100-100</f>
        <v>-27.166666666666657</v>
      </c>
      <c r="C15" s="258">
        <f t="shared" si="0"/>
        <v>-14.410256410256409</v>
      </c>
      <c r="D15" s="258">
        <f t="shared" si="0"/>
        <v>-8.786666666666676</v>
      </c>
      <c r="E15" s="258">
        <f t="shared" si="0"/>
        <v>-2.2753623188405783</v>
      </c>
      <c r="F15" s="258">
        <f t="shared" ref="F15" si="1">F12/F11*100-100</f>
        <v>7.4207650273224033</v>
      </c>
      <c r="G15" s="259">
        <f t="shared" si="0"/>
        <v>12.843137254901961</v>
      </c>
      <c r="H15" s="333">
        <f t="shared" si="0"/>
        <v>-0.42172523961660602</v>
      </c>
      <c r="J15" s="293"/>
    </row>
    <row r="16" spans="1:16" ht="13.5" thickBot="1" x14ac:dyDescent="0.25">
      <c r="A16" s="214" t="s">
        <v>27</v>
      </c>
      <c r="B16" s="262">
        <f t="shared" ref="B16:H16" si="2">B12-B6</f>
        <v>64.571428571428569</v>
      </c>
      <c r="C16" s="263">
        <f t="shared" si="2"/>
        <v>83.706043956043956</v>
      </c>
      <c r="D16" s="263">
        <f t="shared" si="2"/>
        <v>92.141428571428563</v>
      </c>
      <c r="E16" s="263">
        <f t="shared" si="2"/>
        <v>101.90838509316769</v>
      </c>
      <c r="F16" s="263">
        <f t="shared" si="2"/>
        <v>116.45257611241219</v>
      </c>
      <c r="G16" s="264">
        <f t="shared" si="2"/>
        <v>124.5861344537815</v>
      </c>
      <c r="H16" s="294">
        <f t="shared" si="2"/>
        <v>104.68884071200365</v>
      </c>
      <c r="I16" s="215"/>
      <c r="J16" s="293"/>
    </row>
    <row r="17" spans="1:16" x14ac:dyDescent="0.2">
      <c r="A17" s="295" t="s">
        <v>51</v>
      </c>
      <c r="B17" s="267">
        <v>114</v>
      </c>
      <c r="C17" s="268">
        <v>240</v>
      </c>
      <c r="D17" s="268">
        <v>566</v>
      </c>
      <c r="E17" s="268">
        <v>898</v>
      </c>
      <c r="F17" s="268">
        <v>598</v>
      </c>
      <c r="G17" s="269">
        <v>590</v>
      </c>
      <c r="H17" s="270">
        <f>SUM(B17:G17)</f>
        <v>3006</v>
      </c>
      <c r="I17" s="271" t="s">
        <v>56</v>
      </c>
      <c r="J17" s="296">
        <f>B4-H17</f>
        <v>75</v>
      </c>
      <c r="K17" s="272">
        <f>J17/B4</f>
        <v>2.4342745861733205E-2</v>
      </c>
    </row>
    <row r="18" spans="1:16" x14ac:dyDescent="0.2">
      <c r="A18" s="295" t="s">
        <v>28</v>
      </c>
      <c r="B18" s="218">
        <v>30.5</v>
      </c>
      <c r="C18" s="275">
        <v>30</v>
      </c>
      <c r="D18" s="275">
        <v>29.5</v>
      </c>
      <c r="E18" s="275">
        <v>29.5</v>
      </c>
      <c r="F18" s="275">
        <v>29</v>
      </c>
      <c r="G18" s="219">
        <v>29</v>
      </c>
      <c r="H18" s="222"/>
      <c r="I18" s="200" t="s">
        <v>57</v>
      </c>
      <c r="J18" s="200">
        <v>21.21</v>
      </c>
    </row>
    <row r="19" spans="1:16" ht="13.5" thickBot="1" x14ac:dyDescent="0.25">
      <c r="A19" s="297" t="s">
        <v>26</v>
      </c>
      <c r="B19" s="220">
        <f>(B18-B7)</f>
        <v>9.3000000000000007</v>
      </c>
      <c r="C19" s="221">
        <f>C18-C7</f>
        <v>8.8000000000000007</v>
      </c>
      <c r="D19" s="221">
        <f>D18-D7</f>
        <v>8.3000000000000007</v>
      </c>
      <c r="E19" s="221">
        <f>E18-E7</f>
        <v>8.3000000000000007</v>
      </c>
      <c r="F19" s="221">
        <f>F18-F7</f>
        <v>7.8000000000000007</v>
      </c>
      <c r="G19" s="226">
        <f>G18-G7</f>
        <v>7.8000000000000007</v>
      </c>
      <c r="H19" s="223"/>
      <c r="I19" s="200" t="s">
        <v>26</v>
      </c>
    </row>
    <row r="20" spans="1:16" x14ac:dyDescent="0.2">
      <c r="B20" s="200">
        <v>30.5</v>
      </c>
    </row>
    <row r="21" spans="1:16" ht="13.5" thickBot="1" x14ac:dyDescent="0.25">
      <c r="C21" s="200">
        <v>30</v>
      </c>
      <c r="D21" s="200">
        <v>29.5</v>
      </c>
      <c r="E21" s="200">
        <v>29.5</v>
      </c>
      <c r="F21" s="200">
        <v>29</v>
      </c>
      <c r="G21" s="200">
        <v>29</v>
      </c>
    </row>
    <row r="22" spans="1:16" ht="13.5" thickBot="1" x14ac:dyDescent="0.25">
      <c r="A22" s="278" t="s">
        <v>72</v>
      </c>
      <c r="B22" s="698" t="s">
        <v>50</v>
      </c>
      <c r="C22" s="699"/>
      <c r="D22" s="699"/>
      <c r="E22" s="699"/>
      <c r="F22" s="699"/>
      <c r="G22" s="700"/>
      <c r="H22" s="298" t="s">
        <v>0</v>
      </c>
    </row>
    <row r="23" spans="1:16" x14ac:dyDescent="0.2">
      <c r="A23" s="231" t="s">
        <v>54</v>
      </c>
      <c r="B23" s="301"/>
      <c r="C23" s="279">
        <v>1</v>
      </c>
      <c r="D23" s="280">
        <v>2</v>
      </c>
      <c r="E23" s="279">
        <v>3</v>
      </c>
      <c r="F23" s="280">
        <v>4</v>
      </c>
      <c r="G23" s="276">
        <v>5</v>
      </c>
      <c r="H23" s="281">
        <v>305</v>
      </c>
      <c r="I23" s="213"/>
    </row>
    <row r="24" spans="1:16" x14ac:dyDescent="0.2">
      <c r="A24" s="231" t="s">
        <v>2</v>
      </c>
      <c r="B24" s="381"/>
      <c r="C24" s="377">
        <v>1</v>
      </c>
      <c r="D24" s="234">
        <v>2</v>
      </c>
      <c r="E24" s="300">
        <v>3</v>
      </c>
      <c r="F24" s="330">
        <v>4</v>
      </c>
      <c r="G24" s="382">
        <v>5</v>
      </c>
      <c r="H24" s="277" t="s">
        <v>0</v>
      </c>
      <c r="I24" s="229"/>
      <c r="J24" s="734" t="s">
        <v>75</v>
      </c>
      <c r="K24" s="734"/>
      <c r="L24" s="734"/>
      <c r="M24" s="734"/>
      <c r="N24" s="734"/>
      <c r="O24" s="734"/>
      <c r="P24" s="734"/>
    </row>
    <row r="25" spans="1:16" x14ac:dyDescent="0.2">
      <c r="A25" s="236" t="s">
        <v>3</v>
      </c>
      <c r="B25" s="383"/>
      <c r="C25" s="240">
        <v>260</v>
      </c>
      <c r="D25" s="238">
        <v>260</v>
      </c>
      <c r="E25" s="238">
        <v>260</v>
      </c>
      <c r="F25" s="238">
        <v>260</v>
      </c>
      <c r="G25" s="239">
        <v>260</v>
      </c>
      <c r="H25" s="284">
        <v>260</v>
      </c>
      <c r="I25" s="285"/>
      <c r="J25" s="734"/>
      <c r="K25" s="734"/>
      <c r="L25" s="734"/>
      <c r="M25" s="734"/>
      <c r="N25" s="734"/>
      <c r="O25" s="734"/>
      <c r="P25" s="734"/>
    </row>
    <row r="26" spans="1:16" x14ac:dyDescent="0.2">
      <c r="A26" s="242" t="s">
        <v>6</v>
      </c>
      <c r="B26" s="233"/>
      <c r="C26" s="246">
        <v>264</v>
      </c>
      <c r="D26" s="244">
        <v>289</v>
      </c>
      <c r="E26" s="244">
        <v>275</v>
      </c>
      <c r="F26" s="244">
        <v>283</v>
      </c>
      <c r="G26" s="245">
        <v>297</v>
      </c>
      <c r="H26" s="337">
        <v>282</v>
      </c>
      <c r="J26" s="734"/>
      <c r="K26" s="734"/>
      <c r="L26" s="734"/>
      <c r="M26" s="734"/>
      <c r="N26" s="734"/>
      <c r="O26" s="734"/>
      <c r="P26" s="734"/>
    </row>
    <row r="27" spans="1:16" x14ac:dyDescent="0.2">
      <c r="A27" s="231" t="s">
        <v>7</v>
      </c>
      <c r="B27" s="381"/>
      <c r="C27" s="250">
        <v>62.2</v>
      </c>
      <c r="D27" s="248">
        <v>78.599999999999994</v>
      </c>
      <c r="E27" s="248">
        <v>83.1</v>
      </c>
      <c r="F27" s="288">
        <v>77.8</v>
      </c>
      <c r="G27" s="249">
        <v>75</v>
      </c>
      <c r="H27" s="289">
        <v>71.8</v>
      </c>
      <c r="I27" s="338"/>
      <c r="J27" s="282"/>
    </row>
    <row r="28" spans="1:16" x14ac:dyDescent="0.2">
      <c r="A28" s="231" t="s">
        <v>8</v>
      </c>
      <c r="B28" s="381"/>
      <c r="C28" s="255">
        <v>0.115</v>
      </c>
      <c r="D28" s="253">
        <v>9.0999999999999998E-2</v>
      </c>
      <c r="E28" s="253">
        <v>7.5999999999999998E-2</v>
      </c>
      <c r="F28" s="290">
        <v>8.5000000000000006E-2</v>
      </c>
      <c r="G28" s="254">
        <v>9.2999999999999999E-2</v>
      </c>
      <c r="H28" s="291">
        <v>9.6000000000000002E-2</v>
      </c>
      <c r="I28" s="292"/>
      <c r="J28" s="293"/>
    </row>
    <row r="29" spans="1:16" x14ac:dyDescent="0.2">
      <c r="A29" s="242" t="s">
        <v>1</v>
      </c>
      <c r="B29" s="233"/>
      <c r="C29" s="260">
        <f t="shared" ref="C29:H29" si="3">C26/C25*100-100</f>
        <v>1.538461538461533</v>
      </c>
      <c r="D29" s="258">
        <f t="shared" si="3"/>
        <v>11.15384615384616</v>
      </c>
      <c r="E29" s="258">
        <f t="shared" si="3"/>
        <v>5.7692307692307736</v>
      </c>
      <c r="F29" s="258">
        <f t="shared" si="3"/>
        <v>8.8461538461538396</v>
      </c>
      <c r="G29" s="259">
        <f t="shared" si="3"/>
        <v>14.230769230769226</v>
      </c>
      <c r="H29" s="333">
        <f t="shared" si="3"/>
        <v>8.4615384615384528</v>
      </c>
      <c r="J29" s="293"/>
    </row>
    <row r="30" spans="1:16" ht="13.5" thickBot="1" x14ac:dyDescent="0.25">
      <c r="A30" s="231" t="s">
        <v>27</v>
      </c>
      <c r="B30" s="381"/>
      <c r="C30" s="317">
        <f t="shared" ref="C30:H30" si="4">C26-C12</f>
        <v>135.61538461538461</v>
      </c>
      <c r="D30" s="263">
        <f t="shared" si="4"/>
        <v>152.18</v>
      </c>
      <c r="E30" s="263">
        <f t="shared" si="4"/>
        <v>128.41304347826087</v>
      </c>
      <c r="F30" s="263">
        <f t="shared" si="4"/>
        <v>121.86885245901638</v>
      </c>
      <c r="G30" s="264">
        <f t="shared" si="4"/>
        <v>127.73529411764707</v>
      </c>
      <c r="H30" s="294">
        <f t="shared" si="4"/>
        <v>132.63258785942492</v>
      </c>
      <c r="I30" s="215"/>
      <c r="J30" s="293"/>
    </row>
    <row r="31" spans="1:16" x14ac:dyDescent="0.2">
      <c r="A31" s="273" t="s">
        <v>51</v>
      </c>
      <c r="B31" s="381"/>
      <c r="C31" s="378">
        <v>343</v>
      </c>
      <c r="D31" s="268">
        <v>562</v>
      </c>
      <c r="E31" s="268">
        <v>898</v>
      </c>
      <c r="F31" s="268">
        <v>597</v>
      </c>
      <c r="G31" s="269">
        <v>590</v>
      </c>
      <c r="H31" s="270">
        <f>SUM(C31:G31)</f>
        <v>2990</v>
      </c>
      <c r="I31" s="271" t="s">
        <v>56</v>
      </c>
      <c r="J31" s="296">
        <f>H17-H31</f>
        <v>16</v>
      </c>
      <c r="K31" s="272">
        <f>J31/H17</f>
        <v>5.3226879574184965E-3</v>
      </c>
    </row>
    <row r="32" spans="1:16" x14ac:dyDescent="0.2">
      <c r="A32" s="273" t="s">
        <v>28</v>
      </c>
      <c r="B32" s="381"/>
      <c r="C32" s="379">
        <v>34.5</v>
      </c>
      <c r="D32" s="275">
        <v>35</v>
      </c>
      <c r="E32" s="275">
        <v>34</v>
      </c>
      <c r="F32" s="275">
        <v>34</v>
      </c>
      <c r="G32" s="219">
        <v>33.5</v>
      </c>
      <c r="H32" s="222"/>
      <c r="I32" s="200" t="s">
        <v>57</v>
      </c>
      <c r="J32" s="365">
        <v>29.6</v>
      </c>
      <c r="K32" s="366" t="s">
        <v>79</v>
      </c>
    </row>
    <row r="33" spans="1:18" ht="13.5" thickBot="1" x14ac:dyDescent="0.25">
      <c r="A33" s="274" t="s">
        <v>26</v>
      </c>
      <c r="B33" s="384"/>
      <c r="C33" s="380">
        <f>C32-C18</f>
        <v>4.5</v>
      </c>
      <c r="D33" s="221">
        <f>D32-D18</f>
        <v>5.5</v>
      </c>
      <c r="E33" s="221">
        <f>E32-E18</f>
        <v>4.5</v>
      </c>
      <c r="F33" s="221">
        <f>F32-F18</f>
        <v>5</v>
      </c>
      <c r="G33" s="226">
        <f>G32-G18</f>
        <v>4.5</v>
      </c>
      <c r="H33" s="223"/>
      <c r="I33" s="200" t="s">
        <v>26</v>
      </c>
      <c r="J33" s="365">
        <f>J32-J18</f>
        <v>8.39</v>
      </c>
    </row>
    <row r="34" spans="1:18" x14ac:dyDescent="0.2">
      <c r="D34" s="200">
        <v>35</v>
      </c>
      <c r="E34" s="200">
        <v>34</v>
      </c>
      <c r="H34" s="200">
        <v>34</v>
      </c>
    </row>
    <row r="35" spans="1:18" ht="13.5" thickBot="1" x14ac:dyDescent="0.25"/>
    <row r="36" spans="1:18" ht="13.5" thickBot="1" x14ac:dyDescent="0.25">
      <c r="A36" s="278" t="s">
        <v>80</v>
      </c>
      <c r="B36" s="690" t="s">
        <v>50</v>
      </c>
      <c r="C36" s="691"/>
      <c r="D36" s="691"/>
      <c r="E36" s="691"/>
      <c r="F36" s="691"/>
      <c r="G36" s="692"/>
      <c r="H36" s="298" t="s">
        <v>0</v>
      </c>
    </row>
    <row r="37" spans="1:18" x14ac:dyDescent="0.2">
      <c r="A37" s="214" t="s">
        <v>54</v>
      </c>
      <c r="B37" s="229"/>
      <c r="C37" s="279">
        <v>1</v>
      </c>
      <c r="D37" s="280">
        <v>2</v>
      </c>
      <c r="E37" s="279">
        <v>3</v>
      </c>
      <c r="F37" s="280">
        <v>4</v>
      </c>
      <c r="G37" s="276">
        <v>5</v>
      </c>
      <c r="H37" s="281">
        <v>225</v>
      </c>
      <c r="I37" s="213"/>
      <c r="Q37" s="703" t="s">
        <v>99</v>
      </c>
      <c r="R37" s="703"/>
    </row>
    <row r="38" spans="1:18" x14ac:dyDescent="0.2">
      <c r="A38" s="214" t="s">
        <v>2</v>
      </c>
      <c r="B38" s="372"/>
      <c r="C38" s="358">
        <v>1</v>
      </c>
      <c r="D38" s="234">
        <v>2</v>
      </c>
      <c r="E38" s="300">
        <v>3</v>
      </c>
      <c r="F38" s="330">
        <v>4</v>
      </c>
      <c r="G38" s="331">
        <v>5</v>
      </c>
      <c r="H38" s="277" t="s">
        <v>0</v>
      </c>
      <c r="I38" s="229"/>
      <c r="J38" s="734" t="s">
        <v>87</v>
      </c>
      <c r="K38" s="734"/>
      <c r="L38" s="734"/>
      <c r="M38" s="734"/>
      <c r="N38" s="734"/>
      <c r="O38" s="734"/>
      <c r="P38" s="734"/>
      <c r="Q38" s="275" t="s">
        <v>90</v>
      </c>
      <c r="R38" s="275">
        <v>39</v>
      </c>
    </row>
    <row r="39" spans="1:18" x14ac:dyDescent="0.2">
      <c r="A39" s="283" t="s">
        <v>3</v>
      </c>
      <c r="B39" s="373"/>
      <c r="C39" s="238">
        <v>390</v>
      </c>
      <c r="D39" s="238">
        <v>390</v>
      </c>
      <c r="E39" s="238">
        <v>390</v>
      </c>
      <c r="F39" s="238">
        <v>390</v>
      </c>
      <c r="G39" s="239">
        <v>390</v>
      </c>
      <c r="H39" s="284">
        <v>390</v>
      </c>
      <c r="I39" s="285"/>
      <c r="J39" s="734"/>
      <c r="K39" s="734"/>
      <c r="L39" s="734"/>
      <c r="M39" s="734"/>
      <c r="N39" s="734"/>
      <c r="O39" s="734"/>
      <c r="P39" s="734"/>
      <c r="Q39" s="275" t="s">
        <v>91</v>
      </c>
      <c r="R39" s="275">
        <v>38.5</v>
      </c>
    </row>
    <row r="40" spans="1:18" x14ac:dyDescent="0.2">
      <c r="A40" s="286" t="s">
        <v>6</v>
      </c>
      <c r="B40" s="242"/>
      <c r="C40" s="243">
        <v>388</v>
      </c>
      <c r="D40" s="244">
        <v>411</v>
      </c>
      <c r="E40" s="244">
        <v>412</v>
      </c>
      <c r="F40" s="244">
        <v>430</v>
      </c>
      <c r="G40" s="287">
        <v>434</v>
      </c>
      <c r="H40" s="337">
        <v>417</v>
      </c>
      <c r="J40" s="734"/>
      <c r="K40" s="734"/>
      <c r="L40" s="734"/>
      <c r="M40" s="734"/>
      <c r="N40" s="734"/>
      <c r="O40" s="734"/>
      <c r="P40" s="734"/>
      <c r="Q40" s="275" t="s">
        <v>92</v>
      </c>
      <c r="R40" s="275">
        <v>38</v>
      </c>
    </row>
    <row r="41" spans="1:18" x14ac:dyDescent="0.2">
      <c r="A41" s="214" t="s">
        <v>7</v>
      </c>
      <c r="B41" s="372"/>
      <c r="C41" s="248">
        <v>69.2</v>
      </c>
      <c r="D41" s="248">
        <v>61.4</v>
      </c>
      <c r="E41" s="248">
        <v>67.2</v>
      </c>
      <c r="F41" s="288">
        <v>61.4</v>
      </c>
      <c r="G41" s="249">
        <v>65.900000000000006</v>
      </c>
      <c r="H41" s="289">
        <v>62.2</v>
      </c>
      <c r="I41" s="338"/>
      <c r="J41" s="282"/>
      <c r="Q41" s="275" t="s">
        <v>93</v>
      </c>
      <c r="R41" s="275">
        <v>38</v>
      </c>
    </row>
    <row r="42" spans="1:18" x14ac:dyDescent="0.2">
      <c r="A42" s="214" t="s">
        <v>8</v>
      </c>
      <c r="B42" s="372"/>
      <c r="C42" s="253">
        <v>0.107</v>
      </c>
      <c r="D42" s="253">
        <v>0.108</v>
      </c>
      <c r="E42" s="253">
        <v>0.105</v>
      </c>
      <c r="F42" s="290">
        <v>0.10199999999999999</v>
      </c>
      <c r="G42" s="254">
        <v>0.10100000000000001</v>
      </c>
      <c r="H42" s="291">
        <v>0.109</v>
      </c>
      <c r="I42" s="292"/>
      <c r="J42" s="293"/>
      <c r="Q42" s="275" t="s">
        <v>94</v>
      </c>
      <c r="R42" s="275">
        <v>37.5</v>
      </c>
    </row>
    <row r="43" spans="1:18" x14ac:dyDescent="0.2">
      <c r="A43" s="286" t="s">
        <v>1</v>
      </c>
      <c r="B43" s="374"/>
      <c r="C43" s="258">
        <f t="shared" ref="C43:H43" si="5">C40/C39*100-100</f>
        <v>-0.512820512820511</v>
      </c>
      <c r="D43" s="258">
        <f t="shared" si="5"/>
        <v>5.3846153846153868</v>
      </c>
      <c r="E43" s="258">
        <f t="shared" si="5"/>
        <v>5.6410256410256494</v>
      </c>
      <c r="F43" s="258">
        <f t="shared" si="5"/>
        <v>10.256410256410263</v>
      </c>
      <c r="G43" s="259">
        <f t="shared" si="5"/>
        <v>11.282051282051285</v>
      </c>
      <c r="H43" s="333">
        <f t="shared" si="5"/>
        <v>6.9230769230769198</v>
      </c>
      <c r="J43" s="293"/>
      <c r="Q43" s="275" t="s">
        <v>95</v>
      </c>
      <c r="R43" s="275">
        <v>37.5</v>
      </c>
    </row>
    <row r="44" spans="1:18" ht="13.5" thickBot="1" x14ac:dyDescent="0.25">
      <c r="A44" s="214" t="s">
        <v>27</v>
      </c>
      <c r="B44" s="375"/>
      <c r="C44" s="263">
        <f t="shared" ref="C44:H44" si="6">C40-D26</f>
        <v>99</v>
      </c>
      <c r="D44" s="263">
        <f t="shared" si="6"/>
        <v>136</v>
      </c>
      <c r="E44" s="263">
        <f t="shared" si="6"/>
        <v>129</v>
      </c>
      <c r="F44" s="263">
        <f t="shared" si="6"/>
        <v>133</v>
      </c>
      <c r="G44" s="264">
        <f t="shared" si="6"/>
        <v>152</v>
      </c>
      <c r="H44" s="294">
        <f t="shared" si="6"/>
        <v>417</v>
      </c>
      <c r="I44" s="215"/>
      <c r="J44" s="293"/>
      <c r="Q44" s="275" t="s">
        <v>96</v>
      </c>
      <c r="R44" s="275">
        <v>37.5</v>
      </c>
    </row>
    <row r="45" spans="1:18" x14ac:dyDescent="0.2">
      <c r="A45" s="295" t="s">
        <v>51</v>
      </c>
      <c r="B45" s="229"/>
      <c r="C45" s="268">
        <v>339</v>
      </c>
      <c r="D45" s="268">
        <v>561</v>
      </c>
      <c r="E45" s="268">
        <v>898</v>
      </c>
      <c r="F45" s="268">
        <v>596</v>
      </c>
      <c r="G45" s="269">
        <v>589</v>
      </c>
      <c r="H45" s="270">
        <f>SUM(C45:G45)</f>
        <v>2983</v>
      </c>
      <c r="I45" s="271" t="s">
        <v>56</v>
      </c>
      <c r="J45" s="296">
        <f>H31-H45</f>
        <v>7</v>
      </c>
      <c r="K45" s="272">
        <f>J45/H31</f>
        <v>2.3411371237458192E-3</v>
      </c>
    </row>
    <row r="46" spans="1:18" x14ac:dyDescent="0.2">
      <c r="A46" s="295" t="s">
        <v>28</v>
      </c>
      <c r="B46" s="229"/>
      <c r="C46" s="275">
        <v>38.5</v>
      </c>
      <c r="D46" s="275">
        <v>38.5</v>
      </c>
      <c r="E46" s="275">
        <v>38</v>
      </c>
      <c r="F46" s="275">
        <v>37.5</v>
      </c>
      <c r="G46" s="219">
        <v>37.5</v>
      </c>
      <c r="H46" s="222"/>
      <c r="I46" s="200" t="s">
        <v>57</v>
      </c>
      <c r="J46" s="200">
        <v>34.19</v>
      </c>
      <c r="K46" s="228"/>
    </row>
    <row r="47" spans="1:18" ht="13.5" thickBot="1" x14ac:dyDescent="0.25">
      <c r="A47" s="297" t="s">
        <v>26</v>
      </c>
      <c r="B47" s="376"/>
      <c r="C47" s="221">
        <f>C46-C32</f>
        <v>4</v>
      </c>
      <c r="D47" s="221">
        <f>D46-D32</f>
        <v>3.5</v>
      </c>
      <c r="E47" s="221">
        <f>E46-E32</f>
        <v>4</v>
      </c>
      <c r="F47" s="221">
        <f>F46-F32</f>
        <v>3.5</v>
      </c>
      <c r="G47" s="226">
        <f>G46-G32</f>
        <v>4</v>
      </c>
      <c r="H47" s="223"/>
      <c r="I47" s="200" t="s">
        <v>26</v>
      </c>
      <c r="J47" s="200">
        <f>J46-J32</f>
        <v>4.5899999999999963</v>
      </c>
    </row>
    <row r="48" spans="1:18" ht="13.5" thickBot="1" x14ac:dyDescent="0.25">
      <c r="D48" s="200">
        <v>38.5</v>
      </c>
    </row>
    <row r="49" spans="1:22" ht="13.5" thickBot="1" x14ac:dyDescent="0.25">
      <c r="B49" s="429">
        <v>39</v>
      </c>
      <c r="C49" s="430">
        <v>38.5</v>
      </c>
      <c r="D49" s="430">
        <v>38</v>
      </c>
      <c r="E49" s="430">
        <v>38</v>
      </c>
      <c r="F49" s="430">
        <v>37.5</v>
      </c>
      <c r="G49" s="431">
        <v>37.5</v>
      </c>
    </row>
    <row r="50" spans="1:22" ht="13.5" thickBot="1" x14ac:dyDescent="0.25">
      <c r="A50" s="278" t="s">
        <v>100</v>
      </c>
      <c r="B50" s="698" t="s">
        <v>50</v>
      </c>
      <c r="C50" s="699"/>
      <c r="D50" s="699"/>
      <c r="E50" s="699"/>
      <c r="F50" s="699"/>
      <c r="G50" s="700"/>
      <c r="H50" s="298" t="s">
        <v>0</v>
      </c>
    </row>
    <row r="51" spans="1:22" x14ac:dyDescent="0.2">
      <c r="A51" s="231" t="s">
        <v>54</v>
      </c>
      <c r="B51" s="266">
        <v>1</v>
      </c>
      <c r="C51" s="279">
        <v>2</v>
      </c>
      <c r="D51" s="280">
        <v>3</v>
      </c>
      <c r="E51" s="279">
        <v>4</v>
      </c>
      <c r="F51" s="280">
        <v>5</v>
      </c>
      <c r="G51" s="276">
        <v>6</v>
      </c>
      <c r="H51" s="392">
        <v>227</v>
      </c>
      <c r="I51" s="213"/>
    </row>
    <row r="52" spans="1:22" x14ac:dyDescent="0.2">
      <c r="A52" s="231" t="s">
        <v>2</v>
      </c>
      <c r="B52" s="233">
        <v>1</v>
      </c>
      <c r="C52" s="234">
        <v>2</v>
      </c>
      <c r="D52" s="300">
        <v>3</v>
      </c>
      <c r="E52" s="330">
        <v>4</v>
      </c>
      <c r="F52" s="331">
        <v>5</v>
      </c>
      <c r="G52" s="382">
        <v>6</v>
      </c>
      <c r="H52" s="385" t="s">
        <v>0</v>
      </c>
      <c r="I52" s="229"/>
      <c r="J52" s="734" t="s">
        <v>116</v>
      </c>
      <c r="K52" s="734"/>
      <c r="L52" s="734"/>
      <c r="M52" s="734"/>
      <c r="N52" s="734"/>
      <c r="O52" s="734"/>
      <c r="P52" s="734"/>
    </row>
    <row r="53" spans="1:22" x14ac:dyDescent="0.2">
      <c r="A53" s="236" t="s">
        <v>3</v>
      </c>
      <c r="B53" s="237">
        <v>525</v>
      </c>
      <c r="C53" s="238">
        <v>525</v>
      </c>
      <c r="D53" s="238">
        <v>525</v>
      </c>
      <c r="E53" s="238">
        <v>525</v>
      </c>
      <c r="F53" s="238">
        <v>525</v>
      </c>
      <c r="G53" s="239">
        <v>525</v>
      </c>
      <c r="H53" s="386">
        <v>525</v>
      </c>
      <c r="I53" s="285"/>
      <c r="J53" s="734"/>
      <c r="K53" s="734"/>
      <c r="L53" s="734"/>
      <c r="M53" s="734"/>
      <c r="N53" s="734"/>
      <c r="O53" s="734"/>
      <c r="P53" s="734"/>
    </row>
    <row r="54" spans="1:22" x14ac:dyDescent="0.2">
      <c r="A54" s="242" t="s">
        <v>6</v>
      </c>
      <c r="B54" s="243">
        <v>513</v>
      </c>
      <c r="C54" s="244">
        <v>522</v>
      </c>
      <c r="D54" s="244">
        <v>547</v>
      </c>
      <c r="E54" s="244">
        <v>550</v>
      </c>
      <c r="F54" s="244">
        <v>589</v>
      </c>
      <c r="G54" s="245">
        <v>618</v>
      </c>
      <c r="H54" s="387">
        <v>553</v>
      </c>
      <c r="J54" s="734"/>
      <c r="K54" s="734"/>
      <c r="L54" s="734"/>
      <c r="M54" s="734"/>
      <c r="N54" s="734"/>
      <c r="O54" s="734"/>
      <c r="P54" s="734"/>
    </row>
    <row r="55" spans="1:22" x14ac:dyDescent="0.2">
      <c r="A55" s="231" t="s">
        <v>7</v>
      </c>
      <c r="B55" s="247">
        <v>44</v>
      </c>
      <c r="C55" s="248">
        <v>91.7</v>
      </c>
      <c r="D55" s="248">
        <v>88.9</v>
      </c>
      <c r="E55" s="248">
        <v>93.1</v>
      </c>
      <c r="F55" s="248">
        <v>100</v>
      </c>
      <c r="G55" s="249">
        <v>96</v>
      </c>
      <c r="H55" s="388">
        <v>75.3</v>
      </c>
      <c r="I55" s="338"/>
      <c r="J55" s="282"/>
    </row>
    <row r="56" spans="1:22" x14ac:dyDescent="0.2">
      <c r="A56" s="231" t="s">
        <v>8</v>
      </c>
      <c r="B56" s="252">
        <v>0.156</v>
      </c>
      <c r="C56" s="253">
        <v>5.3999999999999999E-2</v>
      </c>
      <c r="D56" s="253">
        <v>0.06</v>
      </c>
      <c r="E56" s="253">
        <v>5.5E-2</v>
      </c>
      <c r="F56" s="253">
        <v>4.2000000000000003E-2</v>
      </c>
      <c r="G56" s="254">
        <v>4.2000000000000003E-2</v>
      </c>
      <c r="H56" s="389">
        <v>8.8999999999999996E-2</v>
      </c>
      <c r="I56" s="292"/>
      <c r="J56" s="293"/>
    </row>
    <row r="57" spans="1:22" x14ac:dyDescent="0.2">
      <c r="A57" s="242" t="s">
        <v>1</v>
      </c>
      <c r="B57" s="257">
        <f t="shared" ref="B57:F57" si="7">B54/B53*100-100</f>
        <v>-2.2857142857142918</v>
      </c>
      <c r="C57" s="258">
        <f t="shared" si="7"/>
        <v>-0.5714285714285694</v>
      </c>
      <c r="D57" s="258">
        <f t="shared" si="7"/>
        <v>4.1904761904761898</v>
      </c>
      <c r="E57" s="258">
        <f t="shared" si="7"/>
        <v>4.7619047619047734</v>
      </c>
      <c r="F57" s="258">
        <f t="shared" si="7"/>
        <v>12.19047619047619</v>
      </c>
      <c r="G57" s="259">
        <f t="shared" ref="G57:H57" si="8">G54/G53*100-100</f>
        <v>17.714285714285708</v>
      </c>
      <c r="H57" s="390">
        <f t="shared" si="8"/>
        <v>5.3333333333333286</v>
      </c>
      <c r="J57" s="293"/>
    </row>
    <row r="58" spans="1:22" ht="13.5" thickBot="1" x14ac:dyDescent="0.25">
      <c r="A58" s="231" t="s">
        <v>27</v>
      </c>
      <c r="B58" s="262">
        <f t="shared" ref="B58" si="9">B54-C40</f>
        <v>125</v>
      </c>
      <c r="C58" s="263">
        <f t="shared" ref="C58" si="10">C54-D40</f>
        <v>111</v>
      </c>
      <c r="D58" s="263">
        <f t="shared" ref="D58" si="11">D54-E40</f>
        <v>135</v>
      </c>
      <c r="E58" s="263">
        <f t="shared" ref="E58" si="12">E54-F40</f>
        <v>120</v>
      </c>
      <c r="F58" s="263">
        <f t="shared" ref="F58" si="13">F54-G40</f>
        <v>155</v>
      </c>
      <c r="G58" s="264">
        <f t="shared" ref="G58" si="14">G54-H40</f>
        <v>201</v>
      </c>
      <c r="H58" s="391">
        <f t="shared" ref="H58" si="15">H54-I40</f>
        <v>553</v>
      </c>
      <c r="I58" s="215"/>
      <c r="J58" s="293"/>
    </row>
    <row r="59" spans="1:22" x14ac:dyDescent="0.2">
      <c r="A59" s="295" t="s">
        <v>51</v>
      </c>
      <c r="B59" s="267">
        <v>320</v>
      </c>
      <c r="C59" s="268">
        <v>486</v>
      </c>
      <c r="D59" s="268">
        <v>728</v>
      </c>
      <c r="E59" s="268">
        <v>710</v>
      </c>
      <c r="F59" s="323">
        <v>394</v>
      </c>
      <c r="G59" s="269">
        <v>327</v>
      </c>
      <c r="H59" s="393">
        <f>SUM(B59:G59)</f>
        <v>2965</v>
      </c>
      <c r="I59" s="271" t="s">
        <v>56</v>
      </c>
      <c r="J59" s="296">
        <f>H45-H59</f>
        <v>18</v>
      </c>
      <c r="K59" s="272">
        <f>J59/H45</f>
        <v>6.0341937646664432E-3</v>
      </c>
    </row>
    <row r="60" spans="1:22" x14ac:dyDescent="0.2">
      <c r="A60" s="295" t="s">
        <v>28</v>
      </c>
      <c r="B60" s="218">
        <v>44</v>
      </c>
      <c r="C60" s="275">
        <v>43</v>
      </c>
      <c r="D60" s="275">
        <v>42.5</v>
      </c>
      <c r="E60" s="275">
        <v>42.5</v>
      </c>
      <c r="F60" s="322">
        <v>41.5</v>
      </c>
      <c r="G60" s="219">
        <v>41.5</v>
      </c>
      <c r="H60" s="394"/>
      <c r="I60" s="200" t="s">
        <v>57</v>
      </c>
      <c r="J60" s="200">
        <v>38.19</v>
      </c>
      <c r="K60" s="228"/>
    </row>
    <row r="61" spans="1:22" ht="13.5" thickBot="1" x14ac:dyDescent="0.25">
      <c r="A61" s="297" t="s">
        <v>26</v>
      </c>
      <c r="B61" s="220">
        <f t="shared" ref="B61:G61" si="16">B60-B49</f>
        <v>5</v>
      </c>
      <c r="C61" s="221">
        <f t="shared" si="16"/>
        <v>4.5</v>
      </c>
      <c r="D61" s="221">
        <f t="shared" si="16"/>
        <v>4.5</v>
      </c>
      <c r="E61" s="221">
        <f t="shared" si="16"/>
        <v>4.5</v>
      </c>
      <c r="F61" s="348">
        <f t="shared" si="16"/>
        <v>4</v>
      </c>
      <c r="G61" s="226">
        <f t="shared" si="16"/>
        <v>4</v>
      </c>
      <c r="H61" s="395"/>
      <c r="I61" s="200" t="s">
        <v>26</v>
      </c>
      <c r="J61" s="200">
        <f>J60-J46</f>
        <v>4</v>
      </c>
      <c r="S61" s="702" t="s">
        <v>127</v>
      </c>
      <c r="T61" s="702"/>
      <c r="U61" s="702"/>
    </row>
    <row r="62" spans="1:22" ht="12.75" customHeight="1" x14ac:dyDescent="0.2">
      <c r="B62" s="200" t="s">
        <v>120</v>
      </c>
      <c r="C62" s="200">
        <v>43</v>
      </c>
      <c r="D62" s="200">
        <v>42.5</v>
      </c>
      <c r="E62" s="200">
        <v>42.5</v>
      </c>
      <c r="G62" s="200">
        <v>41.5</v>
      </c>
      <c r="M62" s="476"/>
      <c r="N62" s="476"/>
      <c r="O62" s="476"/>
      <c r="P62" s="476"/>
      <c r="Q62" s="476"/>
      <c r="R62" s="476"/>
      <c r="S62" s="476"/>
    </row>
    <row r="63" spans="1:22" ht="13.5" customHeight="1" thickBot="1" x14ac:dyDescent="0.25">
      <c r="B63" s="200">
        <v>44</v>
      </c>
      <c r="M63" s="476"/>
      <c r="N63" s="476"/>
      <c r="O63" s="476"/>
      <c r="P63" s="476"/>
      <c r="Q63" s="476"/>
      <c r="R63" s="476"/>
      <c r="S63" s="476"/>
    </row>
    <row r="64" spans="1:22" ht="13.5" customHeight="1" thickBot="1" x14ac:dyDescent="0.25">
      <c r="A64" s="278" t="s">
        <v>122</v>
      </c>
      <c r="B64" s="698" t="s">
        <v>50</v>
      </c>
      <c r="C64" s="699"/>
      <c r="D64" s="699"/>
      <c r="E64" s="699"/>
      <c r="F64" s="699"/>
      <c r="G64" s="700"/>
      <c r="H64" s="298" t="s">
        <v>0</v>
      </c>
      <c r="U64" s="210"/>
      <c r="V64" s="210"/>
    </row>
    <row r="65" spans="1:24" ht="12.75" customHeight="1" x14ac:dyDescent="0.2">
      <c r="A65" s="231" t="s">
        <v>54</v>
      </c>
      <c r="B65" s="266">
        <v>1</v>
      </c>
      <c r="C65" s="279">
        <v>2</v>
      </c>
      <c r="D65" s="280">
        <v>3</v>
      </c>
      <c r="E65" s="279">
        <v>4</v>
      </c>
      <c r="F65" s="280">
        <v>5</v>
      </c>
      <c r="G65" s="276">
        <v>6</v>
      </c>
      <c r="H65" s="392">
        <v>221</v>
      </c>
      <c r="I65" s="213"/>
    </row>
    <row r="66" spans="1:24" x14ac:dyDescent="0.2">
      <c r="A66" s="231" t="s">
        <v>2</v>
      </c>
      <c r="B66" s="233">
        <v>1</v>
      </c>
      <c r="C66" s="234">
        <v>2</v>
      </c>
      <c r="D66" s="300">
        <v>3</v>
      </c>
      <c r="E66" s="330">
        <v>4</v>
      </c>
      <c r="F66" s="331">
        <v>5</v>
      </c>
      <c r="G66" s="382">
        <v>6</v>
      </c>
      <c r="H66" s="385" t="s">
        <v>0</v>
      </c>
      <c r="I66" s="229"/>
      <c r="J66" s="473"/>
      <c r="K66" s="473"/>
      <c r="L66" s="473"/>
      <c r="M66" s="473"/>
      <c r="N66" s="473"/>
      <c r="O66" s="473"/>
      <c r="P66" s="473"/>
    </row>
    <row r="67" spans="1:24" x14ac:dyDescent="0.2">
      <c r="A67" s="236" t="s">
        <v>3</v>
      </c>
      <c r="B67" s="237">
        <v>650</v>
      </c>
      <c r="C67" s="238">
        <v>650</v>
      </c>
      <c r="D67" s="238">
        <v>650</v>
      </c>
      <c r="E67" s="238">
        <v>650</v>
      </c>
      <c r="F67" s="238">
        <v>650</v>
      </c>
      <c r="G67" s="239">
        <v>650</v>
      </c>
      <c r="H67" s="386">
        <v>650</v>
      </c>
      <c r="I67" s="285"/>
      <c r="J67" s="473"/>
      <c r="K67" s="364" t="s">
        <v>126</v>
      </c>
      <c r="L67" s="473"/>
      <c r="M67" s="473"/>
      <c r="N67" s="473"/>
      <c r="O67" s="473"/>
      <c r="P67" s="473"/>
    </row>
    <row r="68" spans="1:24" x14ac:dyDescent="0.2">
      <c r="A68" s="242" t="s">
        <v>6</v>
      </c>
      <c r="B68" s="243">
        <v>571</v>
      </c>
      <c r="C68" s="244">
        <v>597</v>
      </c>
      <c r="D68" s="244">
        <v>629</v>
      </c>
      <c r="E68" s="244">
        <v>609</v>
      </c>
      <c r="F68" s="244">
        <v>659</v>
      </c>
      <c r="G68" s="245">
        <v>687</v>
      </c>
      <c r="H68" s="387">
        <v>623</v>
      </c>
      <c r="J68" s="473"/>
      <c r="K68" s="473"/>
      <c r="L68" s="473"/>
      <c r="M68" s="473"/>
      <c r="N68" s="473"/>
      <c r="O68" s="473"/>
      <c r="P68" s="473"/>
    </row>
    <row r="69" spans="1:24" x14ac:dyDescent="0.2">
      <c r="A69" s="231" t="s">
        <v>7</v>
      </c>
      <c r="B69" s="247">
        <v>41.7</v>
      </c>
      <c r="C69" s="248">
        <v>75</v>
      </c>
      <c r="D69" s="248">
        <v>91.1</v>
      </c>
      <c r="E69" s="248">
        <v>83.3</v>
      </c>
      <c r="F69" s="248">
        <v>93.3</v>
      </c>
      <c r="G69" s="249">
        <v>79.2</v>
      </c>
      <c r="H69" s="388">
        <v>70.099999999999994</v>
      </c>
      <c r="I69" s="338"/>
      <c r="J69" s="282"/>
    </row>
    <row r="70" spans="1:24" x14ac:dyDescent="0.2">
      <c r="A70" s="231" t="s">
        <v>8</v>
      </c>
      <c r="B70" s="252">
        <v>0.18099999999999999</v>
      </c>
      <c r="C70" s="253">
        <v>8.8999999999999996E-2</v>
      </c>
      <c r="D70" s="253">
        <v>5.8000000000000003E-2</v>
      </c>
      <c r="E70" s="253">
        <v>8.5000000000000006E-2</v>
      </c>
      <c r="F70" s="253">
        <v>6.2E-2</v>
      </c>
      <c r="G70" s="254">
        <v>7.0999999999999994E-2</v>
      </c>
      <c r="H70" s="389">
        <v>0.10199999999999999</v>
      </c>
      <c r="I70" s="292"/>
      <c r="J70" s="293"/>
    </row>
    <row r="71" spans="1:24" x14ac:dyDescent="0.2">
      <c r="A71" s="242" t="s">
        <v>1</v>
      </c>
      <c r="B71" s="257">
        <f t="shared" ref="B71:H71" si="17">B68/B67*100-100</f>
        <v>-12.153846153846146</v>
      </c>
      <c r="C71" s="258">
        <f t="shared" si="17"/>
        <v>-8.1538461538461604</v>
      </c>
      <c r="D71" s="258">
        <f t="shared" si="17"/>
        <v>-3.2307692307692264</v>
      </c>
      <c r="E71" s="258">
        <f t="shared" si="17"/>
        <v>-6.3076923076923066</v>
      </c>
      <c r="F71" s="258">
        <f t="shared" si="17"/>
        <v>1.3846153846153868</v>
      </c>
      <c r="G71" s="259">
        <f t="shared" si="17"/>
        <v>5.6923076923076792</v>
      </c>
      <c r="H71" s="390">
        <f t="shared" si="17"/>
        <v>-4.1538461538461462</v>
      </c>
      <c r="J71" s="293"/>
    </row>
    <row r="72" spans="1:24" ht="13.5" thickBot="1" x14ac:dyDescent="0.25">
      <c r="A72" s="231" t="s">
        <v>27</v>
      </c>
      <c r="B72" s="262">
        <f t="shared" ref="B72" si="18">B68-C54</f>
        <v>49</v>
      </c>
      <c r="C72" s="263">
        <f t="shared" ref="C72" si="19">C68-D54</f>
        <v>50</v>
      </c>
      <c r="D72" s="263">
        <f t="shared" ref="D72" si="20">D68-E54</f>
        <v>79</v>
      </c>
      <c r="E72" s="263">
        <f t="shared" ref="E72" si="21">E68-F54</f>
        <v>20</v>
      </c>
      <c r="F72" s="263">
        <f t="shared" ref="F72" si="22">F68-G54</f>
        <v>41</v>
      </c>
      <c r="G72" s="264">
        <f t="shared" ref="G72" si="23">G68-H54</f>
        <v>134</v>
      </c>
      <c r="H72" s="391">
        <f t="shared" ref="H72" si="24">H68-I54</f>
        <v>623</v>
      </c>
      <c r="I72" s="215"/>
      <c r="J72" s="293"/>
    </row>
    <row r="73" spans="1:24" x14ac:dyDescent="0.2">
      <c r="A73" s="295" t="s">
        <v>51</v>
      </c>
      <c r="B73" s="267">
        <v>319</v>
      </c>
      <c r="C73" s="268">
        <v>485</v>
      </c>
      <c r="D73" s="268">
        <v>728</v>
      </c>
      <c r="E73" s="268">
        <v>710</v>
      </c>
      <c r="F73" s="323">
        <v>394</v>
      </c>
      <c r="G73" s="269">
        <v>325</v>
      </c>
      <c r="H73" s="393">
        <f>SUM(B73:G73)</f>
        <v>2961</v>
      </c>
      <c r="I73" s="271" t="s">
        <v>56</v>
      </c>
      <c r="J73" s="296">
        <f>H59-H73</f>
        <v>4</v>
      </c>
      <c r="K73" s="272">
        <f>J73/H59</f>
        <v>1.3490725126475548E-3</v>
      </c>
    </row>
    <row r="74" spans="1:24" x14ac:dyDescent="0.2">
      <c r="A74" s="295" t="s">
        <v>28</v>
      </c>
      <c r="B74" s="218">
        <v>48.5</v>
      </c>
      <c r="C74" s="275">
        <v>47.5</v>
      </c>
      <c r="D74" s="275">
        <v>46.5</v>
      </c>
      <c r="E74" s="275">
        <v>46.5</v>
      </c>
      <c r="F74" s="322">
        <v>45.5</v>
      </c>
      <c r="G74" s="219">
        <v>45.5</v>
      </c>
      <c r="H74" s="394"/>
      <c r="I74" s="200" t="s">
        <v>57</v>
      </c>
      <c r="J74" s="200">
        <v>42.56</v>
      </c>
      <c r="K74" s="228"/>
    </row>
    <row r="75" spans="1:24" ht="13.5" thickBot="1" x14ac:dyDescent="0.25">
      <c r="A75" s="297" t="s">
        <v>26</v>
      </c>
      <c r="B75" s="348">
        <f t="shared" ref="B75:E75" si="25">B74-B60</f>
        <v>4.5</v>
      </c>
      <c r="C75" s="348">
        <f t="shared" si="25"/>
        <v>4.5</v>
      </c>
      <c r="D75" s="348">
        <f t="shared" si="25"/>
        <v>4</v>
      </c>
      <c r="E75" s="348">
        <f t="shared" si="25"/>
        <v>4</v>
      </c>
      <c r="F75" s="348">
        <f>F74-F60</f>
        <v>4</v>
      </c>
      <c r="G75" s="226">
        <f>G74-G60</f>
        <v>4</v>
      </c>
      <c r="H75" s="395"/>
      <c r="I75" s="200" t="s">
        <v>26</v>
      </c>
      <c r="J75" s="200">
        <f>J74-J60</f>
        <v>4.3700000000000045</v>
      </c>
    </row>
    <row r="76" spans="1:24" x14ac:dyDescent="0.2">
      <c r="B76" s="200">
        <v>48.5</v>
      </c>
      <c r="D76" s="200">
        <v>46.5</v>
      </c>
      <c r="E76" s="200">
        <v>46.5</v>
      </c>
      <c r="F76" s="200">
        <v>45.5</v>
      </c>
      <c r="G76" s="200">
        <v>45.5</v>
      </c>
    </row>
    <row r="77" spans="1:24" ht="13.5" thickBot="1" x14ac:dyDescent="0.25"/>
    <row r="78" spans="1:24" ht="13.5" thickBot="1" x14ac:dyDescent="0.25">
      <c r="A78" s="278" t="s">
        <v>133</v>
      </c>
      <c r="B78" s="698" t="s">
        <v>50</v>
      </c>
      <c r="C78" s="699"/>
      <c r="D78" s="699"/>
      <c r="E78" s="699"/>
      <c r="F78" s="699"/>
      <c r="G78" s="700"/>
      <c r="H78" s="298" t="s">
        <v>0</v>
      </c>
    </row>
    <row r="79" spans="1:24" x14ac:dyDescent="0.2">
      <c r="A79" s="231" t="s">
        <v>54</v>
      </c>
      <c r="B79" s="266">
        <v>1</v>
      </c>
      <c r="C79" s="279">
        <v>2</v>
      </c>
      <c r="D79" s="280">
        <v>3</v>
      </c>
      <c r="E79" s="279">
        <v>4</v>
      </c>
      <c r="F79" s="280">
        <v>5</v>
      </c>
      <c r="G79" s="276">
        <v>6</v>
      </c>
      <c r="H79" s="392">
        <v>224</v>
      </c>
      <c r="I79" s="213"/>
      <c r="P79" s="701" t="s">
        <v>132</v>
      </c>
      <c r="Q79" s="701"/>
      <c r="R79" s="701"/>
      <c r="S79" s="701"/>
      <c r="T79" s="701"/>
      <c r="U79" s="701"/>
      <c r="V79" s="701"/>
      <c r="W79" s="701"/>
      <c r="X79" s="701"/>
    </row>
    <row r="80" spans="1:24" x14ac:dyDescent="0.2">
      <c r="A80" s="231" t="s">
        <v>2</v>
      </c>
      <c r="B80" s="233">
        <v>1</v>
      </c>
      <c r="C80" s="234">
        <v>2</v>
      </c>
      <c r="D80" s="300">
        <v>3</v>
      </c>
      <c r="E80" s="330">
        <v>4</v>
      </c>
      <c r="F80" s="331">
        <v>5</v>
      </c>
      <c r="G80" s="382">
        <v>6</v>
      </c>
      <c r="H80" s="385" t="s">
        <v>0</v>
      </c>
      <c r="I80" s="229"/>
      <c r="J80" s="473"/>
      <c r="K80" s="473"/>
      <c r="L80" s="473"/>
      <c r="M80" s="473"/>
      <c r="N80" s="473"/>
      <c r="P80" s="701"/>
      <c r="Q80" s="701"/>
      <c r="R80" s="701"/>
      <c r="S80" s="701"/>
      <c r="T80" s="701"/>
      <c r="U80" s="701"/>
      <c r="V80" s="701"/>
      <c r="W80" s="701"/>
      <c r="X80" s="701"/>
    </row>
    <row r="81" spans="1:24" x14ac:dyDescent="0.2">
      <c r="A81" s="236" t="s">
        <v>3</v>
      </c>
      <c r="B81" s="237">
        <v>765</v>
      </c>
      <c r="C81" s="238">
        <v>765</v>
      </c>
      <c r="D81" s="238">
        <v>765</v>
      </c>
      <c r="E81" s="238">
        <v>765</v>
      </c>
      <c r="F81" s="238">
        <v>765</v>
      </c>
      <c r="G81" s="239">
        <v>765</v>
      </c>
      <c r="H81" s="386">
        <v>765</v>
      </c>
      <c r="I81" s="285"/>
      <c r="J81" s="473"/>
      <c r="K81" s="228"/>
      <c r="L81" s="473"/>
      <c r="M81" s="473"/>
      <c r="N81" s="473"/>
      <c r="P81" s="701"/>
      <c r="Q81" s="701"/>
      <c r="R81" s="701"/>
      <c r="S81" s="701"/>
      <c r="T81" s="701"/>
      <c r="U81" s="701"/>
      <c r="V81" s="701"/>
      <c r="W81" s="701"/>
      <c r="X81" s="701"/>
    </row>
    <row r="82" spans="1:24" x14ac:dyDescent="0.2">
      <c r="A82" s="242" t="s">
        <v>6</v>
      </c>
      <c r="B82" s="243">
        <v>697</v>
      </c>
      <c r="C82" s="244">
        <v>708</v>
      </c>
      <c r="D82" s="244">
        <v>747</v>
      </c>
      <c r="E82" s="244">
        <v>743</v>
      </c>
      <c r="F82" s="244">
        <v>772</v>
      </c>
      <c r="G82" s="245">
        <v>796</v>
      </c>
      <c r="H82" s="387">
        <v>743</v>
      </c>
      <c r="J82" s="473"/>
      <c r="K82" s="473"/>
      <c r="L82" s="473"/>
      <c r="M82" s="473"/>
      <c r="N82" s="473"/>
    </row>
    <row r="83" spans="1:24" x14ac:dyDescent="0.2">
      <c r="A83" s="231" t="s">
        <v>7</v>
      </c>
      <c r="B83" s="247">
        <v>50</v>
      </c>
      <c r="C83" s="248">
        <v>75</v>
      </c>
      <c r="D83" s="248">
        <v>82.8</v>
      </c>
      <c r="E83" s="248">
        <v>83</v>
      </c>
      <c r="F83" s="248">
        <v>86.2</v>
      </c>
      <c r="G83" s="249">
        <v>83.3</v>
      </c>
      <c r="H83" s="388">
        <v>75.400000000000006</v>
      </c>
      <c r="I83" s="338"/>
      <c r="J83" s="282"/>
    </row>
    <row r="84" spans="1:24" x14ac:dyDescent="0.2">
      <c r="A84" s="231" t="s">
        <v>8</v>
      </c>
      <c r="B84" s="252">
        <v>0.15</v>
      </c>
      <c r="C84" s="253">
        <v>8.7999999999999995E-2</v>
      </c>
      <c r="D84" s="253">
        <v>0.08</v>
      </c>
      <c r="E84" s="253">
        <v>7.4999999999999997E-2</v>
      </c>
      <c r="F84" s="253">
        <v>6.2E-2</v>
      </c>
      <c r="G84" s="254">
        <v>6.7000000000000004E-2</v>
      </c>
      <c r="H84" s="389">
        <v>8.6999999999999994E-2</v>
      </c>
      <c r="I84" s="292"/>
      <c r="J84" s="293"/>
    </row>
    <row r="85" spans="1:24" x14ac:dyDescent="0.2">
      <c r="A85" s="242" t="s">
        <v>1</v>
      </c>
      <c r="B85" s="257">
        <f t="shared" ref="B85:H85" si="26">B82/B81*100-100</f>
        <v>-8.8888888888888857</v>
      </c>
      <c r="C85" s="258">
        <f t="shared" si="26"/>
        <v>-7.4509803921568647</v>
      </c>
      <c r="D85" s="258">
        <f t="shared" si="26"/>
        <v>-2.3529411764705941</v>
      </c>
      <c r="E85" s="258">
        <f t="shared" si="26"/>
        <v>-2.8758169934640563</v>
      </c>
      <c r="F85" s="258">
        <f t="shared" si="26"/>
        <v>0.91503267973855884</v>
      </c>
      <c r="G85" s="259">
        <f t="shared" si="26"/>
        <v>4.0522875816993604</v>
      </c>
      <c r="H85" s="390">
        <f t="shared" si="26"/>
        <v>-2.8758169934640563</v>
      </c>
      <c r="J85" s="293"/>
    </row>
    <row r="86" spans="1:24" ht="13.5" thickBot="1" x14ac:dyDescent="0.25">
      <c r="A86" s="231" t="s">
        <v>27</v>
      </c>
      <c r="B86" s="262">
        <f>B82-B68</f>
        <v>126</v>
      </c>
      <c r="C86" s="263">
        <f t="shared" ref="C86:G86" si="27">C82-C68</f>
        <v>111</v>
      </c>
      <c r="D86" s="263">
        <f t="shared" si="27"/>
        <v>118</v>
      </c>
      <c r="E86" s="263">
        <f t="shared" si="27"/>
        <v>134</v>
      </c>
      <c r="F86" s="263">
        <f t="shared" si="27"/>
        <v>113</v>
      </c>
      <c r="G86" s="264">
        <f t="shared" si="27"/>
        <v>109</v>
      </c>
      <c r="H86" s="391">
        <f t="shared" ref="H86" si="28">H82-I68</f>
        <v>743</v>
      </c>
      <c r="I86" s="215"/>
      <c r="J86" s="293"/>
    </row>
    <row r="87" spans="1:24" x14ac:dyDescent="0.2">
      <c r="A87" s="295" t="s">
        <v>51</v>
      </c>
      <c r="B87" s="267">
        <v>318</v>
      </c>
      <c r="C87" s="268">
        <v>485</v>
      </c>
      <c r="D87" s="268">
        <v>727</v>
      </c>
      <c r="E87" s="268">
        <v>709</v>
      </c>
      <c r="F87" s="323">
        <v>394</v>
      </c>
      <c r="G87" s="269">
        <v>325</v>
      </c>
      <c r="H87" s="393">
        <f>SUM(B87:G87)</f>
        <v>2958</v>
      </c>
      <c r="I87" s="271" t="s">
        <v>56</v>
      </c>
      <c r="J87" s="296">
        <f>H73-H87</f>
        <v>3</v>
      </c>
      <c r="K87" s="272">
        <f>J87/H73</f>
        <v>1.0131712259371835E-3</v>
      </c>
    </row>
    <row r="88" spans="1:24" x14ac:dyDescent="0.2">
      <c r="A88" s="295" t="s">
        <v>28</v>
      </c>
      <c r="B88" s="218">
        <v>51.5</v>
      </c>
      <c r="C88" s="275">
        <v>50.5</v>
      </c>
      <c r="D88" s="275">
        <v>49</v>
      </c>
      <c r="E88" s="275">
        <v>49</v>
      </c>
      <c r="F88" s="322">
        <v>48</v>
      </c>
      <c r="G88" s="219">
        <v>48</v>
      </c>
      <c r="H88" s="394"/>
      <c r="I88" s="200" t="s">
        <v>57</v>
      </c>
      <c r="J88" s="200">
        <v>46.69</v>
      </c>
      <c r="K88" s="228"/>
    </row>
    <row r="89" spans="1:24" ht="13.5" thickBot="1" x14ac:dyDescent="0.25">
      <c r="A89" s="297" t="s">
        <v>26</v>
      </c>
      <c r="B89" s="348">
        <f t="shared" ref="B89:E89" si="29">B88-B74</f>
        <v>3</v>
      </c>
      <c r="C89" s="348">
        <f t="shared" si="29"/>
        <v>3</v>
      </c>
      <c r="D89" s="348">
        <f t="shared" si="29"/>
        <v>2.5</v>
      </c>
      <c r="E89" s="348">
        <f t="shared" si="29"/>
        <v>2.5</v>
      </c>
      <c r="F89" s="348">
        <f>F88-F74</f>
        <v>2.5</v>
      </c>
      <c r="G89" s="226">
        <f>G88-G74</f>
        <v>2.5</v>
      </c>
      <c r="H89" s="395"/>
      <c r="I89" s="200" t="s">
        <v>26</v>
      </c>
      <c r="J89" s="200">
        <f>J88-J74</f>
        <v>4.1299999999999955</v>
      </c>
    </row>
    <row r="90" spans="1:24" x14ac:dyDescent="0.2">
      <c r="G90" s="200">
        <v>48</v>
      </c>
    </row>
    <row r="91" spans="1:24" ht="13.5" thickBot="1" x14ac:dyDescent="0.25"/>
    <row r="92" spans="1:24" ht="13.5" thickBot="1" x14ac:dyDescent="0.25">
      <c r="A92" s="278" t="s">
        <v>136</v>
      </c>
      <c r="B92" s="698" t="s">
        <v>50</v>
      </c>
      <c r="C92" s="699"/>
      <c r="D92" s="699"/>
      <c r="E92" s="699"/>
      <c r="F92" s="699"/>
      <c r="G92" s="700"/>
      <c r="H92" s="298" t="s">
        <v>0</v>
      </c>
    </row>
    <row r="93" spans="1:24" x14ac:dyDescent="0.2">
      <c r="A93" s="231" t="s">
        <v>54</v>
      </c>
      <c r="B93" s="266">
        <v>1</v>
      </c>
      <c r="C93" s="279">
        <v>2</v>
      </c>
      <c r="D93" s="280">
        <v>3</v>
      </c>
      <c r="E93" s="279">
        <v>4</v>
      </c>
      <c r="F93" s="280">
        <v>5</v>
      </c>
      <c r="G93" s="276">
        <v>6</v>
      </c>
      <c r="H93" s="392">
        <v>220</v>
      </c>
      <c r="I93" s="213"/>
    </row>
    <row r="94" spans="1:24" x14ac:dyDescent="0.2">
      <c r="A94" s="231" t="s">
        <v>2</v>
      </c>
      <c r="B94" s="233">
        <v>1</v>
      </c>
      <c r="C94" s="234">
        <v>2</v>
      </c>
      <c r="D94" s="300">
        <v>3</v>
      </c>
      <c r="E94" s="330">
        <v>4</v>
      </c>
      <c r="F94" s="331">
        <v>5</v>
      </c>
      <c r="G94" s="382">
        <v>6</v>
      </c>
      <c r="H94" s="385" t="s">
        <v>0</v>
      </c>
      <c r="I94" s="229"/>
      <c r="J94" s="473"/>
      <c r="K94" s="473"/>
    </row>
    <row r="95" spans="1:24" ht="13.5" thickBot="1" x14ac:dyDescent="0.25">
      <c r="A95" s="236" t="s">
        <v>3</v>
      </c>
      <c r="B95" s="237">
        <v>880</v>
      </c>
      <c r="C95" s="238">
        <v>880</v>
      </c>
      <c r="D95" s="238">
        <v>880</v>
      </c>
      <c r="E95" s="238">
        <v>880</v>
      </c>
      <c r="F95" s="238">
        <v>880</v>
      </c>
      <c r="G95" s="239">
        <v>880</v>
      </c>
      <c r="H95" s="386">
        <v>880</v>
      </c>
      <c r="I95" s="285"/>
      <c r="J95" s="473"/>
      <c r="K95" s="228"/>
    </row>
    <row r="96" spans="1:24" x14ac:dyDescent="0.2">
      <c r="A96" s="242" t="s">
        <v>6</v>
      </c>
      <c r="B96" s="243">
        <v>821</v>
      </c>
      <c r="C96" s="244">
        <v>819</v>
      </c>
      <c r="D96" s="244">
        <v>858</v>
      </c>
      <c r="E96" s="244">
        <v>850</v>
      </c>
      <c r="F96" s="244">
        <v>867</v>
      </c>
      <c r="G96" s="245">
        <v>945</v>
      </c>
      <c r="H96" s="387">
        <v>856</v>
      </c>
      <c r="J96" s="473"/>
      <c r="K96" s="737" t="s">
        <v>137</v>
      </c>
      <c r="L96" s="738"/>
      <c r="M96" s="739"/>
      <c r="N96" s="610"/>
      <c r="O96" s="228" t="s">
        <v>138</v>
      </c>
    </row>
    <row r="97" spans="1:24" ht="13.5" thickBot="1" x14ac:dyDescent="0.25">
      <c r="A97" s="231" t="s">
        <v>7</v>
      </c>
      <c r="B97" s="247">
        <v>45.8</v>
      </c>
      <c r="C97" s="248">
        <v>72.2</v>
      </c>
      <c r="D97" s="248">
        <v>66.7</v>
      </c>
      <c r="E97" s="248">
        <v>83</v>
      </c>
      <c r="F97" s="248">
        <v>93.1</v>
      </c>
      <c r="G97" s="249">
        <v>87.5</v>
      </c>
      <c r="H97" s="388">
        <v>70.900000000000006</v>
      </c>
      <c r="I97" s="338"/>
      <c r="J97" s="282"/>
      <c r="K97" s="740"/>
      <c r="L97" s="741"/>
      <c r="M97" s="742"/>
      <c r="N97" s="610"/>
      <c r="O97" s="228" t="s">
        <v>139</v>
      </c>
    </row>
    <row r="98" spans="1:24" x14ac:dyDescent="0.2">
      <c r="A98" s="231" t="s">
        <v>8</v>
      </c>
      <c r="B98" s="252">
        <v>0.13300000000000001</v>
      </c>
      <c r="C98" s="253">
        <v>0.09</v>
      </c>
      <c r="D98" s="253">
        <v>8.7999999999999995E-2</v>
      </c>
      <c r="E98" s="253">
        <v>7.0999999999999994E-2</v>
      </c>
      <c r="F98" s="253">
        <v>6.0999999999999999E-2</v>
      </c>
      <c r="G98" s="254">
        <v>7.3999999999999996E-2</v>
      </c>
      <c r="H98" s="389">
        <v>9.4E-2</v>
      </c>
      <c r="I98" s="292"/>
      <c r="J98" s="293"/>
      <c r="V98" s="716" t="s">
        <v>140</v>
      </c>
      <c r="W98" s="717"/>
      <c r="X98" s="718"/>
    </row>
    <row r="99" spans="1:24" x14ac:dyDescent="0.2">
      <c r="A99" s="242" t="s">
        <v>1</v>
      </c>
      <c r="B99" s="257">
        <f t="shared" ref="B99:H99" si="30">B96/B95*100-100</f>
        <v>-6.7045454545454533</v>
      </c>
      <c r="C99" s="258">
        <f t="shared" si="30"/>
        <v>-6.931818181818187</v>
      </c>
      <c r="D99" s="258">
        <f t="shared" si="30"/>
        <v>-2.5</v>
      </c>
      <c r="E99" s="258">
        <f t="shared" si="30"/>
        <v>-3.4090909090909065</v>
      </c>
      <c r="F99" s="258">
        <f t="shared" si="30"/>
        <v>-1.4772727272727337</v>
      </c>
      <c r="G99" s="259">
        <f t="shared" si="30"/>
        <v>7.3863636363636402</v>
      </c>
      <c r="H99" s="390">
        <f t="shared" si="30"/>
        <v>-2.7272727272727195</v>
      </c>
      <c r="J99" s="293"/>
      <c r="V99" s="719"/>
      <c r="W99" s="701"/>
      <c r="X99" s="721"/>
    </row>
    <row r="100" spans="1:24" ht="13.5" thickBot="1" x14ac:dyDescent="0.25">
      <c r="A100" s="231" t="s">
        <v>27</v>
      </c>
      <c r="B100" s="262">
        <f>B96-B82</f>
        <v>124</v>
      </c>
      <c r="C100" s="263">
        <f t="shared" ref="C100:G100" si="31">C96-C82</f>
        <v>111</v>
      </c>
      <c r="D100" s="263">
        <f t="shared" si="31"/>
        <v>111</v>
      </c>
      <c r="E100" s="263">
        <f t="shared" si="31"/>
        <v>107</v>
      </c>
      <c r="F100" s="263">
        <f t="shared" si="31"/>
        <v>95</v>
      </c>
      <c r="G100" s="264">
        <f t="shared" si="31"/>
        <v>149</v>
      </c>
      <c r="H100" s="391">
        <f t="shared" ref="H100" si="32">H96-I82</f>
        <v>856</v>
      </c>
      <c r="I100" s="215"/>
      <c r="J100" s="293"/>
      <c r="V100" s="722"/>
      <c r="W100" s="723"/>
      <c r="X100" s="724"/>
    </row>
    <row r="101" spans="1:24" x14ac:dyDescent="0.2">
      <c r="A101" s="295" t="s">
        <v>51</v>
      </c>
      <c r="B101" s="267">
        <v>317</v>
      </c>
      <c r="C101" s="268">
        <v>485</v>
      </c>
      <c r="D101" s="268">
        <v>727</v>
      </c>
      <c r="E101" s="268">
        <v>709</v>
      </c>
      <c r="F101" s="323">
        <v>394</v>
      </c>
      <c r="G101" s="269">
        <v>325</v>
      </c>
      <c r="H101" s="393">
        <f>SUM(B101:G101)</f>
        <v>2957</v>
      </c>
      <c r="I101" s="271" t="s">
        <v>56</v>
      </c>
      <c r="J101" s="296">
        <f>H87-H101</f>
        <v>1</v>
      </c>
      <c r="K101" s="272">
        <f>J101/H87</f>
        <v>3.3806626098715348E-4</v>
      </c>
    </row>
    <row r="102" spans="1:24" x14ac:dyDescent="0.2">
      <c r="A102" s="295" t="s">
        <v>28</v>
      </c>
      <c r="B102" s="218">
        <v>54.5</v>
      </c>
      <c r="C102" s="275">
        <v>53.5</v>
      </c>
      <c r="D102" s="275">
        <v>51.5</v>
      </c>
      <c r="E102" s="275">
        <v>51.5</v>
      </c>
      <c r="F102" s="322">
        <v>51</v>
      </c>
      <c r="G102" s="219">
        <v>50</v>
      </c>
      <c r="H102" s="394"/>
      <c r="I102" s="200" t="s">
        <v>57</v>
      </c>
      <c r="J102" s="200">
        <v>49.34</v>
      </c>
      <c r="K102" s="228"/>
    </row>
    <row r="103" spans="1:24" ht="13.5" thickBot="1" x14ac:dyDescent="0.25">
      <c r="A103" s="297" t="s">
        <v>26</v>
      </c>
      <c r="B103" s="348">
        <f t="shared" ref="B103:E103" si="33">B102-B88</f>
        <v>3</v>
      </c>
      <c r="C103" s="348">
        <f t="shared" si="33"/>
        <v>3</v>
      </c>
      <c r="D103" s="348">
        <f t="shared" si="33"/>
        <v>2.5</v>
      </c>
      <c r="E103" s="348">
        <f t="shared" si="33"/>
        <v>2.5</v>
      </c>
      <c r="F103" s="348">
        <f>F102-F88</f>
        <v>3</v>
      </c>
      <c r="G103" s="226">
        <v>2.5</v>
      </c>
      <c r="H103" s="395"/>
      <c r="I103" s="200" t="s">
        <v>26</v>
      </c>
      <c r="J103" s="200">
        <f>J102-J88</f>
        <v>2.6500000000000057</v>
      </c>
    </row>
    <row r="104" spans="1:24" x14ac:dyDescent="0.2">
      <c r="F104" s="200">
        <v>51</v>
      </c>
    </row>
    <row r="105" spans="1:24" ht="13.5" thickBot="1" x14ac:dyDescent="0.25">
      <c r="M105" s="736" t="s">
        <v>150</v>
      </c>
      <c r="N105" s="736"/>
      <c r="O105" s="736"/>
      <c r="P105" s="736"/>
      <c r="Q105" s="736"/>
      <c r="R105" s="736"/>
    </row>
    <row r="106" spans="1:24" ht="39" thickBot="1" x14ac:dyDescent="0.25">
      <c r="A106" s="278" t="s">
        <v>141</v>
      </c>
      <c r="B106" s="698" t="s">
        <v>50</v>
      </c>
      <c r="C106" s="699"/>
      <c r="D106" s="699"/>
      <c r="E106" s="699"/>
      <c r="F106" s="699"/>
      <c r="G106" s="700"/>
      <c r="H106" s="298" t="s">
        <v>0</v>
      </c>
      <c r="M106" s="275" t="s">
        <v>113</v>
      </c>
      <c r="N106" s="608"/>
      <c r="O106" s="275" t="s">
        <v>149</v>
      </c>
      <c r="P106" s="437" t="s">
        <v>147</v>
      </c>
      <c r="Q106" s="275" t="s">
        <v>148</v>
      </c>
      <c r="R106" s="437" t="s">
        <v>176</v>
      </c>
    </row>
    <row r="107" spans="1:24" x14ac:dyDescent="0.2">
      <c r="A107" s="231" t="s">
        <v>54</v>
      </c>
      <c r="B107" s="266">
        <v>1</v>
      </c>
      <c r="C107" s="279">
        <v>2</v>
      </c>
      <c r="D107" s="280">
        <v>3</v>
      </c>
      <c r="E107" s="279">
        <v>4</v>
      </c>
      <c r="F107" s="280">
        <v>5</v>
      </c>
      <c r="G107" s="276">
        <v>6</v>
      </c>
      <c r="H107" s="392">
        <v>222</v>
      </c>
      <c r="I107" s="213"/>
      <c r="M107" s="275">
        <v>1</v>
      </c>
      <c r="N107" s="608"/>
      <c r="O107" s="275">
        <v>790</v>
      </c>
      <c r="P107" s="275">
        <v>73.400000000000006</v>
      </c>
      <c r="Q107" s="275">
        <v>200</v>
      </c>
      <c r="R107" s="438">
        <v>57.5</v>
      </c>
    </row>
    <row r="108" spans="1:24" x14ac:dyDescent="0.2">
      <c r="A108" s="231" t="s">
        <v>2</v>
      </c>
      <c r="B108" s="233">
        <v>1</v>
      </c>
      <c r="C108" s="234">
        <v>2</v>
      </c>
      <c r="D108" s="300">
        <v>3</v>
      </c>
      <c r="E108" s="330">
        <v>4</v>
      </c>
      <c r="F108" s="331">
        <v>5</v>
      </c>
      <c r="G108" s="382">
        <v>6</v>
      </c>
      <c r="H108" s="385" t="s">
        <v>0</v>
      </c>
      <c r="I108" s="229"/>
      <c r="J108" s="473"/>
      <c r="K108" s="473"/>
      <c r="M108" s="275">
        <v>2</v>
      </c>
      <c r="N108" s="608"/>
      <c r="O108" s="275" t="s">
        <v>143</v>
      </c>
      <c r="P108" s="275">
        <v>73.400000000000006</v>
      </c>
      <c r="Q108" s="275">
        <v>508</v>
      </c>
      <c r="R108" s="438">
        <v>57</v>
      </c>
    </row>
    <row r="109" spans="1:24" x14ac:dyDescent="0.2">
      <c r="A109" s="236" t="s">
        <v>3</v>
      </c>
      <c r="B109" s="237">
        <v>990</v>
      </c>
      <c r="C109" s="238">
        <v>990</v>
      </c>
      <c r="D109" s="238">
        <v>990</v>
      </c>
      <c r="E109" s="238">
        <v>990</v>
      </c>
      <c r="F109" s="238">
        <v>990</v>
      </c>
      <c r="G109" s="239">
        <v>990</v>
      </c>
      <c r="H109" s="386">
        <v>990</v>
      </c>
      <c r="I109" s="285"/>
      <c r="J109" s="473"/>
      <c r="K109" s="228"/>
      <c r="M109" s="275">
        <v>3</v>
      </c>
      <c r="N109" s="608"/>
      <c r="O109" s="275" t="s">
        <v>144</v>
      </c>
      <c r="P109" s="275">
        <v>73.400000000000006</v>
      </c>
      <c r="Q109" s="275">
        <v>765</v>
      </c>
      <c r="R109" s="438">
        <v>56.5</v>
      </c>
    </row>
    <row r="110" spans="1:24" x14ac:dyDescent="0.2">
      <c r="A110" s="242" t="s">
        <v>6</v>
      </c>
      <c r="B110" s="243">
        <v>903</v>
      </c>
      <c r="C110" s="244">
        <v>974</v>
      </c>
      <c r="D110" s="244">
        <v>958</v>
      </c>
      <c r="E110" s="244">
        <v>958</v>
      </c>
      <c r="F110" s="244">
        <v>1000</v>
      </c>
      <c r="G110" s="245">
        <v>1029</v>
      </c>
      <c r="H110" s="387">
        <v>968</v>
      </c>
      <c r="J110" s="473"/>
      <c r="K110" s="473"/>
      <c r="L110" s="473"/>
      <c r="M110" s="490">
        <v>4</v>
      </c>
      <c r="N110" s="490"/>
      <c r="O110" s="275" t="s">
        <v>145</v>
      </c>
      <c r="P110" s="275">
        <v>73.400000000000006</v>
      </c>
      <c r="Q110" s="275">
        <v>607</v>
      </c>
      <c r="R110" s="438">
        <v>55.5</v>
      </c>
    </row>
    <row r="111" spans="1:24" x14ac:dyDescent="0.2">
      <c r="A111" s="231" t="s">
        <v>7</v>
      </c>
      <c r="B111" s="247">
        <v>50</v>
      </c>
      <c r="C111" s="248">
        <v>66.7</v>
      </c>
      <c r="D111" s="248">
        <v>81.5</v>
      </c>
      <c r="E111" s="248">
        <v>81.099999999999994</v>
      </c>
      <c r="F111" s="248">
        <v>90.3</v>
      </c>
      <c r="G111" s="249">
        <v>83.3</v>
      </c>
      <c r="H111" s="388">
        <v>74.8</v>
      </c>
      <c r="I111" s="338"/>
      <c r="J111" s="282"/>
      <c r="K111" s="473"/>
      <c r="L111" s="473"/>
      <c r="M111" s="490">
        <v>5</v>
      </c>
      <c r="N111" s="490"/>
      <c r="O111" s="275" t="s">
        <v>146</v>
      </c>
      <c r="P111" s="275">
        <v>73.400000000000006</v>
      </c>
      <c r="Q111" s="275">
        <v>540</v>
      </c>
      <c r="R111" s="438">
        <v>54</v>
      </c>
    </row>
    <row r="112" spans="1:24" x14ac:dyDescent="0.2">
      <c r="A112" s="231" t="s">
        <v>8</v>
      </c>
      <c r="B112" s="252">
        <v>0.14399999999999999</v>
      </c>
      <c r="C112" s="253">
        <v>0.10299999999999999</v>
      </c>
      <c r="D112" s="253">
        <v>7.4999999999999997E-2</v>
      </c>
      <c r="E112" s="253">
        <v>0.08</v>
      </c>
      <c r="F112" s="253">
        <v>6.0999999999999999E-2</v>
      </c>
      <c r="G112" s="254">
        <v>7.4999999999999997E-2</v>
      </c>
      <c r="H112" s="389">
        <v>9.2999999999999999E-2</v>
      </c>
      <c r="I112" s="292"/>
      <c r="J112" s="293"/>
      <c r="M112" s="275">
        <v>6</v>
      </c>
      <c r="N112" s="608"/>
      <c r="O112" s="275">
        <v>1070</v>
      </c>
      <c r="P112" s="275">
        <v>73.400000000000006</v>
      </c>
      <c r="Q112" s="275">
        <v>331</v>
      </c>
      <c r="R112" s="438">
        <v>53</v>
      </c>
    </row>
    <row r="113" spans="1:11" x14ac:dyDescent="0.2">
      <c r="A113" s="242" t="s">
        <v>1</v>
      </c>
      <c r="B113" s="257">
        <f t="shared" ref="B113:H113" si="34">B110/B109*100-100</f>
        <v>-8.7878787878787818</v>
      </c>
      <c r="C113" s="258">
        <f t="shared" si="34"/>
        <v>-1.6161616161616195</v>
      </c>
      <c r="D113" s="258">
        <f t="shared" si="34"/>
        <v>-3.2323232323232247</v>
      </c>
      <c r="E113" s="258">
        <f t="shared" si="34"/>
        <v>-3.2323232323232247</v>
      </c>
      <c r="F113" s="258">
        <f t="shared" si="34"/>
        <v>1.0101010101010104</v>
      </c>
      <c r="G113" s="259">
        <f t="shared" si="34"/>
        <v>3.9393939393939377</v>
      </c>
      <c r="H113" s="390">
        <f t="shared" si="34"/>
        <v>-2.2222222222222285</v>
      </c>
      <c r="J113" s="293"/>
    </row>
    <row r="114" spans="1:11" ht="13.5" thickBot="1" x14ac:dyDescent="0.25">
      <c r="A114" s="261" t="s">
        <v>27</v>
      </c>
      <c r="B114" s="262">
        <f>B110-B96</f>
        <v>82</v>
      </c>
      <c r="C114" s="263">
        <f t="shared" ref="C114:G114" si="35">C110-C96</f>
        <v>155</v>
      </c>
      <c r="D114" s="263">
        <f t="shared" si="35"/>
        <v>100</v>
      </c>
      <c r="E114" s="263">
        <f t="shared" si="35"/>
        <v>108</v>
      </c>
      <c r="F114" s="263">
        <f t="shared" si="35"/>
        <v>133</v>
      </c>
      <c r="G114" s="264">
        <f t="shared" si="35"/>
        <v>84</v>
      </c>
      <c r="H114" s="391">
        <f t="shared" ref="H114" si="36">H110-I96</f>
        <v>968</v>
      </c>
      <c r="I114" s="215"/>
      <c r="J114" s="293"/>
    </row>
    <row r="115" spans="1:11" x14ac:dyDescent="0.2">
      <c r="A115" s="295" t="s">
        <v>51</v>
      </c>
      <c r="B115" s="267">
        <v>317</v>
      </c>
      <c r="C115" s="268">
        <v>485</v>
      </c>
      <c r="D115" s="268">
        <v>727</v>
      </c>
      <c r="E115" s="268">
        <v>708</v>
      </c>
      <c r="F115" s="323">
        <v>394</v>
      </c>
      <c r="G115" s="269">
        <v>325</v>
      </c>
      <c r="H115" s="393">
        <f>SUM(B115:G115)</f>
        <v>2956</v>
      </c>
      <c r="I115" s="271" t="s">
        <v>56</v>
      </c>
      <c r="J115" s="296">
        <f>H101-H115</f>
        <v>1</v>
      </c>
      <c r="K115" s="272">
        <f>J115/H101</f>
        <v>3.3818058843422386E-4</v>
      </c>
    </row>
    <row r="116" spans="1:11" x14ac:dyDescent="0.2">
      <c r="A116" s="295" t="s">
        <v>28</v>
      </c>
      <c r="B116" s="218">
        <v>57.5</v>
      </c>
      <c r="C116" s="275">
        <v>56</v>
      </c>
      <c r="D116" s="275">
        <v>54.5</v>
      </c>
      <c r="E116" s="275">
        <v>54.5</v>
      </c>
      <c r="F116" s="322">
        <v>53.5</v>
      </c>
      <c r="G116" s="219">
        <v>53</v>
      </c>
      <c r="H116" s="394"/>
      <c r="I116" s="200" t="s">
        <v>57</v>
      </c>
      <c r="J116" s="200">
        <v>51.95</v>
      </c>
      <c r="K116" s="228"/>
    </row>
    <row r="117" spans="1:11" ht="13.5" thickBot="1" x14ac:dyDescent="0.25">
      <c r="A117" s="297" t="s">
        <v>26</v>
      </c>
      <c r="B117" s="348">
        <f t="shared" ref="B117:E117" si="37">B116-B102</f>
        <v>3</v>
      </c>
      <c r="C117" s="348">
        <f t="shared" si="37"/>
        <v>2.5</v>
      </c>
      <c r="D117" s="348">
        <f t="shared" si="37"/>
        <v>3</v>
      </c>
      <c r="E117" s="348">
        <f t="shared" si="37"/>
        <v>3</v>
      </c>
      <c r="F117" s="348">
        <f>F116-F102</f>
        <v>2.5</v>
      </c>
      <c r="G117" s="226">
        <v>2.5</v>
      </c>
      <c r="H117" s="395"/>
      <c r="I117" s="200" t="s">
        <v>26</v>
      </c>
      <c r="J117" s="200">
        <f>J116-J102</f>
        <v>2.6099999999999994</v>
      </c>
    </row>
    <row r="119" spans="1:11" ht="13.5" thickBot="1" x14ac:dyDescent="0.25"/>
    <row r="120" spans="1:11" ht="13.5" thickBot="1" x14ac:dyDescent="0.25">
      <c r="A120" s="278" t="s">
        <v>154</v>
      </c>
      <c r="B120" s="698" t="s">
        <v>50</v>
      </c>
      <c r="C120" s="699"/>
      <c r="D120" s="699"/>
      <c r="E120" s="699"/>
      <c r="F120" s="699"/>
      <c r="G120" s="700"/>
      <c r="H120" s="298" t="s">
        <v>0</v>
      </c>
    </row>
    <row r="121" spans="1:11" x14ac:dyDescent="0.2">
      <c r="A121" s="231" t="s">
        <v>54</v>
      </c>
      <c r="B121" s="266">
        <v>1</v>
      </c>
      <c r="C121" s="279">
        <v>2</v>
      </c>
      <c r="D121" s="280">
        <v>3</v>
      </c>
      <c r="E121" s="279">
        <v>4</v>
      </c>
      <c r="F121" s="280">
        <v>5</v>
      </c>
      <c r="G121" s="276">
        <v>6</v>
      </c>
      <c r="H121" s="392">
        <v>220</v>
      </c>
      <c r="I121" s="213"/>
    </row>
    <row r="122" spans="1:11" x14ac:dyDescent="0.2">
      <c r="A122" s="231" t="s">
        <v>2</v>
      </c>
      <c r="B122" s="233">
        <v>1</v>
      </c>
      <c r="C122" s="234">
        <v>2</v>
      </c>
      <c r="D122" s="300">
        <v>3</v>
      </c>
      <c r="E122" s="330">
        <v>4</v>
      </c>
      <c r="F122" s="331">
        <v>5</v>
      </c>
      <c r="G122" s="382">
        <v>6</v>
      </c>
      <c r="H122" s="385" t="s">
        <v>0</v>
      </c>
      <c r="I122" s="229"/>
      <c r="J122" s="473"/>
      <c r="K122" s="473"/>
    </row>
    <row r="123" spans="1:11" x14ac:dyDescent="0.2">
      <c r="A123" s="236" t="s">
        <v>3</v>
      </c>
      <c r="B123" s="237">
        <v>1090</v>
      </c>
      <c r="C123" s="238">
        <v>1090</v>
      </c>
      <c r="D123" s="238">
        <v>1090</v>
      </c>
      <c r="E123" s="238">
        <v>1090</v>
      </c>
      <c r="F123" s="238">
        <v>1090</v>
      </c>
      <c r="G123" s="239">
        <v>1090</v>
      </c>
      <c r="H123" s="386">
        <v>1090</v>
      </c>
      <c r="I123" s="285"/>
      <c r="J123" s="473"/>
      <c r="K123" s="228"/>
    </row>
    <row r="124" spans="1:11" x14ac:dyDescent="0.2">
      <c r="A124" s="242" t="s">
        <v>6</v>
      </c>
      <c r="B124" s="243">
        <v>915</v>
      </c>
      <c r="C124" s="244">
        <v>983</v>
      </c>
      <c r="D124" s="244">
        <v>1041</v>
      </c>
      <c r="E124" s="244">
        <v>1099</v>
      </c>
      <c r="F124" s="244">
        <v>1112</v>
      </c>
      <c r="G124" s="245">
        <v>1150</v>
      </c>
      <c r="H124" s="387">
        <v>1059</v>
      </c>
      <c r="J124" s="473"/>
      <c r="K124" s="473"/>
    </row>
    <row r="125" spans="1:11" x14ac:dyDescent="0.2">
      <c r="A125" s="231" t="s">
        <v>7</v>
      </c>
      <c r="B125" s="523">
        <v>80</v>
      </c>
      <c r="C125" s="519">
        <v>92.1</v>
      </c>
      <c r="D125" s="519">
        <v>98.3</v>
      </c>
      <c r="E125" s="519">
        <v>95.6</v>
      </c>
      <c r="F125" s="519">
        <v>92.5</v>
      </c>
      <c r="G125" s="524">
        <v>87.5</v>
      </c>
      <c r="H125" s="388">
        <v>76.400000000000006</v>
      </c>
      <c r="I125" s="520" t="s">
        <v>179</v>
      </c>
      <c r="J125" s="282"/>
      <c r="K125" s="473"/>
    </row>
    <row r="126" spans="1:11" x14ac:dyDescent="0.2">
      <c r="A126" s="231" t="s">
        <v>8</v>
      </c>
      <c r="B126" s="252">
        <v>0.106</v>
      </c>
      <c r="C126" s="253">
        <v>5.5E-2</v>
      </c>
      <c r="D126" s="253">
        <v>4.8000000000000001E-2</v>
      </c>
      <c r="E126" s="253">
        <v>5.3999999999999999E-2</v>
      </c>
      <c r="F126" s="253">
        <v>5.6000000000000001E-2</v>
      </c>
      <c r="G126" s="254">
        <v>6.7000000000000004E-2</v>
      </c>
      <c r="H126" s="389">
        <v>8.5000000000000006E-2</v>
      </c>
      <c r="I126" s="292"/>
      <c r="J126" s="293"/>
    </row>
    <row r="127" spans="1:11" x14ac:dyDescent="0.2">
      <c r="A127" s="242" t="s">
        <v>1</v>
      </c>
      <c r="B127" s="257">
        <f t="shared" ref="B127:H127" si="38">B124/B123*100-100</f>
        <v>-16.055045871559642</v>
      </c>
      <c r="C127" s="258">
        <f t="shared" si="38"/>
        <v>-9.8165137614678883</v>
      </c>
      <c r="D127" s="258">
        <f t="shared" si="38"/>
        <v>-4.4954128440366929</v>
      </c>
      <c r="E127" s="258">
        <f t="shared" si="38"/>
        <v>0.82568807339448824</v>
      </c>
      <c r="F127" s="258">
        <f t="shared" si="38"/>
        <v>2.018348623853214</v>
      </c>
      <c r="G127" s="259">
        <f t="shared" si="38"/>
        <v>5.5045871559632928</v>
      </c>
      <c r="H127" s="390">
        <f t="shared" si="38"/>
        <v>-2.8440366972477023</v>
      </c>
      <c r="J127" s="293"/>
    </row>
    <row r="128" spans="1:11" ht="13.5" thickBot="1" x14ac:dyDescent="0.25">
      <c r="A128" s="261" t="s">
        <v>27</v>
      </c>
      <c r="B128" s="262">
        <f>B124-B110</f>
        <v>12</v>
      </c>
      <c r="C128" s="263">
        <f t="shared" ref="C128:G128" si="39">C124-C110</f>
        <v>9</v>
      </c>
      <c r="D128" s="263">
        <f t="shared" si="39"/>
        <v>83</v>
      </c>
      <c r="E128" s="263">
        <f t="shared" si="39"/>
        <v>141</v>
      </c>
      <c r="F128" s="263">
        <f t="shared" si="39"/>
        <v>112</v>
      </c>
      <c r="G128" s="264">
        <f t="shared" si="39"/>
        <v>121</v>
      </c>
      <c r="H128" s="391">
        <f t="shared" ref="H128" si="40">H124-I110</f>
        <v>1059</v>
      </c>
      <c r="I128" s="215"/>
      <c r="J128" s="293"/>
    </row>
    <row r="129" spans="1:11" x14ac:dyDescent="0.2">
      <c r="A129" s="295" t="s">
        <v>51</v>
      </c>
      <c r="B129" s="267">
        <v>199</v>
      </c>
      <c r="C129" s="268">
        <v>507</v>
      </c>
      <c r="D129" s="268">
        <v>765</v>
      </c>
      <c r="E129" s="268">
        <v>607</v>
      </c>
      <c r="F129" s="323">
        <v>540</v>
      </c>
      <c r="G129" s="269">
        <v>331</v>
      </c>
      <c r="H129" s="393">
        <f>SUM(B129:G129)</f>
        <v>2949</v>
      </c>
      <c r="I129" s="271" t="s">
        <v>56</v>
      </c>
      <c r="J129" s="296">
        <f>H115-H129</f>
        <v>7</v>
      </c>
      <c r="K129" s="272">
        <f>J129/H115</f>
        <v>2.368064952638701E-3</v>
      </c>
    </row>
    <row r="130" spans="1:11" x14ac:dyDescent="0.2">
      <c r="A130" s="295" t="s">
        <v>28</v>
      </c>
      <c r="B130" s="218">
        <v>61</v>
      </c>
      <c r="C130" s="275">
        <v>60.5</v>
      </c>
      <c r="D130" s="275">
        <v>59.5</v>
      </c>
      <c r="E130" s="275">
        <v>58.5</v>
      </c>
      <c r="F130" s="322">
        <v>56.5</v>
      </c>
      <c r="G130" s="219">
        <v>55.5</v>
      </c>
      <c r="H130" s="394"/>
      <c r="I130" s="200" t="s">
        <v>57</v>
      </c>
      <c r="J130" s="200">
        <v>55.61</v>
      </c>
      <c r="K130" s="228"/>
    </row>
    <row r="131" spans="1:11" ht="13.5" thickBot="1" x14ac:dyDescent="0.25">
      <c r="A131" s="297" t="s">
        <v>26</v>
      </c>
      <c r="B131" s="348">
        <f>B130-R107</f>
        <v>3.5</v>
      </c>
      <c r="C131" s="348">
        <f>C130-R108</f>
        <v>3.5</v>
      </c>
      <c r="D131" s="348">
        <f>D130-R109</f>
        <v>3</v>
      </c>
      <c r="E131" s="348">
        <f>E130-R110</f>
        <v>3</v>
      </c>
      <c r="F131" s="348">
        <f>F130-R111</f>
        <v>2.5</v>
      </c>
      <c r="G131" s="226">
        <f>G130-R112</f>
        <v>2.5</v>
      </c>
      <c r="H131" s="395"/>
      <c r="I131" s="200" t="s">
        <v>26</v>
      </c>
      <c r="J131" s="200">
        <f>J130-J116</f>
        <v>3.6599999999999966</v>
      </c>
    </row>
    <row r="133" spans="1:11" ht="13.5" thickBot="1" x14ac:dyDescent="0.25"/>
    <row r="134" spans="1:11" ht="13.5" thickBot="1" x14ac:dyDescent="0.25">
      <c r="A134" s="278" t="s">
        <v>181</v>
      </c>
      <c r="B134" s="698" t="s">
        <v>50</v>
      </c>
      <c r="C134" s="699"/>
      <c r="D134" s="699"/>
      <c r="E134" s="699"/>
      <c r="F134" s="699"/>
      <c r="G134" s="700"/>
      <c r="H134" s="298" t="s">
        <v>0</v>
      </c>
      <c r="I134" s="511"/>
      <c r="J134" s="511"/>
      <c r="K134" s="511"/>
    </row>
    <row r="135" spans="1:11" x14ac:dyDescent="0.2">
      <c r="A135" s="231" t="s">
        <v>54</v>
      </c>
      <c r="B135" s="266">
        <v>1</v>
      </c>
      <c r="C135" s="279">
        <v>2</v>
      </c>
      <c r="D135" s="280">
        <v>3</v>
      </c>
      <c r="E135" s="279">
        <v>4</v>
      </c>
      <c r="F135" s="280">
        <v>5</v>
      </c>
      <c r="G135" s="276">
        <v>6</v>
      </c>
      <c r="H135" s="392"/>
      <c r="I135" s="213"/>
      <c r="J135" s="511"/>
      <c r="K135" s="511"/>
    </row>
    <row r="136" spans="1:11" x14ac:dyDescent="0.2">
      <c r="A136" s="231" t="s">
        <v>2</v>
      </c>
      <c r="B136" s="233">
        <v>1</v>
      </c>
      <c r="C136" s="234">
        <v>2</v>
      </c>
      <c r="D136" s="300">
        <v>3</v>
      </c>
      <c r="E136" s="330">
        <v>4</v>
      </c>
      <c r="F136" s="331">
        <v>5</v>
      </c>
      <c r="G136" s="382">
        <v>6</v>
      </c>
      <c r="H136" s="385" t="s">
        <v>0</v>
      </c>
      <c r="I136" s="229"/>
      <c r="J136" s="473"/>
      <c r="K136" s="473"/>
    </row>
    <row r="137" spans="1:11" x14ac:dyDescent="0.2">
      <c r="A137" s="236" t="s">
        <v>3</v>
      </c>
      <c r="B137" s="237">
        <v>1190</v>
      </c>
      <c r="C137" s="238">
        <v>1190</v>
      </c>
      <c r="D137" s="238">
        <v>1190</v>
      </c>
      <c r="E137" s="238">
        <v>1190</v>
      </c>
      <c r="F137" s="238">
        <v>1190</v>
      </c>
      <c r="G137" s="239">
        <v>1190</v>
      </c>
      <c r="H137" s="386">
        <v>1190</v>
      </c>
      <c r="I137" s="285"/>
      <c r="J137" s="473"/>
      <c r="K137" s="228"/>
    </row>
    <row r="138" spans="1:11" x14ac:dyDescent="0.2">
      <c r="A138" s="242" t="s">
        <v>6</v>
      </c>
      <c r="B138" s="243">
        <v>992</v>
      </c>
      <c r="C138" s="244">
        <v>1096</v>
      </c>
      <c r="D138" s="244">
        <v>1143</v>
      </c>
      <c r="E138" s="244">
        <v>1176</v>
      </c>
      <c r="F138" s="244">
        <v>1201</v>
      </c>
      <c r="G138" s="245">
        <v>1224</v>
      </c>
      <c r="H138" s="387">
        <v>1144</v>
      </c>
      <c r="I138" s="511"/>
      <c r="J138" s="473"/>
      <c r="K138" s="473"/>
    </row>
    <row r="139" spans="1:11" x14ac:dyDescent="0.2">
      <c r="A139" s="231" t="s">
        <v>7</v>
      </c>
      <c r="B139" s="523">
        <v>71.400000000000006</v>
      </c>
      <c r="C139" s="531">
        <v>86.8</v>
      </c>
      <c r="D139" s="531">
        <v>82.1</v>
      </c>
      <c r="E139" s="531">
        <v>90</v>
      </c>
      <c r="F139" s="531">
        <v>91.7</v>
      </c>
      <c r="G139" s="524">
        <v>76.5</v>
      </c>
      <c r="H139" s="388">
        <v>74.173850000000002</v>
      </c>
      <c r="I139" s="525"/>
      <c r="J139" s="514"/>
      <c r="K139" s="473"/>
    </row>
    <row r="140" spans="1:11" x14ac:dyDescent="0.2">
      <c r="A140" s="231" t="s">
        <v>8</v>
      </c>
      <c r="B140" s="252">
        <v>7.8E-2</v>
      </c>
      <c r="C140" s="253">
        <v>7.0999999999999994E-2</v>
      </c>
      <c r="D140" s="253">
        <v>7.1999999999999995E-2</v>
      </c>
      <c r="E140" s="253">
        <v>6.2E-2</v>
      </c>
      <c r="F140" s="253">
        <v>6.6000000000000003E-2</v>
      </c>
      <c r="G140" s="254">
        <v>7.2999999999999995E-2</v>
      </c>
      <c r="H140" s="389">
        <v>8.5000000000000006E-2</v>
      </c>
      <c r="I140" s="292"/>
      <c r="J140" s="293"/>
      <c r="K140" s="511"/>
    </row>
    <row r="141" spans="1:11" x14ac:dyDescent="0.2">
      <c r="A141" s="242" t="s">
        <v>1</v>
      </c>
      <c r="B141" s="257">
        <f t="shared" ref="B141:H141" si="41">B138/B137*100-100</f>
        <v>-16.638655462184872</v>
      </c>
      <c r="C141" s="258">
        <f>C138/C137*100-100</f>
        <v>-7.8991596638655466</v>
      </c>
      <c r="D141" s="258">
        <f t="shared" si="41"/>
        <v>-3.9495798319327662</v>
      </c>
      <c r="E141" s="258">
        <f t="shared" si="41"/>
        <v>-1.1764705882352899</v>
      </c>
      <c r="F141" s="258">
        <f t="shared" si="41"/>
        <v>0.92436974789916349</v>
      </c>
      <c r="G141" s="259">
        <f t="shared" si="41"/>
        <v>2.857142857142847</v>
      </c>
      <c r="H141" s="390">
        <f t="shared" si="41"/>
        <v>-3.8655462184873954</v>
      </c>
      <c r="I141" s="511"/>
      <c r="J141" s="293"/>
      <c r="K141" s="511"/>
    </row>
    <row r="142" spans="1:11" ht="13.5" thickBot="1" x14ac:dyDescent="0.25">
      <c r="A142" s="261" t="s">
        <v>27</v>
      </c>
      <c r="B142" s="262">
        <f>B138-B124</f>
        <v>77</v>
      </c>
      <c r="C142" s="263">
        <f>C138-C124</f>
        <v>113</v>
      </c>
      <c r="D142" s="263">
        <f t="shared" ref="D142:G142" si="42">D138-D124</f>
        <v>102</v>
      </c>
      <c r="E142" s="263">
        <f t="shared" si="42"/>
        <v>77</v>
      </c>
      <c r="F142" s="263">
        <f t="shared" si="42"/>
        <v>89</v>
      </c>
      <c r="G142" s="264">
        <f t="shared" si="42"/>
        <v>74</v>
      </c>
      <c r="H142" s="391">
        <f t="shared" ref="H142" si="43">H138-I124</f>
        <v>1144</v>
      </c>
      <c r="I142" s="215"/>
      <c r="J142" s="293"/>
      <c r="K142" s="511"/>
    </row>
    <row r="143" spans="1:11" x14ac:dyDescent="0.2">
      <c r="A143" s="295" t="s">
        <v>51</v>
      </c>
      <c r="B143" s="267">
        <v>199</v>
      </c>
      <c r="C143" s="268">
        <v>507</v>
      </c>
      <c r="D143" s="268">
        <v>765</v>
      </c>
      <c r="E143" s="268">
        <v>607</v>
      </c>
      <c r="F143" s="323">
        <v>540</v>
      </c>
      <c r="G143" s="269">
        <v>331</v>
      </c>
      <c r="H143" s="393">
        <f>SUM(B143:G143)</f>
        <v>2949</v>
      </c>
      <c r="I143" s="271" t="s">
        <v>56</v>
      </c>
      <c r="J143" s="296">
        <f>H129-H143</f>
        <v>0</v>
      </c>
      <c r="K143" s="272">
        <f>J143/H129</f>
        <v>0</v>
      </c>
    </row>
    <row r="144" spans="1:11" x14ac:dyDescent="0.2">
      <c r="A144" s="295" t="s">
        <v>28</v>
      </c>
      <c r="B144" s="218">
        <v>64</v>
      </c>
      <c r="C144" s="512">
        <v>63.5</v>
      </c>
      <c r="D144" s="512">
        <v>62.5</v>
      </c>
      <c r="E144" s="512">
        <v>61.5</v>
      </c>
      <c r="F144" s="322">
        <v>59.5</v>
      </c>
      <c r="G144" s="219">
        <v>58.5</v>
      </c>
      <c r="H144" s="394"/>
      <c r="I144" s="511" t="s">
        <v>57</v>
      </c>
      <c r="J144" s="511">
        <v>57.12</v>
      </c>
      <c r="K144" s="228"/>
    </row>
    <row r="145" spans="1:11" ht="13.5" thickBot="1" x14ac:dyDescent="0.25">
      <c r="A145" s="297" t="s">
        <v>26</v>
      </c>
      <c r="B145" s="348">
        <v>3.5</v>
      </c>
      <c r="C145" s="348">
        <f>C144-C130</f>
        <v>3</v>
      </c>
      <c r="D145" s="348">
        <f>D144-D130</f>
        <v>3</v>
      </c>
      <c r="E145" s="348">
        <f>E144-E130</f>
        <v>3</v>
      </c>
      <c r="F145" s="348">
        <f>F144-F130</f>
        <v>3</v>
      </c>
      <c r="G145" s="226">
        <f>G144-G130</f>
        <v>3</v>
      </c>
      <c r="H145" s="395"/>
      <c r="I145" s="511" t="s">
        <v>26</v>
      </c>
      <c r="J145" s="511">
        <f>J144-J130</f>
        <v>1.509999999999998</v>
      </c>
      <c r="K145" s="511"/>
    </row>
    <row r="146" spans="1:11" x14ac:dyDescent="0.2">
      <c r="C146" s="200">
        <v>63.5</v>
      </c>
    </row>
    <row r="147" spans="1:11" ht="13.5" thickBot="1" x14ac:dyDescent="0.25"/>
    <row r="148" spans="1:11" ht="13.5" thickBot="1" x14ac:dyDescent="0.25">
      <c r="A148" s="278" t="s">
        <v>196</v>
      </c>
      <c r="B148" s="698" t="s">
        <v>50</v>
      </c>
      <c r="C148" s="699"/>
      <c r="D148" s="699"/>
      <c r="E148" s="699"/>
      <c r="F148" s="699"/>
      <c r="G148" s="700"/>
      <c r="H148" s="298" t="s">
        <v>0</v>
      </c>
      <c r="I148" s="543"/>
      <c r="J148" s="543"/>
      <c r="K148" s="543"/>
    </row>
    <row r="149" spans="1:11" x14ac:dyDescent="0.2">
      <c r="A149" s="231" t="s">
        <v>54</v>
      </c>
      <c r="B149" s="266">
        <v>1</v>
      </c>
      <c r="C149" s="279">
        <v>2</v>
      </c>
      <c r="D149" s="280">
        <v>3</v>
      </c>
      <c r="E149" s="279">
        <v>4</v>
      </c>
      <c r="F149" s="280">
        <v>5</v>
      </c>
      <c r="G149" s="276">
        <v>6</v>
      </c>
      <c r="H149" s="392">
        <v>195</v>
      </c>
      <c r="I149" s="213"/>
      <c r="J149" s="543"/>
      <c r="K149" s="543"/>
    </row>
    <row r="150" spans="1:11" x14ac:dyDescent="0.2">
      <c r="A150" s="231" t="s">
        <v>2</v>
      </c>
      <c r="B150" s="233">
        <v>1</v>
      </c>
      <c r="C150" s="234">
        <v>2</v>
      </c>
      <c r="D150" s="300">
        <v>3</v>
      </c>
      <c r="E150" s="330">
        <v>4</v>
      </c>
      <c r="F150" s="331">
        <v>5</v>
      </c>
      <c r="G150" s="382">
        <v>6</v>
      </c>
      <c r="H150" s="385" t="s">
        <v>0</v>
      </c>
      <c r="I150" s="229"/>
      <c r="J150" s="473"/>
      <c r="K150" s="473"/>
    </row>
    <row r="151" spans="1:11" x14ac:dyDescent="0.2">
      <c r="A151" s="236" t="s">
        <v>3</v>
      </c>
      <c r="B151" s="237">
        <v>1280</v>
      </c>
      <c r="C151" s="238">
        <v>1280</v>
      </c>
      <c r="D151" s="238">
        <v>1280</v>
      </c>
      <c r="E151" s="238">
        <v>1280</v>
      </c>
      <c r="F151" s="238">
        <v>1280</v>
      </c>
      <c r="G151" s="239">
        <v>1280</v>
      </c>
      <c r="H151" s="386">
        <v>1280</v>
      </c>
      <c r="I151" s="285"/>
      <c r="J151" s="473"/>
      <c r="K151" s="228"/>
    </row>
    <row r="152" spans="1:11" x14ac:dyDescent="0.2">
      <c r="A152" s="242" t="s">
        <v>6</v>
      </c>
      <c r="B152" s="243">
        <v>1128</v>
      </c>
      <c r="C152" s="244">
        <v>1214</v>
      </c>
      <c r="D152" s="244">
        <v>1215</v>
      </c>
      <c r="E152" s="244">
        <v>1265</v>
      </c>
      <c r="F152" s="244">
        <v>1280</v>
      </c>
      <c r="G152" s="245">
        <v>1286</v>
      </c>
      <c r="H152" s="387">
        <v>1235</v>
      </c>
      <c r="I152" s="543"/>
      <c r="J152" s="473"/>
      <c r="K152" s="473"/>
    </row>
    <row r="153" spans="1:11" x14ac:dyDescent="0.2">
      <c r="A153" s="231" t="s">
        <v>7</v>
      </c>
      <c r="B153" s="523">
        <v>71.400000000000006</v>
      </c>
      <c r="C153" s="531">
        <v>81.599999999999994</v>
      </c>
      <c r="D153" s="531">
        <v>80.7</v>
      </c>
      <c r="E153" s="531">
        <v>90</v>
      </c>
      <c r="F153" s="531">
        <v>95.8</v>
      </c>
      <c r="G153" s="524">
        <v>77.3</v>
      </c>
      <c r="H153" s="388">
        <v>76.400000000000006</v>
      </c>
      <c r="I153" s="525"/>
      <c r="J153" s="546"/>
      <c r="K153" s="473"/>
    </row>
    <row r="154" spans="1:11" x14ac:dyDescent="0.2">
      <c r="A154" s="231" t="s">
        <v>8</v>
      </c>
      <c r="B154" s="252">
        <v>7.3999999999999996E-2</v>
      </c>
      <c r="C154" s="253">
        <v>7.5999999999999998E-2</v>
      </c>
      <c r="D154" s="253">
        <v>7.4999999999999997E-2</v>
      </c>
      <c r="E154" s="253">
        <v>6.8000000000000005E-2</v>
      </c>
      <c r="F154" s="253">
        <v>6.5000000000000002E-2</v>
      </c>
      <c r="G154" s="254">
        <v>8.6999999999999994E-2</v>
      </c>
      <c r="H154" s="389">
        <v>8.1000000000000003E-2</v>
      </c>
      <c r="I154" s="292"/>
      <c r="J154" s="293"/>
      <c r="K154" s="543"/>
    </row>
    <row r="155" spans="1:11" x14ac:dyDescent="0.2">
      <c r="A155" s="242" t="s">
        <v>1</v>
      </c>
      <c r="B155" s="257">
        <f t="shared" ref="B155" si="44">B152/B151*100-100</f>
        <v>-11.875</v>
      </c>
      <c r="C155" s="258">
        <f>C152/C151*100-100</f>
        <v>-5.15625</v>
      </c>
      <c r="D155" s="258">
        <f t="shared" ref="D155:H155" si="45">D152/D151*100-100</f>
        <v>-5.078125</v>
      </c>
      <c r="E155" s="258">
        <f t="shared" si="45"/>
        <v>-1.171875</v>
      </c>
      <c r="F155" s="258">
        <f t="shared" si="45"/>
        <v>0</v>
      </c>
      <c r="G155" s="259">
        <f t="shared" si="45"/>
        <v>0.46875</v>
      </c>
      <c r="H155" s="390">
        <f t="shared" si="45"/>
        <v>-3.515625</v>
      </c>
      <c r="I155" s="543"/>
      <c r="J155" s="293"/>
      <c r="K155" s="543"/>
    </row>
    <row r="156" spans="1:11" ht="13.5" thickBot="1" x14ac:dyDescent="0.25">
      <c r="A156" s="261" t="s">
        <v>27</v>
      </c>
      <c r="B156" s="262">
        <f>B152-B138</f>
        <v>136</v>
      </c>
      <c r="C156" s="263">
        <f>C152-C138</f>
        <v>118</v>
      </c>
      <c r="D156" s="263">
        <f t="shared" ref="D156:G156" si="46">D152-D138</f>
        <v>72</v>
      </c>
      <c r="E156" s="263">
        <f t="shared" si="46"/>
        <v>89</v>
      </c>
      <c r="F156" s="263">
        <f t="shared" si="46"/>
        <v>79</v>
      </c>
      <c r="G156" s="264">
        <f t="shared" si="46"/>
        <v>62</v>
      </c>
      <c r="H156" s="391">
        <f t="shared" ref="H156" si="47">H152-I138</f>
        <v>1235</v>
      </c>
      <c r="I156" s="215"/>
      <c r="J156" s="293"/>
      <c r="K156" s="543"/>
    </row>
    <row r="157" spans="1:11" x14ac:dyDescent="0.2">
      <c r="A157" s="295" t="s">
        <v>51</v>
      </c>
      <c r="B157" s="267">
        <v>199</v>
      </c>
      <c r="C157" s="268">
        <v>506</v>
      </c>
      <c r="D157" s="268">
        <v>764</v>
      </c>
      <c r="E157" s="268">
        <v>607</v>
      </c>
      <c r="F157" s="323">
        <v>540</v>
      </c>
      <c r="G157" s="269">
        <v>331</v>
      </c>
      <c r="H157" s="393">
        <f>SUM(B157:G157)</f>
        <v>2947</v>
      </c>
      <c r="I157" s="271" t="s">
        <v>56</v>
      </c>
      <c r="J157" s="296">
        <f>H143-H157</f>
        <v>2</v>
      </c>
      <c r="K157" s="272">
        <f>J157/H143</f>
        <v>6.7819599864360806E-4</v>
      </c>
    </row>
    <row r="158" spans="1:11" x14ac:dyDescent="0.2">
      <c r="A158" s="295" t="s">
        <v>28</v>
      </c>
      <c r="B158" s="218">
        <v>67</v>
      </c>
      <c r="C158" s="544">
        <v>66.5</v>
      </c>
      <c r="D158" s="544">
        <v>66</v>
      </c>
      <c r="E158" s="544">
        <v>64.5</v>
      </c>
      <c r="F158" s="322">
        <v>62.5</v>
      </c>
      <c r="G158" s="219">
        <v>62</v>
      </c>
      <c r="H158" s="394"/>
      <c r="I158" s="543" t="s">
        <v>57</v>
      </c>
      <c r="J158" s="543">
        <v>61.64</v>
      </c>
      <c r="K158" s="228"/>
    </row>
    <row r="159" spans="1:11" ht="13.5" thickBot="1" x14ac:dyDescent="0.25">
      <c r="A159" s="297" t="s">
        <v>26</v>
      </c>
      <c r="B159" s="348">
        <f>(B158-B144)</f>
        <v>3</v>
      </c>
      <c r="C159" s="348">
        <f>C158-C144</f>
        <v>3</v>
      </c>
      <c r="D159" s="348">
        <f>D158-D144</f>
        <v>3.5</v>
      </c>
      <c r="E159" s="348">
        <f>E158-E144</f>
        <v>3</v>
      </c>
      <c r="F159" s="348">
        <f>F158-F144</f>
        <v>3</v>
      </c>
      <c r="G159" s="226">
        <f>G158-G144</f>
        <v>3.5</v>
      </c>
      <c r="H159" s="395"/>
      <c r="I159" s="543" t="s">
        <v>26</v>
      </c>
      <c r="J159" s="543">
        <f>J158-J144</f>
        <v>4.5200000000000031</v>
      </c>
      <c r="K159" s="543"/>
    </row>
    <row r="160" spans="1:11" x14ac:dyDescent="0.2">
      <c r="B160" s="200">
        <v>67</v>
      </c>
    </row>
    <row r="161" spans="1:11" ht="13.5" thickBot="1" x14ac:dyDescent="0.25"/>
    <row r="162" spans="1:11" ht="13.5" thickBot="1" x14ac:dyDescent="0.25">
      <c r="A162" s="278" t="s">
        <v>202</v>
      </c>
      <c r="B162" s="698" t="s">
        <v>50</v>
      </c>
      <c r="C162" s="699"/>
      <c r="D162" s="699"/>
      <c r="E162" s="699"/>
      <c r="F162" s="699"/>
      <c r="G162" s="700"/>
      <c r="H162" s="298" t="s">
        <v>0</v>
      </c>
      <c r="I162" s="570"/>
      <c r="J162" s="570"/>
      <c r="K162" s="570"/>
    </row>
    <row r="163" spans="1:11" x14ac:dyDescent="0.2">
      <c r="A163" s="231" t="s">
        <v>54</v>
      </c>
      <c r="B163" s="266">
        <v>1</v>
      </c>
      <c r="C163" s="279">
        <v>2</v>
      </c>
      <c r="D163" s="280">
        <v>3</v>
      </c>
      <c r="E163" s="279">
        <v>4</v>
      </c>
      <c r="F163" s="280">
        <v>5</v>
      </c>
      <c r="G163" s="276">
        <v>6</v>
      </c>
      <c r="H163" s="392">
        <v>218</v>
      </c>
      <c r="I163" s="213"/>
      <c r="J163" s="570"/>
      <c r="K163" s="570"/>
    </row>
    <row r="164" spans="1:11" x14ac:dyDescent="0.2">
      <c r="A164" s="231" t="s">
        <v>2</v>
      </c>
      <c r="B164" s="233">
        <v>1</v>
      </c>
      <c r="C164" s="234">
        <v>2</v>
      </c>
      <c r="D164" s="300">
        <v>3</v>
      </c>
      <c r="E164" s="330">
        <v>4</v>
      </c>
      <c r="F164" s="331">
        <v>5</v>
      </c>
      <c r="G164" s="382">
        <v>6</v>
      </c>
      <c r="H164" s="385" t="s">
        <v>0</v>
      </c>
      <c r="I164" s="229"/>
      <c r="J164" s="473"/>
      <c r="K164" s="473"/>
    </row>
    <row r="165" spans="1:11" x14ac:dyDescent="0.2">
      <c r="A165" s="236" t="s">
        <v>3</v>
      </c>
      <c r="B165" s="237">
        <v>1375</v>
      </c>
      <c r="C165" s="238">
        <v>1375</v>
      </c>
      <c r="D165" s="238">
        <v>1375</v>
      </c>
      <c r="E165" s="238">
        <v>1375</v>
      </c>
      <c r="F165" s="238">
        <v>1375</v>
      </c>
      <c r="G165" s="239">
        <v>1375</v>
      </c>
      <c r="H165" s="386">
        <v>1375</v>
      </c>
      <c r="I165" s="285"/>
      <c r="J165" s="473"/>
      <c r="K165" s="228"/>
    </row>
    <row r="166" spans="1:11" x14ac:dyDescent="0.2">
      <c r="A166" s="242" t="s">
        <v>6</v>
      </c>
      <c r="B166" s="243">
        <v>1331</v>
      </c>
      <c r="C166" s="244">
        <v>1352</v>
      </c>
      <c r="D166" s="244">
        <v>1380</v>
      </c>
      <c r="E166" s="244">
        <v>1391</v>
      </c>
      <c r="F166" s="244">
        <v>1405</v>
      </c>
      <c r="G166" s="245">
        <v>1464</v>
      </c>
      <c r="H166" s="387">
        <v>1388</v>
      </c>
      <c r="I166" s="570"/>
      <c r="J166" s="473"/>
      <c r="K166" s="473"/>
    </row>
    <row r="167" spans="1:11" x14ac:dyDescent="0.2">
      <c r="A167" s="231" t="s">
        <v>7</v>
      </c>
      <c r="B167" s="243">
        <v>100</v>
      </c>
      <c r="C167" s="244">
        <v>94.7</v>
      </c>
      <c r="D167" s="244">
        <v>80.7</v>
      </c>
      <c r="E167" s="244">
        <v>86.7</v>
      </c>
      <c r="F167" s="244">
        <v>82.5</v>
      </c>
      <c r="G167" s="245">
        <v>83.3</v>
      </c>
      <c r="H167" s="388">
        <v>82.1</v>
      </c>
      <c r="I167" s="525"/>
      <c r="J167" s="573"/>
      <c r="K167" s="473"/>
    </row>
    <row r="168" spans="1:11" x14ac:dyDescent="0.2">
      <c r="A168" s="231" t="s">
        <v>8</v>
      </c>
      <c r="B168" s="252">
        <v>5.8000000000000003E-2</v>
      </c>
      <c r="C168" s="253">
        <v>6.4000000000000001E-2</v>
      </c>
      <c r="D168" s="253">
        <v>7.4999999999999997E-2</v>
      </c>
      <c r="E168" s="253">
        <v>6.9000000000000006E-2</v>
      </c>
      <c r="F168" s="253">
        <v>7.5999999999999998E-2</v>
      </c>
      <c r="G168" s="254">
        <v>0.08</v>
      </c>
      <c r="H168" s="389">
        <v>7.4999999999999997E-2</v>
      </c>
      <c r="I168" s="292"/>
      <c r="J168" s="293"/>
      <c r="K168" s="570"/>
    </row>
    <row r="169" spans="1:11" x14ac:dyDescent="0.2">
      <c r="A169" s="242" t="s">
        <v>1</v>
      </c>
      <c r="B169" s="257">
        <f t="shared" ref="B169" si="48">B166/B165*100-100</f>
        <v>-3.2000000000000028</v>
      </c>
      <c r="C169" s="258">
        <f>C166/C165*100-100</f>
        <v>-1.672727272727272</v>
      </c>
      <c r="D169" s="258">
        <f t="shared" ref="D169:H169" si="49">D166/D165*100-100</f>
        <v>0.36363636363635976</v>
      </c>
      <c r="E169" s="258">
        <f t="shared" si="49"/>
        <v>1.1636363636363711</v>
      </c>
      <c r="F169" s="258">
        <f t="shared" si="49"/>
        <v>2.1818181818181728</v>
      </c>
      <c r="G169" s="259">
        <f t="shared" si="49"/>
        <v>6.4727272727272691</v>
      </c>
      <c r="H169" s="390">
        <f t="shared" si="49"/>
        <v>0.94545454545453822</v>
      </c>
      <c r="I169" s="570"/>
      <c r="J169" s="293"/>
      <c r="K169" s="570"/>
    </row>
    <row r="170" spans="1:11" ht="13.5" thickBot="1" x14ac:dyDescent="0.25">
      <c r="A170" s="261" t="s">
        <v>27</v>
      </c>
      <c r="B170" s="262">
        <f>B166-B152</f>
        <v>203</v>
      </c>
      <c r="C170" s="263">
        <f>C166-C152</f>
        <v>138</v>
      </c>
      <c r="D170" s="263">
        <f t="shared" ref="D170:G170" si="50">D166-D152</f>
        <v>165</v>
      </c>
      <c r="E170" s="263">
        <f t="shared" si="50"/>
        <v>126</v>
      </c>
      <c r="F170" s="263">
        <f t="shared" si="50"/>
        <v>125</v>
      </c>
      <c r="G170" s="264">
        <f t="shared" si="50"/>
        <v>178</v>
      </c>
      <c r="H170" s="391">
        <f t="shared" ref="H170" si="51">H166-I152</f>
        <v>1388</v>
      </c>
      <c r="I170" s="215"/>
      <c r="J170" s="293"/>
      <c r="K170" s="570"/>
    </row>
    <row r="171" spans="1:11" x14ac:dyDescent="0.2">
      <c r="A171" s="295" t="s">
        <v>51</v>
      </c>
      <c r="B171" s="267">
        <v>199</v>
      </c>
      <c r="C171" s="268">
        <v>506</v>
      </c>
      <c r="D171" s="268">
        <v>764</v>
      </c>
      <c r="E171" s="268">
        <v>607</v>
      </c>
      <c r="F171" s="323">
        <v>540</v>
      </c>
      <c r="G171" s="269">
        <v>331</v>
      </c>
      <c r="H171" s="393">
        <f>SUM(B171:G171)</f>
        <v>2947</v>
      </c>
      <c r="I171" s="271" t="s">
        <v>56</v>
      </c>
      <c r="J171" s="296">
        <f>H157-H171</f>
        <v>0</v>
      </c>
      <c r="K171" s="272">
        <f>J171/H157</f>
        <v>0</v>
      </c>
    </row>
    <row r="172" spans="1:11" x14ac:dyDescent="0.2">
      <c r="A172" s="295" t="s">
        <v>28</v>
      </c>
      <c r="B172" s="218">
        <v>70</v>
      </c>
      <c r="C172" s="571">
        <v>69.5</v>
      </c>
      <c r="D172" s="571">
        <v>69</v>
      </c>
      <c r="E172" s="571">
        <v>67.5</v>
      </c>
      <c r="F172" s="322">
        <v>65.5</v>
      </c>
      <c r="G172" s="219">
        <v>64.5</v>
      </c>
      <c r="H172" s="394"/>
      <c r="I172" s="570" t="s">
        <v>57</v>
      </c>
      <c r="J172" s="570">
        <v>64.790000000000006</v>
      </c>
      <c r="K172" s="228"/>
    </row>
    <row r="173" spans="1:11" ht="13.5" thickBot="1" x14ac:dyDescent="0.25">
      <c r="A173" s="297" t="s">
        <v>26</v>
      </c>
      <c r="B173" s="348">
        <f>(B172-B158)</f>
        <v>3</v>
      </c>
      <c r="C173" s="348">
        <f>C172-C158</f>
        <v>3</v>
      </c>
      <c r="D173" s="348">
        <f>D172-D158</f>
        <v>3</v>
      </c>
      <c r="E173" s="348">
        <f>E172-E158</f>
        <v>3</v>
      </c>
      <c r="F173" s="348">
        <f>F172-F158</f>
        <v>3</v>
      </c>
      <c r="G173" s="226">
        <f>G172-G158</f>
        <v>2.5</v>
      </c>
      <c r="H173" s="395"/>
      <c r="I173" s="570" t="s">
        <v>26</v>
      </c>
      <c r="J173" s="570">
        <f>J172-J158</f>
        <v>3.1500000000000057</v>
      </c>
      <c r="K173" s="570"/>
    </row>
    <row r="174" spans="1:11" x14ac:dyDescent="0.2">
      <c r="G174" s="200">
        <v>64.5</v>
      </c>
    </row>
    <row r="175" spans="1:11" ht="13.5" thickBot="1" x14ac:dyDescent="0.25"/>
    <row r="176" spans="1:11" ht="13.5" thickBot="1" x14ac:dyDescent="0.25">
      <c r="A176" s="278" t="s">
        <v>204</v>
      </c>
      <c r="B176" s="698" t="s">
        <v>50</v>
      </c>
      <c r="C176" s="699"/>
      <c r="D176" s="699"/>
      <c r="E176" s="699"/>
      <c r="F176" s="699"/>
      <c r="G176" s="700"/>
      <c r="H176" s="298" t="s">
        <v>0</v>
      </c>
      <c r="I176" s="594"/>
      <c r="J176" s="594"/>
      <c r="K176" s="594"/>
    </row>
    <row r="177" spans="1:18" x14ac:dyDescent="0.2">
      <c r="A177" s="231" t="s">
        <v>54</v>
      </c>
      <c r="B177" s="266">
        <v>1</v>
      </c>
      <c r="C177" s="279">
        <v>2</v>
      </c>
      <c r="D177" s="280">
        <v>3</v>
      </c>
      <c r="E177" s="279">
        <v>4</v>
      </c>
      <c r="F177" s="280">
        <v>5</v>
      </c>
      <c r="G177" s="276">
        <v>6</v>
      </c>
      <c r="H177" s="392">
        <v>216</v>
      </c>
      <c r="I177" s="213"/>
      <c r="J177" s="594"/>
      <c r="K177" s="594"/>
    </row>
    <row r="178" spans="1:18" x14ac:dyDescent="0.2">
      <c r="A178" s="231" t="s">
        <v>2</v>
      </c>
      <c r="B178" s="233">
        <v>1</v>
      </c>
      <c r="C178" s="234">
        <v>2</v>
      </c>
      <c r="D178" s="300">
        <v>3</v>
      </c>
      <c r="E178" s="330">
        <v>4</v>
      </c>
      <c r="F178" s="331">
        <v>5</v>
      </c>
      <c r="G178" s="382">
        <v>6</v>
      </c>
      <c r="H178" s="385" t="s">
        <v>0</v>
      </c>
      <c r="I178" s="229"/>
      <c r="J178" s="473"/>
      <c r="K178" s="473"/>
    </row>
    <row r="179" spans="1:18" x14ac:dyDescent="0.2">
      <c r="A179" s="236" t="s">
        <v>3</v>
      </c>
      <c r="B179" s="237">
        <v>1475</v>
      </c>
      <c r="C179" s="238">
        <v>1475</v>
      </c>
      <c r="D179" s="238">
        <v>1475</v>
      </c>
      <c r="E179" s="238">
        <v>1475</v>
      </c>
      <c r="F179" s="238">
        <v>1475</v>
      </c>
      <c r="G179" s="239">
        <v>1475</v>
      </c>
      <c r="H179" s="386">
        <v>1475</v>
      </c>
      <c r="I179" s="285"/>
      <c r="J179" s="473"/>
      <c r="K179" s="228"/>
    </row>
    <row r="180" spans="1:18" x14ac:dyDescent="0.2">
      <c r="A180" s="242" t="s">
        <v>6</v>
      </c>
      <c r="B180" s="243">
        <v>1340</v>
      </c>
      <c r="C180" s="244">
        <v>1400</v>
      </c>
      <c r="D180" s="244">
        <v>1446</v>
      </c>
      <c r="E180" s="244">
        <v>1479</v>
      </c>
      <c r="F180" s="244">
        <v>1478</v>
      </c>
      <c r="G180" s="245">
        <v>1494</v>
      </c>
      <c r="H180" s="387">
        <v>1449</v>
      </c>
      <c r="I180" s="594"/>
      <c r="J180" s="473"/>
      <c r="K180" s="473"/>
    </row>
    <row r="181" spans="1:18" x14ac:dyDescent="0.2">
      <c r="A181" s="231" t="s">
        <v>7</v>
      </c>
      <c r="B181" s="243">
        <v>92.9</v>
      </c>
      <c r="C181" s="244">
        <v>94.7</v>
      </c>
      <c r="D181" s="244">
        <v>83.9</v>
      </c>
      <c r="E181" s="244">
        <v>86.7</v>
      </c>
      <c r="F181" s="244">
        <v>92.5</v>
      </c>
      <c r="G181" s="245">
        <v>69.599999999999994</v>
      </c>
      <c r="H181" s="388">
        <v>79.599999999999994</v>
      </c>
      <c r="I181" s="525"/>
      <c r="J181" s="597"/>
      <c r="K181" s="473"/>
    </row>
    <row r="182" spans="1:18" x14ac:dyDescent="0.2">
      <c r="A182" s="231" t="s">
        <v>8</v>
      </c>
      <c r="B182" s="252">
        <v>5.1999999999999998E-2</v>
      </c>
      <c r="C182" s="253">
        <v>7.0000000000000007E-2</v>
      </c>
      <c r="D182" s="253">
        <v>6.6000000000000003E-2</v>
      </c>
      <c r="E182" s="253">
        <v>6.8000000000000005E-2</v>
      </c>
      <c r="F182" s="253">
        <v>5.5E-2</v>
      </c>
      <c r="G182" s="254">
        <v>9.1999999999999998E-2</v>
      </c>
      <c r="H182" s="389">
        <v>7.2999999999999995E-2</v>
      </c>
      <c r="I182" s="292"/>
      <c r="J182" s="293"/>
      <c r="K182" s="594"/>
    </row>
    <row r="183" spans="1:18" x14ac:dyDescent="0.2">
      <c r="A183" s="242" t="s">
        <v>1</v>
      </c>
      <c r="B183" s="257">
        <f t="shared" ref="B183" si="52">B180/B179*100-100</f>
        <v>-9.1525423728813564</v>
      </c>
      <c r="C183" s="258">
        <f>C180/C179*100-100</f>
        <v>-5.0847457627118615</v>
      </c>
      <c r="D183" s="258">
        <f t="shared" ref="D183:H183" si="53">D180/D179*100-100</f>
        <v>-1.9661016949152526</v>
      </c>
      <c r="E183" s="258">
        <f t="shared" si="53"/>
        <v>0.27118644067796538</v>
      </c>
      <c r="F183" s="258">
        <f t="shared" si="53"/>
        <v>0.20338983050847048</v>
      </c>
      <c r="G183" s="259">
        <f t="shared" si="53"/>
        <v>1.2881355932203462</v>
      </c>
      <c r="H183" s="390">
        <f t="shared" si="53"/>
        <v>-1.7627118644067821</v>
      </c>
      <c r="I183" s="594"/>
      <c r="J183" s="293"/>
      <c r="K183" s="594"/>
    </row>
    <row r="184" spans="1:18" ht="13.5" thickBot="1" x14ac:dyDescent="0.25">
      <c r="A184" s="261" t="s">
        <v>27</v>
      </c>
      <c r="B184" s="262">
        <f>B180-B166</f>
        <v>9</v>
      </c>
      <c r="C184" s="263">
        <f>C180-C166</f>
        <v>48</v>
      </c>
      <c r="D184" s="263">
        <f t="shared" ref="D184:G184" si="54">D180-D166</f>
        <v>66</v>
      </c>
      <c r="E184" s="263">
        <f t="shared" si="54"/>
        <v>88</v>
      </c>
      <c r="F184" s="263">
        <f t="shared" si="54"/>
        <v>73</v>
      </c>
      <c r="G184" s="264">
        <f t="shared" si="54"/>
        <v>30</v>
      </c>
      <c r="H184" s="391">
        <f t="shared" ref="H184" si="55">H180-I166</f>
        <v>1449</v>
      </c>
      <c r="I184" s="215"/>
      <c r="J184" s="293"/>
      <c r="K184" s="594"/>
    </row>
    <row r="185" spans="1:18" x14ac:dyDescent="0.2">
      <c r="A185" s="295" t="s">
        <v>51</v>
      </c>
      <c r="B185" s="267">
        <v>199</v>
      </c>
      <c r="C185" s="268">
        <v>506</v>
      </c>
      <c r="D185" s="268">
        <v>764</v>
      </c>
      <c r="E185" s="268">
        <v>607</v>
      </c>
      <c r="F185" s="323">
        <v>540</v>
      </c>
      <c r="G185" s="269">
        <v>331</v>
      </c>
      <c r="H185" s="393">
        <f>SUM(B185:G185)</f>
        <v>2947</v>
      </c>
      <c r="I185" s="271" t="s">
        <v>56</v>
      </c>
      <c r="J185" s="296">
        <f>H171-H185</f>
        <v>0</v>
      </c>
      <c r="K185" s="272">
        <f>J185/H171</f>
        <v>0</v>
      </c>
    </row>
    <row r="186" spans="1:18" x14ac:dyDescent="0.2">
      <c r="A186" s="295" t="s">
        <v>28</v>
      </c>
      <c r="B186" s="218">
        <v>73.5</v>
      </c>
      <c r="C186" s="595">
        <v>72.5</v>
      </c>
      <c r="D186" s="595">
        <v>72</v>
      </c>
      <c r="E186" s="595">
        <v>70.5</v>
      </c>
      <c r="F186" s="322">
        <v>68.5</v>
      </c>
      <c r="G186" s="219">
        <v>67.5</v>
      </c>
      <c r="H186" s="394"/>
      <c r="I186" s="594" t="s">
        <v>57</v>
      </c>
      <c r="J186" s="594">
        <v>67.73</v>
      </c>
      <c r="K186" s="228"/>
    </row>
    <row r="187" spans="1:18" ht="13.5" thickBot="1" x14ac:dyDescent="0.25">
      <c r="A187" s="297" t="s">
        <v>26</v>
      </c>
      <c r="B187" s="348">
        <f>(B186-B172)</f>
        <v>3.5</v>
      </c>
      <c r="C187" s="348">
        <f>C186-C172</f>
        <v>3</v>
      </c>
      <c r="D187" s="348">
        <f>D186-D172</f>
        <v>3</v>
      </c>
      <c r="E187" s="348">
        <f>E186-E172</f>
        <v>3</v>
      </c>
      <c r="F187" s="348">
        <f>F186-F172</f>
        <v>3</v>
      </c>
      <c r="G187" s="226">
        <f>G186-G172</f>
        <v>3</v>
      </c>
      <c r="H187" s="395"/>
      <c r="I187" s="594" t="s">
        <v>26</v>
      </c>
      <c r="J187" s="594">
        <f>J186-J172</f>
        <v>2.9399999999999977</v>
      </c>
      <c r="K187" s="594"/>
    </row>
    <row r="189" spans="1:18" ht="13.5" thickBot="1" x14ac:dyDescent="0.25"/>
    <row r="190" spans="1:18" ht="13.5" thickBot="1" x14ac:dyDescent="0.25">
      <c r="A190" s="278" t="s">
        <v>205</v>
      </c>
      <c r="B190" s="698" t="s">
        <v>50</v>
      </c>
      <c r="C190" s="699"/>
      <c r="D190" s="699"/>
      <c r="E190" s="699"/>
      <c r="F190" s="699"/>
      <c r="G190" s="700"/>
      <c r="H190" s="298" t="s">
        <v>0</v>
      </c>
      <c r="I190" s="641"/>
      <c r="J190" s="641"/>
      <c r="K190" s="641"/>
    </row>
    <row r="191" spans="1:18" ht="11.25" customHeight="1" thickBot="1" x14ac:dyDescent="0.25">
      <c r="A191" s="231" t="s">
        <v>54</v>
      </c>
      <c r="B191" s="266">
        <v>1</v>
      </c>
      <c r="C191" s="279">
        <v>2</v>
      </c>
      <c r="D191" s="280">
        <v>3</v>
      </c>
      <c r="E191" s="279">
        <v>4</v>
      </c>
      <c r="F191" s="280">
        <v>5</v>
      </c>
      <c r="G191" s="276">
        <v>6</v>
      </c>
      <c r="H191" s="392">
        <v>218</v>
      </c>
      <c r="I191" s="213"/>
      <c r="J191" s="641"/>
      <c r="K191" s="641"/>
      <c r="M191" s="612" t="s">
        <v>113</v>
      </c>
      <c r="N191" s="613" t="s">
        <v>214</v>
      </c>
      <c r="O191" s="613" t="s">
        <v>149</v>
      </c>
      <c r="P191" s="614" t="s">
        <v>148</v>
      </c>
      <c r="Q191" s="615" t="s">
        <v>176</v>
      </c>
      <c r="R191" s="536"/>
    </row>
    <row r="192" spans="1:18" x14ac:dyDescent="0.2">
      <c r="A192" s="231" t="s">
        <v>2</v>
      </c>
      <c r="B192" s="233">
        <v>1</v>
      </c>
      <c r="C192" s="234">
        <v>2</v>
      </c>
      <c r="D192" s="300">
        <v>3</v>
      </c>
      <c r="E192" s="330">
        <v>4</v>
      </c>
      <c r="F192" s="331">
        <v>5</v>
      </c>
      <c r="G192" s="382">
        <v>6</v>
      </c>
      <c r="H192" s="385" t="s">
        <v>0</v>
      </c>
      <c r="I192" s="229"/>
      <c r="J192" s="473"/>
      <c r="K192" s="473"/>
      <c r="L192" s="735" t="s">
        <v>215</v>
      </c>
      <c r="M192" s="352">
        <v>1</v>
      </c>
      <c r="N192" s="232">
        <v>3</v>
      </c>
      <c r="O192" s="232">
        <v>1400</v>
      </c>
      <c r="P192" s="232">
        <v>455</v>
      </c>
      <c r="Q192" s="353">
        <v>79</v>
      </c>
      <c r="R192" s="508"/>
    </row>
    <row r="193" spans="1:18" x14ac:dyDescent="0.2">
      <c r="A193" s="236" t="s">
        <v>3</v>
      </c>
      <c r="B193" s="237">
        <v>1575</v>
      </c>
      <c r="C193" s="238">
        <v>1575</v>
      </c>
      <c r="D193" s="238">
        <v>1575</v>
      </c>
      <c r="E193" s="238">
        <v>1575</v>
      </c>
      <c r="F193" s="238">
        <v>1575</v>
      </c>
      <c r="G193" s="239">
        <v>1575</v>
      </c>
      <c r="H193" s="386">
        <v>1575</v>
      </c>
      <c r="I193" s="285"/>
      <c r="J193" s="473"/>
      <c r="K193" s="228"/>
      <c r="L193" s="735"/>
      <c r="M193" s="218">
        <v>2</v>
      </c>
      <c r="N193" s="608">
        <v>2</v>
      </c>
      <c r="O193" s="608" t="s">
        <v>209</v>
      </c>
      <c r="P193" s="608">
        <v>738</v>
      </c>
      <c r="Q193" s="219">
        <v>77</v>
      </c>
      <c r="R193" s="508"/>
    </row>
    <row r="194" spans="1:18" x14ac:dyDescent="0.2">
      <c r="A194" s="242" t="s">
        <v>6</v>
      </c>
      <c r="B194" s="243">
        <v>1533</v>
      </c>
      <c r="C194" s="244">
        <v>1541</v>
      </c>
      <c r="D194" s="244">
        <v>1579</v>
      </c>
      <c r="E194" s="244">
        <v>1621</v>
      </c>
      <c r="F194" s="244">
        <v>1620</v>
      </c>
      <c r="G194" s="245">
        <v>1636</v>
      </c>
      <c r="H194" s="387">
        <v>1592</v>
      </c>
      <c r="I194" s="641"/>
      <c r="J194" s="473"/>
      <c r="K194" s="473"/>
      <c r="L194" s="735"/>
      <c r="M194" s="218">
        <v>3</v>
      </c>
      <c r="N194" s="608">
        <v>1</v>
      </c>
      <c r="O194" s="608" t="s">
        <v>213</v>
      </c>
      <c r="P194" s="608">
        <v>284</v>
      </c>
      <c r="Q194" s="219">
        <v>76</v>
      </c>
      <c r="R194" s="508"/>
    </row>
    <row r="195" spans="1:18" x14ac:dyDescent="0.2">
      <c r="A195" s="231" t="s">
        <v>7</v>
      </c>
      <c r="B195" s="523">
        <v>78.599999999999994</v>
      </c>
      <c r="C195" s="531">
        <v>78.900000000000006</v>
      </c>
      <c r="D195" s="531">
        <v>73.7</v>
      </c>
      <c r="E195" s="531">
        <v>88.9</v>
      </c>
      <c r="F195" s="531">
        <v>80</v>
      </c>
      <c r="G195" s="524">
        <v>95.8</v>
      </c>
      <c r="H195" s="388">
        <v>78.400000000000006</v>
      </c>
      <c r="I195" s="525"/>
      <c r="J195" s="643"/>
      <c r="K195" s="473"/>
      <c r="M195" s="611">
        <v>1</v>
      </c>
      <c r="N195" s="490">
        <v>4</v>
      </c>
      <c r="O195" s="608" t="s">
        <v>212</v>
      </c>
      <c r="P195" s="608">
        <v>336</v>
      </c>
      <c r="Q195" s="219">
        <v>77</v>
      </c>
      <c r="R195" s="508"/>
    </row>
    <row r="196" spans="1:18" x14ac:dyDescent="0.2">
      <c r="A196" s="231" t="s">
        <v>8</v>
      </c>
      <c r="B196" s="252">
        <v>7.2999999999999995E-2</v>
      </c>
      <c r="C196" s="253">
        <v>7.8E-2</v>
      </c>
      <c r="D196" s="253">
        <v>0.08</v>
      </c>
      <c r="E196" s="253">
        <v>6.5000000000000002E-2</v>
      </c>
      <c r="F196" s="253">
        <v>6.8000000000000005E-2</v>
      </c>
      <c r="G196" s="254">
        <v>5.1999999999999998E-2</v>
      </c>
      <c r="H196" s="389">
        <v>7.3999999999999996E-2</v>
      </c>
      <c r="I196" s="292"/>
      <c r="J196" s="293"/>
      <c r="K196" s="641"/>
      <c r="M196" s="611">
        <v>2</v>
      </c>
      <c r="N196" s="490">
        <v>5</v>
      </c>
      <c r="O196" s="608" t="s">
        <v>210</v>
      </c>
      <c r="P196" s="608">
        <v>733</v>
      </c>
      <c r="Q196" s="219">
        <v>73</v>
      </c>
      <c r="R196" s="508"/>
    </row>
    <row r="197" spans="1:18" ht="13.5" thickBot="1" x14ac:dyDescent="0.25">
      <c r="A197" s="242" t="s">
        <v>1</v>
      </c>
      <c r="B197" s="257">
        <f t="shared" ref="B197" si="56">B194/B193*100-100</f>
        <v>-2.6666666666666572</v>
      </c>
      <c r="C197" s="258">
        <f>C194/C193*100-100</f>
        <v>-2.1587301587301653</v>
      </c>
      <c r="D197" s="258">
        <f t="shared" ref="D197:H197" si="57">D194/D193*100-100</f>
        <v>0.25396825396826728</v>
      </c>
      <c r="E197" s="258">
        <f t="shared" si="57"/>
        <v>2.9206349206349245</v>
      </c>
      <c r="F197" s="258">
        <f t="shared" si="57"/>
        <v>2.857142857142847</v>
      </c>
      <c r="G197" s="259">
        <f t="shared" si="57"/>
        <v>3.8730158730158735</v>
      </c>
      <c r="H197" s="390">
        <f t="shared" si="57"/>
        <v>1.0793650793650755</v>
      </c>
      <c r="I197" s="641"/>
      <c r="J197" s="293"/>
      <c r="K197" s="641"/>
      <c r="M197" s="216">
        <v>3</v>
      </c>
      <c r="N197" s="217">
        <v>6</v>
      </c>
      <c r="O197" s="217" t="s">
        <v>211</v>
      </c>
      <c r="P197" s="217">
        <v>407</v>
      </c>
      <c r="Q197" s="410">
        <v>72</v>
      </c>
      <c r="R197" s="508"/>
    </row>
    <row r="198" spans="1:18" ht="13.5" thickBot="1" x14ac:dyDescent="0.25">
      <c r="A198" s="261" t="s">
        <v>27</v>
      </c>
      <c r="B198" s="262">
        <f>B194-B180</f>
        <v>193</v>
      </c>
      <c r="C198" s="263">
        <f>C194-C180</f>
        <v>141</v>
      </c>
      <c r="D198" s="263">
        <f t="shared" ref="D198:G198" si="58">D194-D180</f>
        <v>133</v>
      </c>
      <c r="E198" s="263">
        <f t="shared" si="58"/>
        <v>142</v>
      </c>
      <c r="F198" s="263">
        <f t="shared" si="58"/>
        <v>142</v>
      </c>
      <c r="G198" s="264">
        <f t="shared" si="58"/>
        <v>142</v>
      </c>
      <c r="H198" s="391">
        <f t="shared" ref="H198" si="59">H194-I180</f>
        <v>1592</v>
      </c>
      <c r="I198" s="215"/>
      <c r="J198" s="293"/>
      <c r="K198" s="641"/>
    </row>
    <row r="199" spans="1:18" x14ac:dyDescent="0.2">
      <c r="A199" s="295" t="s">
        <v>51</v>
      </c>
      <c r="B199" s="267">
        <v>199</v>
      </c>
      <c r="C199" s="268">
        <v>505</v>
      </c>
      <c r="D199" s="268">
        <v>764</v>
      </c>
      <c r="E199" s="268">
        <v>606</v>
      </c>
      <c r="F199" s="323">
        <v>540</v>
      </c>
      <c r="G199" s="269">
        <v>331</v>
      </c>
      <c r="H199" s="393">
        <f>SUM(B199:G199)</f>
        <v>2945</v>
      </c>
      <c r="I199" s="271" t="s">
        <v>56</v>
      </c>
      <c r="J199" s="296">
        <f>H185-H199</f>
        <v>2</v>
      </c>
      <c r="K199" s="272">
        <f>J199/H185</f>
        <v>6.7865626060400412E-4</v>
      </c>
    </row>
    <row r="200" spans="1:18" x14ac:dyDescent="0.2">
      <c r="A200" s="295" t="s">
        <v>28</v>
      </c>
      <c r="B200" s="218">
        <v>78</v>
      </c>
      <c r="C200" s="642">
        <v>77</v>
      </c>
      <c r="D200" s="642">
        <v>76.5</v>
      </c>
      <c r="E200" s="642">
        <v>74.5</v>
      </c>
      <c r="F200" s="322">
        <v>72.5</v>
      </c>
      <c r="G200" s="219">
        <v>71.5</v>
      </c>
      <c r="H200" s="394"/>
      <c r="I200" s="641" t="s">
        <v>57</v>
      </c>
      <c r="J200" s="641">
        <v>70.77</v>
      </c>
      <c r="K200" s="228"/>
    </row>
    <row r="201" spans="1:18" ht="13.5" thickBot="1" x14ac:dyDescent="0.25">
      <c r="A201" s="297" t="s">
        <v>26</v>
      </c>
      <c r="B201" s="348">
        <f>(B200-B186)</f>
        <v>4.5</v>
      </c>
      <c r="C201" s="348">
        <f>C200-C186</f>
        <v>4.5</v>
      </c>
      <c r="D201" s="348">
        <f>D200-D186</f>
        <v>4.5</v>
      </c>
      <c r="E201" s="348">
        <f>E200-E186</f>
        <v>4</v>
      </c>
      <c r="F201" s="348">
        <f>F200-F186</f>
        <v>4</v>
      </c>
      <c r="G201" s="226">
        <f>G200-G186</f>
        <v>4</v>
      </c>
      <c r="H201" s="395"/>
      <c r="I201" s="641" t="s">
        <v>26</v>
      </c>
      <c r="J201" s="641">
        <f>J200-J186</f>
        <v>3.039999999999992</v>
      </c>
      <c r="K201" s="641"/>
    </row>
    <row r="202" spans="1:18" x14ac:dyDescent="0.2">
      <c r="A202" s="641"/>
      <c r="B202" s="641">
        <v>78</v>
      </c>
      <c r="C202" s="641"/>
      <c r="D202" s="641"/>
      <c r="E202" s="641"/>
      <c r="F202" s="641"/>
      <c r="G202" s="641"/>
      <c r="H202" s="641"/>
      <c r="I202" s="641"/>
      <c r="J202" s="641"/>
      <c r="K202" s="641"/>
    </row>
    <row r="203" spans="1:18" s="645" customFormat="1" x14ac:dyDescent="0.2"/>
    <row r="204" spans="1:18" ht="13.5" thickBot="1" x14ac:dyDescent="0.25">
      <c r="B204" s="200">
        <v>76</v>
      </c>
      <c r="C204" s="200">
        <v>77</v>
      </c>
      <c r="D204" s="200">
        <v>79</v>
      </c>
      <c r="E204" s="200">
        <v>77</v>
      </c>
      <c r="F204" s="200">
        <v>73</v>
      </c>
      <c r="G204" s="200">
        <v>72</v>
      </c>
    </row>
    <row r="205" spans="1:18" ht="13.5" thickBot="1" x14ac:dyDescent="0.25">
      <c r="A205" s="278" t="s">
        <v>234</v>
      </c>
      <c r="B205" s="690" t="s">
        <v>50</v>
      </c>
      <c r="C205" s="691"/>
      <c r="D205" s="691"/>
      <c r="E205" s="691"/>
      <c r="F205" s="691"/>
      <c r="G205" s="692"/>
      <c r="H205" s="298" t="s">
        <v>0</v>
      </c>
      <c r="I205" s="632"/>
      <c r="J205" s="632"/>
      <c r="K205" s="632"/>
    </row>
    <row r="206" spans="1:18" x14ac:dyDescent="0.2">
      <c r="A206" s="231" t="s">
        <v>54</v>
      </c>
      <c r="B206" s="647">
        <v>1</v>
      </c>
      <c r="C206" s="644">
        <v>2</v>
      </c>
      <c r="D206" s="644">
        <v>3</v>
      </c>
      <c r="E206" s="647">
        <v>1</v>
      </c>
      <c r="F206" s="644">
        <v>2</v>
      </c>
      <c r="G206" s="644">
        <v>3</v>
      </c>
      <c r="H206" s="392">
        <v>220</v>
      </c>
      <c r="I206" s="213"/>
      <c r="J206" s="632"/>
      <c r="K206" s="632"/>
    </row>
    <row r="207" spans="1:18" ht="13.5" thickBot="1" x14ac:dyDescent="0.25">
      <c r="A207" s="231" t="s">
        <v>2</v>
      </c>
      <c r="B207" s="455">
        <v>3</v>
      </c>
      <c r="C207" s="449">
        <v>2</v>
      </c>
      <c r="D207" s="648">
        <v>1</v>
      </c>
      <c r="E207" s="648">
        <v>1</v>
      </c>
      <c r="F207" s="449">
        <v>2</v>
      </c>
      <c r="G207" s="455">
        <v>3</v>
      </c>
      <c r="H207" s="385" t="s">
        <v>0</v>
      </c>
      <c r="I207" s="229"/>
      <c r="J207" s="473"/>
      <c r="K207" s="473"/>
    </row>
    <row r="208" spans="1:18" x14ac:dyDescent="0.2">
      <c r="A208" s="236" t="s">
        <v>3</v>
      </c>
      <c r="B208" s="456">
        <v>1685</v>
      </c>
      <c r="C208" s="457">
        <v>1685</v>
      </c>
      <c r="D208" s="457">
        <v>1685</v>
      </c>
      <c r="E208" s="457">
        <v>1685</v>
      </c>
      <c r="F208" s="457">
        <v>1685</v>
      </c>
      <c r="G208" s="459">
        <v>1685</v>
      </c>
      <c r="H208" s="386">
        <v>1685</v>
      </c>
      <c r="I208" s="285"/>
      <c r="J208" s="473"/>
      <c r="K208" s="228"/>
    </row>
    <row r="209" spans="1:11" x14ac:dyDescent="0.2">
      <c r="A209" s="242" t="s">
        <v>6</v>
      </c>
      <c r="B209" s="243">
        <v>1876</v>
      </c>
      <c r="C209" s="244">
        <v>1701</v>
      </c>
      <c r="D209" s="244">
        <v>1549</v>
      </c>
      <c r="E209" s="244">
        <v>1661</v>
      </c>
      <c r="F209" s="244">
        <v>1738</v>
      </c>
      <c r="G209" s="245">
        <v>1807</v>
      </c>
      <c r="H209" s="387">
        <v>1713</v>
      </c>
      <c r="I209" s="632"/>
      <c r="J209" s="473"/>
      <c r="K209" s="473"/>
    </row>
    <row r="210" spans="1:11" x14ac:dyDescent="0.2">
      <c r="A210" s="231" t="s">
        <v>7</v>
      </c>
      <c r="B210" s="523">
        <v>100</v>
      </c>
      <c r="C210" s="531">
        <v>92.7</v>
      </c>
      <c r="D210" s="531">
        <v>88.2</v>
      </c>
      <c r="E210" s="531">
        <v>100</v>
      </c>
      <c r="F210" s="531">
        <v>98.2</v>
      </c>
      <c r="G210" s="524">
        <v>96.7</v>
      </c>
      <c r="H210" s="388">
        <v>86.4</v>
      </c>
      <c r="I210" s="525"/>
      <c r="J210" s="633"/>
      <c r="K210" s="473"/>
    </row>
    <row r="211" spans="1:11" x14ac:dyDescent="0.2">
      <c r="A211" s="231" t="s">
        <v>8</v>
      </c>
      <c r="B211" s="252">
        <v>4.4999999999999998E-2</v>
      </c>
      <c r="C211" s="253">
        <v>5.6000000000000001E-2</v>
      </c>
      <c r="D211" s="253">
        <v>6.0999999999999999E-2</v>
      </c>
      <c r="E211" s="253">
        <v>5.1999999999999998E-2</v>
      </c>
      <c r="F211" s="253">
        <v>4.2000000000000003E-2</v>
      </c>
      <c r="G211" s="254">
        <v>0.04</v>
      </c>
      <c r="H211" s="389">
        <v>7.2999999999999995E-2</v>
      </c>
      <c r="I211" s="292"/>
      <c r="J211" s="293"/>
      <c r="K211" s="632"/>
    </row>
    <row r="212" spans="1:11" x14ac:dyDescent="0.2">
      <c r="A212" s="242" t="s">
        <v>1</v>
      </c>
      <c r="B212" s="257">
        <f t="shared" ref="B212" si="60">B209/B208*100-100</f>
        <v>11.335311572700292</v>
      </c>
      <c r="C212" s="258">
        <f>C209/C208*100-100</f>
        <v>0.94955489614243049</v>
      </c>
      <c r="D212" s="258">
        <f t="shared" ref="D212:H212" si="61">D209/D208*100-100</f>
        <v>-8.0712166172106805</v>
      </c>
      <c r="E212" s="258">
        <f t="shared" si="61"/>
        <v>-1.4243323442136528</v>
      </c>
      <c r="F212" s="258">
        <f t="shared" si="61"/>
        <v>3.1454005934718197</v>
      </c>
      <c r="G212" s="259">
        <f t="shared" si="61"/>
        <v>7.2403560830860698</v>
      </c>
      <c r="H212" s="390">
        <f t="shared" si="61"/>
        <v>1.661721068249264</v>
      </c>
      <c r="I212" s="632"/>
      <c r="J212" s="293"/>
      <c r="K212" s="632"/>
    </row>
    <row r="213" spans="1:11" ht="13.5" thickBot="1" x14ac:dyDescent="0.25">
      <c r="A213" s="261" t="s">
        <v>27</v>
      </c>
      <c r="B213" s="220">
        <f>B209-B194</f>
        <v>343</v>
      </c>
      <c r="C213" s="221">
        <f>C209-C194</f>
        <v>160</v>
      </c>
      <c r="D213" s="221">
        <f t="shared" ref="D213:G213" si="62">D209-D194</f>
        <v>-30</v>
      </c>
      <c r="E213" s="221">
        <f t="shared" si="62"/>
        <v>40</v>
      </c>
      <c r="F213" s="221">
        <f t="shared" si="62"/>
        <v>118</v>
      </c>
      <c r="G213" s="226">
        <f t="shared" si="62"/>
        <v>171</v>
      </c>
      <c r="H213" s="391">
        <f t="shared" ref="H213" si="63">H209-I194</f>
        <v>1713</v>
      </c>
      <c r="I213" s="215"/>
      <c r="J213" s="293"/>
      <c r="K213" s="632"/>
    </row>
    <row r="214" spans="1:11" x14ac:dyDescent="0.2">
      <c r="A214" s="295" t="s">
        <v>51</v>
      </c>
      <c r="B214" s="267">
        <v>283</v>
      </c>
      <c r="C214" s="268">
        <v>737</v>
      </c>
      <c r="D214" s="268">
        <v>454</v>
      </c>
      <c r="E214" s="268">
        <v>333</v>
      </c>
      <c r="F214" s="323">
        <v>731</v>
      </c>
      <c r="G214" s="269">
        <v>405</v>
      </c>
      <c r="H214" s="393">
        <f>SUM(B214:G214)</f>
        <v>2943</v>
      </c>
      <c r="I214" s="271" t="s">
        <v>56</v>
      </c>
      <c r="J214" s="296">
        <f>H199-H214</f>
        <v>2</v>
      </c>
      <c r="K214" s="272">
        <f>J214/H199</f>
        <v>6.7911714770797966E-4</v>
      </c>
    </row>
    <row r="215" spans="1:11" x14ac:dyDescent="0.2">
      <c r="A215" s="295" t="s">
        <v>28</v>
      </c>
      <c r="B215" s="218">
        <v>82</v>
      </c>
      <c r="C215" s="644">
        <v>83.5</v>
      </c>
      <c r="D215" s="644">
        <v>86.5</v>
      </c>
      <c r="E215" s="644">
        <v>84</v>
      </c>
      <c r="F215" s="322">
        <v>79.5</v>
      </c>
      <c r="G215" s="219">
        <v>78</v>
      </c>
      <c r="H215" s="394"/>
      <c r="I215" s="632" t="s">
        <v>57</v>
      </c>
      <c r="J215" s="632">
        <v>75.75</v>
      </c>
      <c r="K215" s="228"/>
    </row>
    <row r="216" spans="1:11" ht="13.5" thickBot="1" x14ac:dyDescent="0.25">
      <c r="A216" s="297" t="s">
        <v>26</v>
      </c>
      <c r="B216" s="659">
        <f>(B215-B204)</f>
        <v>6</v>
      </c>
      <c r="C216" s="660">
        <f t="shared" ref="C216:G216" si="64">(C215-C204)</f>
        <v>6.5</v>
      </c>
      <c r="D216" s="660">
        <f t="shared" si="64"/>
        <v>7.5</v>
      </c>
      <c r="E216" s="660">
        <f t="shared" si="64"/>
        <v>7</v>
      </c>
      <c r="F216" s="660">
        <f t="shared" si="64"/>
        <v>6.5</v>
      </c>
      <c r="G216" s="661">
        <f t="shared" si="64"/>
        <v>6</v>
      </c>
      <c r="H216" s="395"/>
      <c r="I216" s="632" t="s">
        <v>26</v>
      </c>
      <c r="J216" s="577">
        <f>J215-J200</f>
        <v>4.980000000000004</v>
      </c>
      <c r="K216" s="632"/>
    </row>
    <row r="219" spans="1:11" ht="13.5" thickBot="1" x14ac:dyDescent="0.25"/>
    <row r="220" spans="1:11" ht="13.5" thickBot="1" x14ac:dyDescent="0.25">
      <c r="A220" s="278" t="s">
        <v>243</v>
      </c>
      <c r="B220" s="690" t="s">
        <v>50</v>
      </c>
      <c r="C220" s="691"/>
      <c r="D220" s="691"/>
      <c r="E220" s="691"/>
      <c r="F220" s="691"/>
      <c r="G220" s="692"/>
      <c r="H220" s="298" t="s">
        <v>0</v>
      </c>
      <c r="I220" s="653"/>
      <c r="J220" s="653"/>
      <c r="K220" s="653"/>
    </row>
    <row r="221" spans="1:11" x14ac:dyDescent="0.2">
      <c r="A221" s="231" t="s">
        <v>54</v>
      </c>
      <c r="B221" s="647">
        <v>1</v>
      </c>
      <c r="C221" s="654">
        <v>2</v>
      </c>
      <c r="D221" s="654">
        <v>3</v>
      </c>
      <c r="E221" s="647">
        <v>1</v>
      </c>
      <c r="F221" s="654">
        <v>2</v>
      </c>
      <c r="G221" s="654">
        <v>3</v>
      </c>
      <c r="H221" s="392">
        <v>217</v>
      </c>
      <c r="I221" s="213"/>
      <c r="J221" s="653"/>
      <c r="K221" s="653"/>
    </row>
    <row r="222" spans="1:11" ht="13.5" thickBot="1" x14ac:dyDescent="0.25">
      <c r="A222" s="231" t="s">
        <v>2</v>
      </c>
      <c r="B222" s="455">
        <v>3</v>
      </c>
      <c r="C222" s="449">
        <v>2</v>
      </c>
      <c r="D222" s="648">
        <v>1</v>
      </c>
      <c r="E222" s="648">
        <v>1</v>
      </c>
      <c r="F222" s="449">
        <v>2</v>
      </c>
      <c r="G222" s="455">
        <v>3</v>
      </c>
      <c r="H222" s="385" t="s">
        <v>0</v>
      </c>
      <c r="I222" s="229"/>
      <c r="J222" s="473"/>
      <c r="K222" s="473"/>
    </row>
    <row r="223" spans="1:11" x14ac:dyDescent="0.2">
      <c r="A223" s="236" t="s">
        <v>3</v>
      </c>
      <c r="B223" s="456">
        <v>1800</v>
      </c>
      <c r="C223" s="457">
        <v>1800</v>
      </c>
      <c r="D223" s="457">
        <v>1800</v>
      </c>
      <c r="E223" s="457">
        <v>1800</v>
      </c>
      <c r="F223" s="457">
        <v>1800</v>
      </c>
      <c r="G223" s="459">
        <v>1800</v>
      </c>
      <c r="H223" s="386">
        <v>1800</v>
      </c>
      <c r="I223" s="285"/>
      <c r="J223" s="473"/>
      <c r="K223" s="228"/>
    </row>
    <row r="224" spans="1:11" x14ac:dyDescent="0.2">
      <c r="A224" s="242" t="s">
        <v>6</v>
      </c>
      <c r="B224" s="243">
        <v>1991</v>
      </c>
      <c r="C224" s="244">
        <v>1792</v>
      </c>
      <c r="D224" s="244">
        <v>1655</v>
      </c>
      <c r="E224" s="244">
        <v>1735</v>
      </c>
      <c r="F224" s="244">
        <v>1822</v>
      </c>
      <c r="G224" s="245">
        <v>1938</v>
      </c>
      <c r="H224" s="387">
        <v>1811</v>
      </c>
      <c r="I224" s="653"/>
      <c r="J224" s="473"/>
      <c r="K224" s="473"/>
    </row>
    <row r="225" spans="1:11" x14ac:dyDescent="0.2">
      <c r="A225" s="231" t="s">
        <v>7</v>
      </c>
      <c r="B225" s="523">
        <v>100</v>
      </c>
      <c r="C225" s="531">
        <v>98.2</v>
      </c>
      <c r="D225" s="531">
        <v>88.2</v>
      </c>
      <c r="E225" s="531">
        <v>87</v>
      </c>
      <c r="F225" s="531">
        <v>98.1</v>
      </c>
      <c r="G225" s="524">
        <v>90</v>
      </c>
      <c r="H225" s="388">
        <v>82.9</v>
      </c>
      <c r="I225" s="525"/>
      <c r="J225" s="655"/>
      <c r="K225" s="473"/>
    </row>
    <row r="226" spans="1:11" x14ac:dyDescent="0.2">
      <c r="A226" s="231" t="s">
        <v>8</v>
      </c>
      <c r="B226" s="252">
        <v>4.7E-2</v>
      </c>
      <c r="C226" s="253">
        <v>5.0999999999999997E-2</v>
      </c>
      <c r="D226" s="253">
        <v>6.8000000000000005E-2</v>
      </c>
      <c r="E226" s="253">
        <v>6.5000000000000002E-2</v>
      </c>
      <c r="F226" s="253">
        <v>0.05</v>
      </c>
      <c r="G226" s="254">
        <v>7.0000000000000007E-2</v>
      </c>
      <c r="H226" s="389">
        <v>7.9000000000000001E-2</v>
      </c>
      <c r="I226" s="292"/>
      <c r="J226" s="293"/>
      <c r="K226" s="653"/>
    </row>
    <row r="227" spans="1:11" x14ac:dyDescent="0.2">
      <c r="A227" s="242" t="s">
        <v>1</v>
      </c>
      <c r="B227" s="257">
        <f t="shared" ref="B227" si="65">B224/B223*100-100</f>
        <v>10.6111111111111</v>
      </c>
      <c r="C227" s="258">
        <f>C224/C223*100-100</f>
        <v>-0.44444444444444287</v>
      </c>
      <c r="D227" s="258">
        <f t="shared" ref="D227:H227" si="66">D224/D223*100-100</f>
        <v>-8.0555555555555571</v>
      </c>
      <c r="E227" s="258">
        <f t="shared" si="66"/>
        <v>-3.6111111111111143</v>
      </c>
      <c r="F227" s="258">
        <f t="shared" si="66"/>
        <v>1.2222222222222143</v>
      </c>
      <c r="G227" s="259">
        <f t="shared" si="66"/>
        <v>7.6666666666666714</v>
      </c>
      <c r="H227" s="390">
        <f t="shared" si="66"/>
        <v>0.61111111111111427</v>
      </c>
      <c r="I227" s="653"/>
      <c r="J227" s="293"/>
      <c r="K227" s="653"/>
    </row>
    <row r="228" spans="1:11" ht="13.5" thickBot="1" x14ac:dyDescent="0.25">
      <c r="A228" s="261" t="s">
        <v>27</v>
      </c>
      <c r="B228" s="262">
        <f>B224-B209</f>
        <v>115</v>
      </c>
      <c r="C228" s="263">
        <f>C224-C209</f>
        <v>91</v>
      </c>
      <c r="D228" s="263">
        <f t="shared" ref="D228:G228" si="67">D224-D209</f>
        <v>106</v>
      </c>
      <c r="E228" s="263">
        <f t="shared" si="67"/>
        <v>74</v>
      </c>
      <c r="F228" s="263">
        <f t="shared" si="67"/>
        <v>84</v>
      </c>
      <c r="G228" s="264">
        <f t="shared" si="67"/>
        <v>131</v>
      </c>
      <c r="H228" s="391">
        <f t="shared" ref="H228" si="68">H224-I209</f>
        <v>1811</v>
      </c>
      <c r="I228" s="215"/>
      <c r="J228" s="293"/>
      <c r="K228" s="653"/>
    </row>
    <row r="229" spans="1:11" x14ac:dyDescent="0.2">
      <c r="A229" s="273" t="s">
        <v>51</v>
      </c>
      <c r="B229" s="267">
        <v>283</v>
      </c>
      <c r="C229" s="268">
        <v>737</v>
      </c>
      <c r="D229" s="268">
        <v>453</v>
      </c>
      <c r="E229" s="268">
        <v>332</v>
      </c>
      <c r="F229" s="268">
        <v>730</v>
      </c>
      <c r="G229" s="269">
        <v>405</v>
      </c>
      <c r="H229" s="393">
        <f>SUM(B229:G229)</f>
        <v>2940</v>
      </c>
      <c r="I229" s="271" t="s">
        <v>56</v>
      </c>
      <c r="J229" s="296">
        <f>H214-H229</f>
        <v>3</v>
      </c>
      <c r="K229" s="272">
        <f>J229/H214</f>
        <v>1.0193679918450561E-3</v>
      </c>
    </row>
    <row r="230" spans="1:11" x14ac:dyDescent="0.2">
      <c r="A230" s="273" t="s">
        <v>28</v>
      </c>
      <c r="B230" s="218">
        <v>89</v>
      </c>
      <c r="C230" s="657">
        <v>91.5</v>
      </c>
      <c r="D230" s="657">
        <v>94.5</v>
      </c>
      <c r="E230" s="657">
        <v>92</v>
      </c>
      <c r="F230" s="657">
        <v>87.5</v>
      </c>
      <c r="G230" s="219">
        <v>85</v>
      </c>
      <c r="H230" s="394"/>
      <c r="I230" s="653" t="s">
        <v>57</v>
      </c>
      <c r="J230" s="653">
        <v>78.98</v>
      </c>
      <c r="K230" s="228"/>
    </row>
    <row r="231" spans="1:11" ht="13.5" thickBot="1" x14ac:dyDescent="0.25">
      <c r="A231" s="274" t="s">
        <v>26</v>
      </c>
      <c r="B231" s="220">
        <f>(B230-B215)</f>
        <v>7</v>
      </c>
      <c r="C231" s="221">
        <f t="shared" ref="C231:G231" si="69">(C230-C215)</f>
        <v>8</v>
      </c>
      <c r="D231" s="221">
        <f t="shared" si="69"/>
        <v>8</v>
      </c>
      <c r="E231" s="221">
        <f t="shared" si="69"/>
        <v>8</v>
      </c>
      <c r="F231" s="221">
        <f t="shared" si="69"/>
        <v>8</v>
      </c>
      <c r="G231" s="226">
        <f t="shared" si="69"/>
        <v>7</v>
      </c>
      <c r="H231" s="395"/>
      <c r="I231" s="653" t="s">
        <v>26</v>
      </c>
      <c r="J231" s="442">
        <f>J230-J215</f>
        <v>3.230000000000004</v>
      </c>
      <c r="K231" s="653"/>
    </row>
    <row r="232" spans="1:11" x14ac:dyDescent="0.2">
      <c r="D232" s="200">
        <v>94.5</v>
      </c>
      <c r="F232" s="200">
        <v>87.5</v>
      </c>
    </row>
    <row r="233" spans="1:11" ht="13.5" thickBot="1" x14ac:dyDescent="0.25"/>
    <row r="234" spans="1:11" ht="13.5" thickBot="1" x14ac:dyDescent="0.25">
      <c r="A234" s="278" t="s">
        <v>244</v>
      </c>
      <c r="B234" s="690" t="s">
        <v>50</v>
      </c>
      <c r="C234" s="691"/>
      <c r="D234" s="691"/>
      <c r="E234" s="691"/>
      <c r="F234" s="691"/>
      <c r="G234" s="692"/>
      <c r="H234" s="298" t="s">
        <v>0</v>
      </c>
      <c r="I234" s="663"/>
      <c r="J234" s="663"/>
      <c r="K234" s="663"/>
    </row>
    <row r="235" spans="1:11" x14ac:dyDescent="0.2">
      <c r="A235" s="231" t="s">
        <v>54</v>
      </c>
      <c r="B235" s="647">
        <v>1</v>
      </c>
      <c r="C235" s="664">
        <v>2</v>
      </c>
      <c r="D235" s="664">
        <v>3</v>
      </c>
      <c r="E235" s="647">
        <v>1</v>
      </c>
      <c r="F235" s="664">
        <v>2</v>
      </c>
      <c r="G235" s="664">
        <v>3</v>
      </c>
      <c r="H235" s="392"/>
      <c r="I235" s="213"/>
      <c r="J235" s="663"/>
      <c r="K235" s="663"/>
    </row>
    <row r="236" spans="1:11" ht="13.5" thickBot="1" x14ac:dyDescent="0.25">
      <c r="A236" s="231" t="s">
        <v>2</v>
      </c>
      <c r="B236" s="455">
        <v>3</v>
      </c>
      <c r="C236" s="449">
        <v>2</v>
      </c>
      <c r="D236" s="648">
        <v>1</v>
      </c>
      <c r="E236" s="648">
        <v>1</v>
      </c>
      <c r="F236" s="449">
        <v>2</v>
      </c>
      <c r="G236" s="455">
        <v>3</v>
      </c>
      <c r="H236" s="385" t="s">
        <v>0</v>
      </c>
      <c r="I236" s="229"/>
      <c r="J236" s="473"/>
      <c r="K236" s="473"/>
    </row>
    <row r="237" spans="1:11" x14ac:dyDescent="0.2">
      <c r="A237" s="236" t="s">
        <v>3</v>
      </c>
      <c r="B237" s="456">
        <v>1925</v>
      </c>
      <c r="C237" s="457">
        <v>1925</v>
      </c>
      <c r="D237" s="457">
        <v>1925</v>
      </c>
      <c r="E237" s="457">
        <v>1925</v>
      </c>
      <c r="F237" s="457">
        <v>1925</v>
      </c>
      <c r="G237" s="459">
        <v>1925</v>
      </c>
      <c r="H237" s="386">
        <v>1925</v>
      </c>
      <c r="I237" s="285"/>
      <c r="J237" s="473"/>
      <c r="K237" s="228"/>
    </row>
    <row r="238" spans="1:11" x14ac:dyDescent="0.2">
      <c r="A238" s="242" t="s">
        <v>6</v>
      </c>
      <c r="B238" s="243">
        <v>2143</v>
      </c>
      <c r="C238" s="244">
        <v>1963</v>
      </c>
      <c r="D238" s="244">
        <v>1844</v>
      </c>
      <c r="E238" s="244">
        <v>1938</v>
      </c>
      <c r="F238" s="244">
        <v>1955</v>
      </c>
      <c r="G238" s="245">
        <v>2044</v>
      </c>
      <c r="H238" s="387">
        <v>1968</v>
      </c>
      <c r="I238" s="663"/>
      <c r="J238" s="473"/>
      <c r="K238" s="473"/>
    </row>
    <row r="239" spans="1:11" x14ac:dyDescent="0.2">
      <c r="A239" s="231" t="s">
        <v>7</v>
      </c>
      <c r="B239" s="523">
        <v>100</v>
      </c>
      <c r="C239" s="531">
        <v>92.3</v>
      </c>
      <c r="D239" s="531">
        <v>79.400000000000006</v>
      </c>
      <c r="E239" s="531">
        <v>92</v>
      </c>
      <c r="F239" s="531">
        <v>94.4</v>
      </c>
      <c r="G239" s="524">
        <v>100</v>
      </c>
      <c r="H239" s="388">
        <v>84.3</v>
      </c>
      <c r="I239" s="525"/>
      <c r="J239" s="666"/>
      <c r="K239" s="473"/>
    </row>
    <row r="240" spans="1:11" x14ac:dyDescent="0.2">
      <c r="A240" s="231" t="s">
        <v>8</v>
      </c>
      <c r="B240" s="252">
        <v>4.7E-2</v>
      </c>
      <c r="C240" s="253">
        <v>5.8000000000000003E-2</v>
      </c>
      <c r="D240" s="253">
        <v>7.4999999999999997E-2</v>
      </c>
      <c r="E240" s="253">
        <v>6.3E-2</v>
      </c>
      <c r="F240" s="253">
        <v>4.9000000000000002E-2</v>
      </c>
      <c r="G240" s="254">
        <v>5.0999999999999997E-2</v>
      </c>
      <c r="H240" s="389">
        <v>7.0000000000000007E-2</v>
      </c>
      <c r="I240" s="292"/>
      <c r="J240" s="293"/>
      <c r="K240" s="663"/>
    </row>
    <row r="241" spans="1:11" x14ac:dyDescent="0.2">
      <c r="A241" s="242" t="s">
        <v>1</v>
      </c>
      <c r="B241" s="257">
        <f t="shared" ref="B241" si="70">B238/B237*100-100</f>
        <v>11.324675324675312</v>
      </c>
      <c r="C241" s="258">
        <f>C238/C237*100-100</f>
        <v>1.9740259740259773</v>
      </c>
      <c r="D241" s="258">
        <f t="shared" ref="D241:H241" si="71">D238/D237*100-100</f>
        <v>-4.2077922077922096</v>
      </c>
      <c r="E241" s="258">
        <f t="shared" si="71"/>
        <v>0.67532467532467422</v>
      </c>
      <c r="F241" s="258">
        <f t="shared" si="71"/>
        <v>1.5584415584415581</v>
      </c>
      <c r="G241" s="259">
        <f t="shared" si="71"/>
        <v>6.1818181818181728</v>
      </c>
      <c r="H241" s="390">
        <f t="shared" si="71"/>
        <v>2.2337662337662323</v>
      </c>
      <c r="I241" s="663"/>
      <c r="J241" s="293"/>
      <c r="K241" s="663"/>
    </row>
    <row r="242" spans="1:11" ht="13.5" thickBot="1" x14ac:dyDescent="0.25">
      <c r="A242" s="261" t="s">
        <v>27</v>
      </c>
      <c r="B242" s="262">
        <f>B238-B223</f>
        <v>343</v>
      </c>
      <c r="C242" s="263">
        <f>C238-C223</f>
        <v>163</v>
      </c>
      <c r="D242" s="263">
        <f t="shared" ref="D242:G242" si="72">D238-D223</f>
        <v>44</v>
      </c>
      <c r="E242" s="263">
        <f t="shared" si="72"/>
        <v>138</v>
      </c>
      <c r="F242" s="263">
        <f t="shared" si="72"/>
        <v>155</v>
      </c>
      <c r="G242" s="264">
        <f t="shared" si="72"/>
        <v>244</v>
      </c>
      <c r="H242" s="391">
        <f t="shared" ref="H242" si="73">H238-I223</f>
        <v>1968</v>
      </c>
      <c r="I242" s="215"/>
      <c r="J242" s="293"/>
      <c r="K242" s="663"/>
    </row>
    <row r="243" spans="1:11" x14ac:dyDescent="0.2">
      <c r="A243" s="273" t="s">
        <v>51</v>
      </c>
      <c r="B243" s="267">
        <v>283</v>
      </c>
      <c r="C243" s="268">
        <v>737</v>
      </c>
      <c r="D243" s="268">
        <v>453</v>
      </c>
      <c r="E243" s="268">
        <v>332</v>
      </c>
      <c r="F243" s="268">
        <v>729</v>
      </c>
      <c r="G243" s="269">
        <v>404</v>
      </c>
      <c r="H243" s="393">
        <f>SUM(B243:G243)</f>
        <v>2938</v>
      </c>
      <c r="I243" s="271" t="s">
        <v>56</v>
      </c>
      <c r="J243" s="296">
        <f>H229-H243</f>
        <v>2</v>
      </c>
      <c r="K243" s="272">
        <f>J243/H228</f>
        <v>1.1043622308117063E-3</v>
      </c>
    </row>
    <row r="244" spans="1:11" x14ac:dyDescent="0.2">
      <c r="A244" s="273" t="s">
        <v>28</v>
      </c>
      <c r="B244" s="218">
        <v>95</v>
      </c>
      <c r="C244" s="667">
        <v>98</v>
      </c>
      <c r="D244" s="667">
        <v>101</v>
      </c>
      <c r="E244" s="667">
        <v>98.5</v>
      </c>
      <c r="F244" s="667">
        <v>94</v>
      </c>
      <c r="G244" s="219">
        <v>91</v>
      </c>
      <c r="H244" s="394"/>
      <c r="I244" s="663" t="s">
        <v>57</v>
      </c>
      <c r="J244" s="663">
        <v>89.95</v>
      </c>
      <c r="K244" s="228"/>
    </row>
    <row r="245" spans="1:11" ht="13.5" thickBot="1" x14ac:dyDescent="0.25">
      <c r="A245" s="274" t="s">
        <v>26</v>
      </c>
      <c r="B245" s="220">
        <f>(B244-B230)</f>
        <v>6</v>
      </c>
      <c r="C245" s="221">
        <f t="shared" ref="C245:G245" si="74">(C244-C230)</f>
        <v>6.5</v>
      </c>
      <c r="D245" s="221">
        <f t="shared" si="74"/>
        <v>6.5</v>
      </c>
      <c r="E245" s="221">
        <f t="shared" si="74"/>
        <v>6.5</v>
      </c>
      <c r="F245" s="221">
        <f t="shared" si="74"/>
        <v>6.5</v>
      </c>
      <c r="G245" s="226">
        <f t="shared" si="74"/>
        <v>6</v>
      </c>
      <c r="H245" s="395"/>
      <c r="I245" s="663" t="s">
        <v>26</v>
      </c>
      <c r="J245" s="669">
        <f>J244-J230</f>
        <v>10.969999999999999</v>
      </c>
      <c r="K245" s="364" t="s">
        <v>245</v>
      </c>
    </row>
    <row r="247" spans="1:11" ht="13.5" thickBot="1" x14ac:dyDescent="0.25">
      <c r="C247" s="668"/>
      <c r="D247" s="668"/>
      <c r="E247" s="668"/>
      <c r="F247" s="668"/>
      <c r="G247" s="668"/>
    </row>
    <row r="248" spans="1:11" ht="13.5" thickBot="1" x14ac:dyDescent="0.25">
      <c r="A248" s="278" t="s">
        <v>246</v>
      </c>
      <c r="B248" s="690" t="s">
        <v>50</v>
      </c>
      <c r="C248" s="691"/>
      <c r="D248" s="691"/>
      <c r="E248" s="691"/>
      <c r="F248" s="691"/>
      <c r="G248" s="692"/>
      <c r="H248" s="298" t="s">
        <v>0</v>
      </c>
      <c r="I248" s="671"/>
      <c r="J248" s="671"/>
      <c r="K248" s="671"/>
    </row>
    <row r="249" spans="1:11" x14ac:dyDescent="0.2">
      <c r="A249" s="231" t="s">
        <v>54</v>
      </c>
      <c r="B249" s="647">
        <v>1</v>
      </c>
      <c r="C249" s="672">
        <v>2</v>
      </c>
      <c r="D249" s="672">
        <v>3</v>
      </c>
      <c r="E249" s="647">
        <v>1</v>
      </c>
      <c r="F249" s="672">
        <v>2</v>
      </c>
      <c r="G249" s="672">
        <v>3</v>
      </c>
      <c r="H249" s="392">
        <v>217</v>
      </c>
      <c r="I249" s="213"/>
      <c r="J249" s="671"/>
      <c r="K249" s="671"/>
    </row>
    <row r="250" spans="1:11" ht="13.5" thickBot="1" x14ac:dyDescent="0.25">
      <c r="A250" s="231" t="s">
        <v>2</v>
      </c>
      <c r="B250" s="455">
        <v>3</v>
      </c>
      <c r="C250" s="449">
        <v>2</v>
      </c>
      <c r="D250" s="648">
        <v>1</v>
      </c>
      <c r="E250" s="648">
        <v>1</v>
      </c>
      <c r="F250" s="449">
        <v>2</v>
      </c>
      <c r="G250" s="455">
        <v>3</v>
      </c>
      <c r="H250" s="385" t="s">
        <v>0</v>
      </c>
      <c r="I250" s="229"/>
      <c r="J250" s="473"/>
      <c r="K250" s="473"/>
    </row>
    <row r="251" spans="1:11" x14ac:dyDescent="0.2">
      <c r="A251" s="236" t="s">
        <v>3</v>
      </c>
      <c r="B251" s="456">
        <v>2070</v>
      </c>
      <c r="C251" s="457">
        <v>2070</v>
      </c>
      <c r="D251" s="457">
        <v>2070</v>
      </c>
      <c r="E251" s="457">
        <v>2070</v>
      </c>
      <c r="F251" s="457">
        <v>2070</v>
      </c>
      <c r="G251" s="459">
        <v>2070</v>
      </c>
      <c r="H251" s="386">
        <v>2070</v>
      </c>
      <c r="I251" s="285"/>
      <c r="J251" s="473"/>
      <c r="K251" s="228"/>
    </row>
    <row r="252" spans="1:11" x14ac:dyDescent="0.2">
      <c r="A252" s="242" t="s">
        <v>6</v>
      </c>
      <c r="B252" s="243">
        <v>2274</v>
      </c>
      <c r="C252" s="244">
        <v>2177</v>
      </c>
      <c r="D252" s="244">
        <v>2077</v>
      </c>
      <c r="E252" s="244">
        <v>2072</v>
      </c>
      <c r="F252" s="244">
        <v>2134</v>
      </c>
      <c r="G252" s="245">
        <v>2263</v>
      </c>
      <c r="H252" s="387">
        <v>2161</v>
      </c>
      <c r="I252" s="671"/>
      <c r="J252" s="473"/>
      <c r="K252" s="473"/>
    </row>
    <row r="253" spans="1:11" x14ac:dyDescent="0.2">
      <c r="A253" s="231" t="s">
        <v>7</v>
      </c>
      <c r="B253" s="523">
        <v>80</v>
      </c>
      <c r="C253" s="531">
        <v>88.9</v>
      </c>
      <c r="D253" s="531">
        <v>91.7</v>
      </c>
      <c r="E253" s="531">
        <v>87.9</v>
      </c>
      <c r="F253" s="531">
        <v>94.5</v>
      </c>
      <c r="G253" s="524">
        <v>100</v>
      </c>
      <c r="H253" s="388">
        <v>85.3</v>
      </c>
      <c r="I253" s="525"/>
      <c r="J253" s="673"/>
      <c r="K253" s="473"/>
    </row>
    <row r="254" spans="1:11" x14ac:dyDescent="0.2">
      <c r="A254" s="231" t="s">
        <v>8</v>
      </c>
      <c r="B254" s="252">
        <v>6.8000000000000005E-2</v>
      </c>
      <c r="C254" s="253">
        <v>5.8999999999999997E-2</v>
      </c>
      <c r="D254" s="253">
        <v>6.3E-2</v>
      </c>
      <c r="E254" s="253">
        <v>6.6000000000000003E-2</v>
      </c>
      <c r="F254" s="253">
        <v>4.9000000000000002E-2</v>
      </c>
      <c r="G254" s="254">
        <v>4.7E-2</v>
      </c>
      <c r="H254" s="389">
        <v>6.6000000000000003E-2</v>
      </c>
      <c r="I254" s="292"/>
      <c r="J254" s="293"/>
      <c r="K254" s="671"/>
    </row>
    <row r="255" spans="1:11" x14ac:dyDescent="0.2">
      <c r="A255" s="242" t="s">
        <v>1</v>
      </c>
      <c r="B255" s="257">
        <f t="shared" ref="B255" si="75">B252/B251*100-100</f>
        <v>9.85507246376811</v>
      </c>
      <c r="C255" s="258">
        <f>C252/C251*100-100</f>
        <v>5.1690821256038788</v>
      </c>
      <c r="D255" s="258">
        <f t="shared" ref="D255:H255" si="76">D252/D251*100-100</f>
        <v>0.3381642512077434</v>
      </c>
      <c r="E255" s="258">
        <f t="shared" si="76"/>
        <v>9.6618357487926687E-2</v>
      </c>
      <c r="F255" s="258">
        <f t="shared" si="76"/>
        <v>3.0917874396135403</v>
      </c>
      <c r="G255" s="259">
        <f t="shared" si="76"/>
        <v>9.3236714975845558</v>
      </c>
      <c r="H255" s="390">
        <f t="shared" si="76"/>
        <v>4.3961352657004795</v>
      </c>
      <c r="I255" s="671"/>
      <c r="J255" s="293"/>
      <c r="K255" s="671"/>
    </row>
    <row r="256" spans="1:11" ht="13.5" thickBot="1" x14ac:dyDescent="0.25">
      <c r="A256" s="261" t="s">
        <v>27</v>
      </c>
      <c r="B256" s="262">
        <f>B252-B237</f>
        <v>349</v>
      </c>
      <c r="C256" s="263">
        <f>C252-C237</f>
        <v>252</v>
      </c>
      <c r="D256" s="263">
        <f t="shared" ref="D256:G256" si="77">D252-D237</f>
        <v>152</v>
      </c>
      <c r="E256" s="263">
        <f t="shared" si="77"/>
        <v>147</v>
      </c>
      <c r="F256" s="263">
        <f t="shared" si="77"/>
        <v>209</v>
      </c>
      <c r="G256" s="264">
        <f t="shared" si="77"/>
        <v>338</v>
      </c>
      <c r="H256" s="391">
        <f t="shared" ref="H256" si="78">H252-I237</f>
        <v>2161</v>
      </c>
      <c r="I256" s="215"/>
      <c r="J256" s="293"/>
      <c r="K256" s="671"/>
    </row>
    <row r="257" spans="1:11" x14ac:dyDescent="0.2">
      <c r="A257" s="273" t="s">
        <v>51</v>
      </c>
      <c r="B257" s="267">
        <v>283</v>
      </c>
      <c r="C257" s="268">
        <v>736</v>
      </c>
      <c r="D257" s="268">
        <v>453</v>
      </c>
      <c r="E257" s="268">
        <v>332</v>
      </c>
      <c r="F257" s="268">
        <v>729</v>
      </c>
      <c r="G257" s="269">
        <v>404</v>
      </c>
      <c r="H257" s="393">
        <f>SUM(B257:G257)</f>
        <v>2937</v>
      </c>
      <c r="I257" s="271" t="s">
        <v>56</v>
      </c>
      <c r="J257" s="296">
        <f>H243-H257</f>
        <v>1</v>
      </c>
      <c r="K257" s="272">
        <f>J257/H242</f>
        <v>5.0813008130081306E-4</v>
      </c>
    </row>
    <row r="258" spans="1:11" x14ac:dyDescent="0.2">
      <c r="A258" s="273" t="s">
        <v>28</v>
      </c>
      <c r="B258" s="218">
        <v>101</v>
      </c>
      <c r="C258" s="672">
        <v>104</v>
      </c>
      <c r="D258" s="672">
        <v>107</v>
      </c>
      <c r="E258" s="672">
        <v>105</v>
      </c>
      <c r="F258" s="672">
        <v>100</v>
      </c>
      <c r="G258" s="219">
        <v>96.5</v>
      </c>
      <c r="H258" s="394"/>
      <c r="I258" s="671" t="s">
        <v>57</v>
      </c>
      <c r="J258" s="671">
        <v>96.31</v>
      </c>
      <c r="K258" s="228"/>
    </row>
    <row r="259" spans="1:11" ht="13.5" thickBot="1" x14ac:dyDescent="0.25">
      <c r="A259" s="274" t="s">
        <v>26</v>
      </c>
      <c r="B259" s="220">
        <f>(B258-B244)</f>
        <v>6</v>
      </c>
      <c r="C259" s="221">
        <f t="shared" ref="C259:G259" si="79">(C258-C244)</f>
        <v>6</v>
      </c>
      <c r="D259" s="221">
        <f t="shared" si="79"/>
        <v>6</v>
      </c>
      <c r="E259" s="221">
        <f t="shared" si="79"/>
        <v>6.5</v>
      </c>
      <c r="F259" s="221">
        <f t="shared" si="79"/>
        <v>6</v>
      </c>
      <c r="G259" s="226">
        <f t="shared" si="79"/>
        <v>5.5</v>
      </c>
      <c r="H259" s="395"/>
      <c r="I259" s="671" t="s">
        <v>26</v>
      </c>
      <c r="J259" s="675">
        <f>J258-J244</f>
        <v>6.3599999999999994</v>
      </c>
      <c r="K259" s="527"/>
    </row>
    <row r="261" spans="1:11" ht="13.5" thickBot="1" x14ac:dyDescent="0.25"/>
    <row r="262" spans="1:11" ht="13.5" thickBot="1" x14ac:dyDescent="0.25">
      <c r="A262" s="278" t="s">
        <v>247</v>
      </c>
      <c r="B262" s="690" t="s">
        <v>50</v>
      </c>
      <c r="C262" s="691"/>
      <c r="D262" s="691"/>
      <c r="E262" s="691"/>
      <c r="F262" s="691"/>
      <c r="G262" s="692"/>
      <c r="H262" s="298" t="s">
        <v>0</v>
      </c>
      <c r="I262" s="677"/>
      <c r="J262" s="677"/>
      <c r="K262" s="677"/>
    </row>
    <row r="263" spans="1:11" x14ac:dyDescent="0.2">
      <c r="A263" s="231" t="s">
        <v>54</v>
      </c>
      <c r="B263" s="647">
        <v>1</v>
      </c>
      <c r="C263" s="678">
        <v>2</v>
      </c>
      <c r="D263" s="678">
        <v>3</v>
      </c>
      <c r="E263" s="647">
        <v>4</v>
      </c>
      <c r="F263" s="678">
        <v>5</v>
      </c>
      <c r="G263" s="678">
        <v>6</v>
      </c>
      <c r="H263" s="392">
        <v>217</v>
      </c>
      <c r="I263" s="213"/>
      <c r="J263" s="677"/>
      <c r="K263" s="677"/>
    </row>
    <row r="264" spans="1:11" ht="13.5" thickBot="1" x14ac:dyDescent="0.25">
      <c r="A264" s="231" t="s">
        <v>2</v>
      </c>
      <c r="B264" s="455">
        <v>3</v>
      </c>
      <c r="C264" s="449">
        <v>2</v>
      </c>
      <c r="D264" s="648">
        <v>1</v>
      </c>
      <c r="E264" s="648">
        <v>1</v>
      </c>
      <c r="F264" s="449">
        <v>2</v>
      </c>
      <c r="G264" s="455">
        <v>3</v>
      </c>
      <c r="H264" s="385" t="s">
        <v>0</v>
      </c>
      <c r="I264" s="229"/>
      <c r="J264" s="473"/>
      <c r="K264" s="473"/>
    </row>
    <row r="265" spans="1:11" x14ac:dyDescent="0.2">
      <c r="A265" s="236" t="s">
        <v>3</v>
      </c>
      <c r="B265" s="456">
        <v>2220</v>
      </c>
      <c r="C265" s="457">
        <v>2220</v>
      </c>
      <c r="D265" s="457">
        <v>2220</v>
      </c>
      <c r="E265" s="457">
        <v>2220</v>
      </c>
      <c r="F265" s="457">
        <v>2220</v>
      </c>
      <c r="G265" s="459">
        <v>2220</v>
      </c>
      <c r="H265" s="386">
        <v>2220</v>
      </c>
      <c r="I265" s="285"/>
      <c r="J265" s="473"/>
      <c r="K265" s="228"/>
    </row>
    <row r="266" spans="1:11" x14ac:dyDescent="0.2">
      <c r="A266" s="242" t="s">
        <v>6</v>
      </c>
      <c r="B266" s="243">
        <v>2461</v>
      </c>
      <c r="C266" s="244">
        <v>2349</v>
      </c>
      <c r="D266" s="244">
        <v>2277</v>
      </c>
      <c r="E266" s="244">
        <v>2248</v>
      </c>
      <c r="F266" s="244">
        <v>2317</v>
      </c>
      <c r="G266" s="245">
        <v>2356</v>
      </c>
      <c r="H266" s="387">
        <v>2331</v>
      </c>
      <c r="I266" s="677"/>
      <c r="J266" s="473"/>
      <c r="K266" s="473"/>
    </row>
    <row r="267" spans="1:11" x14ac:dyDescent="0.2">
      <c r="A267" s="231" t="s">
        <v>7</v>
      </c>
      <c r="B267" s="523">
        <v>81</v>
      </c>
      <c r="C267" s="531">
        <v>85.5</v>
      </c>
      <c r="D267" s="531">
        <v>72.2</v>
      </c>
      <c r="E267" s="531">
        <v>75</v>
      </c>
      <c r="F267" s="531">
        <v>81.5</v>
      </c>
      <c r="G267" s="524">
        <v>90</v>
      </c>
      <c r="H267" s="388">
        <v>80.2</v>
      </c>
      <c r="I267" s="525"/>
      <c r="J267" s="679"/>
      <c r="K267" s="473"/>
    </row>
    <row r="268" spans="1:11" x14ac:dyDescent="0.2">
      <c r="A268" s="231" t="s">
        <v>8</v>
      </c>
      <c r="B268" s="523">
        <v>7.9</v>
      </c>
      <c r="C268" s="531">
        <v>6.3</v>
      </c>
      <c r="D268" s="531">
        <v>9.8000000000000007</v>
      </c>
      <c r="E268" s="531">
        <v>7.7</v>
      </c>
      <c r="F268" s="531">
        <v>7.2</v>
      </c>
      <c r="G268" s="524">
        <v>6.2</v>
      </c>
      <c r="H268" s="388">
        <v>7.7</v>
      </c>
      <c r="I268" s="292"/>
      <c r="J268" s="293"/>
      <c r="K268" s="677"/>
    </row>
    <row r="269" spans="1:11" x14ac:dyDescent="0.2">
      <c r="A269" s="242" t="s">
        <v>1</v>
      </c>
      <c r="B269" s="257">
        <f t="shared" ref="B269" si="80">B266/B265*100-100</f>
        <v>10.85585585585585</v>
      </c>
      <c r="C269" s="258">
        <f>C266/C265*100-100</f>
        <v>5.810810810810807</v>
      </c>
      <c r="D269" s="258">
        <f t="shared" ref="D269:H269" si="81">D266/D265*100-100</f>
        <v>2.5675675675675791</v>
      </c>
      <c r="E269" s="258">
        <f t="shared" si="81"/>
        <v>1.2612612612612679</v>
      </c>
      <c r="F269" s="258">
        <f t="shared" si="81"/>
        <v>4.3693693693693803</v>
      </c>
      <c r="G269" s="259">
        <f t="shared" si="81"/>
        <v>6.1261261261261239</v>
      </c>
      <c r="H269" s="390">
        <f t="shared" si="81"/>
        <v>5</v>
      </c>
      <c r="I269" s="677"/>
      <c r="J269" s="293"/>
      <c r="K269" s="677"/>
    </row>
    <row r="270" spans="1:11" ht="13.5" thickBot="1" x14ac:dyDescent="0.25">
      <c r="A270" s="261" t="s">
        <v>27</v>
      </c>
      <c r="B270" s="262">
        <f>B266-B251</f>
        <v>391</v>
      </c>
      <c r="C270" s="263">
        <f>C266-C251</f>
        <v>279</v>
      </c>
      <c r="D270" s="263">
        <f t="shared" ref="D270:G270" si="82">D266-D251</f>
        <v>207</v>
      </c>
      <c r="E270" s="263">
        <f t="shared" si="82"/>
        <v>178</v>
      </c>
      <c r="F270" s="263">
        <f t="shared" si="82"/>
        <v>247</v>
      </c>
      <c r="G270" s="264">
        <f t="shared" si="82"/>
        <v>286</v>
      </c>
      <c r="H270" s="391">
        <f t="shared" ref="H270" si="83">H266-I251</f>
        <v>2331</v>
      </c>
      <c r="I270" s="215"/>
      <c r="J270" s="293"/>
      <c r="K270" s="677"/>
    </row>
    <row r="271" spans="1:11" x14ac:dyDescent="0.2">
      <c r="A271" s="273" t="s">
        <v>51</v>
      </c>
      <c r="B271" s="267">
        <v>283</v>
      </c>
      <c r="C271" s="268">
        <v>735</v>
      </c>
      <c r="D271" s="268">
        <v>451</v>
      </c>
      <c r="E271" s="268">
        <v>330</v>
      </c>
      <c r="F271" s="268">
        <v>728</v>
      </c>
      <c r="G271" s="269">
        <v>401</v>
      </c>
      <c r="H271" s="393">
        <f>SUM(B271:G271)</f>
        <v>2928</v>
      </c>
      <c r="I271" s="271" t="s">
        <v>56</v>
      </c>
      <c r="J271" s="296">
        <f>H257-H271</f>
        <v>9</v>
      </c>
      <c r="K271" s="272">
        <f>J271/H256</f>
        <v>4.1647385469689956E-3</v>
      </c>
    </row>
    <row r="272" spans="1:11" x14ac:dyDescent="0.2">
      <c r="A272" s="273" t="s">
        <v>28</v>
      </c>
      <c r="B272" s="218">
        <v>107</v>
      </c>
      <c r="C272" s="678">
        <v>110</v>
      </c>
      <c r="D272" s="678">
        <v>113</v>
      </c>
      <c r="E272" s="678">
        <v>111.5</v>
      </c>
      <c r="F272" s="678">
        <v>106</v>
      </c>
      <c r="G272" s="219">
        <v>102.5</v>
      </c>
      <c r="H272" s="394"/>
      <c r="I272" s="677" t="s">
        <v>57</v>
      </c>
      <c r="J272" s="677">
        <v>102.58</v>
      </c>
      <c r="K272" s="228"/>
    </row>
    <row r="273" spans="1:11" ht="13.5" thickBot="1" x14ac:dyDescent="0.25">
      <c r="A273" s="274" t="s">
        <v>26</v>
      </c>
      <c r="B273" s="220">
        <f>(B272-B258)</f>
        <v>6</v>
      </c>
      <c r="C273" s="221">
        <f t="shared" ref="C273:G273" si="84">(C272-C258)</f>
        <v>6</v>
      </c>
      <c r="D273" s="221">
        <f t="shared" si="84"/>
        <v>6</v>
      </c>
      <c r="E273" s="221">
        <f t="shared" si="84"/>
        <v>6.5</v>
      </c>
      <c r="F273" s="221">
        <f t="shared" si="84"/>
        <v>6</v>
      </c>
      <c r="G273" s="226">
        <f t="shared" si="84"/>
        <v>6</v>
      </c>
      <c r="H273" s="395"/>
      <c r="I273" s="677" t="s">
        <v>26</v>
      </c>
      <c r="J273" s="675">
        <f>J272-J258</f>
        <v>6.269999999999996</v>
      </c>
      <c r="K273" s="527"/>
    </row>
    <row r="275" spans="1:11" ht="13.5" thickBot="1" x14ac:dyDescent="0.25"/>
    <row r="276" spans="1:11" ht="13.5" thickBot="1" x14ac:dyDescent="0.25">
      <c r="A276" s="278" t="s">
        <v>248</v>
      </c>
      <c r="B276" s="690" t="s">
        <v>50</v>
      </c>
      <c r="C276" s="691"/>
      <c r="D276" s="691"/>
      <c r="E276" s="691"/>
      <c r="F276" s="691"/>
      <c r="G276" s="692"/>
      <c r="H276" s="298" t="s">
        <v>0</v>
      </c>
      <c r="I276" s="681"/>
      <c r="J276" s="681"/>
      <c r="K276" s="681"/>
    </row>
    <row r="277" spans="1:11" x14ac:dyDescent="0.2">
      <c r="A277" s="231" t="s">
        <v>54</v>
      </c>
      <c r="B277" s="647">
        <v>1</v>
      </c>
      <c r="C277" s="682">
        <v>2</v>
      </c>
      <c r="D277" s="682">
        <v>3</v>
      </c>
      <c r="E277" s="647">
        <v>4</v>
      </c>
      <c r="F277" s="682">
        <v>5</v>
      </c>
      <c r="G277" s="682">
        <v>6</v>
      </c>
      <c r="H277" s="392">
        <v>217</v>
      </c>
      <c r="I277" s="213"/>
      <c r="J277" s="681"/>
      <c r="K277" s="681"/>
    </row>
    <row r="278" spans="1:11" ht="13.5" thickBot="1" x14ac:dyDescent="0.25">
      <c r="A278" s="231" t="s">
        <v>2</v>
      </c>
      <c r="B278" s="455">
        <v>3</v>
      </c>
      <c r="C278" s="449">
        <v>2</v>
      </c>
      <c r="D278" s="648">
        <v>1</v>
      </c>
      <c r="E278" s="648">
        <v>1</v>
      </c>
      <c r="F278" s="449">
        <v>2</v>
      </c>
      <c r="G278" s="455">
        <v>3</v>
      </c>
      <c r="H278" s="385" t="s">
        <v>0</v>
      </c>
      <c r="I278" s="229"/>
      <c r="J278" s="473"/>
      <c r="K278" s="473"/>
    </row>
    <row r="279" spans="1:11" x14ac:dyDescent="0.2">
      <c r="A279" s="236" t="s">
        <v>3</v>
      </c>
      <c r="B279" s="456">
        <v>2385</v>
      </c>
      <c r="C279" s="457">
        <v>2385</v>
      </c>
      <c r="D279" s="457">
        <v>2385</v>
      </c>
      <c r="E279" s="457">
        <v>2385</v>
      </c>
      <c r="F279" s="457">
        <v>2385</v>
      </c>
      <c r="G279" s="459">
        <v>2385</v>
      </c>
      <c r="H279" s="386">
        <v>2385</v>
      </c>
      <c r="I279" s="285"/>
      <c r="J279" s="473"/>
      <c r="K279" s="228"/>
    </row>
    <row r="280" spans="1:11" x14ac:dyDescent="0.2">
      <c r="A280" s="242" t="s">
        <v>6</v>
      </c>
      <c r="B280" s="243">
        <v>2697</v>
      </c>
      <c r="C280" s="244">
        <v>2540</v>
      </c>
      <c r="D280" s="244">
        <v>2498</v>
      </c>
      <c r="E280" s="244">
        <v>2528</v>
      </c>
      <c r="F280" s="244">
        <v>2511</v>
      </c>
      <c r="G280" s="245">
        <v>2543</v>
      </c>
      <c r="H280" s="387">
        <v>2541</v>
      </c>
      <c r="I280" s="681"/>
      <c r="J280" s="473"/>
      <c r="K280" s="473"/>
    </row>
    <row r="281" spans="1:11" x14ac:dyDescent="0.2">
      <c r="A281" s="231" t="s">
        <v>7</v>
      </c>
      <c r="B281" s="523">
        <v>95.2</v>
      </c>
      <c r="C281" s="531">
        <v>81.8</v>
      </c>
      <c r="D281" s="531">
        <v>60.6</v>
      </c>
      <c r="E281" s="531">
        <v>83.3</v>
      </c>
      <c r="F281" s="531">
        <v>83.3</v>
      </c>
      <c r="G281" s="524">
        <v>86.7</v>
      </c>
      <c r="H281" s="388">
        <v>80.599999999999994</v>
      </c>
      <c r="I281" s="525"/>
      <c r="J281" s="684"/>
      <c r="K281" s="473"/>
    </row>
    <row r="282" spans="1:11" x14ac:dyDescent="0.2">
      <c r="A282" s="231" t="s">
        <v>8</v>
      </c>
      <c r="B282" s="523">
        <v>5.8</v>
      </c>
      <c r="C282" s="531">
        <v>7.4</v>
      </c>
      <c r="D282" s="531">
        <v>10.1</v>
      </c>
      <c r="E282" s="531">
        <v>7.2</v>
      </c>
      <c r="F282" s="531">
        <v>7.4</v>
      </c>
      <c r="G282" s="524">
        <v>7.4</v>
      </c>
      <c r="H282" s="388">
        <v>7.9</v>
      </c>
      <c r="I282" s="292"/>
      <c r="J282" s="293"/>
      <c r="K282" s="681"/>
    </row>
    <row r="283" spans="1:11" x14ac:dyDescent="0.2">
      <c r="A283" s="242" t="s">
        <v>1</v>
      </c>
      <c r="B283" s="257">
        <f t="shared" ref="B283" si="85">B280/B279*100-100</f>
        <v>13.081761006289298</v>
      </c>
      <c r="C283" s="258">
        <f>C280/C279*100-100</f>
        <v>6.4989517819706464</v>
      </c>
      <c r="D283" s="258">
        <f t="shared" ref="D283:H283" si="86">D280/D279*100-100</f>
        <v>4.7379454926624618</v>
      </c>
      <c r="E283" s="258">
        <f t="shared" si="86"/>
        <v>5.9958071278825855</v>
      </c>
      <c r="F283" s="258">
        <f t="shared" si="86"/>
        <v>5.2830188679245254</v>
      </c>
      <c r="G283" s="259">
        <f t="shared" si="86"/>
        <v>6.6247379454926545</v>
      </c>
      <c r="H283" s="390">
        <f t="shared" si="86"/>
        <v>6.5408805031446491</v>
      </c>
      <c r="I283" s="681"/>
      <c r="J283" s="293"/>
      <c r="K283" s="681"/>
    </row>
    <row r="284" spans="1:11" ht="13.5" thickBot="1" x14ac:dyDescent="0.25">
      <c r="A284" s="261" t="s">
        <v>27</v>
      </c>
      <c r="B284" s="262">
        <f>B280-B265</f>
        <v>477</v>
      </c>
      <c r="C284" s="263">
        <f>C280-C265</f>
        <v>320</v>
      </c>
      <c r="D284" s="263">
        <f t="shared" ref="D284:G284" si="87">D280-D265</f>
        <v>278</v>
      </c>
      <c r="E284" s="263">
        <f t="shared" si="87"/>
        <v>308</v>
      </c>
      <c r="F284" s="263">
        <f t="shared" si="87"/>
        <v>291</v>
      </c>
      <c r="G284" s="264">
        <f t="shared" si="87"/>
        <v>323</v>
      </c>
      <c r="H284" s="391">
        <f t="shared" ref="H284" si="88">H280-I265</f>
        <v>2541</v>
      </c>
      <c r="I284" s="215"/>
      <c r="J284" s="293"/>
      <c r="K284" s="681"/>
    </row>
    <row r="285" spans="1:11" x14ac:dyDescent="0.2">
      <c r="A285" s="273" t="s">
        <v>51</v>
      </c>
      <c r="B285" s="267">
        <v>281</v>
      </c>
      <c r="C285" s="268">
        <v>735</v>
      </c>
      <c r="D285" s="268">
        <v>449</v>
      </c>
      <c r="E285" s="268">
        <v>328</v>
      </c>
      <c r="F285" s="268">
        <v>727</v>
      </c>
      <c r="G285" s="269">
        <v>401</v>
      </c>
      <c r="H285" s="393">
        <f>SUM(B285:G285)</f>
        <v>2921</v>
      </c>
      <c r="I285" s="271" t="s">
        <v>56</v>
      </c>
      <c r="J285" s="296">
        <f>H271-H285</f>
        <v>7</v>
      </c>
      <c r="K285" s="272">
        <f>J285/H270</f>
        <v>3.003003003003003E-3</v>
      </c>
    </row>
    <row r="286" spans="1:11" x14ac:dyDescent="0.2">
      <c r="A286" s="273" t="s">
        <v>28</v>
      </c>
      <c r="B286" s="218"/>
      <c r="C286" s="682"/>
      <c r="D286" s="682"/>
      <c r="E286" s="682"/>
      <c r="F286" s="682"/>
      <c r="G286" s="219"/>
      <c r="H286" s="394"/>
      <c r="I286" s="681" t="s">
        <v>57</v>
      </c>
      <c r="J286" s="681">
        <v>108.58</v>
      </c>
      <c r="K286" s="228"/>
    </row>
    <row r="287" spans="1:11" ht="13.5" thickBot="1" x14ac:dyDescent="0.25">
      <c r="A287" s="274" t="s">
        <v>26</v>
      </c>
      <c r="B287" s="220">
        <f>(B286-B272)</f>
        <v>-107</v>
      </c>
      <c r="C287" s="221">
        <f t="shared" ref="C287:G287" si="89">(C286-C272)</f>
        <v>-110</v>
      </c>
      <c r="D287" s="221">
        <f t="shared" si="89"/>
        <v>-113</v>
      </c>
      <c r="E287" s="221">
        <f t="shared" si="89"/>
        <v>-111.5</v>
      </c>
      <c r="F287" s="221">
        <f t="shared" si="89"/>
        <v>-106</v>
      </c>
      <c r="G287" s="226">
        <f t="shared" si="89"/>
        <v>-102.5</v>
      </c>
      <c r="H287" s="395"/>
      <c r="I287" s="681" t="s">
        <v>26</v>
      </c>
      <c r="J287" s="675">
        <f>J286-J272</f>
        <v>6</v>
      </c>
      <c r="K287" s="527"/>
    </row>
  </sheetData>
  <mergeCells count="32">
    <mergeCell ref="B276:G276"/>
    <mergeCell ref="L192:L194"/>
    <mergeCell ref="B190:G190"/>
    <mergeCell ref="P79:X81"/>
    <mergeCell ref="M105:R105"/>
    <mergeCell ref="B120:G120"/>
    <mergeCell ref="B176:G176"/>
    <mergeCell ref="B162:G162"/>
    <mergeCell ref="B148:G148"/>
    <mergeCell ref="K96:M97"/>
    <mergeCell ref="B92:G92"/>
    <mergeCell ref="B262:G262"/>
    <mergeCell ref="B248:G248"/>
    <mergeCell ref="V98:X100"/>
    <mergeCell ref="B134:G134"/>
    <mergeCell ref="B234:G234"/>
    <mergeCell ref="B8:G8"/>
    <mergeCell ref="K10:P12"/>
    <mergeCell ref="B9:C9"/>
    <mergeCell ref="J24:P26"/>
    <mergeCell ref="B22:G22"/>
    <mergeCell ref="B36:G36"/>
    <mergeCell ref="B64:G64"/>
    <mergeCell ref="B50:G50"/>
    <mergeCell ref="J52:P54"/>
    <mergeCell ref="Q37:R37"/>
    <mergeCell ref="J38:P40"/>
    <mergeCell ref="B220:G220"/>
    <mergeCell ref="B205:G205"/>
    <mergeCell ref="S61:U61"/>
    <mergeCell ref="B78:G78"/>
    <mergeCell ref="B106:G106"/>
  </mergeCells>
  <conditionalFormatting sqref="B238:G2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2:G2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6:G26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0:G2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Q265"/>
  <sheetViews>
    <sheetView showGridLines="0" tabSelected="1" topLeftCell="A237" zoomScale="70" zoomScaleNormal="70" workbookViewId="0">
      <selection activeCell="E260" sqref="E260"/>
    </sheetView>
  </sheetViews>
  <sheetFormatPr baseColWidth="10" defaultColWidth="11.42578125" defaultRowHeight="12.75" x14ac:dyDescent="0.2"/>
  <cols>
    <col min="1" max="1" width="16.28515625" style="200" bestFit="1" customWidth="1"/>
    <col min="2" max="4" width="9" style="200" customWidth="1"/>
    <col min="5" max="5" width="7.7109375" style="200" bestFit="1" customWidth="1"/>
    <col min="6" max="6" width="11" style="200" bestFit="1" customWidth="1"/>
    <col min="7" max="7" width="13" style="200" customWidth="1"/>
    <col min="8" max="8" width="11.140625" style="200" customWidth="1"/>
    <col min="9" max="9" width="10.5703125" style="200" customWidth="1"/>
    <col min="10" max="13" width="11.42578125" style="200"/>
    <col min="14" max="14" width="31.140625" style="200" bestFit="1" customWidth="1"/>
    <col min="15" max="16384" width="11.42578125" style="200"/>
  </cols>
  <sheetData>
    <row r="1" spans="1:9" x14ac:dyDescent="0.2">
      <c r="A1" s="200" t="s">
        <v>58</v>
      </c>
    </row>
    <row r="2" spans="1:9" x14ac:dyDescent="0.2">
      <c r="A2" s="200" t="s">
        <v>59</v>
      </c>
      <c r="B2" s="227">
        <v>39.36434108527132</v>
      </c>
    </row>
    <row r="3" spans="1:9" x14ac:dyDescent="0.2">
      <c r="A3" s="200" t="s">
        <v>7</v>
      </c>
      <c r="B3" s="227">
        <v>19.379844961240309</v>
      </c>
    </row>
    <row r="4" spans="1:9" x14ac:dyDescent="0.2">
      <c r="A4" s="200" t="s">
        <v>60</v>
      </c>
      <c r="B4" s="200">
        <v>2748</v>
      </c>
    </row>
    <row r="6" spans="1:9" x14ac:dyDescent="0.2">
      <c r="A6" s="229" t="s">
        <v>61</v>
      </c>
      <c r="B6" s="227">
        <v>39.36434108527132</v>
      </c>
      <c r="C6" s="227">
        <v>39.36434108527132</v>
      </c>
      <c r="D6" s="227">
        <v>39.36434108527132</v>
      </c>
      <c r="E6" s="227">
        <v>39.36434108527132</v>
      </c>
      <c r="F6" s="227">
        <v>39.36434108527132</v>
      </c>
    </row>
    <row r="7" spans="1:9" ht="13.5" thickBot="1" x14ac:dyDescent="0.25">
      <c r="A7" s="229" t="s">
        <v>62</v>
      </c>
      <c r="B7" s="200">
        <v>30.4</v>
      </c>
      <c r="C7" s="200">
        <v>30.4</v>
      </c>
      <c r="D7" s="200">
        <v>30.4</v>
      </c>
      <c r="E7" s="200">
        <v>30.4</v>
      </c>
    </row>
    <row r="8" spans="1:9" ht="13.5" thickBot="1" x14ac:dyDescent="0.25">
      <c r="A8" s="278" t="s">
        <v>49</v>
      </c>
      <c r="B8" s="698" t="s">
        <v>53</v>
      </c>
      <c r="C8" s="699"/>
      <c r="D8" s="699"/>
      <c r="E8" s="699"/>
      <c r="F8" s="299" t="s">
        <v>0</v>
      </c>
    </row>
    <row r="9" spans="1:9" x14ac:dyDescent="0.2">
      <c r="A9" s="214" t="s">
        <v>2</v>
      </c>
      <c r="B9" s="301">
        <v>1</v>
      </c>
      <c r="C9" s="225">
        <v>2</v>
      </c>
      <c r="D9" s="225">
        <v>3</v>
      </c>
      <c r="E9" s="225">
        <v>4</v>
      </c>
      <c r="F9" s="224"/>
    </row>
    <row r="10" spans="1:9" x14ac:dyDescent="0.2">
      <c r="A10" s="283" t="s">
        <v>3</v>
      </c>
      <c r="B10" s="302">
        <v>140</v>
      </c>
      <c r="C10" s="303">
        <v>140</v>
      </c>
      <c r="D10" s="304">
        <v>140</v>
      </c>
      <c r="E10" s="304">
        <v>140</v>
      </c>
      <c r="F10" s="305">
        <v>140</v>
      </c>
    </row>
    <row r="11" spans="1:9" x14ac:dyDescent="0.2">
      <c r="A11" s="286" t="s">
        <v>6</v>
      </c>
      <c r="B11" s="306">
        <v>190.72857142857143</v>
      </c>
      <c r="C11" s="307">
        <v>192.02857142857144</v>
      </c>
      <c r="D11" s="307">
        <v>177.83333333333334</v>
      </c>
      <c r="E11" s="307">
        <v>177.8</v>
      </c>
      <c r="F11" s="335">
        <v>184.31849315068493</v>
      </c>
      <c r="G11" s="334" t="s">
        <v>69</v>
      </c>
    </row>
    <row r="12" spans="1:9" x14ac:dyDescent="0.2">
      <c r="A12" s="214" t="s">
        <v>7</v>
      </c>
      <c r="B12" s="308">
        <v>55.714285714285715</v>
      </c>
      <c r="C12" s="309">
        <v>60</v>
      </c>
      <c r="D12" s="310">
        <v>45.833333333333336</v>
      </c>
      <c r="E12" s="310">
        <v>40</v>
      </c>
      <c r="F12" s="251">
        <v>46.575342465753423</v>
      </c>
    </row>
    <row r="13" spans="1:9" x14ac:dyDescent="0.2">
      <c r="A13" s="214" t="s">
        <v>8</v>
      </c>
      <c r="B13" s="252">
        <v>0.12941474434908046</v>
      </c>
      <c r="C13" s="253">
        <v>0.13475973150668361</v>
      </c>
      <c r="D13" s="311">
        <v>0.13702788647406361</v>
      </c>
      <c r="E13" s="311">
        <v>0.19857313022221681</v>
      </c>
      <c r="F13" s="256">
        <v>0.15730219666906781</v>
      </c>
    </row>
    <row r="14" spans="1:9" x14ac:dyDescent="0.2">
      <c r="A14" s="286" t="s">
        <v>1</v>
      </c>
      <c r="B14" s="257">
        <f t="shared" ref="B14:F14" si="0">B11/B10*100-100</f>
        <v>36.234693877551024</v>
      </c>
      <c r="C14" s="258">
        <f t="shared" si="0"/>
        <v>37.163265306122469</v>
      </c>
      <c r="D14" s="258">
        <f t="shared" si="0"/>
        <v>27.023809523809533</v>
      </c>
      <c r="E14" s="258">
        <f t="shared" si="0"/>
        <v>27</v>
      </c>
      <c r="F14" s="333">
        <f t="shared" si="0"/>
        <v>31.656066536203525</v>
      </c>
      <c r="G14" s="334" t="s">
        <v>69</v>
      </c>
    </row>
    <row r="15" spans="1:9" ht="13.5" thickBot="1" x14ac:dyDescent="0.25">
      <c r="A15" s="214" t="s">
        <v>27</v>
      </c>
      <c r="B15" s="262">
        <f>B11-B6</f>
        <v>151.36423034330011</v>
      </c>
      <c r="C15" s="263">
        <f>C11-C6</f>
        <v>152.66423034330012</v>
      </c>
      <c r="D15" s="263">
        <f>D11-D6</f>
        <v>138.46899224806202</v>
      </c>
      <c r="E15" s="263">
        <f>E11-E6</f>
        <v>138.43565891472869</v>
      </c>
      <c r="F15" s="265">
        <f>F11-G6</f>
        <v>184.31849315068493</v>
      </c>
    </row>
    <row r="16" spans="1:9" x14ac:dyDescent="0.2">
      <c r="A16" s="295" t="s">
        <v>52</v>
      </c>
      <c r="B16" s="267">
        <v>672</v>
      </c>
      <c r="C16" s="268">
        <v>668</v>
      </c>
      <c r="D16" s="268">
        <v>674</v>
      </c>
      <c r="E16" s="268">
        <v>673</v>
      </c>
      <c r="F16" s="270">
        <f>SUM(B16:E16)</f>
        <v>2687</v>
      </c>
      <c r="G16" s="200" t="s">
        <v>56</v>
      </c>
      <c r="H16" s="271">
        <f>B4-F16</f>
        <v>61</v>
      </c>
      <c r="I16" s="312">
        <f>H16/B4</f>
        <v>2.2197962154294031E-2</v>
      </c>
    </row>
    <row r="17" spans="1:9" x14ac:dyDescent="0.2">
      <c r="A17" s="295" t="s">
        <v>28</v>
      </c>
      <c r="B17" s="218">
        <v>60</v>
      </c>
      <c r="C17" s="275">
        <v>60</v>
      </c>
      <c r="D17" s="275">
        <v>60</v>
      </c>
      <c r="E17" s="275">
        <v>60</v>
      </c>
      <c r="F17" s="222"/>
      <c r="G17" s="200" t="s">
        <v>57</v>
      </c>
      <c r="H17" s="200">
        <v>30.48</v>
      </c>
    </row>
    <row r="18" spans="1:9" ht="13.5" thickBot="1" x14ac:dyDescent="0.25">
      <c r="A18" s="297" t="s">
        <v>26</v>
      </c>
      <c r="B18" s="216">
        <f>B17-B7</f>
        <v>29.6</v>
      </c>
      <c r="C18" s="217">
        <f>C17-C7</f>
        <v>29.6</v>
      </c>
      <c r="D18" s="217">
        <f>D17-D7</f>
        <v>29.6</v>
      </c>
      <c r="E18" s="217">
        <f>E17-E7</f>
        <v>29.6</v>
      </c>
      <c r="F18" s="223"/>
      <c r="G18" s="200" t="s">
        <v>26</v>
      </c>
    </row>
    <row r="19" spans="1:9" x14ac:dyDescent="0.2">
      <c r="B19" s="200">
        <v>60</v>
      </c>
      <c r="C19" s="200">
        <v>60</v>
      </c>
      <c r="D19" s="200">
        <v>60</v>
      </c>
      <c r="E19" s="200">
        <v>60</v>
      </c>
    </row>
    <row r="20" spans="1:9" ht="13.5" thickBot="1" x14ac:dyDescent="0.25"/>
    <row r="21" spans="1:9" ht="13.5" thickBot="1" x14ac:dyDescent="0.25">
      <c r="A21" s="278" t="s">
        <v>72</v>
      </c>
      <c r="B21" s="698" t="s">
        <v>53</v>
      </c>
      <c r="C21" s="699"/>
      <c r="D21" s="699"/>
      <c r="E21" s="699"/>
      <c r="F21" s="299" t="s">
        <v>0</v>
      </c>
    </row>
    <row r="22" spans="1:9" x14ac:dyDescent="0.2">
      <c r="A22" s="214" t="s">
        <v>2</v>
      </c>
      <c r="B22" s="301">
        <v>1</v>
      </c>
      <c r="C22" s="225">
        <v>2</v>
      </c>
      <c r="D22" s="225">
        <v>3</v>
      </c>
      <c r="E22" s="225">
        <v>4</v>
      </c>
      <c r="F22" s="224">
        <v>323</v>
      </c>
    </row>
    <row r="23" spans="1:9" x14ac:dyDescent="0.2">
      <c r="A23" s="283" t="s">
        <v>3</v>
      </c>
      <c r="B23" s="355">
        <v>300</v>
      </c>
      <c r="C23" s="356">
        <v>300</v>
      </c>
      <c r="D23" s="356">
        <v>300</v>
      </c>
      <c r="E23" s="356">
        <v>300</v>
      </c>
      <c r="F23" s="357">
        <v>300</v>
      </c>
    </row>
    <row r="24" spans="1:9" x14ac:dyDescent="0.2">
      <c r="A24" s="286" t="s">
        <v>6</v>
      </c>
      <c r="B24" s="306">
        <v>457</v>
      </c>
      <c r="C24" s="307">
        <v>456</v>
      </c>
      <c r="D24" s="307">
        <v>450</v>
      </c>
      <c r="E24" s="307">
        <v>449</v>
      </c>
      <c r="F24" s="335">
        <v>453</v>
      </c>
    </row>
    <row r="25" spans="1:9" x14ac:dyDescent="0.2">
      <c r="A25" s="214" t="s">
        <v>7</v>
      </c>
      <c r="B25" s="308">
        <v>58</v>
      </c>
      <c r="C25" s="309">
        <v>67.900000000000006</v>
      </c>
      <c r="D25" s="310">
        <v>55.6</v>
      </c>
      <c r="E25" s="310">
        <v>50</v>
      </c>
      <c r="F25" s="251">
        <v>56.7</v>
      </c>
    </row>
    <row r="26" spans="1:9" x14ac:dyDescent="0.2">
      <c r="A26" s="214" t="s">
        <v>8</v>
      </c>
      <c r="B26" s="252">
        <v>0.13800000000000001</v>
      </c>
      <c r="C26" s="253">
        <v>0.123</v>
      </c>
      <c r="D26" s="311">
        <v>0.14199999999999999</v>
      </c>
      <c r="E26" s="311">
        <v>0.13100000000000001</v>
      </c>
      <c r="F26" s="256">
        <v>0.13300000000000001</v>
      </c>
    </row>
    <row r="27" spans="1:9" x14ac:dyDescent="0.2">
      <c r="A27" s="286" t="s">
        <v>1</v>
      </c>
      <c r="B27" s="257">
        <f t="shared" ref="B27:F27" si="1">B24/B23*100-100</f>
        <v>52.333333333333343</v>
      </c>
      <c r="C27" s="258">
        <f t="shared" si="1"/>
        <v>52</v>
      </c>
      <c r="D27" s="258">
        <f t="shared" si="1"/>
        <v>50</v>
      </c>
      <c r="E27" s="258">
        <f t="shared" si="1"/>
        <v>49.666666666666657</v>
      </c>
      <c r="F27" s="333">
        <f t="shared" si="1"/>
        <v>51</v>
      </c>
    </row>
    <row r="28" spans="1:9" ht="13.5" thickBot="1" x14ac:dyDescent="0.25">
      <c r="A28" s="214" t="s">
        <v>27</v>
      </c>
      <c r="B28" s="262">
        <f>B24-B11</f>
        <v>266.2714285714286</v>
      </c>
      <c r="C28" s="263">
        <f t="shared" ref="C28:E28" si="2">C24-C11</f>
        <v>263.97142857142853</v>
      </c>
      <c r="D28" s="263">
        <f t="shared" si="2"/>
        <v>272.16666666666663</v>
      </c>
      <c r="E28" s="263">
        <f t="shared" si="2"/>
        <v>271.2</v>
      </c>
      <c r="F28" s="265">
        <f>F24-F11</f>
        <v>268.68150684931504</v>
      </c>
    </row>
    <row r="29" spans="1:9" x14ac:dyDescent="0.2">
      <c r="A29" s="295" t="s">
        <v>52</v>
      </c>
      <c r="B29" s="267">
        <v>664</v>
      </c>
      <c r="C29" s="268">
        <v>658</v>
      </c>
      <c r="D29" s="268">
        <v>662</v>
      </c>
      <c r="E29" s="268">
        <v>665</v>
      </c>
      <c r="F29" s="270">
        <f>SUM(B29:E29)</f>
        <v>2649</v>
      </c>
      <c r="G29" s="200" t="s">
        <v>56</v>
      </c>
      <c r="H29" s="271">
        <f>F16-F29</f>
        <v>38</v>
      </c>
      <c r="I29" s="312">
        <f>H29/F16</f>
        <v>1.4142165984369185E-2</v>
      </c>
    </row>
    <row r="30" spans="1:9" x14ac:dyDescent="0.2">
      <c r="A30" s="295" t="s">
        <v>28</v>
      </c>
      <c r="B30" s="218">
        <v>90</v>
      </c>
      <c r="C30" s="275">
        <v>90</v>
      </c>
      <c r="D30" s="275">
        <v>90</v>
      </c>
      <c r="E30" s="275">
        <v>90</v>
      </c>
      <c r="F30" s="222"/>
      <c r="G30" s="200" t="s">
        <v>57</v>
      </c>
      <c r="H30" s="365">
        <v>60.93</v>
      </c>
      <c r="I30" s="366" t="s">
        <v>79</v>
      </c>
    </row>
    <row r="31" spans="1:9" ht="13.5" thickBot="1" x14ac:dyDescent="0.25">
      <c r="A31" s="297" t="s">
        <v>26</v>
      </c>
      <c r="B31" s="216">
        <f>B30-B17</f>
        <v>30</v>
      </c>
      <c r="C31" s="217">
        <f t="shared" ref="C31:E31" si="3">C30-C17</f>
        <v>30</v>
      </c>
      <c r="D31" s="217">
        <f t="shared" si="3"/>
        <v>30</v>
      </c>
      <c r="E31" s="217">
        <f t="shared" si="3"/>
        <v>30</v>
      </c>
      <c r="F31" s="223"/>
      <c r="G31" s="200" t="s">
        <v>26</v>
      </c>
      <c r="H31" s="365">
        <f>H30-H17</f>
        <v>30.45</v>
      </c>
    </row>
    <row r="33" spans="1:9" ht="13.5" thickBot="1" x14ac:dyDescent="0.25"/>
    <row r="34" spans="1:9" ht="13.5" thickBot="1" x14ac:dyDescent="0.25">
      <c r="A34" s="278" t="s">
        <v>80</v>
      </c>
      <c r="B34" s="698" t="s">
        <v>53</v>
      </c>
      <c r="C34" s="699"/>
      <c r="D34" s="699"/>
      <c r="E34" s="699"/>
      <c r="F34" s="299" t="s">
        <v>0</v>
      </c>
    </row>
    <row r="35" spans="1:9" x14ac:dyDescent="0.2">
      <c r="A35" s="214" t="s">
        <v>2</v>
      </c>
      <c r="B35" s="301">
        <v>1</v>
      </c>
      <c r="C35" s="225">
        <v>2</v>
      </c>
      <c r="D35" s="225">
        <v>3</v>
      </c>
      <c r="E35" s="225">
        <v>4</v>
      </c>
      <c r="F35" s="224">
        <v>265</v>
      </c>
    </row>
    <row r="36" spans="1:9" x14ac:dyDescent="0.2">
      <c r="A36" s="283" t="s">
        <v>3</v>
      </c>
      <c r="B36" s="355">
        <v>490</v>
      </c>
      <c r="C36" s="356"/>
      <c r="D36" s="356"/>
      <c r="E36" s="356"/>
      <c r="F36" s="357">
        <v>490</v>
      </c>
    </row>
    <row r="37" spans="1:9" x14ac:dyDescent="0.2">
      <c r="A37" s="286" t="s">
        <v>6</v>
      </c>
      <c r="B37" s="306">
        <v>897</v>
      </c>
      <c r="C37" s="307"/>
      <c r="D37" s="307"/>
      <c r="E37" s="307"/>
      <c r="F37" s="335">
        <v>897</v>
      </c>
    </row>
    <row r="38" spans="1:9" x14ac:dyDescent="0.2">
      <c r="A38" s="214" t="s">
        <v>7</v>
      </c>
      <c r="B38" s="308">
        <v>46.4</v>
      </c>
      <c r="C38" s="309"/>
      <c r="D38" s="310"/>
      <c r="E38" s="310"/>
      <c r="F38" s="251">
        <v>46.4</v>
      </c>
    </row>
    <row r="39" spans="1:9" x14ac:dyDescent="0.2">
      <c r="A39" s="214" t="s">
        <v>8</v>
      </c>
      <c r="B39" s="252">
        <v>0.157</v>
      </c>
      <c r="C39" s="253"/>
      <c r="D39" s="311"/>
      <c r="E39" s="311"/>
      <c r="F39" s="256">
        <v>0.157</v>
      </c>
    </row>
    <row r="40" spans="1:9" x14ac:dyDescent="0.2">
      <c r="A40" s="286" t="s">
        <v>1</v>
      </c>
      <c r="B40" s="257">
        <f t="shared" ref="B40:F40" si="4">B37/B36*100-100</f>
        <v>83.061224489795904</v>
      </c>
      <c r="C40" s="258"/>
      <c r="D40" s="258"/>
      <c r="E40" s="258"/>
      <c r="F40" s="333">
        <f t="shared" si="4"/>
        <v>83.061224489795904</v>
      </c>
    </row>
    <row r="41" spans="1:9" ht="13.5" thickBot="1" x14ac:dyDescent="0.25">
      <c r="A41" s="214" t="s">
        <v>27</v>
      </c>
      <c r="B41" s="262">
        <f>B37-B24</f>
        <v>440</v>
      </c>
      <c r="C41" s="263"/>
      <c r="D41" s="263"/>
      <c r="E41" s="263"/>
      <c r="F41" s="265">
        <f>F37-F24</f>
        <v>444</v>
      </c>
    </row>
    <row r="42" spans="1:9" x14ac:dyDescent="0.2">
      <c r="A42" s="295" t="s">
        <v>52</v>
      </c>
      <c r="B42" s="267">
        <v>2611</v>
      </c>
      <c r="C42" s="268"/>
      <c r="D42" s="268"/>
      <c r="E42" s="268"/>
      <c r="F42" s="270">
        <f>SUM(B42:E42)</f>
        <v>2611</v>
      </c>
      <c r="G42" s="200" t="s">
        <v>56</v>
      </c>
      <c r="H42" s="271">
        <f>F29-F42</f>
        <v>38</v>
      </c>
      <c r="I42" s="312">
        <f>H42/F29</f>
        <v>1.4345035862589657E-2</v>
      </c>
    </row>
    <row r="43" spans="1:9" x14ac:dyDescent="0.2">
      <c r="A43" s="295" t="s">
        <v>28</v>
      </c>
      <c r="B43" s="218">
        <v>120</v>
      </c>
      <c r="C43" s="275"/>
      <c r="D43" s="275"/>
      <c r="E43" s="275"/>
      <c r="F43" s="222"/>
      <c r="G43" s="200" t="s">
        <v>57</v>
      </c>
      <c r="H43" s="200">
        <v>91.03</v>
      </c>
      <c r="I43" s="228"/>
    </row>
    <row r="44" spans="1:9" ht="13.5" thickBot="1" x14ac:dyDescent="0.25">
      <c r="A44" s="297" t="s">
        <v>26</v>
      </c>
      <c r="B44" s="216">
        <f>B43-B30</f>
        <v>30</v>
      </c>
      <c r="C44" s="217"/>
      <c r="D44" s="217"/>
      <c r="E44" s="217"/>
      <c r="F44" s="223"/>
      <c r="G44" s="200" t="s">
        <v>26</v>
      </c>
      <c r="H44" s="200">
        <f>H43-H30</f>
        <v>30.1</v>
      </c>
    </row>
    <row r="46" spans="1:9" ht="13.5" thickBot="1" x14ac:dyDescent="0.25"/>
    <row r="47" spans="1:9" ht="13.5" thickBot="1" x14ac:dyDescent="0.25">
      <c r="A47" s="278" t="s">
        <v>100</v>
      </c>
      <c r="B47" s="698" t="s">
        <v>53</v>
      </c>
      <c r="C47" s="699"/>
      <c r="D47" s="699"/>
      <c r="E47" s="699"/>
      <c r="F47" s="299" t="s">
        <v>0</v>
      </c>
    </row>
    <row r="48" spans="1:9" x14ac:dyDescent="0.2">
      <c r="A48" s="214" t="s">
        <v>2</v>
      </c>
      <c r="B48" s="301">
        <v>1</v>
      </c>
      <c r="C48" s="225">
        <v>2</v>
      </c>
      <c r="D48" s="225">
        <v>3</v>
      </c>
      <c r="E48" s="225">
        <v>4</v>
      </c>
      <c r="F48" s="224">
        <v>263</v>
      </c>
    </row>
    <row r="49" spans="1:9" x14ac:dyDescent="0.2">
      <c r="A49" s="283" t="s">
        <v>3</v>
      </c>
      <c r="B49" s="355">
        <v>690</v>
      </c>
      <c r="C49" s="356"/>
      <c r="D49" s="356"/>
      <c r="E49" s="356"/>
      <c r="F49" s="357">
        <v>690</v>
      </c>
    </row>
    <row r="50" spans="1:9" x14ac:dyDescent="0.2">
      <c r="A50" s="286" t="s">
        <v>6</v>
      </c>
      <c r="B50" s="306">
        <v>1314</v>
      </c>
      <c r="C50" s="307"/>
      <c r="D50" s="307"/>
      <c r="E50" s="307"/>
      <c r="F50" s="335">
        <v>1314</v>
      </c>
    </row>
    <row r="51" spans="1:9" x14ac:dyDescent="0.2">
      <c r="A51" s="214" t="s">
        <v>7</v>
      </c>
      <c r="B51" s="308">
        <v>57</v>
      </c>
      <c r="C51" s="309"/>
      <c r="D51" s="310"/>
      <c r="E51" s="310"/>
      <c r="F51" s="251">
        <v>57</v>
      </c>
    </row>
    <row r="52" spans="1:9" x14ac:dyDescent="0.2">
      <c r="A52" s="214" t="s">
        <v>8</v>
      </c>
      <c r="B52" s="252">
        <v>0.11899999999999999</v>
      </c>
      <c r="C52" s="253"/>
      <c r="D52" s="311"/>
      <c r="E52" s="311"/>
      <c r="F52" s="256">
        <v>0.11899999999999999</v>
      </c>
    </row>
    <row r="53" spans="1:9" x14ac:dyDescent="0.2">
      <c r="A53" s="286" t="s">
        <v>1</v>
      </c>
      <c r="B53" s="257">
        <f t="shared" ref="B53" si="5">B50/B49*100-100</f>
        <v>90.434782608695656</v>
      </c>
      <c r="C53" s="258"/>
      <c r="D53" s="258"/>
      <c r="E53" s="258"/>
      <c r="F53" s="333">
        <f t="shared" ref="F53" si="6">F50/F49*100-100</f>
        <v>90.434782608695656</v>
      </c>
    </row>
    <row r="54" spans="1:9" ht="13.5" thickBot="1" x14ac:dyDescent="0.25">
      <c r="A54" s="214" t="s">
        <v>27</v>
      </c>
      <c r="B54" s="262">
        <f>B50-B37</f>
        <v>417</v>
      </c>
      <c r="C54" s="263"/>
      <c r="D54" s="263"/>
      <c r="E54" s="263"/>
      <c r="F54" s="265">
        <f>F50-F37</f>
        <v>417</v>
      </c>
    </row>
    <row r="55" spans="1:9" x14ac:dyDescent="0.2">
      <c r="A55" s="295" t="s">
        <v>52</v>
      </c>
      <c r="B55" s="267">
        <v>2570</v>
      </c>
      <c r="C55" s="268"/>
      <c r="D55" s="268"/>
      <c r="E55" s="268"/>
      <c r="F55" s="270">
        <f>SUM(B55:E55)</f>
        <v>2570</v>
      </c>
      <c r="G55" s="200" t="s">
        <v>56</v>
      </c>
      <c r="H55" s="271">
        <f>F42-F55</f>
        <v>41</v>
      </c>
      <c r="I55" s="312">
        <f>H55/F42</f>
        <v>1.5702795863653772E-2</v>
      </c>
    </row>
    <row r="56" spans="1:9" x14ac:dyDescent="0.2">
      <c r="A56" s="295" t="s">
        <v>28</v>
      </c>
      <c r="B56" s="218">
        <v>81.569999999999993</v>
      </c>
      <c r="C56" s="275"/>
      <c r="D56" s="275"/>
      <c r="E56" s="275"/>
      <c r="F56" s="222"/>
      <c r="G56" s="200" t="s">
        <v>57</v>
      </c>
      <c r="H56" s="200">
        <v>121.73</v>
      </c>
      <c r="I56" s="228"/>
    </row>
    <row r="57" spans="1:9" ht="13.5" thickBot="1" x14ac:dyDescent="0.25">
      <c r="A57" s="297" t="s">
        <v>26</v>
      </c>
      <c r="B57" s="216">
        <f>B56-B43</f>
        <v>-38.430000000000007</v>
      </c>
      <c r="C57" s="217"/>
      <c r="D57" s="217"/>
      <c r="E57" s="217"/>
      <c r="F57" s="223"/>
      <c r="G57" s="200" t="s">
        <v>26</v>
      </c>
      <c r="H57" s="200">
        <f>H56-H43</f>
        <v>30.700000000000003</v>
      </c>
    </row>
    <row r="59" spans="1:9" ht="13.5" thickBot="1" x14ac:dyDescent="0.25"/>
    <row r="60" spans="1:9" ht="13.5" thickBot="1" x14ac:dyDescent="0.25">
      <c r="A60" s="278" t="s">
        <v>122</v>
      </c>
      <c r="B60" s="690" t="s">
        <v>53</v>
      </c>
      <c r="C60" s="691"/>
      <c r="D60" s="691"/>
      <c r="E60" s="691"/>
      <c r="F60" s="299" t="s">
        <v>0</v>
      </c>
    </row>
    <row r="61" spans="1:9" x14ac:dyDescent="0.2">
      <c r="A61" s="231" t="s">
        <v>2</v>
      </c>
      <c r="B61" s="301">
        <v>1</v>
      </c>
      <c r="C61" s="225">
        <v>2</v>
      </c>
      <c r="D61" s="225">
        <v>3</v>
      </c>
      <c r="E61" s="414"/>
      <c r="F61" s="413">
        <v>45</v>
      </c>
    </row>
    <row r="62" spans="1:9" x14ac:dyDescent="0.2">
      <c r="A62" s="236" t="s">
        <v>3</v>
      </c>
      <c r="B62" s="355">
        <v>890</v>
      </c>
      <c r="C62" s="356">
        <v>890</v>
      </c>
      <c r="D62" s="356">
        <v>890</v>
      </c>
      <c r="E62" s="467"/>
      <c r="F62" s="466">
        <v>890</v>
      </c>
    </row>
    <row r="63" spans="1:9" x14ac:dyDescent="0.2">
      <c r="A63" s="242" t="s">
        <v>6</v>
      </c>
      <c r="B63" s="306">
        <v>1475</v>
      </c>
      <c r="C63" s="307">
        <v>1492</v>
      </c>
      <c r="D63" s="307">
        <v>1580</v>
      </c>
      <c r="E63" s="407"/>
      <c r="F63" s="397">
        <v>1525</v>
      </c>
    </row>
    <row r="64" spans="1:9" x14ac:dyDescent="0.2">
      <c r="A64" s="231" t="s">
        <v>7</v>
      </c>
      <c r="B64" s="308">
        <v>100</v>
      </c>
      <c r="C64" s="309">
        <v>100</v>
      </c>
      <c r="D64" s="310">
        <v>100</v>
      </c>
      <c r="E64" s="408"/>
      <c r="F64" s="477">
        <v>91</v>
      </c>
    </row>
    <row r="65" spans="1:17" x14ac:dyDescent="0.2">
      <c r="A65" s="231" t="s">
        <v>8</v>
      </c>
      <c r="B65" s="252">
        <v>2.1999999999999999E-2</v>
      </c>
      <c r="C65" s="253">
        <v>2.1999999999999999E-2</v>
      </c>
      <c r="D65" s="311">
        <v>4.5999999999999999E-2</v>
      </c>
      <c r="E65" s="409"/>
      <c r="F65" s="399">
        <v>4.5999999999999999E-2</v>
      </c>
      <c r="I65" s="745" t="s">
        <v>128</v>
      </c>
      <c r="J65" s="746"/>
      <c r="K65" s="746"/>
      <c r="L65" s="746"/>
      <c r="M65" s="746"/>
      <c r="N65" s="364" t="s">
        <v>129</v>
      </c>
    </row>
    <row r="66" spans="1:17" ht="13.5" thickBot="1" x14ac:dyDescent="0.25">
      <c r="A66" s="242" t="s">
        <v>1</v>
      </c>
      <c r="B66" s="257">
        <f t="shared" ref="B66:D66" si="7">B63/B62*100-100</f>
        <v>65.730337078651672</v>
      </c>
      <c r="C66" s="258">
        <f t="shared" si="7"/>
        <v>67.640449438202239</v>
      </c>
      <c r="D66" s="258">
        <f t="shared" si="7"/>
        <v>77.528089887640448</v>
      </c>
      <c r="E66" s="259"/>
      <c r="F66" s="390">
        <f t="shared" ref="F66" si="8">F63/F62*100-100</f>
        <v>71.348314606741582</v>
      </c>
    </row>
    <row r="67" spans="1:17" ht="13.5" thickBot="1" x14ac:dyDescent="0.25">
      <c r="A67" s="231" t="s">
        <v>27</v>
      </c>
      <c r="B67" s="220">
        <f>B63-B50</f>
        <v>161</v>
      </c>
      <c r="C67" s="221">
        <f>C63-B50</f>
        <v>178</v>
      </c>
      <c r="D67" s="221">
        <f>D63-B50</f>
        <v>266</v>
      </c>
      <c r="E67" s="226"/>
      <c r="F67" s="400">
        <f>F63-F50</f>
        <v>211</v>
      </c>
      <c r="N67" s="716" t="s">
        <v>130</v>
      </c>
      <c r="O67" s="717"/>
      <c r="P67" s="718"/>
    </row>
    <row r="68" spans="1:17" x14ac:dyDescent="0.2">
      <c r="A68" s="295" t="s">
        <v>52</v>
      </c>
      <c r="B68" s="362">
        <v>95</v>
      </c>
      <c r="C68" s="321">
        <v>162</v>
      </c>
      <c r="D68" s="321">
        <v>190</v>
      </c>
      <c r="E68" s="321"/>
      <c r="F68" s="270">
        <f>SUM(B68:E68)</f>
        <v>447</v>
      </c>
      <c r="G68" s="200" t="s">
        <v>56</v>
      </c>
      <c r="H68" s="271">
        <f>F55-F68</f>
        <v>2123</v>
      </c>
      <c r="I68" s="312">
        <f>H68/F55</f>
        <v>0.82607003891050579</v>
      </c>
      <c r="N68" s="719"/>
      <c r="O68" s="701"/>
      <c r="P68" s="721"/>
      <c r="Q68" s="228" t="s">
        <v>134</v>
      </c>
    </row>
    <row r="69" spans="1:17" x14ac:dyDescent="0.2">
      <c r="A69" s="295" t="s">
        <v>28</v>
      </c>
      <c r="B69" s="218">
        <v>61</v>
      </c>
      <c r="C69" s="275">
        <v>61</v>
      </c>
      <c r="D69" s="275">
        <v>61</v>
      </c>
      <c r="E69" s="275"/>
      <c r="F69" s="222"/>
      <c r="G69" s="200" t="s">
        <v>57</v>
      </c>
      <c r="H69" s="200">
        <v>82.61</v>
      </c>
      <c r="I69" s="228"/>
      <c r="N69" s="719"/>
      <c r="O69" s="701"/>
      <c r="P69" s="721"/>
      <c r="Q69" s="228" t="s">
        <v>135</v>
      </c>
    </row>
    <row r="70" spans="1:17" ht="13.5" thickBot="1" x14ac:dyDescent="0.25">
      <c r="A70" s="297" t="s">
        <v>26</v>
      </c>
      <c r="B70" s="471">
        <f>B69-B56</f>
        <v>-20.569999999999993</v>
      </c>
      <c r="C70" s="472">
        <f>C69-B56</f>
        <v>-20.569999999999993</v>
      </c>
      <c r="D70" s="472">
        <f>D69-B56</f>
        <v>-20.569999999999993</v>
      </c>
      <c r="E70" s="217"/>
      <c r="F70" s="223"/>
      <c r="G70" s="200" t="s">
        <v>26</v>
      </c>
      <c r="H70" s="200">
        <f>H69-H56</f>
        <v>-39.120000000000005</v>
      </c>
      <c r="N70" s="719"/>
      <c r="O70" s="701"/>
      <c r="P70" s="721"/>
    </row>
    <row r="71" spans="1:17" ht="13.5" thickBot="1" x14ac:dyDescent="0.25">
      <c r="N71" s="722"/>
      <c r="O71" s="723"/>
      <c r="P71" s="724"/>
    </row>
    <row r="72" spans="1:17" ht="13.5" thickBot="1" x14ac:dyDescent="0.25"/>
    <row r="73" spans="1:17" ht="13.5" thickBot="1" x14ac:dyDescent="0.25">
      <c r="A73" s="278" t="s">
        <v>133</v>
      </c>
      <c r="B73" s="690" t="s">
        <v>53</v>
      </c>
      <c r="C73" s="691"/>
      <c r="D73" s="691"/>
      <c r="E73" s="691"/>
      <c r="F73" s="299"/>
    </row>
    <row r="74" spans="1:17" x14ac:dyDescent="0.2">
      <c r="A74" s="231" t="s">
        <v>2</v>
      </c>
      <c r="B74" s="301">
        <v>1</v>
      </c>
      <c r="C74" s="225">
        <v>2</v>
      </c>
      <c r="D74" s="225">
        <v>3</v>
      </c>
      <c r="E74" s="414"/>
      <c r="F74" s="413">
        <v>46</v>
      </c>
    </row>
    <row r="75" spans="1:17" x14ac:dyDescent="0.2">
      <c r="A75" s="236" t="s">
        <v>3</v>
      </c>
      <c r="B75" s="355">
        <v>1080</v>
      </c>
      <c r="C75" s="356">
        <v>1080</v>
      </c>
      <c r="D75" s="356">
        <v>1080</v>
      </c>
      <c r="E75" s="467"/>
      <c r="F75" s="466">
        <v>1080</v>
      </c>
    </row>
    <row r="76" spans="1:17" x14ac:dyDescent="0.2">
      <c r="A76" s="242" t="s">
        <v>6</v>
      </c>
      <c r="B76" s="306">
        <v>1576</v>
      </c>
      <c r="C76" s="307">
        <v>1567</v>
      </c>
      <c r="D76" s="307">
        <v>1620</v>
      </c>
      <c r="E76" s="407"/>
      <c r="F76" s="397">
        <v>1592</v>
      </c>
    </row>
    <row r="77" spans="1:17" x14ac:dyDescent="0.2">
      <c r="A77" s="231" t="s">
        <v>7</v>
      </c>
      <c r="B77" s="308">
        <v>100</v>
      </c>
      <c r="C77" s="309">
        <v>87.5</v>
      </c>
      <c r="D77" s="310">
        <v>100</v>
      </c>
      <c r="E77" s="408"/>
      <c r="F77" s="477">
        <v>95.6</v>
      </c>
    </row>
    <row r="78" spans="1:17" x14ac:dyDescent="0.2">
      <c r="A78" s="231" t="s">
        <v>8</v>
      </c>
      <c r="B78" s="252">
        <v>3.3000000000000002E-2</v>
      </c>
      <c r="C78" s="253">
        <v>5.0999999999999997E-2</v>
      </c>
      <c r="D78" s="311">
        <v>4.4999999999999998E-2</v>
      </c>
      <c r="E78" s="409"/>
      <c r="F78" s="399">
        <v>4.7E-2</v>
      </c>
    </row>
    <row r="79" spans="1:17" x14ac:dyDescent="0.2">
      <c r="A79" s="242" t="s">
        <v>1</v>
      </c>
      <c r="B79" s="257">
        <f t="shared" ref="B79:D79" si="9">B76/B75*100-100</f>
        <v>45.925925925925924</v>
      </c>
      <c r="C79" s="258">
        <f t="shared" si="9"/>
        <v>45.092592592592609</v>
      </c>
      <c r="D79" s="258">
        <f t="shared" si="9"/>
        <v>50</v>
      </c>
      <c r="E79" s="259"/>
      <c r="F79" s="390">
        <f t="shared" ref="F79" si="10">F76/F75*100-100</f>
        <v>47.407407407407419</v>
      </c>
    </row>
    <row r="80" spans="1:17" ht="13.5" thickBot="1" x14ac:dyDescent="0.25">
      <c r="A80" s="231" t="s">
        <v>27</v>
      </c>
      <c r="B80" s="220">
        <f>B76-B63</f>
        <v>101</v>
      </c>
      <c r="C80" s="221">
        <f t="shared" ref="C80:D80" si="11">C76-C63</f>
        <v>75</v>
      </c>
      <c r="D80" s="221">
        <f t="shared" si="11"/>
        <v>40</v>
      </c>
      <c r="E80" s="226"/>
      <c r="F80" s="400">
        <f>F76-F63</f>
        <v>67</v>
      </c>
    </row>
    <row r="81" spans="1:9" x14ac:dyDescent="0.2">
      <c r="A81" s="295" t="s">
        <v>52</v>
      </c>
      <c r="B81" s="362">
        <v>95</v>
      </c>
      <c r="C81" s="321">
        <v>162</v>
      </c>
      <c r="D81" s="321">
        <v>190</v>
      </c>
      <c r="E81" s="321"/>
      <c r="F81" s="270">
        <f>SUM(B81:E81)</f>
        <v>447</v>
      </c>
      <c r="G81" s="200" t="s">
        <v>56</v>
      </c>
      <c r="H81" s="271">
        <f>F68-F81</f>
        <v>0</v>
      </c>
      <c r="I81" s="312">
        <f>H81/F68</f>
        <v>0</v>
      </c>
    </row>
    <row r="82" spans="1:9" x14ac:dyDescent="0.2">
      <c r="A82" s="295" t="s">
        <v>28</v>
      </c>
      <c r="B82" s="218">
        <v>62.5</v>
      </c>
      <c r="C82" s="275">
        <v>62.5</v>
      </c>
      <c r="D82" s="275">
        <v>62.5</v>
      </c>
      <c r="E82" s="275"/>
      <c r="F82" s="222"/>
      <c r="G82" s="200" t="s">
        <v>57</v>
      </c>
      <c r="H82" s="200">
        <v>61.01</v>
      </c>
      <c r="I82" s="228"/>
    </row>
    <row r="83" spans="1:9" ht="13.5" thickBot="1" x14ac:dyDescent="0.25">
      <c r="A83" s="297" t="s">
        <v>26</v>
      </c>
      <c r="B83" s="471">
        <f>B82-B69</f>
        <v>1.5</v>
      </c>
      <c r="C83" s="472">
        <f t="shared" ref="C83:D83" si="12">C82-C69</f>
        <v>1.5</v>
      </c>
      <c r="D83" s="472">
        <f t="shared" si="12"/>
        <v>1.5</v>
      </c>
      <c r="E83" s="217"/>
      <c r="F83" s="223"/>
      <c r="G83" s="200" t="s">
        <v>26</v>
      </c>
      <c r="H83" s="200">
        <f>H82-H69</f>
        <v>-21.6</v>
      </c>
    </row>
    <row r="84" spans="1:9" x14ac:dyDescent="0.2">
      <c r="B84" s="200">
        <v>62.5</v>
      </c>
      <c r="C84" s="200">
        <v>62.5</v>
      </c>
      <c r="D84" s="200">
        <v>62.5</v>
      </c>
    </row>
    <row r="85" spans="1:9" ht="13.5" thickBot="1" x14ac:dyDescent="0.25"/>
    <row r="86" spans="1:9" ht="13.5" thickBot="1" x14ac:dyDescent="0.25">
      <c r="A86" s="278" t="s">
        <v>136</v>
      </c>
      <c r="B86" s="690" t="s">
        <v>53</v>
      </c>
      <c r="C86" s="691"/>
      <c r="D86" s="691"/>
      <c r="E86" s="691"/>
      <c r="F86" s="299"/>
    </row>
    <row r="87" spans="1:9" x14ac:dyDescent="0.2">
      <c r="A87" s="231" t="s">
        <v>2</v>
      </c>
      <c r="B87" s="301">
        <v>1</v>
      </c>
      <c r="C87" s="225">
        <v>2</v>
      </c>
      <c r="D87" s="225">
        <v>3</v>
      </c>
      <c r="E87" s="414"/>
      <c r="F87" s="413">
        <v>45</v>
      </c>
    </row>
    <row r="88" spans="1:9" x14ac:dyDescent="0.2">
      <c r="A88" s="236" t="s">
        <v>3</v>
      </c>
      <c r="B88" s="355">
        <v>1250</v>
      </c>
      <c r="C88" s="356">
        <v>1250</v>
      </c>
      <c r="D88" s="356">
        <v>1250</v>
      </c>
      <c r="E88" s="467"/>
      <c r="F88" s="466">
        <v>1250</v>
      </c>
    </row>
    <row r="89" spans="1:9" x14ac:dyDescent="0.2">
      <c r="A89" s="242" t="s">
        <v>6</v>
      </c>
      <c r="B89" s="306">
        <v>1716</v>
      </c>
      <c r="C89" s="307">
        <v>1647</v>
      </c>
      <c r="D89" s="307">
        <v>1644</v>
      </c>
      <c r="E89" s="407"/>
      <c r="F89" s="397">
        <v>1675</v>
      </c>
    </row>
    <row r="90" spans="1:9" x14ac:dyDescent="0.2">
      <c r="A90" s="231" t="s">
        <v>7</v>
      </c>
      <c r="B90" s="308">
        <v>89.5</v>
      </c>
      <c r="C90" s="309">
        <v>100</v>
      </c>
      <c r="D90" s="310">
        <v>100</v>
      </c>
      <c r="E90" s="408"/>
      <c r="F90" s="477">
        <v>95.6</v>
      </c>
    </row>
    <row r="91" spans="1:9" x14ac:dyDescent="0.2">
      <c r="A91" s="231" t="s">
        <v>8</v>
      </c>
      <c r="B91" s="252">
        <v>0.06</v>
      </c>
      <c r="C91" s="253">
        <v>3.1E-2</v>
      </c>
      <c r="D91" s="311">
        <v>4.2999999999999997E-2</v>
      </c>
      <c r="E91" s="409"/>
      <c r="F91" s="399">
        <v>5.1999999999999998E-2</v>
      </c>
    </row>
    <row r="92" spans="1:9" x14ac:dyDescent="0.2">
      <c r="A92" s="242" t="s">
        <v>1</v>
      </c>
      <c r="B92" s="257">
        <f t="shared" ref="B92:D92" si="13">B89/B88*100-100</f>
        <v>37.28</v>
      </c>
      <c r="C92" s="258">
        <f t="shared" si="13"/>
        <v>31.760000000000019</v>
      </c>
      <c r="D92" s="258">
        <f t="shared" si="13"/>
        <v>31.519999999999982</v>
      </c>
      <c r="E92" s="259"/>
      <c r="F92" s="390">
        <f t="shared" ref="F92" si="14">F89/F88*100-100</f>
        <v>34</v>
      </c>
    </row>
    <row r="93" spans="1:9" ht="13.5" thickBot="1" x14ac:dyDescent="0.25">
      <c r="A93" s="231" t="s">
        <v>27</v>
      </c>
      <c r="B93" s="220">
        <f>B89-B76</f>
        <v>140</v>
      </c>
      <c r="C93" s="221">
        <f t="shared" ref="C93:D93" si="15">C89-C76</f>
        <v>80</v>
      </c>
      <c r="D93" s="221">
        <f t="shared" si="15"/>
        <v>24</v>
      </c>
      <c r="E93" s="226"/>
      <c r="F93" s="400">
        <f>F89-F76</f>
        <v>83</v>
      </c>
    </row>
    <row r="94" spans="1:9" x14ac:dyDescent="0.2">
      <c r="A94" s="295" t="s">
        <v>52</v>
      </c>
      <c r="B94" s="362">
        <v>95</v>
      </c>
      <c r="C94" s="321">
        <v>162</v>
      </c>
      <c r="D94" s="321">
        <v>190</v>
      </c>
      <c r="E94" s="321"/>
      <c r="F94" s="270">
        <f>SUM(B94:E94)</f>
        <v>447</v>
      </c>
      <c r="G94" s="200" t="s">
        <v>56</v>
      </c>
      <c r="H94" s="271">
        <f>F81-F94</f>
        <v>0</v>
      </c>
      <c r="I94" s="312">
        <f>H94/F81</f>
        <v>0</v>
      </c>
    </row>
    <row r="95" spans="1:9" x14ac:dyDescent="0.2">
      <c r="A95" s="295" t="s">
        <v>28</v>
      </c>
      <c r="B95" s="218">
        <v>64</v>
      </c>
      <c r="C95" s="275">
        <v>64</v>
      </c>
      <c r="D95" s="275">
        <v>64</v>
      </c>
      <c r="E95" s="275"/>
      <c r="F95" s="222"/>
      <c r="G95" s="200" t="s">
        <v>57</v>
      </c>
      <c r="H95" s="200">
        <v>62.51</v>
      </c>
      <c r="I95" s="228"/>
    </row>
    <row r="96" spans="1:9" ht="13.5" thickBot="1" x14ac:dyDescent="0.25">
      <c r="A96" s="297" t="s">
        <v>26</v>
      </c>
      <c r="B96" s="471">
        <f>B95-B82</f>
        <v>1.5</v>
      </c>
      <c r="C96" s="472">
        <f t="shared" ref="C96:D96" si="16">C95-C82</f>
        <v>1.5</v>
      </c>
      <c r="D96" s="472">
        <f t="shared" si="16"/>
        <v>1.5</v>
      </c>
      <c r="E96" s="217"/>
      <c r="F96" s="223"/>
      <c r="G96" s="200" t="s">
        <v>26</v>
      </c>
      <c r="H96" s="200">
        <f>H95-H82</f>
        <v>1.5</v>
      </c>
    </row>
    <row r="97" spans="1:14" x14ac:dyDescent="0.2">
      <c r="B97" s="200" t="s">
        <v>76</v>
      </c>
    </row>
    <row r="98" spans="1:14" ht="13.5" thickBot="1" x14ac:dyDescent="0.25"/>
    <row r="99" spans="1:14" ht="13.5" thickBot="1" x14ac:dyDescent="0.25">
      <c r="A99" s="278" t="s">
        <v>141</v>
      </c>
      <c r="B99" s="690" t="s">
        <v>53</v>
      </c>
      <c r="C99" s="691"/>
      <c r="D99" s="691"/>
      <c r="E99" s="691"/>
      <c r="F99" s="299"/>
    </row>
    <row r="100" spans="1:14" x14ac:dyDescent="0.2">
      <c r="A100" s="231" t="s">
        <v>2</v>
      </c>
      <c r="B100" s="301">
        <v>1</v>
      </c>
      <c r="C100" s="225">
        <v>2</v>
      </c>
      <c r="D100" s="225">
        <v>3</v>
      </c>
      <c r="E100" s="414">
        <v>4</v>
      </c>
      <c r="F100" s="413">
        <v>39</v>
      </c>
      <c r="I100" s="702"/>
      <c r="J100" s="702"/>
      <c r="K100" s="702"/>
      <c r="L100" s="702"/>
      <c r="N100" s="191"/>
    </row>
    <row r="101" spans="1:14" x14ac:dyDescent="0.2">
      <c r="A101" s="236" t="s">
        <v>3</v>
      </c>
      <c r="B101" s="355">
        <v>1400</v>
      </c>
      <c r="C101" s="356">
        <v>1400</v>
      </c>
      <c r="D101" s="356">
        <v>1400</v>
      </c>
      <c r="E101" s="467">
        <v>1400</v>
      </c>
      <c r="F101" s="466">
        <v>1400</v>
      </c>
      <c r="I101" s="702"/>
      <c r="J101" s="702"/>
      <c r="K101" s="702"/>
      <c r="L101" s="702"/>
    </row>
    <row r="102" spans="1:14" x14ac:dyDescent="0.2">
      <c r="A102" s="242" t="s">
        <v>6</v>
      </c>
      <c r="B102" s="306">
        <v>1664</v>
      </c>
      <c r="C102" s="307">
        <v>1751</v>
      </c>
      <c r="D102" s="307">
        <v>1908</v>
      </c>
      <c r="E102" s="407"/>
      <c r="F102" s="397">
        <v>1771</v>
      </c>
    </row>
    <row r="103" spans="1:14" x14ac:dyDescent="0.2">
      <c r="A103" s="231" t="s">
        <v>7</v>
      </c>
      <c r="B103" s="308">
        <v>100</v>
      </c>
      <c r="C103" s="309">
        <v>100</v>
      </c>
      <c r="D103" s="310">
        <v>100</v>
      </c>
      <c r="E103" s="408"/>
      <c r="F103" s="477">
        <v>92.3</v>
      </c>
    </row>
    <row r="104" spans="1:14" x14ac:dyDescent="0.2">
      <c r="A104" s="231" t="s">
        <v>8</v>
      </c>
      <c r="B104" s="252">
        <v>0.02</v>
      </c>
      <c r="C104" s="253">
        <v>2.5999999999999999E-2</v>
      </c>
      <c r="D104" s="311">
        <v>4.1000000000000002E-2</v>
      </c>
      <c r="E104" s="409"/>
      <c r="F104" s="399">
        <v>6.4000000000000001E-2</v>
      </c>
    </row>
    <row r="105" spans="1:14" x14ac:dyDescent="0.2">
      <c r="A105" s="242" t="s">
        <v>1</v>
      </c>
      <c r="B105" s="257">
        <f t="shared" ref="B105:D105" si="17">B102/B101*100-100</f>
        <v>18.857142857142861</v>
      </c>
      <c r="C105" s="258">
        <f t="shared" si="17"/>
        <v>25.071428571428569</v>
      </c>
      <c r="D105" s="258">
        <f t="shared" si="17"/>
        <v>36.285714285714278</v>
      </c>
      <c r="E105" s="258"/>
      <c r="F105" s="390">
        <f t="shared" ref="F105" si="18">F102/F101*100-100</f>
        <v>26.499999999999986</v>
      </c>
    </row>
    <row r="106" spans="1:14" ht="13.5" thickBot="1" x14ac:dyDescent="0.25">
      <c r="A106" s="261" t="s">
        <v>27</v>
      </c>
      <c r="B106" s="220">
        <f>B102-B89</f>
        <v>-52</v>
      </c>
      <c r="C106" s="221">
        <f t="shared" ref="C106:D106" si="19">C102-C89</f>
        <v>104</v>
      </c>
      <c r="D106" s="221">
        <f t="shared" si="19"/>
        <v>264</v>
      </c>
      <c r="E106" s="221"/>
      <c r="F106" s="400">
        <f>F102-F89</f>
        <v>96</v>
      </c>
    </row>
    <row r="107" spans="1:14" x14ac:dyDescent="0.2">
      <c r="A107" s="295" t="s">
        <v>52</v>
      </c>
      <c r="B107" s="362">
        <v>94</v>
      </c>
      <c r="C107" s="321">
        <v>162</v>
      </c>
      <c r="D107" s="321">
        <v>190</v>
      </c>
      <c r="E107" s="321"/>
      <c r="F107" s="270">
        <f>SUM(B107:E107)</f>
        <v>446</v>
      </c>
      <c r="G107" s="200" t="s">
        <v>56</v>
      </c>
      <c r="H107" s="271">
        <f>F94-F107</f>
        <v>1</v>
      </c>
      <c r="I107" s="312">
        <f>H107/F94</f>
        <v>2.2371364653243847E-3</v>
      </c>
    </row>
    <row r="108" spans="1:14" x14ac:dyDescent="0.2">
      <c r="A108" s="295" t="s">
        <v>28</v>
      </c>
      <c r="B108" s="218">
        <v>65.5</v>
      </c>
      <c r="C108" s="275">
        <v>65.5</v>
      </c>
      <c r="D108" s="275">
        <v>65.5</v>
      </c>
      <c r="E108" s="275"/>
      <c r="F108" s="222"/>
      <c r="G108" s="200" t="s">
        <v>57</v>
      </c>
      <c r="H108" s="200">
        <v>64.16</v>
      </c>
      <c r="I108" s="228"/>
    </row>
    <row r="109" spans="1:14" ht="13.5" thickBot="1" x14ac:dyDescent="0.25">
      <c r="A109" s="297" t="s">
        <v>26</v>
      </c>
      <c r="B109" s="471">
        <f>B108-B95</f>
        <v>1.5</v>
      </c>
      <c r="C109" s="472">
        <f t="shared" ref="C109:D109" si="20">C108-C95</f>
        <v>1.5</v>
      </c>
      <c r="D109" s="472">
        <f t="shared" si="20"/>
        <v>1.5</v>
      </c>
      <c r="E109" s="217"/>
      <c r="F109" s="223"/>
      <c r="G109" s="200" t="s">
        <v>26</v>
      </c>
      <c r="H109" s="200">
        <f>H108-H95</f>
        <v>1.6499999999999986</v>
      </c>
    </row>
    <row r="111" spans="1:14" ht="13.5" thickBot="1" x14ac:dyDescent="0.25"/>
    <row r="112" spans="1:14" ht="13.5" thickBot="1" x14ac:dyDescent="0.25">
      <c r="A112" s="278" t="s">
        <v>154</v>
      </c>
      <c r="B112" s="690" t="s">
        <v>53</v>
      </c>
      <c r="C112" s="691"/>
      <c r="D112" s="691"/>
      <c r="E112" s="691"/>
      <c r="F112" s="299"/>
    </row>
    <row r="113" spans="1:14" x14ac:dyDescent="0.2">
      <c r="A113" s="231" t="s">
        <v>2</v>
      </c>
      <c r="B113" s="301">
        <v>1</v>
      </c>
      <c r="C113" s="225">
        <v>2</v>
      </c>
      <c r="D113" s="225">
        <v>3</v>
      </c>
      <c r="E113" s="414">
        <v>4</v>
      </c>
      <c r="F113" s="413">
        <v>47</v>
      </c>
      <c r="I113" s="702"/>
      <c r="J113" s="702"/>
      <c r="K113" s="702"/>
      <c r="L113" s="702"/>
    </row>
    <row r="114" spans="1:14" x14ac:dyDescent="0.2">
      <c r="A114" s="236" t="s">
        <v>3</v>
      </c>
      <c r="B114" s="355">
        <v>1540</v>
      </c>
      <c r="C114" s="356">
        <v>1540</v>
      </c>
      <c r="D114" s="356">
        <v>1540</v>
      </c>
      <c r="E114" s="467"/>
      <c r="F114" s="466">
        <v>1540</v>
      </c>
      <c r="I114" s="702"/>
      <c r="J114" s="702"/>
      <c r="K114" s="702"/>
      <c r="L114" s="702"/>
    </row>
    <row r="115" spans="1:14" x14ac:dyDescent="0.2">
      <c r="A115" s="242" t="s">
        <v>6</v>
      </c>
      <c r="B115" s="306">
        <v>1780</v>
      </c>
      <c r="C115" s="307">
        <v>1850</v>
      </c>
      <c r="D115" s="307">
        <v>1886</v>
      </c>
      <c r="E115" s="407"/>
      <c r="F115" s="397">
        <v>1850</v>
      </c>
    </row>
    <row r="116" spans="1:14" x14ac:dyDescent="0.2">
      <c r="A116" s="231" t="s">
        <v>7</v>
      </c>
      <c r="B116" s="308">
        <v>100</v>
      </c>
      <c r="C116" s="309">
        <v>100</v>
      </c>
      <c r="D116" s="310">
        <v>84.2</v>
      </c>
      <c r="E116" s="408"/>
      <c r="F116" s="477">
        <v>93.6</v>
      </c>
    </row>
    <row r="117" spans="1:14" x14ac:dyDescent="0.2">
      <c r="A117" s="231" t="s">
        <v>8</v>
      </c>
      <c r="B117" s="252">
        <v>0.02</v>
      </c>
      <c r="C117" s="253">
        <v>2.9000000000000001E-2</v>
      </c>
      <c r="D117" s="311">
        <v>5.7000000000000002E-2</v>
      </c>
      <c r="E117" s="409"/>
      <c r="F117" s="399">
        <v>4.7E-2</v>
      </c>
    </row>
    <row r="118" spans="1:14" x14ac:dyDescent="0.2">
      <c r="A118" s="242" t="s">
        <v>1</v>
      </c>
      <c r="B118" s="257">
        <f t="shared" ref="B118:D118" si="21">B115/B114*100-100</f>
        <v>15.584415584415595</v>
      </c>
      <c r="C118" s="258">
        <f t="shared" si="21"/>
        <v>20.129870129870127</v>
      </c>
      <c r="D118" s="258">
        <f t="shared" si="21"/>
        <v>22.467532467532465</v>
      </c>
      <c r="E118" s="258"/>
      <c r="F118" s="390">
        <f t="shared" ref="F118" si="22">F115/F114*100-100</f>
        <v>20.129870129870127</v>
      </c>
    </row>
    <row r="119" spans="1:14" ht="13.5" thickBot="1" x14ac:dyDescent="0.25">
      <c r="A119" s="261" t="s">
        <v>27</v>
      </c>
      <c r="B119" s="220">
        <f>B115-B102</f>
        <v>116</v>
      </c>
      <c r="C119" s="221">
        <f t="shared" ref="C119:D119" si="23">C115-C102</f>
        <v>99</v>
      </c>
      <c r="D119" s="221">
        <f t="shared" si="23"/>
        <v>-22</v>
      </c>
      <c r="E119" s="221"/>
      <c r="F119" s="400">
        <f>F115-F102</f>
        <v>79</v>
      </c>
    </row>
    <row r="120" spans="1:14" x14ac:dyDescent="0.2">
      <c r="A120" s="295" t="s">
        <v>52</v>
      </c>
      <c r="B120" s="362">
        <v>132</v>
      </c>
      <c r="C120" s="321">
        <v>140</v>
      </c>
      <c r="D120" s="321">
        <v>128</v>
      </c>
      <c r="E120" s="321"/>
      <c r="F120" s="270">
        <f>SUM(B120:E120)</f>
        <v>400</v>
      </c>
      <c r="G120" s="200" t="s">
        <v>56</v>
      </c>
      <c r="H120" s="271">
        <f>F107-F120</f>
        <v>46</v>
      </c>
      <c r="I120" s="312">
        <f>H120/F107</f>
        <v>0.1031390134529148</v>
      </c>
    </row>
    <row r="121" spans="1:14" x14ac:dyDescent="0.2">
      <c r="A121" s="295" t="s">
        <v>28</v>
      </c>
      <c r="B121" s="218">
        <v>67.5</v>
      </c>
      <c r="C121" s="275">
        <v>67.5</v>
      </c>
      <c r="D121" s="275">
        <v>67.5</v>
      </c>
      <c r="E121" s="275"/>
      <c r="F121" s="222"/>
      <c r="G121" s="200" t="s">
        <v>57</v>
      </c>
      <c r="H121" s="200">
        <v>65.09</v>
      </c>
      <c r="I121" s="228"/>
    </row>
    <row r="122" spans="1:14" ht="13.5" thickBot="1" x14ac:dyDescent="0.25">
      <c r="A122" s="297" t="s">
        <v>26</v>
      </c>
      <c r="B122" s="471">
        <f>B121-B108</f>
        <v>2</v>
      </c>
      <c r="C122" s="472">
        <f t="shared" ref="C122:D122" si="24">C121-C108</f>
        <v>2</v>
      </c>
      <c r="D122" s="472">
        <f t="shared" si="24"/>
        <v>2</v>
      </c>
      <c r="E122" s="217"/>
      <c r="F122" s="223"/>
      <c r="G122" s="200" t="s">
        <v>26</v>
      </c>
      <c r="H122" s="200">
        <f>H121-H108</f>
        <v>0.93000000000000682</v>
      </c>
    </row>
    <row r="123" spans="1:14" x14ac:dyDescent="0.2">
      <c r="B123" s="200">
        <v>67.5</v>
      </c>
      <c r="C123" s="496">
        <v>67.5</v>
      </c>
      <c r="D123" s="496">
        <v>67.5</v>
      </c>
    </row>
    <row r="124" spans="1:14" ht="13.5" thickBot="1" x14ac:dyDescent="0.25"/>
    <row r="125" spans="1:14" ht="13.5" thickBot="1" x14ac:dyDescent="0.25">
      <c r="A125" s="278" t="s">
        <v>181</v>
      </c>
      <c r="B125" s="690" t="s">
        <v>53</v>
      </c>
      <c r="C125" s="691"/>
      <c r="D125" s="691"/>
      <c r="E125" s="691"/>
      <c r="F125" s="299"/>
      <c r="G125" s="511"/>
      <c r="H125" s="511"/>
      <c r="I125" s="511"/>
      <c r="J125" s="511"/>
      <c r="K125" s="511"/>
      <c r="L125" s="511"/>
    </row>
    <row r="126" spans="1:14" x14ac:dyDescent="0.2">
      <c r="A126" s="231" t="s">
        <v>2</v>
      </c>
      <c r="B126" s="301">
        <v>1</v>
      </c>
      <c r="C126" s="225">
        <v>2</v>
      </c>
      <c r="D126" s="225">
        <v>3</v>
      </c>
      <c r="E126" s="414">
        <v>4</v>
      </c>
      <c r="F126" s="413"/>
      <c r="G126" s="511"/>
      <c r="H126" s="511"/>
      <c r="I126" s="702"/>
      <c r="J126" s="702"/>
      <c r="K126" s="702"/>
      <c r="L126" s="702"/>
    </row>
    <row r="127" spans="1:14" ht="13.5" thickBot="1" x14ac:dyDescent="0.25">
      <c r="A127" s="236" t="s">
        <v>3</v>
      </c>
      <c r="B127" s="355">
        <v>1670</v>
      </c>
      <c r="C127" s="356">
        <v>1670</v>
      </c>
      <c r="D127" s="356">
        <v>1670</v>
      </c>
      <c r="E127" s="467"/>
      <c r="F127" s="466">
        <v>1670</v>
      </c>
      <c r="G127" s="511"/>
      <c r="H127" s="511"/>
      <c r="I127" s="702"/>
      <c r="J127" s="702"/>
      <c r="K127" s="702"/>
      <c r="L127" s="702"/>
    </row>
    <row r="128" spans="1:14" ht="12.75" customHeight="1" x14ac:dyDescent="0.2">
      <c r="A128" s="242" t="s">
        <v>6</v>
      </c>
      <c r="B128" s="306">
        <v>1874</v>
      </c>
      <c r="C128" s="307">
        <v>1888</v>
      </c>
      <c r="D128" s="307">
        <v>1998</v>
      </c>
      <c r="E128" s="407"/>
      <c r="F128" s="397">
        <v>1920</v>
      </c>
      <c r="G128" s="511"/>
      <c r="H128" s="511"/>
      <c r="I128" s="511"/>
      <c r="J128" s="511"/>
      <c r="K128" s="743" t="s">
        <v>198</v>
      </c>
      <c r="L128" s="743"/>
      <c r="M128" s="743"/>
      <c r="N128" s="743"/>
    </row>
    <row r="129" spans="1:15" x14ac:dyDescent="0.2">
      <c r="A129" s="231" t="s">
        <v>7</v>
      </c>
      <c r="B129" s="308">
        <v>100</v>
      </c>
      <c r="C129" s="309">
        <v>100</v>
      </c>
      <c r="D129" s="310">
        <v>84.6</v>
      </c>
      <c r="E129" s="408"/>
      <c r="F129" s="477">
        <v>87.2</v>
      </c>
      <c r="G129" s="511"/>
      <c r="H129" s="511"/>
      <c r="I129" s="511"/>
      <c r="J129" s="511"/>
      <c r="K129" s="744"/>
      <c r="L129" s="744"/>
      <c r="M129" s="744"/>
      <c r="N129" s="744"/>
    </row>
    <row r="130" spans="1:15" x14ac:dyDescent="0.2">
      <c r="A130" s="231" t="s">
        <v>8</v>
      </c>
      <c r="B130" s="252">
        <v>4.8000000000000001E-2</v>
      </c>
      <c r="C130" s="253">
        <v>4.8000000000000001E-2</v>
      </c>
      <c r="D130" s="311">
        <v>6.8000000000000005E-2</v>
      </c>
      <c r="E130" s="409"/>
      <c r="F130" s="399">
        <v>6.2E-2</v>
      </c>
      <c r="G130" s="511"/>
      <c r="H130" s="511"/>
      <c r="I130" s="511"/>
      <c r="J130" s="511"/>
      <c r="K130" s="744"/>
      <c r="L130" s="744"/>
      <c r="M130" s="744"/>
      <c r="N130" s="744"/>
      <c r="O130" s="228" t="s">
        <v>199</v>
      </c>
    </row>
    <row r="131" spans="1:15" x14ac:dyDescent="0.2">
      <c r="A131" s="242" t="s">
        <v>1</v>
      </c>
      <c r="B131" s="257">
        <v>12.215568862275433</v>
      </c>
      <c r="C131" s="258">
        <f t="shared" ref="C131" si="25">C128/C127*100-100</f>
        <v>13.053892215568851</v>
      </c>
      <c r="D131" s="258">
        <v>19.640718562874255</v>
      </c>
      <c r="E131" s="258"/>
      <c r="F131" s="390">
        <f t="shared" ref="F131" si="26">F128/F127*100-100</f>
        <v>14.970059880239518</v>
      </c>
      <c r="G131" s="511"/>
      <c r="H131" s="511"/>
      <c r="I131" s="511"/>
      <c r="J131" s="511"/>
      <c r="K131" s="744"/>
      <c r="L131" s="744"/>
      <c r="M131" s="744"/>
      <c r="N131" s="744"/>
    </row>
    <row r="132" spans="1:15" ht="13.5" thickBot="1" x14ac:dyDescent="0.25">
      <c r="A132" s="261" t="s">
        <v>27</v>
      </c>
      <c r="B132" s="220">
        <v>-12</v>
      </c>
      <c r="C132" s="221">
        <f t="shared" ref="C132" si="27">C128-C115</f>
        <v>38</v>
      </c>
      <c r="D132" s="221">
        <v>218</v>
      </c>
      <c r="E132" s="221"/>
      <c r="F132" s="400">
        <f>F128-F115</f>
        <v>70</v>
      </c>
      <c r="G132" s="228" t="s">
        <v>186</v>
      </c>
      <c r="H132" s="511"/>
      <c r="I132" s="511"/>
      <c r="J132" s="511"/>
      <c r="K132" s="744"/>
      <c r="L132" s="744"/>
      <c r="M132" s="744"/>
      <c r="N132" s="744"/>
    </row>
    <row r="133" spans="1:15" x14ac:dyDescent="0.2">
      <c r="A133" s="295" t="s">
        <v>52</v>
      </c>
      <c r="B133" s="362">
        <v>130</v>
      </c>
      <c r="C133" s="321">
        <v>139</v>
      </c>
      <c r="D133" s="321">
        <v>128</v>
      </c>
      <c r="E133" s="321"/>
      <c r="F133" s="270">
        <f>SUM(B133:E133)</f>
        <v>397</v>
      </c>
      <c r="G133" s="511" t="s">
        <v>56</v>
      </c>
      <c r="H133" s="271">
        <f>F120-F133</f>
        <v>3</v>
      </c>
      <c r="I133" s="312">
        <f>H133/F120</f>
        <v>7.4999999999999997E-3</v>
      </c>
      <c r="J133" s="511"/>
      <c r="K133" s="744"/>
      <c r="L133" s="744"/>
      <c r="M133" s="744"/>
      <c r="N133" s="744"/>
    </row>
    <row r="134" spans="1:15" x14ac:dyDescent="0.2">
      <c r="A134" s="295" t="s">
        <v>28</v>
      </c>
      <c r="B134" s="218">
        <v>69.5</v>
      </c>
      <c r="C134" s="512">
        <v>69.5</v>
      </c>
      <c r="D134" s="512">
        <v>69.5</v>
      </c>
      <c r="E134" s="512"/>
      <c r="F134" s="222"/>
      <c r="G134" s="511" t="s">
        <v>57</v>
      </c>
      <c r="H134" s="511">
        <v>67.97</v>
      </c>
      <c r="I134" s="228"/>
      <c r="J134" s="511"/>
      <c r="K134" s="744"/>
      <c r="L134" s="744"/>
      <c r="M134" s="744"/>
      <c r="N134" s="744"/>
    </row>
    <row r="135" spans="1:15" ht="13.5" thickBot="1" x14ac:dyDescent="0.25">
      <c r="A135" s="297" t="s">
        <v>26</v>
      </c>
      <c r="B135" s="471">
        <f>B134-B121</f>
        <v>2</v>
      </c>
      <c r="C135" s="472">
        <f t="shared" ref="C135:D135" si="28">C134-C121</f>
        <v>2</v>
      </c>
      <c r="D135" s="472">
        <f t="shared" si="28"/>
        <v>2</v>
      </c>
      <c r="E135" s="217"/>
      <c r="F135" s="223"/>
      <c r="G135" s="511" t="s">
        <v>26</v>
      </c>
      <c r="H135" s="511">
        <f>H134-H121</f>
        <v>2.8799999999999955</v>
      </c>
      <c r="I135" s="511"/>
      <c r="J135" s="511"/>
      <c r="K135" s="511"/>
      <c r="L135" s="511"/>
    </row>
    <row r="136" spans="1:15" x14ac:dyDescent="0.2">
      <c r="B136" s="200" t="s">
        <v>76</v>
      </c>
    </row>
    <row r="137" spans="1:15" ht="13.5" thickBot="1" x14ac:dyDescent="0.25"/>
    <row r="138" spans="1:15" ht="13.5" thickBot="1" x14ac:dyDescent="0.25">
      <c r="A138" s="278" t="s">
        <v>196</v>
      </c>
      <c r="B138" s="690" t="s">
        <v>53</v>
      </c>
      <c r="C138" s="691"/>
      <c r="D138" s="691"/>
      <c r="E138" s="691"/>
      <c r="F138" s="299"/>
      <c r="G138" s="543"/>
      <c r="H138" s="543"/>
      <c r="I138" s="543"/>
      <c r="J138" s="543"/>
      <c r="K138" s="543"/>
      <c r="L138" s="543"/>
      <c r="M138" s="543"/>
      <c r="N138" s="543"/>
    </row>
    <row r="139" spans="1:15" x14ac:dyDescent="0.2">
      <c r="A139" s="231" t="s">
        <v>2</v>
      </c>
      <c r="B139" s="301">
        <v>1</v>
      </c>
      <c r="C139" s="225">
        <v>2</v>
      </c>
      <c r="D139" s="225">
        <v>3</v>
      </c>
      <c r="E139" s="414"/>
      <c r="F139" s="413">
        <v>39</v>
      </c>
      <c r="G139" s="543"/>
      <c r="H139" s="543"/>
      <c r="I139" s="702"/>
      <c r="J139" s="702"/>
      <c r="K139" s="702"/>
      <c r="L139" s="702"/>
      <c r="M139" s="543"/>
      <c r="N139" s="543"/>
    </row>
    <row r="140" spans="1:15" x14ac:dyDescent="0.2">
      <c r="A140" s="236" t="s">
        <v>3</v>
      </c>
      <c r="B140" s="355">
        <v>1800</v>
      </c>
      <c r="C140" s="356">
        <v>1800</v>
      </c>
      <c r="D140" s="356">
        <v>1800</v>
      </c>
      <c r="E140" s="467"/>
      <c r="F140" s="466">
        <v>1800</v>
      </c>
      <c r="G140" s="543"/>
      <c r="H140" s="543"/>
      <c r="I140" s="702"/>
      <c r="J140" s="702"/>
      <c r="K140" s="702"/>
      <c r="L140" s="702"/>
      <c r="M140" s="543"/>
      <c r="N140" s="543"/>
    </row>
    <row r="141" spans="1:15" ht="12.75" customHeight="1" x14ac:dyDescent="0.2">
      <c r="A141" s="242" t="s">
        <v>6</v>
      </c>
      <c r="B141" s="306">
        <v>1977</v>
      </c>
      <c r="C141" s="307">
        <v>2024</v>
      </c>
      <c r="D141" s="307">
        <v>2149</v>
      </c>
      <c r="E141" s="407"/>
      <c r="F141" s="397">
        <v>2047</v>
      </c>
      <c r="G141" s="543"/>
      <c r="H141" s="543"/>
      <c r="I141" s="543"/>
      <c r="J141" s="543"/>
    </row>
    <row r="142" spans="1:15" x14ac:dyDescent="0.2">
      <c r="A142" s="231" t="s">
        <v>7</v>
      </c>
      <c r="B142" s="308">
        <v>100</v>
      </c>
      <c r="C142" s="309">
        <v>100</v>
      </c>
      <c r="D142" s="310">
        <v>91.7</v>
      </c>
      <c r="E142" s="408"/>
      <c r="F142" s="477">
        <v>92.3</v>
      </c>
      <c r="G142" s="543"/>
      <c r="H142" s="543"/>
      <c r="I142" s="543"/>
      <c r="J142" s="543"/>
    </row>
    <row r="143" spans="1:15" x14ac:dyDescent="0.2">
      <c r="A143" s="231" t="s">
        <v>8</v>
      </c>
      <c r="B143" s="252">
        <v>3.5000000000000003E-2</v>
      </c>
      <c r="C143" s="253">
        <v>3.9E-2</v>
      </c>
      <c r="D143" s="311">
        <v>6.5000000000000002E-2</v>
      </c>
      <c r="E143" s="409"/>
      <c r="F143" s="399">
        <v>5.8999999999999997E-2</v>
      </c>
      <c r="G143" s="543"/>
      <c r="H143" s="543"/>
      <c r="I143" s="543"/>
      <c r="J143" s="543"/>
    </row>
    <row r="144" spans="1:15" x14ac:dyDescent="0.2">
      <c r="A144" s="242" t="s">
        <v>1</v>
      </c>
      <c r="B144" s="258">
        <f t="shared" ref="B144:D144" si="29">B141/B140*100-100</f>
        <v>9.8333333333333428</v>
      </c>
      <c r="C144" s="258">
        <f t="shared" si="29"/>
        <v>12.444444444444429</v>
      </c>
      <c r="D144" s="258">
        <f t="shared" si="29"/>
        <v>19.3888888888889</v>
      </c>
      <c r="E144" s="258"/>
      <c r="F144" s="390">
        <f t="shared" ref="F144" si="30">F141/F140*100-100</f>
        <v>13.722222222222214</v>
      </c>
      <c r="G144" s="543"/>
      <c r="H144" s="543"/>
      <c r="I144" s="543"/>
      <c r="J144" s="543"/>
    </row>
    <row r="145" spans="1:14" ht="13.5" thickBot="1" x14ac:dyDescent="0.25">
      <c r="A145" s="261" t="s">
        <v>27</v>
      </c>
      <c r="B145" s="221">
        <f t="shared" ref="B145:D145" si="31">B141-B128</f>
        <v>103</v>
      </c>
      <c r="C145" s="221">
        <f t="shared" si="31"/>
        <v>136</v>
      </c>
      <c r="D145" s="221">
        <f t="shared" si="31"/>
        <v>151</v>
      </c>
      <c r="E145" s="221"/>
      <c r="F145" s="400">
        <f>F141-F128</f>
        <v>127</v>
      </c>
      <c r="G145" s="228"/>
      <c r="H145" s="543"/>
      <c r="I145" s="543"/>
      <c r="J145" s="543"/>
    </row>
    <row r="146" spans="1:14" x14ac:dyDescent="0.2">
      <c r="A146" s="295" t="s">
        <v>52</v>
      </c>
      <c r="B146" s="362">
        <v>130</v>
      </c>
      <c r="C146" s="321">
        <v>139</v>
      </c>
      <c r="D146" s="321">
        <v>128</v>
      </c>
      <c r="E146" s="321"/>
      <c r="F146" s="270">
        <f>SUM(B146:E146)</f>
        <v>397</v>
      </c>
      <c r="G146" s="543" t="s">
        <v>56</v>
      </c>
      <c r="H146" s="271">
        <f>F133-F146</f>
        <v>0</v>
      </c>
      <c r="I146" s="312">
        <f>H146/F133</f>
        <v>0</v>
      </c>
      <c r="J146" s="543"/>
    </row>
    <row r="147" spans="1:14" x14ac:dyDescent="0.2">
      <c r="A147" s="295" t="s">
        <v>28</v>
      </c>
      <c r="B147" s="218">
        <v>72</v>
      </c>
      <c r="C147" s="544">
        <v>72</v>
      </c>
      <c r="D147" s="544">
        <v>72</v>
      </c>
      <c r="E147" s="544"/>
      <c r="F147" s="222"/>
      <c r="G147" s="543" t="s">
        <v>57</v>
      </c>
      <c r="H147" s="543">
        <v>69.59</v>
      </c>
      <c r="I147" s="228"/>
      <c r="J147" s="543"/>
    </row>
    <row r="148" spans="1:14" ht="13.5" thickBot="1" x14ac:dyDescent="0.25">
      <c r="A148" s="297" t="s">
        <v>26</v>
      </c>
      <c r="B148" s="471">
        <f>B147-B134</f>
        <v>2.5</v>
      </c>
      <c r="C148" s="472">
        <f t="shared" ref="C148:D148" si="32">C147-C134</f>
        <v>2.5</v>
      </c>
      <c r="D148" s="472">
        <f t="shared" si="32"/>
        <v>2.5</v>
      </c>
      <c r="E148" s="217"/>
      <c r="F148" s="223"/>
      <c r="G148" s="543" t="s">
        <v>26</v>
      </c>
      <c r="H148" s="543">
        <f>H147-H134</f>
        <v>1.6200000000000045</v>
      </c>
      <c r="I148" s="543"/>
      <c r="J148" s="543"/>
      <c r="K148" s="543"/>
      <c r="L148" s="543"/>
      <c r="M148" s="543"/>
      <c r="N148" s="543"/>
    </row>
    <row r="149" spans="1:14" x14ac:dyDescent="0.2">
      <c r="B149" s="200">
        <v>72</v>
      </c>
      <c r="C149" s="555">
        <v>72</v>
      </c>
      <c r="D149" s="555">
        <v>72</v>
      </c>
    </row>
    <row r="150" spans="1:14" ht="13.5" thickBot="1" x14ac:dyDescent="0.25"/>
    <row r="151" spans="1:14" ht="13.5" thickBot="1" x14ac:dyDescent="0.25">
      <c r="A151" s="278" t="s">
        <v>202</v>
      </c>
      <c r="B151" s="690" t="s">
        <v>53</v>
      </c>
      <c r="C151" s="691"/>
      <c r="D151" s="691"/>
      <c r="E151" s="691"/>
      <c r="F151" s="299"/>
      <c r="G151" s="570"/>
      <c r="H151" s="570"/>
      <c r="I151" s="570"/>
      <c r="J151" s="570"/>
      <c r="K151" s="570"/>
      <c r="L151" s="570"/>
    </row>
    <row r="152" spans="1:14" x14ac:dyDescent="0.2">
      <c r="A152" s="231" t="s">
        <v>2</v>
      </c>
      <c r="B152" s="301">
        <v>1</v>
      </c>
      <c r="C152" s="225">
        <v>2</v>
      </c>
      <c r="D152" s="225">
        <v>3</v>
      </c>
      <c r="E152" s="414"/>
      <c r="F152" s="413">
        <v>37</v>
      </c>
      <c r="G152" s="570"/>
      <c r="H152" s="570"/>
      <c r="I152" s="210"/>
      <c r="J152" s="210"/>
      <c r="K152" s="210"/>
      <c r="L152" s="210"/>
    </row>
    <row r="153" spans="1:14" x14ac:dyDescent="0.2">
      <c r="A153" s="236" t="s">
        <v>3</v>
      </c>
      <c r="B153" s="355">
        <v>1920</v>
      </c>
      <c r="C153" s="356">
        <v>1920</v>
      </c>
      <c r="D153" s="356">
        <v>1920</v>
      </c>
      <c r="E153" s="467">
        <v>1920</v>
      </c>
      <c r="F153" s="466">
        <v>1920</v>
      </c>
      <c r="G153" s="570"/>
      <c r="H153" s="570"/>
      <c r="I153" s="210"/>
      <c r="J153" s="210"/>
      <c r="K153" s="210"/>
      <c r="L153" s="210"/>
    </row>
    <row r="154" spans="1:14" x14ac:dyDescent="0.2">
      <c r="A154" s="242" t="s">
        <v>6</v>
      </c>
      <c r="B154" s="306">
        <v>2047</v>
      </c>
      <c r="C154" s="307">
        <v>2090</v>
      </c>
      <c r="D154" s="307">
        <v>2207</v>
      </c>
      <c r="E154" s="407"/>
      <c r="F154" s="397">
        <v>2117</v>
      </c>
      <c r="G154" s="570"/>
      <c r="H154" s="570"/>
      <c r="I154" s="570"/>
      <c r="J154" s="570"/>
      <c r="K154" s="570"/>
      <c r="L154" s="570"/>
    </row>
    <row r="155" spans="1:14" x14ac:dyDescent="0.2">
      <c r="A155" s="231" t="s">
        <v>7</v>
      </c>
      <c r="B155" s="308">
        <v>91.7</v>
      </c>
      <c r="C155" s="309">
        <v>100</v>
      </c>
      <c r="D155" s="310">
        <v>84.6</v>
      </c>
      <c r="E155" s="408"/>
      <c r="F155" s="591">
        <v>91.9</v>
      </c>
      <c r="G155" s="570"/>
      <c r="H155" s="570"/>
      <c r="I155" s="570"/>
      <c r="J155" s="570"/>
      <c r="K155" s="570"/>
      <c r="L155" s="570"/>
    </row>
    <row r="156" spans="1:14" x14ac:dyDescent="0.2">
      <c r="A156" s="231" t="s">
        <v>8</v>
      </c>
      <c r="B156" s="252">
        <v>5.3999999999999999E-2</v>
      </c>
      <c r="C156" s="253">
        <v>0.06</v>
      </c>
      <c r="D156" s="311">
        <v>7.9000000000000001E-2</v>
      </c>
      <c r="E156" s="409"/>
      <c r="F156" s="399">
        <v>7.1999999999999995E-2</v>
      </c>
      <c r="G156" s="570"/>
      <c r="H156" s="570"/>
      <c r="I156" s="570"/>
      <c r="J156" s="570"/>
      <c r="K156" s="570"/>
      <c r="L156" s="570"/>
    </row>
    <row r="157" spans="1:14" x14ac:dyDescent="0.2">
      <c r="A157" s="242" t="s">
        <v>1</v>
      </c>
      <c r="B157" s="258">
        <f t="shared" ref="B157:D157" si="33">B154/B153*100-100</f>
        <v>6.6145833333333286</v>
      </c>
      <c r="C157" s="258">
        <f t="shared" si="33"/>
        <v>8.8541666666666714</v>
      </c>
      <c r="D157" s="258">
        <f t="shared" si="33"/>
        <v>14.947916666666657</v>
      </c>
      <c r="E157" s="258"/>
      <c r="F157" s="390">
        <f t="shared" ref="F157" si="34">F154/F153*100-100</f>
        <v>10.260416666666657</v>
      </c>
      <c r="G157" s="570"/>
      <c r="H157" s="570"/>
      <c r="I157" s="570"/>
      <c r="J157" s="570"/>
      <c r="K157" s="570"/>
      <c r="L157" s="570"/>
    </row>
    <row r="158" spans="1:14" ht="13.5" thickBot="1" x14ac:dyDescent="0.25">
      <c r="A158" s="261" t="s">
        <v>27</v>
      </c>
      <c r="B158" s="221">
        <f t="shared" ref="B158:D158" si="35">B154-B141</f>
        <v>70</v>
      </c>
      <c r="C158" s="221">
        <f t="shared" si="35"/>
        <v>66</v>
      </c>
      <c r="D158" s="221">
        <f t="shared" si="35"/>
        <v>58</v>
      </c>
      <c r="E158" s="221"/>
      <c r="F158" s="400">
        <f>F154-F141</f>
        <v>70</v>
      </c>
      <c r="G158" s="228"/>
      <c r="H158" s="570"/>
      <c r="I158" s="570"/>
      <c r="J158" s="570"/>
      <c r="K158" s="570"/>
      <c r="L158" s="570"/>
    </row>
    <row r="159" spans="1:14" x14ac:dyDescent="0.2">
      <c r="A159" s="295" t="s">
        <v>52</v>
      </c>
      <c r="B159" s="362">
        <v>130</v>
      </c>
      <c r="C159" s="321">
        <v>138</v>
      </c>
      <c r="D159" s="321">
        <v>128</v>
      </c>
      <c r="E159" s="321"/>
      <c r="F159" s="270">
        <f>SUM(B159:E159)</f>
        <v>396</v>
      </c>
      <c r="G159" s="570" t="s">
        <v>56</v>
      </c>
      <c r="H159" s="271">
        <f>F146-F159</f>
        <v>1</v>
      </c>
      <c r="I159" s="312">
        <f>H159/F146</f>
        <v>2.5188916876574307E-3</v>
      </c>
      <c r="J159" s="570"/>
      <c r="K159" s="570"/>
      <c r="L159" s="570"/>
    </row>
    <row r="160" spans="1:14" x14ac:dyDescent="0.2">
      <c r="A160" s="295" t="s">
        <v>28</v>
      </c>
      <c r="B160" s="218">
        <v>75</v>
      </c>
      <c r="C160" s="571">
        <v>75</v>
      </c>
      <c r="D160" s="571">
        <v>75</v>
      </c>
      <c r="E160" s="571"/>
      <c r="F160" s="222"/>
      <c r="G160" s="570" t="s">
        <v>57</v>
      </c>
      <c r="H160" s="570">
        <v>72.69</v>
      </c>
      <c r="I160" s="228"/>
      <c r="J160" s="570"/>
      <c r="K160" s="570"/>
      <c r="L160" s="570"/>
    </row>
    <row r="161" spans="1:12" ht="13.5" thickBot="1" x14ac:dyDescent="0.25">
      <c r="A161" s="297" t="s">
        <v>26</v>
      </c>
      <c r="B161" s="471">
        <f>B160-B147</f>
        <v>3</v>
      </c>
      <c r="C161" s="472">
        <f t="shared" ref="C161:D161" si="36">C160-C147</f>
        <v>3</v>
      </c>
      <c r="D161" s="472">
        <f t="shared" si="36"/>
        <v>3</v>
      </c>
      <c r="E161" s="217"/>
      <c r="F161" s="223"/>
      <c r="G161" s="570" t="s">
        <v>26</v>
      </c>
      <c r="H161" s="215">
        <f>H160-H147</f>
        <v>3.0999999999999943</v>
      </c>
      <c r="I161" s="570"/>
      <c r="J161" s="570"/>
      <c r="K161" s="570"/>
      <c r="L161" s="570"/>
    </row>
    <row r="162" spans="1:12" x14ac:dyDescent="0.2">
      <c r="B162" s="200">
        <v>75</v>
      </c>
      <c r="C162" s="592">
        <v>75</v>
      </c>
      <c r="D162" s="592">
        <v>75</v>
      </c>
    </row>
    <row r="163" spans="1:12" ht="13.5" thickBot="1" x14ac:dyDescent="0.25"/>
    <row r="164" spans="1:12" ht="13.5" thickBot="1" x14ac:dyDescent="0.25">
      <c r="A164" s="278" t="s">
        <v>204</v>
      </c>
      <c r="B164" s="690" t="s">
        <v>53</v>
      </c>
      <c r="C164" s="691"/>
      <c r="D164" s="691"/>
      <c r="E164" s="691"/>
      <c r="F164" s="299"/>
      <c r="G164" s="594"/>
      <c r="H164" s="594"/>
      <c r="I164" s="594"/>
    </row>
    <row r="165" spans="1:12" x14ac:dyDescent="0.2">
      <c r="A165" s="231" t="s">
        <v>2</v>
      </c>
      <c r="B165" s="301">
        <v>1</v>
      </c>
      <c r="C165" s="225">
        <v>2</v>
      </c>
      <c r="D165" s="225">
        <v>3</v>
      </c>
      <c r="E165" s="414"/>
      <c r="F165" s="413">
        <v>37</v>
      </c>
      <c r="G165" s="594"/>
      <c r="H165" s="594"/>
      <c r="I165" s="210"/>
    </row>
    <row r="166" spans="1:12" x14ac:dyDescent="0.2">
      <c r="A166" s="236" t="s">
        <v>3</v>
      </c>
      <c r="B166" s="355">
        <v>2040</v>
      </c>
      <c r="C166" s="356">
        <v>2040</v>
      </c>
      <c r="D166" s="356">
        <v>2040</v>
      </c>
      <c r="E166" s="467">
        <v>2040</v>
      </c>
      <c r="F166" s="466">
        <v>2040</v>
      </c>
      <c r="G166" s="594"/>
      <c r="H166" s="594"/>
      <c r="I166" s="210"/>
    </row>
    <row r="167" spans="1:12" x14ac:dyDescent="0.2">
      <c r="A167" s="242" t="s">
        <v>6</v>
      </c>
      <c r="B167" s="306">
        <v>2146</v>
      </c>
      <c r="C167" s="307">
        <v>2234</v>
      </c>
      <c r="D167" s="307">
        <v>2373</v>
      </c>
      <c r="E167" s="407"/>
      <c r="F167" s="397">
        <v>2248</v>
      </c>
      <c r="G167" s="594"/>
      <c r="H167" s="594"/>
      <c r="I167" s="594"/>
    </row>
    <row r="168" spans="1:12" x14ac:dyDescent="0.2">
      <c r="A168" s="231" t="s">
        <v>7</v>
      </c>
      <c r="B168" s="308">
        <v>92.3</v>
      </c>
      <c r="C168" s="309">
        <v>92.3</v>
      </c>
      <c r="D168" s="310">
        <v>100</v>
      </c>
      <c r="E168" s="408"/>
      <c r="F168" s="591">
        <v>78.900000000000006</v>
      </c>
      <c r="G168" s="594"/>
      <c r="H168" s="594"/>
      <c r="I168" s="594"/>
    </row>
    <row r="169" spans="1:12" x14ac:dyDescent="0.2">
      <c r="A169" s="231" t="s">
        <v>8</v>
      </c>
      <c r="B169" s="252">
        <v>5.8999999999999997E-2</v>
      </c>
      <c r="C169" s="253">
        <v>6.4000000000000001E-2</v>
      </c>
      <c r="D169" s="311">
        <v>6.0999999999999999E-2</v>
      </c>
      <c r="E169" s="409"/>
      <c r="F169" s="399">
        <v>7.2999999999999995E-2</v>
      </c>
      <c r="G169" s="594"/>
      <c r="H169" s="594"/>
      <c r="I169" s="594"/>
    </row>
    <row r="170" spans="1:12" x14ac:dyDescent="0.2">
      <c r="A170" s="242" t="s">
        <v>1</v>
      </c>
      <c r="B170" s="258">
        <f t="shared" ref="B170:D170" si="37">B167/B166*100-100</f>
        <v>5.1960784313725554</v>
      </c>
      <c r="C170" s="258">
        <f t="shared" si="37"/>
        <v>9.5098039215686327</v>
      </c>
      <c r="D170" s="258">
        <f t="shared" si="37"/>
        <v>16.32352941176471</v>
      </c>
      <c r="E170" s="258"/>
      <c r="F170" s="390">
        <f t="shared" ref="F170" si="38">F167/F166*100-100</f>
        <v>10.196078431372555</v>
      </c>
      <c r="G170" s="594"/>
      <c r="H170" s="594"/>
      <c r="I170" s="594"/>
    </row>
    <row r="171" spans="1:12" ht="13.5" thickBot="1" x14ac:dyDescent="0.25">
      <c r="A171" s="261" t="s">
        <v>27</v>
      </c>
      <c r="B171" s="221">
        <f t="shared" ref="B171:D171" si="39">B167-B154</f>
        <v>99</v>
      </c>
      <c r="C171" s="221">
        <f t="shared" si="39"/>
        <v>144</v>
      </c>
      <c r="D171" s="221">
        <f t="shared" si="39"/>
        <v>166</v>
      </c>
      <c r="E171" s="221"/>
      <c r="F171" s="400">
        <f>F167-F154</f>
        <v>131</v>
      </c>
      <c r="G171" s="228"/>
      <c r="H171" s="594"/>
      <c r="I171" s="594"/>
    </row>
    <row r="172" spans="1:12" x14ac:dyDescent="0.2">
      <c r="A172" s="295" t="s">
        <v>52</v>
      </c>
      <c r="B172" s="362">
        <v>130</v>
      </c>
      <c r="C172" s="321">
        <v>138</v>
      </c>
      <c r="D172" s="321">
        <v>128</v>
      </c>
      <c r="E172" s="321"/>
      <c r="F172" s="270">
        <f>SUM(B172:E172)</f>
        <v>396</v>
      </c>
      <c r="G172" s="594" t="s">
        <v>56</v>
      </c>
      <c r="H172" s="271">
        <f>F159-F172</f>
        <v>0</v>
      </c>
      <c r="I172" s="312">
        <f>H172/F159</f>
        <v>0</v>
      </c>
    </row>
    <row r="173" spans="1:12" x14ac:dyDescent="0.2">
      <c r="A173" s="295" t="s">
        <v>28</v>
      </c>
      <c r="B173" s="218">
        <v>78</v>
      </c>
      <c r="C173" s="595">
        <v>78</v>
      </c>
      <c r="D173" s="595">
        <v>78</v>
      </c>
      <c r="E173" s="595"/>
      <c r="F173" s="222"/>
      <c r="G173" s="594" t="s">
        <v>57</v>
      </c>
      <c r="H173" s="594">
        <v>75.040000000000006</v>
      </c>
      <c r="I173" s="228"/>
    </row>
    <row r="174" spans="1:12" ht="13.5" thickBot="1" x14ac:dyDescent="0.25">
      <c r="A174" s="297" t="s">
        <v>26</v>
      </c>
      <c r="B174" s="471">
        <f>B173-B160</f>
        <v>3</v>
      </c>
      <c r="C174" s="472">
        <f t="shared" ref="C174:D174" si="40">C173-C160</f>
        <v>3</v>
      </c>
      <c r="D174" s="472">
        <f t="shared" si="40"/>
        <v>3</v>
      </c>
      <c r="E174" s="217"/>
      <c r="F174" s="223"/>
      <c r="G174" s="594" t="s">
        <v>26</v>
      </c>
      <c r="H174" s="215">
        <f>H173-H160</f>
        <v>2.3500000000000085</v>
      </c>
      <c r="I174" s="594"/>
    </row>
    <row r="176" spans="1:12" ht="13.5" thickBot="1" x14ac:dyDescent="0.25"/>
    <row r="177" spans="1:16" ht="13.5" thickBot="1" x14ac:dyDescent="0.25">
      <c r="A177" s="278" t="s">
        <v>205</v>
      </c>
      <c r="B177" s="690" t="s">
        <v>53</v>
      </c>
      <c r="C177" s="691"/>
      <c r="D177" s="691"/>
      <c r="E177" s="691"/>
      <c r="F177" s="604"/>
      <c r="G177" s="601"/>
      <c r="H177" s="601"/>
      <c r="I177" s="601"/>
    </row>
    <row r="178" spans="1:16" ht="13.5" thickBot="1" x14ac:dyDescent="0.25">
      <c r="A178" s="231" t="s">
        <v>2</v>
      </c>
      <c r="B178" s="301">
        <v>1</v>
      </c>
      <c r="C178" s="225">
        <v>2</v>
      </c>
      <c r="D178" s="225">
        <v>3</v>
      </c>
      <c r="E178" s="414"/>
      <c r="F178" s="224">
        <v>38</v>
      </c>
      <c r="G178" s="601"/>
      <c r="H178" s="601"/>
      <c r="I178" s="210"/>
    </row>
    <row r="179" spans="1:16" ht="13.5" thickBot="1" x14ac:dyDescent="0.25">
      <c r="A179" s="236" t="s">
        <v>3</v>
      </c>
      <c r="B179" s="355">
        <v>2160</v>
      </c>
      <c r="C179" s="356">
        <v>2160</v>
      </c>
      <c r="D179" s="356">
        <v>2160</v>
      </c>
      <c r="E179" s="467"/>
      <c r="F179" s="357">
        <v>2160</v>
      </c>
      <c r="G179" s="601"/>
      <c r="H179" s="601"/>
      <c r="I179" s="210"/>
      <c r="K179" s="612" t="s">
        <v>113</v>
      </c>
      <c r="L179" s="613" t="s">
        <v>214</v>
      </c>
      <c r="M179" s="613" t="s">
        <v>149</v>
      </c>
      <c r="N179" s="614" t="s">
        <v>148</v>
      </c>
      <c r="O179" s="615" t="s">
        <v>176</v>
      </c>
      <c r="P179" s="200" t="s">
        <v>241</v>
      </c>
    </row>
    <row r="180" spans="1:16" x14ac:dyDescent="0.2">
      <c r="A180" s="242" t="s">
        <v>6</v>
      </c>
      <c r="B180" s="306">
        <v>2312</v>
      </c>
      <c r="C180" s="307">
        <v>2325</v>
      </c>
      <c r="D180" s="307">
        <v>2392</v>
      </c>
      <c r="E180" s="407"/>
      <c r="F180" s="335">
        <v>2344</v>
      </c>
      <c r="G180" s="601"/>
      <c r="H180" s="601"/>
      <c r="I180" s="601"/>
      <c r="K180" s="352">
        <v>1</v>
      </c>
      <c r="L180" s="232">
        <v>1</v>
      </c>
      <c r="M180" s="232">
        <v>2140</v>
      </c>
      <c r="N180" s="232">
        <v>87</v>
      </c>
      <c r="O180" s="353">
        <v>81.5</v>
      </c>
    </row>
    <row r="181" spans="1:16" x14ac:dyDescent="0.2">
      <c r="A181" s="231" t="s">
        <v>7</v>
      </c>
      <c r="B181" s="308">
        <v>91.7</v>
      </c>
      <c r="C181" s="309">
        <v>92.3</v>
      </c>
      <c r="D181" s="310">
        <v>92.3</v>
      </c>
      <c r="E181" s="408"/>
      <c r="F181" s="605">
        <v>94.7</v>
      </c>
      <c r="G181" s="601"/>
      <c r="H181" s="601"/>
      <c r="I181" s="601"/>
      <c r="K181" s="218">
        <v>2</v>
      </c>
      <c r="L181" s="608">
        <v>2</v>
      </c>
      <c r="M181" s="565" t="s">
        <v>216</v>
      </c>
      <c r="N181" s="608">
        <v>213</v>
      </c>
      <c r="O181" s="219">
        <v>81.5</v>
      </c>
      <c r="P181" s="364" t="s">
        <v>242</v>
      </c>
    </row>
    <row r="182" spans="1:16" ht="13.5" thickBot="1" x14ac:dyDescent="0.25">
      <c r="A182" s="231" t="s">
        <v>8</v>
      </c>
      <c r="B182" s="252">
        <v>4.4999999999999998E-2</v>
      </c>
      <c r="C182" s="253">
        <v>4.7E-2</v>
      </c>
      <c r="D182" s="311">
        <v>5.2999999999999999E-2</v>
      </c>
      <c r="E182" s="409"/>
      <c r="F182" s="256">
        <v>0.05</v>
      </c>
      <c r="G182" s="601"/>
      <c r="H182" s="601"/>
      <c r="I182" s="601"/>
      <c r="K182" s="216">
        <v>3</v>
      </c>
      <c r="L182" s="217">
        <v>3</v>
      </c>
      <c r="M182" s="217">
        <v>2370</v>
      </c>
      <c r="N182" s="217">
        <v>80</v>
      </c>
      <c r="O182" s="410">
        <v>81.5</v>
      </c>
    </row>
    <row r="183" spans="1:16" x14ac:dyDescent="0.2">
      <c r="A183" s="242" t="s">
        <v>1</v>
      </c>
      <c r="B183" s="257">
        <f t="shared" ref="B183:D183" si="41">B180/B179*100-100</f>
        <v>7.0370370370370381</v>
      </c>
      <c r="C183" s="258">
        <f t="shared" si="41"/>
        <v>7.6388888888888857</v>
      </c>
      <c r="D183" s="258">
        <f t="shared" si="41"/>
        <v>10.740740740740733</v>
      </c>
      <c r="E183" s="259"/>
      <c r="F183" s="333">
        <f t="shared" ref="F183" si="42">F180/F179*100-100</f>
        <v>8.518518518518519</v>
      </c>
      <c r="G183" s="601"/>
      <c r="H183" s="601"/>
      <c r="I183" s="601"/>
      <c r="K183" s="610"/>
      <c r="L183" s="610"/>
      <c r="M183" s="616"/>
      <c r="N183" s="616"/>
      <c r="O183" s="616"/>
    </row>
    <row r="184" spans="1:16" ht="13.5" thickBot="1" x14ac:dyDescent="0.25">
      <c r="A184" s="261" t="s">
        <v>27</v>
      </c>
      <c r="B184" s="220">
        <f t="shared" ref="B184:D184" si="43">B180-B167</f>
        <v>166</v>
      </c>
      <c r="C184" s="221">
        <f t="shared" si="43"/>
        <v>91</v>
      </c>
      <c r="D184" s="221">
        <f t="shared" si="43"/>
        <v>19</v>
      </c>
      <c r="E184" s="226"/>
      <c r="F184" s="294">
        <f>F180-F167</f>
        <v>96</v>
      </c>
      <c r="G184" s="228"/>
      <c r="H184" s="601"/>
      <c r="I184" s="601"/>
      <c r="K184" s="610"/>
      <c r="L184" s="610"/>
      <c r="M184" s="616"/>
      <c r="N184" s="616"/>
      <c r="O184" s="616"/>
    </row>
    <row r="185" spans="1:16" x14ac:dyDescent="0.2">
      <c r="A185" s="295" t="s">
        <v>52</v>
      </c>
      <c r="B185" s="362">
        <v>130</v>
      </c>
      <c r="C185" s="321">
        <v>138</v>
      </c>
      <c r="D185" s="321">
        <v>128</v>
      </c>
      <c r="E185" s="321"/>
      <c r="F185" s="270">
        <f>SUM(B185:E185)</f>
        <v>396</v>
      </c>
      <c r="G185" s="601" t="s">
        <v>56</v>
      </c>
      <c r="H185" s="271">
        <f>F172-F185</f>
        <v>0</v>
      </c>
      <c r="I185" s="312">
        <f>H185/F172</f>
        <v>0</v>
      </c>
      <c r="K185" s="616"/>
      <c r="L185" s="616"/>
      <c r="M185" s="616"/>
      <c r="N185" s="616"/>
      <c r="O185" s="616"/>
    </row>
    <row r="186" spans="1:16" x14ac:dyDescent="0.2">
      <c r="A186" s="295" t="s">
        <v>28</v>
      </c>
      <c r="B186" s="218">
        <v>81.5</v>
      </c>
      <c r="C186" s="602">
        <v>81.5</v>
      </c>
      <c r="D186" s="602">
        <v>81.5</v>
      </c>
      <c r="E186" s="602"/>
      <c r="F186" s="222"/>
      <c r="G186" s="601" t="s">
        <v>57</v>
      </c>
      <c r="H186" s="601">
        <v>77.900000000000006</v>
      </c>
      <c r="I186" s="228"/>
    </row>
    <row r="187" spans="1:16" ht="13.5" thickBot="1" x14ac:dyDescent="0.25">
      <c r="A187" s="297" t="s">
        <v>26</v>
      </c>
      <c r="B187" s="471">
        <f>B186-B173</f>
        <v>3.5</v>
      </c>
      <c r="C187" s="472">
        <f t="shared" ref="C187:D187" si="44">C186-C173</f>
        <v>3.5</v>
      </c>
      <c r="D187" s="472">
        <f t="shared" si="44"/>
        <v>3.5</v>
      </c>
      <c r="E187" s="217"/>
      <c r="F187" s="223"/>
      <c r="G187" s="601" t="s">
        <v>26</v>
      </c>
      <c r="H187" s="215">
        <f>H186-H173</f>
        <v>2.8599999999999994</v>
      </c>
      <c r="I187" s="601"/>
    </row>
    <row r="189" spans="1:16" ht="13.5" thickBot="1" x14ac:dyDescent="0.25"/>
    <row r="190" spans="1:16" ht="13.5" thickBot="1" x14ac:dyDescent="0.25">
      <c r="A190" s="278" t="s">
        <v>234</v>
      </c>
      <c r="B190" s="690" t="s">
        <v>53</v>
      </c>
      <c r="C190" s="691"/>
      <c r="D190" s="691"/>
      <c r="E190" s="691"/>
      <c r="F190" s="604"/>
      <c r="G190" s="632"/>
      <c r="H190" s="632"/>
      <c r="I190" s="632"/>
    </row>
    <row r="191" spans="1:16" x14ac:dyDescent="0.2">
      <c r="A191" s="231" t="s">
        <v>2</v>
      </c>
      <c r="B191" s="301">
        <v>1</v>
      </c>
      <c r="C191" s="225">
        <v>2</v>
      </c>
      <c r="D191" s="225">
        <v>3</v>
      </c>
      <c r="E191" s="414"/>
      <c r="F191" s="224">
        <v>39</v>
      </c>
      <c r="G191" s="632"/>
      <c r="H191" s="632"/>
      <c r="I191" s="210"/>
    </row>
    <row r="192" spans="1:16" x14ac:dyDescent="0.2">
      <c r="A192" s="236" t="s">
        <v>3</v>
      </c>
      <c r="B192" s="355">
        <v>2290</v>
      </c>
      <c r="C192" s="356">
        <v>2290</v>
      </c>
      <c r="D192" s="356">
        <v>2290</v>
      </c>
      <c r="E192" s="467"/>
      <c r="F192" s="357">
        <v>2290</v>
      </c>
      <c r="G192" s="632"/>
      <c r="H192" s="632"/>
      <c r="I192" s="210"/>
    </row>
    <row r="193" spans="1:9" x14ac:dyDescent="0.2">
      <c r="A193" s="242" t="s">
        <v>6</v>
      </c>
      <c r="B193" s="306">
        <v>2306</v>
      </c>
      <c r="C193" s="307">
        <v>2459</v>
      </c>
      <c r="D193" s="307">
        <v>2661</v>
      </c>
      <c r="E193" s="407"/>
      <c r="F193" s="335">
        <v>2474</v>
      </c>
      <c r="G193" s="632"/>
      <c r="H193" s="632"/>
      <c r="I193" s="632"/>
    </row>
    <row r="194" spans="1:9" x14ac:dyDescent="0.2">
      <c r="A194" s="231" t="s">
        <v>7</v>
      </c>
      <c r="B194" s="308">
        <v>100</v>
      </c>
      <c r="C194" s="651">
        <v>95.5</v>
      </c>
      <c r="D194" s="310">
        <v>100</v>
      </c>
      <c r="E194" s="408"/>
      <c r="F194" s="605">
        <v>84.6</v>
      </c>
      <c r="G194" s="632"/>
      <c r="H194" s="632"/>
      <c r="I194" s="632"/>
    </row>
    <row r="195" spans="1:9" x14ac:dyDescent="0.2">
      <c r="A195" s="231" t="s">
        <v>8</v>
      </c>
      <c r="B195" s="252">
        <v>4.2999999999999997E-2</v>
      </c>
      <c r="C195" s="253">
        <v>4.2999999999999997E-2</v>
      </c>
      <c r="D195" s="311">
        <v>3.6999999999999998E-2</v>
      </c>
      <c r="E195" s="409"/>
      <c r="F195" s="256">
        <v>6.3E-2</v>
      </c>
      <c r="G195" s="632"/>
      <c r="H195" s="632"/>
      <c r="I195" s="632"/>
    </row>
    <row r="196" spans="1:9" x14ac:dyDescent="0.2">
      <c r="A196" s="242" t="s">
        <v>1</v>
      </c>
      <c r="B196" s="257">
        <f t="shared" ref="B196:D196" si="45">B193/B192*100-100</f>
        <v>0.69868995633189002</v>
      </c>
      <c r="C196" s="258">
        <f t="shared" si="45"/>
        <v>7.3799126637554622</v>
      </c>
      <c r="D196" s="258">
        <f t="shared" si="45"/>
        <v>16.200873362445421</v>
      </c>
      <c r="E196" s="259"/>
      <c r="F196" s="333">
        <f t="shared" ref="F196" si="46">F193/F192*100-100</f>
        <v>8.0349344978166073</v>
      </c>
      <c r="G196" s="632"/>
      <c r="H196" s="632"/>
      <c r="I196" s="632"/>
    </row>
    <row r="197" spans="1:9" ht="13.5" thickBot="1" x14ac:dyDescent="0.25">
      <c r="A197" s="261" t="s">
        <v>27</v>
      </c>
      <c r="B197" s="220">
        <f t="shared" ref="B197:D197" si="47">B193-B180</f>
        <v>-6</v>
      </c>
      <c r="C197" s="221">
        <f t="shared" si="47"/>
        <v>134</v>
      </c>
      <c r="D197" s="221">
        <f t="shared" si="47"/>
        <v>269</v>
      </c>
      <c r="E197" s="226"/>
      <c r="F197" s="294">
        <f>F193-F180</f>
        <v>130</v>
      </c>
      <c r="G197" s="228"/>
      <c r="H197" s="632"/>
      <c r="I197" s="632"/>
    </row>
    <row r="198" spans="1:9" x14ac:dyDescent="0.2">
      <c r="A198" s="295" t="s">
        <v>52</v>
      </c>
      <c r="B198" s="362">
        <v>87</v>
      </c>
      <c r="C198" s="321">
        <v>213</v>
      </c>
      <c r="D198" s="321">
        <v>80</v>
      </c>
      <c r="E198" s="321"/>
      <c r="F198" s="270">
        <f>SUM(B198:E198)</f>
        <v>380</v>
      </c>
      <c r="G198" s="632" t="s">
        <v>56</v>
      </c>
      <c r="H198" s="271">
        <f>F185-F198</f>
        <v>16</v>
      </c>
      <c r="I198" s="312">
        <f>H198/F185</f>
        <v>4.0404040404040407E-2</v>
      </c>
    </row>
    <row r="199" spans="1:9" x14ac:dyDescent="0.2">
      <c r="A199" s="295" t="s">
        <v>28</v>
      </c>
      <c r="B199" s="218">
        <v>87</v>
      </c>
      <c r="C199" s="631">
        <v>86.5</v>
      </c>
      <c r="D199" s="631">
        <v>86.5</v>
      </c>
      <c r="E199" s="631"/>
      <c r="F199" s="222"/>
      <c r="G199" s="632" t="s">
        <v>57</v>
      </c>
      <c r="H199" s="632">
        <v>81.459999999999994</v>
      </c>
      <c r="I199" s="228"/>
    </row>
    <row r="200" spans="1:9" ht="13.5" thickBot="1" x14ac:dyDescent="0.25">
      <c r="A200" s="297" t="s">
        <v>26</v>
      </c>
      <c r="B200" s="471">
        <f>B199-B186</f>
        <v>5.5</v>
      </c>
      <c r="C200" s="472">
        <f>C199-C186</f>
        <v>5</v>
      </c>
      <c r="D200" s="472">
        <f t="shared" ref="D200" si="48">D199-D186</f>
        <v>5</v>
      </c>
      <c r="E200" s="217"/>
      <c r="F200" s="223"/>
      <c r="G200" s="632" t="s">
        <v>26</v>
      </c>
      <c r="H200" s="215">
        <f>H199-H186</f>
        <v>3.5599999999999881</v>
      </c>
      <c r="I200" s="632"/>
    </row>
    <row r="201" spans="1:9" x14ac:dyDescent="0.2">
      <c r="B201" s="200">
        <v>87</v>
      </c>
    </row>
    <row r="202" spans="1:9" ht="13.5" thickBot="1" x14ac:dyDescent="0.25"/>
    <row r="203" spans="1:9" ht="13.5" thickBot="1" x14ac:dyDescent="0.25">
      <c r="A203" s="278" t="s">
        <v>243</v>
      </c>
      <c r="B203" s="690" t="s">
        <v>53</v>
      </c>
      <c r="C203" s="691"/>
      <c r="D203" s="691"/>
      <c r="E203" s="691"/>
      <c r="F203" s="604"/>
      <c r="G203" s="653"/>
      <c r="H203" s="653"/>
      <c r="I203" s="653"/>
    </row>
    <row r="204" spans="1:9" x14ac:dyDescent="0.2">
      <c r="A204" s="231" t="s">
        <v>2</v>
      </c>
      <c r="B204" s="301">
        <v>1</v>
      </c>
      <c r="C204" s="225">
        <v>2</v>
      </c>
      <c r="D204" s="225">
        <v>3</v>
      </c>
      <c r="E204" s="414"/>
      <c r="F204" s="224">
        <v>39</v>
      </c>
      <c r="G204" s="653"/>
      <c r="H204" s="653"/>
      <c r="I204" s="210"/>
    </row>
    <row r="205" spans="1:9" x14ac:dyDescent="0.2">
      <c r="A205" s="236" t="s">
        <v>3</v>
      </c>
      <c r="B205" s="355">
        <v>2420</v>
      </c>
      <c r="C205" s="356">
        <v>2420</v>
      </c>
      <c r="D205" s="356">
        <v>2420</v>
      </c>
      <c r="E205" s="467"/>
      <c r="F205" s="357">
        <v>2420</v>
      </c>
      <c r="G205" s="653"/>
      <c r="H205" s="653"/>
      <c r="I205" s="210"/>
    </row>
    <row r="206" spans="1:9" x14ac:dyDescent="0.2">
      <c r="A206" s="242" t="s">
        <v>6</v>
      </c>
      <c r="B206" s="306">
        <v>2454</v>
      </c>
      <c r="C206" s="307">
        <v>2516</v>
      </c>
      <c r="D206" s="307">
        <v>2678</v>
      </c>
      <c r="E206" s="407"/>
      <c r="F206" s="335">
        <v>2535</v>
      </c>
      <c r="G206" s="653"/>
      <c r="H206" s="653"/>
      <c r="I206" s="653"/>
    </row>
    <row r="207" spans="1:9" x14ac:dyDescent="0.2">
      <c r="A207" s="231" t="s">
        <v>7</v>
      </c>
      <c r="B207" s="308">
        <v>100</v>
      </c>
      <c r="C207" s="651">
        <v>95.5</v>
      </c>
      <c r="D207" s="310">
        <v>100</v>
      </c>
      <c r="E207" s="408"/>
      <c r="F207" s="605">
        <v>94.9</v>
      </c>
      <c r="G207" s="653"/>
      <c r="H207" s="653"/>
      <c r="I207" s="653"/>
    </row>
    <row r="208" spans="1:9" x14ac:dyDescent="0.2">
      <c r="A208" s="231" t="s">
        <v>8</v>
      </c>
      <c r="B208" s="252">
        <v>4.2000000000000003E-2</v>
      </c>
      <c r="C208" s="253">
        <v>4.2000000000000003E-2</v>
      </c>
      <c r="D208" s="311">
        <v>4.2000000000000003E-2</v>
      </c>
      <c r="E208" s="409"/>
      <c r="F208" s="256">
        <v>5.0999999999999997E-2</v>
      </c>
      <c r="G208" s="653"/>
      <c r="H208" s="653"/>
      <c r="I208" s="653"/>
    </row>
    <row r="209" spans="1:9" x14ac:dyDescent="0.2">
      <c r="A209" s="242" t="s">
        <v>1</v>
      </c>
      <c r="B209" s="257">
        <f t="shared" ref="B209:D209" si="49">B206/B205*100-100</f>
        <v>1.4049586776859542</v>
      </c>
      <c r="C209" s="258">
        <f t="shared" si="49"/>
        <v>3.9669421487603245</v>
      </c>
      <c r="D209" s="258">
        <f t="shared" si="49"/>
        <v>10.661157024793383</v>
      </c>
      <c r="E209" s="259"/>
      <c r="F209" s="333">
        <f t="shared" ref="F209" si="50">F206/F205*100-100</f>
        <v>4.752066115702462</v>
      </c>
      <c r="G209" s="653"/>
      <c r="H209" s="653"/>
      <c r="I209" s="653"/>
    </row>
    <row r="210" spans="1:9" ht="13.5" thickBot="1" x14ac:dyDescent="0.25">
      <c r="A210" s="261" t="s">
        <v>27</v>
      </c>
      <c r="B210" s="220">
        <f t="shared" ref="B210:D210" si="51">B206-B193</f>
        <v>148</v>
      </c>
      <c r="C210" s="221">
        <f t="shared" si="51"/>
        <v>57</v>
      </c>
      <c r="D210" s="221">
        <f t="shared" si="51"/>
        <v>17</v>
      </c>
      <c r="E210" s="226"/>
      <c r="F210" s="294">
        <f>F206-F193</f>
        <v>61</v>
      </c>
      <c r="G210" s="228"/>
      <c r="H210" s="653"/>
      <c r="I210" s="653"/>
    </row>
    <row r="211" spans="1:9" x14ac:dyDescent="0.2">
      <c r="A211" s="295" t="s">
        <v>52</v>
      </c>
      <c r="B211" s="362">
        <v>87</v>
      </c>
      <c r="C211" s="321">
        <v>213</v>
      </c>
      <c r="D211" s="321">
        <v>80</v>
      </c>
      <c r="E211" s="321"/>
      <c r="F211" s="270">
        <f>SUM(B211:E211)</f>
        <v>380</v>
      </c>
      <c r="G211" s="653" t="s">
        <v>56</v>
      </c>
      <c r="H211" s="271">
        <f>F198-F211</f>
        <v>0</v>
      </c>
      <c r="I211" s="312">
        <f>H211/F198</f>
        <v>0</v>
      </c>
    </row>
    <row r="212" spans="1:9" x14ac:dyDescent="0.2">
      <c r="A212" s="295" t="s">
        <v>28</v>
      </c>
      <c r="B212" s="218">
        <v>92.5</v>
      </c>
      <c r="C212" s="654">
        <v>92.5</v>
      </c>
      <c r="D212" s="654">
        <v>92</v>
      </c>
      <c r="E212" s="654"/>
      <c r="F212" s="222"/>
      <c r="G212" s="653" t="s">
        <v>57</v>
      </c>
      <c r="H212" s="653">
        <v>87.07</v>
      </c>
      <c r="I212" s="228"/>
    </row>
    <row r="213" spans="1:9" ht="13.5" thickBot="1" x14ac:dyDescent="0.25">
      <c r="A213" s="297" t="s">
        <v>26</v>
      </c>
      <c r="B213" s="471">
        <f>B212-B199</f>
        <v>5.5</v>
      </c>
      <c r="C213" s="472">
        <f>C212-C199</f>
        <v>6</v>
      </c>
      <c r="D213" s="472">
        <f t="shared" ref="D213" si="52">D212-D199</f>
        <v>5.5</v>
      </c>
      <c r="E213" s="217"/>
      <c r="F213" s="223"/>
      <c r="G213" s="653" t="s">
        <v>26</v>
      </c>
      <c r="H213" s="215">
        <f>H212-H199</f>
        <v>5.6099999999999994</v>
      </c>
      <c r="I213" s="653"/>
    </row>
    <row r="214" spans="1:9" x14ac:dyDescent="0.2">
      <c r="C214" s="200">
        <v>92.5</v>
      </c>
      <c r="D214" s="200">
        <v>92</v>
      </c>
    </row>
    <row r="215" spans="1:9" ht="13.5" thickBot="1" x14ac:dyDescent="0.25"/>
    <row r="216" spans="1:9" ht="13.5" thickBot="1" x14ac:dyDescent="0.25">
      <c r="A216" s="278" t="s">
        <v>244</v>
      </c>
      <c r="B216" s="690" t="s">
        <v>53</v>
      </c>
      <c r="C216" s="691"/>
      <c r="D216" s="691"/>
      <c r="E216" s="691"/>
      <c r="F216" s="604"/>
      <c r="G216" s="663"/>
      <c r="H216" s="663"/>
      <c r="I216" s="663"/>
    </row>
    <row r="217" spans="1:9" x14ac:dyDescent="0.2">
      <c r="A217" s="231" t="s">
        <v>2</v>
      </c>
      <c r="B217" s="301">
        <v>1</v>
      </c>
      <c r="C217" s="225">
        <v>2</v>
      </c>
      <c r="D217" s="225">
        <v>3</v>
      </c>
      <c r="E217" s="414"/>
      <c r="F217" s="224"/>
      <c r="G217" s="663"/>
      <c r="H217" s="663"/>
      <c r="I217" s="210"/>
    </row>
    <row r="218" spans="1:9" x14ac:dyDescent="0.2">
      <c r="A218" s="236" t="s">
        <v>3</v>
      </c>
      <c r="B218" s="355">
        <v>2560</v>
      </c>
      <c r="C218" s="356">
        <v>2560</v>
      </c>
      <c r="D218" s="356">
        <v>2560</v>
      </c>
      <c r="E218" s="467"/>
      <c r="F218" s="357">
        <v>2560</v>
      </c>
      <c r="G218" s="663"/>
      <c r="H218" s="663"/>
      <c r="I218" s="210"/>
    </row>
    <row r="219" spans="1:9" x14ac:dyDescent="0.2">
      <c r="A219" s="242" t="s">
        <v>6</v>
      </c>
      <c r="B219" s="306">
        <v>2470</v>
      </c>
      <c r="C219" s="307">
        <v>2674</v>
      </c>
      <c r="D219" s="307">
        <v>2858</v>
      </c>
      <c r="E219" s="407"/>
      <c r="F219" s="335">
        <v>2665</v>
      </c>
      <c r="G219" s="663"/>
      <c r="H219" s="663"/>
      <c r="I219" s="663"/>
    </row>
    <row r="220" spans="1:9" x14ac:dyDescent="0.2">
      <c r="A220" s="231" t="s">
        <v>7</v>
      </c>
      <c r="B220" s="308">
        <v>87.5</v>
      </c>
      <c r="C220" s="651">
        <v>100</v>
      </c>
      <c r="D220" s="310">
        <v>100</v>
      </c>
      <c r="E220" s="408"/>
      <c r="F220" s="605">
        <v>84.2</v>
      </c>
      <c r="G220" s="663"/>
      <c r="H220" s="663"/>
      <c r="I220" s="663"/>
    </row>
    <row r="221" spans="1:9" x14ac:dyDescent="0.2">
      <c r="A221" s="231" t="s">
        <v>8</v>
      </c>
      <c r="B221" s="252">
        <v>7.3999999999999996E-2</v>
      </c>
      <c r="C221" s="253">
        <v>4.3999999999999997E-2</v>
      </c>
      <c r="D221" s="311">
        <v>6.5000000000000002E-2</v>
      </c>
      <c r="E221" s="409"/>
      <c r="F221" s="256">
        <v>7.3999999999999996E-2</v>
      </c>
      <c r="G221" s="663"/>
      <c r="H221" s="663"/>
      <c r="I221" s="663"/>
    </row>
    <row r="222" spans="1:9" x14ac:dyDescent="0.2">
      <c r="A222" s="242" t="s">
        <v>1</v>
      </c>
      <c r="B222" s="257">
        <f t="shared" ref="B222:D222" si="53">B219/B218*100-100</f>
        <v>-3.515625</v>
      </c>
      <c r="C222" s="258">
        <f t="shared" si="53"/>
        <v>4.4531249999999858</v>
      </c>
      <c r="D222" s="258">
        <f t="shared" si="53"/>
        <v>11.640625</v>
      </c>
      <c r="E222" s="259"/>
      <c r="F222" s="333">
        <f t="shared" ref="F222" si="54">F219/F218*100-100</f>
        <v>4.1015625</v>
      </c>
      <c r="G222" s="663"/>
      <c r="H222" s="663"/>
      <c r="I222" s="663"/>
    </row>
    <row r="223" spans="1:9" ht="13.5" thickBot="1" x14ac:dyDescent="0.25">
      <c r="A223" s="261" t="s">
        <v>27</v>
      </c>
      <c r="B223" s="220">
        <f t="shared" ref="B223:D223" si="55">B219-B206</f>
        <v>16</v>
      </c>
      <c r="C223" s="221">
        <f t="shared" si="55"/>
        <v>158</v>
      </c>
      <c r="D223" s="221">
        <f t="shared" si="55"/>
        <v>180</v>
      </c>
      <c r="E223" s="226"/>
      <c r="F223" s="294">
        <f>F219-F206</f>
        <v>130</v>
      </c>
      <c r="G223" s="228"/>
      <c r="H223" s="663"/>
      <c r="I223" s="663"/>
    </row>
    <row r="224" spans="1:9" x14ac:dyDescent="0.2">
      <c r="A224" s="295" t="s">
        <v>52</v>
      </c>
      <c r="B224" s="362">
        <v>85</v>
      </c>
      <c r="C224" s="321">
        <v>213</v>
      </c>
      <c r="D224" s="321">
        <v>80</v>
      </c>
      <c r="E224" s="321"/>
      <c r="F224" s="270">
        <f>SUM(B224:E224)</f>
        <v>378</v>
      </c>
      <c r="G224" s="663" t="s">
        <v>56</v>
      </c>
      <c r="H224" s="271">
        <f>F211-F224</f>
        <v>2</v>
      </c>
      <c r="I224" s="312">
        <f>H224/F211</f>
        <v>5.263157894736842E-3</v>
      </c>
    </row>
    <row r="225" spans="1:9" x14ac:dyDescent="0.2">
      <c r="A225" s="295" t="s">
        <v>28</v>
      </c>
      <c r="B225" s="218">
        <v>98.5</v>
      </c>
      <c r="C225" s="664">
        <v>98</v>
      </c>
      <c r="D225" s="664">
        <v>97.5</v>
      </c>
      <c r="E225" s="664"/>
      <c r="F225" s="222"/>
      <c r="G225" s="663" t="s">
        <v>57</v>
      </c>
      <c r="H225" s="663">
        <v>92.89</v>
      </c>
      <c r="I225" s="228"/>
    </row>
    <row r="226" spans="1:9" ht="13.5" thickBot="1" x14ac:dyDescent="0.25">
      <c r="A226" s="297" t="s">
        <v>26</v>
      </c>
      <c r="B226" s="471">
        <f>B225-B212</f>
        <v>6</v>
      </c>
      <c r="C226" s="472">
        <f>C225-C212</f>
        <v>5.5</v>
      </c>
      <c r="D226" s="472">
        <f t="shared" ref="D226" si="56">D225-D212</f>
        <v>5.5</v>
      </c>
      <c r="E226" s="217"/>
      <c r="F226" s="223"/>
      <c r="G226" s="663" t="s">
        <v>26</v>
      </c>
      <c r="H226" s="215">
        <f>H225-H212</f>
        <v>5.8200000000000074</v>
      </c>
      <c r="I226" s="663"/>
    </row>
    <row r="228" spans="1:9" ht="13.5" thickBot="1" x14ac:dyDescent="0.25"/>
    <row r="229" spans="1:9" ht="13.5" thickBot="1" x14ac:dyDescent="0.25">
      <c r="A229" s="278" t="s">
        <v>246</v>
      </c>
      <c r="B229" s="698" t="s">
        <v>53</v>
      </c>
      <c r="C229" s="699"/>
      <c r="D229" s="700"/>
      <c r="E229" s="604"/>
      <c r="F229" s="671"/>
      <c r="G229" s="671"/>
      <c r="H229" s="671"/>
    </row>
    <row r="230" spans="1:9" x14ac:dyDescent="0.2">
      <c r="A230" s="231" t="s">
        <v>2</v>
      </c>
      <c r="B230" s="301">
        <v>1</v>
      </c>
      <c r="C230" s="225">
        <v>2</v>
      </c>
      <c r="D230" s="225">
        <v>3</v>
      </c>
      <c r="E230" s="224">
        <v>36</v>
      </c>
      <c r="F230" s="671"/>
      <c r="G230" s="671"/>
      <c r="H230" s="210"/>
    </row>
    <row r="231" spans="1:9" x14ac:dyDescent="0.2">
      <c r="A231" s="236" t="s">
        <v>3</v>
      </c>
      <c r="B231" s="355">
        <v>2710</v>
      </c>
      <c r="C231" s="356">
        <v>2710</v>
      </c>
      <c r="D231" s="356">
        <v>2710</v>
      </c>
      <c r="E231" s="357">
        <v>2710</v>
      </c>
      <c r="F231" s="671"/>
      <c r="G231" s="671"/>
      <c r="H231" s="210"/>
    </row>
    <row r="232" spans="1:9" x14ac:dyDescent="0.2">
      <c r="A232" s="242" t="s">
        <v>6</v>
      </c>
      <c r="B232" s="306">
        <v>2746</v>
      </c>
      <c r="C232" s="307">
        <v>2764</v>
      </c>
      <c r="D232" s="307">
        <v>3016</v>
      </c>
      <c r="E232" s="335">
        <v>2816</v>
      </c>
      <c r="F232" s="671"/>
      <c r="G232" s="671"/>
      <c r="H232" s="671"/>
    </row>
    <row r="233" spans="1:9" x14ac:dyDescent="0.2">
      <c r="A233" s="231" t="s">
        <v>7</v>
      </c>
      <c r="B233" s="308">
        <v>100</v>
      </c>
      <c r="C233" s="676">
        <v>95.2</v>
      </c>
      <c r="D233" s="310">
        <v>100</v>
      </c>
      <c r="E233" s="605">
        <v>91.7</v>
      </c>
      <c r="F233" s="671"/>
      <c r="G233" s="671"/>
      <c r="H233" s="671"/>
    </row>
    <row r="234" spans="1:9" x14ac:dyDescent="0.2">
      <c r="A234" s="231" t="s">
        <v>8</v>
      </c>
      <c r="B234" s="252">
        <v>4.5999999999999999E-2</v>
      </c>
      <c r="C234" s="253">
        <v>3.9E-2</v>
      </c>
      <c r="D234" s="311">
        <v>0.05</v>
      </c>
      <c r="E234" s="256">
        <v>5.7000000000000002E-2</v>
      </c>
      <c r="F234" s="671"/>
      <c r="G234" s="671"/>
      <c r="H234" s="671"/>
    </row>
    <row r="235" spans="1:9" x14ac:dyDescent="0.2">
      <c r="A235" s="242" t="s">
        <v>1</v>
      </c>
      <c r="B235" s="257">
        <f t="shared" ref="B235:D235" si="57">B232/B231*100-100</f>
        <v>1.32841328413285</v>
      </c>
      <c r="C235" s="258">
        <f t="shared" si="57"/>
        <v>1.9926199261992537</v>
      </c>
      <c r="D235" s="258">
        <f t="shared" si="57"/>
        <v>11.291512915129147</v>
      </c>
      <c r="E235" s="333">
        <f t="shared" ref="E235" si="58">E232/E231*100-100</f>
        <v>3.9114391143911291</v>
      </c>
      <c r="F235" s="671"/>
      <c r="G235" s="671"/>
      <c r="H235" s="671"/>
    </row>
    <row r="236" spans="1:9" ht="13.5" thickBot="1" x14ac:dyDescent="0.25">
      <c r="A236" s="261" t="s">
        <v>27</v>
      </c>
      <c r="B236" s="220">
        <f t="shared" ref="B236:D236" si="59">B232-B219</f>
        <v>276</v>
      </c>
      <c r="C236" s="221">
        <f t="shared" si="59"/>
        <v>90</v>
      </c>
      <c r="D236" s="221">
        <f t="shared" si="59"/>
        <v>158</v>
      </c>
      <c r="E236" s="294">
        <f>E232-F219</f>
        <v>151</v>
      </c>
      <c r="F236" s="228"/>
      <c r="G236" s="671"/>
      <c r="H236" s="671"/>
    </row>
    <row r="237" spans="1:9" x14ac:dyDescent="0.2">
      <c r="A237" s="295" t="s">
        <v>52</v>
      </c>
      <c r="B237" s="362">
        <v>85</v>
      </c>
      <c r="C237" s="321">
        <v>212</v>
      </c>
      <c r="D237" s="321">
        <v>80</v>
      </c>
      <c r="E237" s="270">
        <f>SUM(B237:D237)</f>
        <v>377</v>
      </c>
      <c r="F237" s="671" t="s">
        <v>56</v>
      </c>
      <c r="G237" s="271">
        <f>F224-E237</f>
        <v>1</v>
      </c>
      <c r="H237" s="312">
        <f>G237/F224</f>
        <v>2.6455026455026454E-3</v>
      </c>
    </row>
    <row r="238" spans="1:9" x14ac:dyDescent="0.2">
      <c r="A238" s="295" t="s">
        <v>28</v>
      </c>
      <c r="B238" s="218">
        <v>104.5</v>
      </c>
      <c r="C238" s="672">
        <v>104.5</v>
      </c>
      <c r="D238" s="672">
        <v>103</v>
      </c>
      <c r="E238" s="222"/>
      <c r="F238" s="671" t="s">
        <v>57</v>
      </c>
      <c r="G238" s="671">
        <v>98.86</v>
      </c>
      <c r="H238" s="228"/>
    </row>
    <row r="239" spans="1:9" ht="13.5" thickBot="1" x14ac:dyDescent="0.25">
      <c r="A239" s="297" t="s">
        <v>26</v>
      </c>
      <c r="B239" s="471">
        <f>B238-B225</f>
        <v>6</v>
      </c>
      <c r="C239" s="472">
        <f>C238-C225</f>
        <v>6.5</v>
      </c>
      <c r="D239" s="472">
        <f t="shared" ref="D239" si="60">D238-D225</f>
        <v>5.5</v>
      </c>
      <c r="E239" s="223"/>
      <c r="F239" s="671" t="s">
        <v>26</v>
      </c>
      <c r="G239" s="215">
        <f>G238-H225</f>
        <v>5.9699999999999989</v>
      </c>
      <c r="H239" s="671"/>
    </row>
    <row r="240" spans="1:9" x14ac:dyDescent="0.2">
      <c r="D240" s="200" t="s">
        <v>76</v>
      </c>
    </row>
    <row r="241" spans="1:8" ht="13.5" thickBot="1" x14ac:dyDescent="0.25"/>
    <row r="242" spans="1:8" ht="13.5" thickBot="1" x14ac:dyDescent="0.25">
      <c r="A242" s="278" t="s">
        <v>247</v>
      </c>
      <c r="B242" s="698" t="s">
        <v>53</v>
      </c>
      <c r="C242" s="699"/>
      <c r="D242" s="700"/>
      <c r="E242" s="604"/>
      <c r="F242" s="677"/>
      <c r="G242" s="677"/>
      <c r="H242" s="677"/>
    </row>
    <row r="243" spans="1:8" x14ac:dyDescent="0.2">
      <c r="A243" s="231" t="s">
        <v>2</v>
      </c>
      <c r="B243" s="301">
        <v>1</v>
      </c>
      <c r="C243" s="225">
        <v>2</v>
      </c>
      <c r="D243" s="225">
        <v>3</v>
      </c>
      <c r="E243" s="224">
        <v>37</v>
      </c>
      <c r="F243" s="677"/>
      <c r="G243" s="677"/>
      <c r="H243" s="210"/>
    </row>
    <row r="244" spans="1:8" x14ac:dyDescent="0.2">
      <c r="A244" s="236" t="s">
        <v>3</v>
      </c>
      <c r="B244" s="355">
        <v>2870</v>
      </c>
      <c r="C244" s="356">
        <v>2870</v>
      </c>
      <c r="D244" s="356">
        <v>2870</v>
      </c>
      <c r="E244" s="357">
        <v>2870</v>
      </c>
      <c r="F244" s="677"/>
      <c r="G244" s="677"/>
      <c r="H244" s="210"/>
    </row>
    <row r="245" spans="1:8" x14ac:dyDescent="0.2">
      <c r="A245" s="242" t="s">
        <v>6</v>
      </c>
      <c r="B245" s="306">
        <v>2877</v>
      </c>
      <c r="C245" s="307">
        <v>2800</v>
      </c>
      <c r="D245" s="307">
        <v>3134</v>
      </c>
      <c r="E245" s="335">
        <v>2889</v>
      </c>
      <c r="F245" s="677"/>
      <c r="G245" s="677"/>
      <c r="H245" s="677"/>
    </row>
    <row r="246" spans="1:8" x14ac:dyDescent="0.2">
      <c r="A246" s="231" t="s">
        <v>7</v>
      </c>
      <c r="B246" s="308">
        <v>50</v>
      </c>
      <c r="C246" s="676">
        <v>76.2</v>
      </c>
      <c r="D246" s="310">
        <v>100</v>
      </c>
      <c r="E246" s="605">
        <v>62.2</v>
      </c>
      <c r="F246" s="677"/>
      <c r="G246" s="677"/>
      <c r="H246" s="677"/>
    </row>
    <row r="247" spans="1:8" x14ac:dyDescent="0.2">
      <c r="A247" s="231" t="s">
        <v>8</v>
      </c>
      <c r="B247" s="252">
        <v>0.1</v>
      </c>
      <c r="C247" s="253">
        <v>7.4999999999999997E-2</v>
      </c>
      <c r="D247" s="311">
        <v>0.04</v>
      </c>
      <c r="E247" s="256">
        <v>8.5999999999999993E-2</v>
      </c>
      <c r="F247" s="677"/>
      <c r="G247" s="677"/>
      <c r="H247" s="677"/>
    </row>
    <row r="248" spans="1:8" x14ac:dyDescent="0.2">
      <c r="A248" s="242" t="s">
        <v>1</v>
      </c>
      <c r="B248" s="257">
        <f t="shared" ref="B248:E248" si="61">B245/B244*100-100</f>
        <v>0.24390243902439579</v>
      </c>
      <c r="C248" s="258">
        <f t="shared" si="61"/>
        <v>-2.4390243902439011</v>
      </c>
      <c r="D248" s="258">
        <f t="shared" si="61"/>
        <v>9.1986062717769954</v>
      </c>
      <c r="E248" s="333">
        <f t="shared" si="61"/>
        <v>0.66202090592335594</v>
      </c>
      <c r="F248" s="677"/>
      <c r="G248" s="677"/>
      <c r="H248" s="677"/>
    </row>
    <row r="249" spans="1:8" ht="13.5" thickBot="1" x14ac:dyDescent="0.25">
      <c r="A249" s="261" t="s">
        <v>27</v>
      </c>
      <c r="B249" s="220">
        <f t="shared" ref="B249:D249" si="62">B245-B232</f>
        <v>131</v>
      </c>
      <c r="C249" s="221">
        <f t="shared" si="62"/>
        <v>36</v>
      </c>
      <c r="D249" s="221">
        <f t="shared" si="62"/>
        <v>118</v>
      </c>
      <c r="E249" s="294">
        <f>E245-F232</f>
        <v>2889</v>
      </c>
      <c r="F249" s="228"/>
      <c r="G249" s="677"/>
      <c r="H249" s="677"/>
    </row>
    <row r="250" spans="1:8" x14ac:dyDescent="0.2">
      <c r="A250" s="295" t="s">
        <v>52</v>
      </c>
      <c r="B250" s="362">
        <v>84</v>
      </c>
      <c r="C250" s="321">
        <v>212</v>
      </c>
      <c r="D250" s="321">
        <v>80</v>
      </c>
      <c r="E250" s="270">
        <f>SUM(B250:D250)</f>
        <v>376</v>
      </c>
      <c r="F250" s="677" t="s">
        <v>56</v>
      </c>
      <c r="G250" s="271">
        <f>E237-E250</f>
        <v>1</v>
      </c>
      <c r="H250" s="312">
        <f>G250/E237</f>
        <v>2.6525198938992041E-3</v>
      </c>
    </row>
    <row r="251" spans="1:8" x14ac:dyDescent="0.2">
      <c r="A251" s="295" t="s">
        <v>28</v>
      </c>
      <c r="B251" s="218">
        <v>111.5</v>
      </c>
      <c r="C251" s="678">
        <v>111.5</v>
      </c>
      <c r="D251" s="678">
        <v>110</v>
      </c>
      <c r="E251" s="222"/>
      <c r="F251" s="677" t="s">
        <v>57</v>
      </c>
      <c r="G251" s="677">
        <v>104.48</v>
      </c>
      <c r="H251" s="228"/>
    </row>
    <row r="252" spans="1:8" ht="13.5" thickBot="1" x14ac:dyDescent="0.25">
      <c r="A252" s="297" t="s">
        <v>26</v>
      </c>
      <c r="B252" s="471">
        <f>B251-B238</f>
        <v>7</v>
      </c>
      <c r="C252" s="472">
        <f>C251-C238</f>
        <v>7</v>
      </c>
      <c r="D252" s="472">
        <f t="shared" ref="D252" si="63">D251-D238</f>
        <v>7</v>
      </c>
      <c r="E252" s="223"/>
      <c r="F252" s="677" t="s">
        <v>26</v>
      </c>
      <c r="G252" s="215">
        <f>G251-G238</f>
        <v>5.6200000000000045</v>
      </c>
      <c r="H252" s="677"/>
    </row>
    <row r="254" spans="1:8" ht="13.5" thickBot="1" x14ac:dyDescent="0.25"/>
    <row r="255" spans="1:8" ht="13.5" thickBot="1" x14ac:dyDescent="0.25">
      <c r="A255" s="278" t="s">
        <v>248</v>
      </c>
      <c r="B255" s="698" t="s">
        <v>53</v>
      </c>
      <c r="C255" s="699"/>
      <c r="D255" s="700"/>
      <c r="E255" s="604"/>
      <c r="F255" s="681"/>
      <c r="G255" s="681"/>
      <c r="H255" s="681"/>
    </row>
    <row r="256" spans="1:8" x14ac:dyDescent="0.2">
      <c r="A256" s="231" t="s">
        <v>2</v>
      </c>
      <c r="B256" s="301">
        <v>1</v>
      </c>
      <c r="C256" s="225">
        <v>2</v>
      </c>
      <c r="D256" s="225">
        <v>3</v>
      </c>
      <c r="E256" s="224">
        <v>37</v>
      </c>
      <c r="F256" s="681"/>
      <c r="G256" s="681"/>
      <c r="H256" s="210"/>
    </row>
    <row r="257" spans="1:8" x14ac:dyDescent="0.2">
      <c r="A257" s="236" t="s">
        <v>3</v>
      </c>
      <c r="B257" s="355">
        <v>3040</v>
      </c>
      <c r="C257" s="356">
        <v>3040</v>
      </c>
      <c r="D257" s="356">
        <v>3040</v>
      </c>
      <c r="E257" s="357">
        <v>3040</v>
      </c>
      <c r="F257" s="681"/>
      <c r="G257" s="681"/>
      <c r="H257" s="210"/>
    </row>
    <row r="258" spans="1:8" x14ac:dyDescent="0.2">
      <c r="A258" s="242" t="s">
        <v>6</v>
      </c>
      <c r="B258" s="306">
        <v>3165</v>
      </c>
      <c r="C258" s="307">
        <v>3043</v>
      </c>
      <c r="D258" s="307">
        <v>3220</v>
      </c>
      <c r="E258" s="335">
        <v>3108</v>
      </c>
      <c r="F258" s="681"/>
      <c r="G258" s="681"/>
      <c r="H258" s="681"/>
    </row>
    <row r="259" spans="1:8" x14ac:dyDescent="0.2">
      <c r="A259" s="231" t="s">
        <v>7</v>
      </c>
      <c r="B259" s="308">
        <v>87.5</v>
      </c>
      <c r="C259" s="676">
        <v>76.2</v>
      </c>
      <c r="D259" s="310">
        <v>100</v>
      </c>
      <c r="E259" s="605">
        <v>70.3</v>
      </c>
      <c r="F259" s="681"/>
      <c r="G259" s="681"/>
      <c r="H259" s="681"/>
    </row>
    <row r="260" spans="1:8" x14ac:dyDescent="0.2">
      <c r="A260" s="231" t="s">
        <v>8</v>
      </c>
      <c r="B260" s="252">
        <v>7.0000000000000007E-2</v>
      </c>
      <c r="C260" s="253">
        <v>8.8999999999999996E-2</v>
      </c>
      <c r="D260" s="311">
        <v>3.1E-2</v>
      </c>
      <c r="E260" s="256">
        <v>7.8E-2</v>
      </c>
      <c r="F260" s="681"/>
      <c r="G260" s="681"/>
      <c r="H260" s="681"/>
    </row>
    <row r="261" spans="1:8" x14ac:dyDescent="0.2">
      <c r="A261" s="242" t="s">
        <v>1</v>
      </c>
      <c r="B261" s="257">
        <f t="shared" ref="B261:E261" si="64">B258/B257*100-100</f>
        <v>4.1118421052631646</v>
      </c>
      <c r="C261" s="258">
        <f t="shared" si="64"/>
        <v>9.8684210526329252E-2</v>
      </c>
      <c r="D261" s="258">
        <f t="shared" si="64"/>
        <v>5.9210526315789309</v>
      </c>
      <c r="E261" s="333">
        <f t="shared" si="64"/>
        <v>2.2368421052631646</v>
      </c>
      <c r="F261" s="681"/>
      <c r="G261" s="681"/>
      <c r="H261" s="681"/>
    </row>
    <row r="262" spans="1:8" ht="13.5" thickBot="1" x14ac:dyDescent="0.25">
      <c r="A262" s="261" t="s">
        <v>27</v>
      </c>
      <c r="B262" s="220">
        <f t="shared" ref="B262:D262" si="65">B258-B245</f>
        <v>288</v>
      </c>
      <c r="C262" s="221">
        <f t="shared" si="65"/>
        <v>243</v>
      </c>
      <c r="D262" s="221">
        <f t="shared" si="65"/>
        <v>86</v>
      </c>
      <c r="E262" s="294">
        <f>E258-F245</f>
        <v>3108</v>
      </c>
      <c r="F262" s="228"/>
      <c r="G262" s="681"/>
      <c r="H262" s="681"/>
    </row>
    <row r="263" spans="1:8" x14ac:dyDescent="0.2">
      <c r="A263" s="295" t="s">
        <v>52</v>
      </c>
      <c r="B263" s="362">
        <v>84</v>
      </c>
      <c r="C263" s="321">
        <v>212</v>
      </c>
      <c r="D263" s="321">
        <v>80</v>
      </c>
      <c r="E263" s="270">
        <f>SUM(B263:D263)</f>
        <v>376</v>
      </c>
      <c r="F263" s="681" t="s">
        <v>56</v>
      </c>
      <c r="G263" s="271">
        <f>E250-E263</f>
        <v>0</v>
      </c>
      <c r="H263" s="312">
        <f>G263/E250</f>
        <v>0</v>
      </c>
    </row>
    <row r="264" spans="1:8" x14ac:dyDescent="0.2">
      <c r="A264" s="295" t="s">
        <v>28</v>
      </c>
      <c r="B264" s="218"/>
      <c r="C264" s="682"/>
      <c r="D264" s="682"/>
      <c r="E264" s="222"/>
      <c r="F264" s="681" t="s">
        <v>57</v>
      </c>
      <c r="G264" s="681">
        <v>111.21</v>
      </c>
      <c r="H264" s="228"/>
    </row>
    <row r="265" spans="1:8" ht="13.5" thickBot="1" x14ac:dyDescent="0.25">
      <c r="A265" s="297" t="s">
        <v>26</v>
      </c>
      <c r="B265" s="471">
        <f>B264-B251</f>
        <v>-111.5</v>
      </c>
      <c r="C265" s="472">
        <f>C264-C251</f>
        <v>-111.5</v>
      </c>
      <c r="D265" s="472">
        <f t="shared" ref="D265" si="66">D264-D251</f>
        <v>-110</v>
      </c>
      <c r="E265" s="223"/>
      <c r="F265" s="681" t="s">
        <v>26</v>
      </c>
      <c r="G265" s="215">
        <f>G264-G251</f>
        <v>6.7299999999999898</v>
      </c>
      <c r="H265" s="681"/>
    </row>
  </sheetData>
  <mergeCells count="27">
    <mergeCell ref="B255:D255"/>
    <mergeCell ref="B8:E8"/>
    <mergeCell ref="B21:E21"/>
    <mergeCell ref="B34:E34"/>
    <mergeCell ref="B47:E47"/>
    <mergeCell ref="B60:E60"/>
    <mergeCell ref="B242:D242"/>
    <mergeCell ref="B151:E151"/>
    <mergeCell ref="B229:D229"/>
    <mergeCell ref="B216:E216"/>
    <mergeCell ref="B203:E203"/>
    <mergeCell ref="B190:E190"/>
    <mergeCell ref="B177:E177"/>
    <mergeCell ref="B164:E164"/>
    <mergeCell ref="N67:P71"/>
    <mergeCell ref="I65:M65"/>
    <mergeCell ref="I100:L101"/>
    <mergeCell ref="B99:E99"/>
    <mergeCell ref="B86:E86"/>
    <mergeCell ref="B73:E73"/>
    <mergeCell ref="I126:L127"/>
    <mergeCell ref="B112:E112"/>
    <mergeCell ref="I113:L114"/>
    <mergeCell ref="B138:E138"/>
    <mergeCell ref="I139:L140"/>
    <mergeCell ref="K128:N134"/>
    <mergeCell ref="B125:E125"/>
  </mergeCells>
  <conditionalFormatting sqref="B219:D2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D2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D2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D2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85" t="s">
        <v>18</v>
      </c>
      <c r="C4" s="686"/>
      <c r="D4" s="686"/>
      <c r="E4" s="686"/>
      <c r="F4" s="686"/>
      <c r="G4" s="686"/>
      <c r="H4" s="686"/>
      <c r="I4" s="686"/>
      <c r="J4" s="687"/>
      <c r="K4" s="685" t="s">
        <v>21</v>
      </c>
      <c r="L4" s="686"/>
      <c r="M4" s="686"/>
      <c r="N4" s="686"/>
      <c r="O4" s="686"/>
      <c r="P4" s="686"/>
      <c r="Q4" s="686"/>
      <c r="R4" s="686"/>
      <c r="S4" s="686"/>
      <c r="T4" s="686"/>
      <c r="U4" s="686"/>
      <c r="V4" s="686"/>
      <c r="W4" s="68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85" t="s">
        <v>23</v>
      </c>
      <c r="C17" s="686"/>
      <c r="D17" s="686"/>
      <c r="E17" s="686"/>
      <c r="F17" s="68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85" t="s">
        <v>18</v>
      </c>
      <c r="C4" s="686"/>
      <c r="D4" s="686"/>
      <c r="E4" s="686"/>
      <c r="F4" s="686"/>
      <c r="G4" s="686"/>
      <c r="H4" s="686"/>
      <c r="I4" s="686"/>
      <c r="J4" s="687"/>
      <c r="K4" s="685" t="s">
        <v>21</v>
      </c>
      <c r="L4" s="686"/>
      <c r="M4" s="686"/>
      <c r="N4" s="686"/>
      <c r="O4" s="686"/>
      <c r="P4" s="686"/>
      <c r="Q4" s="686"/>
      <c r="R4" s="686"/>
      <c r="S4" s="686"/>
      <c r="T4" s="686"/>
      <c r="U4" s="686"/>
      <c r="V4" s="686"/>
      <c r="W4" s="68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85" t="s">
        <v>23</v>
      </c>
      <c r="C17" s="686"/>
      <c r="D17" s="686"/>
      <c r="E17" s="686"/>
      <c r="F17" s="68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685" t="s">
        <v>18</v>
      </c>
      <c r="C4" s="686"/>
      <c r="D4" s="686"/>
      <c r="E4" s="686"/>
      <c r="F4" s="686"/>
      <c r="G4" s="686"/>
      <c r="H4" s="686"/>
      <c r="I4" s="686"/>
      <c r="J4" s="687"/>
      <c r="K4" s="685" t="s">
        <v>21</v>
      </c>
      <c r="L4" s="686"/>
      <c r="M4" s="686"/>
      <c r="N4" s="686"/>
      <c r="O4" s="686"/>
      <c r="P4" s="686"/>
      <c r="Q4" s="686"/>
      <c r="R4" s="686"/>
      <c r="S4" s="686"/>
      <c r="T4" s="686"/>
      <c r="U4" s="686"/>
      <c r="V4" s="686"/>
      <c r="W4" s="687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685" t="s">
        <v>23</v>
      </c>
      <c r="C17" s="686"/>
      <c r="D17" s="686"/>
      <c r="E17" s="686"/>
      <c r="F17" s="687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88" t="s">
        <v>42</v>
      </c>
      <c r="B1" s="688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88" t="s">
        <v>42</v>
      </c>
      <c r="B1" s="688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689" t="s">
        <v>42</v>
      </c>
      <c r="B1" s="689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88" t="s">
        <v>42</v>
      </c>
      <c r="B1" s="688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Y293"/>
  <sheetViews>
    <sheetView showGridLines="0" topLeftCell="A271" zoomScale="70" zoomScaleNormal="70" workbookViewId="0">
      <selection activeCell="X289" sqref="X289"/>
    </sheetView>
  </sheetViews>
  <sheetFormatPr baseColWidth="10" defaultColWidth="11.42578125" defaultRowHeight="12.75" x14ac:dyDescent="0.2"/>
  <cols>
    <col min="1" max="1" width="16.28515625" style="200" bestFit="1" customWidth="1"/>
    <col min="2" max="10" width="9" style="200" customWidth="1"/>
    <col min="11" max="11" width="9.42578125" style="200" customWidth="1"/>
    <col min="12" max="19" width="9" style="200" customWidth="1"/>
    <col min="20" max="20" width="11.140625" style="200" customWidth="1"/>
    <col min="21" max="21" width="9" style="200" customWidth="1"/>
    <col min="22" max="22" width="9.85546875" style="200" customWidth="1"/>
    <col min="23" max="23" width="10.28515625" style="200" customWidth="1"/>
    <col min="24" max="24" width="12" style="200" bestFit="1" customWidth="1"/>
    <col min="25" max="16384" width="11.42578125" style="200"/>
  </cols>
  <sheetData>
    <row r="1" spans="1:32" x14ac:dyDescent="0.2">
      <c r="A1" s="200" t="s">
        <v>58</v>
      </c>
    </row>
    <row r="2" spans="1:32" x14ac:dyDescent="0.2">
      <c r="A2" s="200" t="s">
        <v>59</v>
      </c>
      <c r="B2" s="227">
        <v>41.932631578947365</v>
      </c>
      <c r="F2" s="702"/>
      <c r="G2" s="702"/>
      <c r="H2" s="702"/>
      <c r="I2" s="702"/>
    </row>
    <row r="3" spans="1:32" x14ac:dyDescent="0.2">
      <c r="A3" s="200" t="s">
        <v>7</v>
      </c>
      <c r="B3" s="227">
        <v>86.526315789473685</v>
      </c>
    </row>
    <row r="4" spans="1:32" x14ac:dyDescent="0.2">
      <c r="A4" s="200" t="s">
        <v>60</v>
      </c>
      <c r="B4" s="200">
        <v>10214</v>
      </c>
    </row>
    <row r="6" spans="1:32" x14ac:dyDescent="0.2">
      <c r="A6" s="229" t="s">
        <v>61</v>
      </c>
      <c r="B6" s="227"/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7"/>
      <c r="Y6" s="228"/>
      <c r="Z6" s="213"/>
      <c r="AE6" s="702"/>
      <c r="AF6" s="702"/>
    </row>
    <row r="7" spans="1:32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Y7" s="228"/>
      <c r="Z7" s="213"/>
    </row>
    <row r="8" spans="1:32" ht="13.5" thickBot="1" x14ac:dyDescent="0.25">
      <c r="A8" s="230" t="s">
        <v>49</v>
      </c>
      <c r="B8" s="708" t="s">
        <v>53</v>
      </c>
      <c r="C8" s="709"/>
      <c r="D8" s="709"/>
      <c r="E8" s="709"/>
      <c r="F8" s="709"/>
      <c r="G8" s="709"/>
      <c r="H8" s="709"/>
      <c r="I8" s="709"/>
      <c r="J8" s="320"/>
      <c r="K8" s="706" t="s">
        <v>63</v>
      </c>
      <c r="L8" s="707"/>
      <c r="M8" s="707"/>
      <c r="N8" s="707"/>
      <c r="O8" s="707"/>
      <c r="P8" s="704" t="s">
        <v>64</v>
      </c>
      <c r="Q8" s="705"/>
      <c r="R8" s="705"/>
      <c r="S8" s="705"/>
      <c r="T8" s="705"/>
      <c r="U8" s="318" t="s">
        <v>55</v>
      </c>
    </row>
    <row r="9" spans="1:32" x14ac:dyDescent="0.2">
      <c r="A9" s="231" t="s">
        <v>54</v>
      </c>
      <c r="B9" s="218">
        <v>1</v>
      </c>
      <c r="C9" s="275">
        <v>2</v>
      </c>
      <c r="D9" s="275">
        <v>3</v>
      </c>
      <c r="E9" s="275">
        <v>4</v>
      </c>
      <c r="F9" s="275">
        <v>5</v>
      </c>
      <c r="G9" s="275">
        <v>6</v>
      </c>
      <c r="H9" s="275">
        <v>7</v>
      </c>
      <c r="I9" s="275">
        <v>8</v>
      </c>
      <c r="J9" s="322">
        <v>9</v>
      </c>
      <c r="K9" s="714">
        <v>1</v>
      </c>
      <c r="L9" s="715"/>
      <c r="M9" s="325">
        <v>2</v>
      </c>
      <c r="N9" s="325">
        <v>3</v>
      </c>
      <c r="O9" s="326">
        <v>4</v>
      </c>
      <c r="P9" s="714">
        <v>1</v>
      </c>
      <c r="Q9" s="715"/>
      <c r="R9" s="232">
        <v>2</v>
      </c>
      <c r="S9" s="232">
        <v>3</v>
      </c>
      <c r="T9" s="232">
        <v>4</v>
      </c>
      <c r="U9" s="222"/>
    </row>
    <row r="10" spans="1:32" x14ac:dyDescent="0.2">
      <c r="A10" s="231" t="s">
        <v>2</v>
      </c>
      <c r="B10" s="233">
        <v>1</v>
      </c>
      <c r="C10" s="313">
        <v>2</v>
      </c>
      <c r="D10" s="234">
        <v>3</v>
      </c>
      <c r="E10" s="300">
        <v>4</v>
      </c>
      <c r="F10" s="331">
        <v>5</v>
      </c>
      <c r="G10" s="330">
        <v>6</v>
      </c>
      <c r="H10" s="331">
        <v>7</v>
      </c>
      <c r="I10" s="235">
        <v>8</v>
      </c>
      <c r="J10" s="327">
        <v>9</v>
      </c>
      <c r="K10" s="233">
        <v>0</v>
      </c>
      <c r="L10" s="358">
        <v>1</v>
      </c>
      <c r="M10" s="359">
        <v>2</v>
      </c>
      <c r="N10" s="234">
        <v>3</v>
      </c>
      <c r="O10" s="330">
        <v>4</v>
      </c>
      <c r="P10" s="233">
        <v>0</v>
      </c>
      <c r="Q10" s="358">
        <v>1</v>
      </c>
      <c r="R10" s="359">
        <v>2</v>
      </c>
      <c r="S10" s="234">
        <v>3</v>
      </c>
      <c r="T10" s="330">
        <v>4</v>
      </c>
      <c r="U10" s="214" t="s">
        <v>0</v>
      </c>
    </row>
    <row r="11" spans="1:32" x14ac:dyDescent="0.2">
      <c r="A11" s="236" t="s">
        <v>3</v>
      </c>
      <c r="B11" s="237">
        <v>140</v>
      </c>
      <c r="C11" s="238">
        <v>140</v>
      </c>
      <c r="D11" s="238">
        <v>140</v>
      </c>
      <c r="E11" s="238">
        <v>140</v>
      </c>
      <c r="F11" s="238">
        <v>140</v>
      </c>
      <c r="G11" s="238">
        <v>140</v>
      </c>
      <c r="H11" s="238">
        <v>140</v>
      </c>
      <c r="I11" s="238">
        <v>140</v>
      </c>
      <c r="J11" s="314">
        <v>140</v>
      </c>
      <c r="K11" s="237">
        <v>140</v>
      </c>
      <c r="L11" s="238">
        <v>140</v>
      </c>
      <c r="M11" s="238">
        <v>140</v>
      </c>
      <c r="N11" s="238">
        <v>140</v>
      </c>
      <c r="O11" s="239">
        <v>140</v>
      </c>
      <c r="P11" s="240">
        <v>140</v>
      </c>
      <c r="Q11" s="238">
        <v>140</v>
      </c>
      <c r="R11" s="238">
        <v>140</v>
      </c>
      <c r="S11" s="238">
        <v>140</v>
      </c>
      <c r="T11" s="238">
        <v>140</v>
      </c>
      <c r="U11" s="241">
        <v>140</v>
      </c>
      <c r="V11" s="328"/>
      <c r="W11" s="329"/>
      <c r="X11" s="329"/>
      <c r="Y11" s="329"/>
      <c r="Z11" s="329"/>
      <c r="AA11" s="329"/>
    </row>
    <row r="12" spans="1:32" x14ac:dyDescent="0.2">
      <c r="A12" s="242" t="s">
        <v>6</v>
      </c>
      <c r="B12" s="243">
        <v>111.75</v>
      </c>
      <c r="C12" s="244">
        <v>132.57499999999999</v>
      </c>
      <c r="D12" s="244">
        <v>142.95774647887325</v>
      </c>
      <c r="E12" s="244">
        <v>148.40243902439025</v>
      </c>
      <c r="F12" s="244">
        <v>157.82857142857142</v>
      </c>
      <c r="G12" s="244">
        <v>168.84931506849315</v>
      </c>
      <c r="H12" s="244">
        <v>177.71428571428572</v>
      </c>
      <c r="I12" s="244">
        <v>177.86956521739131</v>
      </c>
      <c r="J12" s="287">
        <v>191.40740740740742</v>
      </c>
      <c r="K12" s="243">
        <v>120</v>
      </c>
      <c r="L12" s="244">
        <v>144.6904761904762</v>
      </c>
      <c r="M12" s="244">
        <v>160.90789473684211</v>
      </c>
      <c r="N12" s="244">
        <v>170.6888888888889</v>
      </c>
      <c r="O12" s="245">
        <v>180.14516129032259</v>
      </c>
      <c r="P12" s="246">
        <v>114</v>
      </c>
      <c r="Q12" s="244">
        <v>142.33333333333334</v>
      </c>
      <c r="R12" s="244">
        <v>148.16161616161617</v>
      </c>
      <c r="S12" s="244">
        <v>162.00819672131146</v>
      </c>
      <c r="T12" s="244">
        <v>181.41860465116278</v>
      </c>
      <c r="U12" s="335">
        <v>158.24200913242009</v>
      </c>
      <c r="V12" s="334" t="s">
        <v>69</v>
      </c>
      <c r="W12" s="329" t="s">
        <v>71</v>
      </c>
      <c r="X12" s="329"/>
      <c r="Y12" s="329"/>
      <c r="Z12" s="329"/>
      <c r="AA12" s="293"/>
    </row>
    <row r="13" spans="1:32" x14ac:dyDescent="0.2">
      <c r="A13" s="231" t="s">
        <v>7</v>
      </c>
      <c r="B13" s="247">
        <v>54.166666666666664</v>
      </c>
      <c r="C13" s="248">
        <v>87.5</v>
      </c>
      <c r="D13" s="248">
        <v>92.957746478873233</v>
      </c>
      <c r="E13" s="248">
        <v>97.560975609756099</v>
      </c>
      <c r="F13" s="248">
        <v>98.571428571428569</v>
      </c>
      <c r="G13" s="248">
        <v>100</v>
      </c>
      <c r="H13" s="248">
        <v>100</v>
      </c>
      <c r="I13" s="248">
        <v>100</v>
      </c>
      <c r="J13" s="288">
        <v>100</v>
      </c>
      <c r="K13" s="247">
        <v>47.058823529411768</v>
      </c>
      <c r="L13" s="248">
        <v>92.857142857142861</v>
      </c>
      <c r="M13" s="248">
        <v>86.84210526315789</v>
      </c>
      <c r="N13" s="248">
        <v>85.555555555555557</v>
      </c>
      <c r="O13" s="249">
        <v>95.161290322580641</v>
      </c>
      <c r="P13" s="250">
        <v>71.428571428571431</v>
      </c>
      <c r="Q13" s="248">
        <v>89.583333333333329</v>
      </c>
      <c r="R13" s="248">
        <v>97.979797979797979</v>
      </c>
      <c r="S13" s="248">
        <v>99.180327868852459</v>
      </c>
      <c r="T13" s="248">
        <v>97.674418604651166</v>
      </c>
      <c r="U13" s="251">
        <v>59.269406392694066</v>
      </c>
      <c r="V13" s="328" t="s">
        <v>65</v>
      </c>
    </row>
    <row r="14" spans="1:32" ht="12.75" customHeight="1" x14ac:dyDescent="0.2">
      <c r="A14" s="231" t="s">
        <v>8</v>
      </c>
      <c r="B14" s="252">
        <v>0.11975821463246916</v>
      </c>
      <c r="C14" s="253">
        <v>5.8933358308303381E-2</v>
      </c>
      <c r="D14" s="253">
        <v>5.1902577498814356E-2</v>
      </c>
      <c r="E14" s="253">
        <v>3.7736692681678265E-2</v>
      </c>
      <c r="F14" s="253">
        <v>3.2957084859449717E-2</v>
      </c>
      <c r="G14" s="253">
        <v>3.863970719934999E-2</v>
      </c>
      <c r="H14" s="253">
        <v>3.3454424512355002E-2</v>
      </c>
      <c r="I14" s="253">
        <v>2.8271567219020452E-2</v>
      </c>
      <c r="J14" s="290">
        <v>3.469184958361482E-2</v>
      </c>
      <c r="K14" s="252">
        <v>0.1675466962516319</v>
      </c>
      <c r="L14" s="253">
        <v>6.884080153865535E-2</v>
      </c>
      <c r="M14" s="253">
        <v>5.9730396292251728E-2</v>
      </c>
      <c r="N14" s="253">
        <v>6.5974924059437473E-2</v>
      </c>
      <c r="O14" s="254">
        <v>5.3549809122270843E-2</v>
      </c>
      <c r="P14" s="255">
        <v>0.10012523486435178</v>
      </c>
      <c r="Q14" s="253">
        <v>5.6028946066839183E-2</v>
      </c>
      <c r="R14" s="253">
        <v>4.8097115029393907E-2</v>
      </c>
      <c r="S14" s="253">
        <v>4.0549167878902587E-2</v>
      </c>
      <c r="T14" s="253">
        <v>4.5952383773721434E-2</v>
      </c>
      <c r="U14" s="256">
        <v>0.12137312192664526</v>
      </c>
      <c r="V14" s="328" t="s">
        <v>66</v>
      </c>
      <c r="W14" s="210"/>
      <c r="X14" s="210"/>
      <c r="Y14" s="210"/>
      <c r="Z14" s="210"/>
      <c r="AA14" s="210"/>
    </row>
    <row r="15" spans="1:32" x14ac:dyDescent="0.2">
      <c r="A15" s="242" t="s">
        <v>1</v>
      </c>
      <c r="B15" s="257">
        <f t="shared" ref="B15:T15" si="0">B12/B11*100-100</f>
        <v>-20.178571428571416</v>
      </c>
      <c r="C15" s="258">
        <f t="shared" si="0"/>
        <v>-5.3035714285714448</v>
      </c>
      <c r="D15" s="258">
        <f t="shared" si="0"/>
        <v>2.1126760563380316</v>
      </c>
      <c r="E15" s="258">
        <f t="shared" si="0"/>
        <v>6.0017421602787522</v>
      </c>
      <c r="F15" s="258">
        <f t="shared" si="0"/>
        <v>12.734693877551024</v>
      </c>
      <c r="G15" s="258">
        <f t="shared" si="0"/>
        <v>20.606653620352262</v>
      </c>
      <c r="H15" s="258">
        <f t="shared" si="0"/>
        <v>26.938775510204096</v>
      </c>
      <c r="I15" s="258">
        <f t="shared" si="0"/>
        <v>27.049689440993802</v>
      </c>
      <c r="J15" s="315">
        <f t="shared" si="0"/>
        <v>36.719576719576736</v>
      </c>
      <c r="K15" s="257">
        <f t="shared" si="0"/>
        <v>-14.285714285714292</v>
      </c>
      <c r="L15" s="258">
        <f t="shared" si="0"/>
        <v>3.3503401360544416</v>
      </c>
      <c r="M15" s="258">
        <f t="shared" si="0"/>
        <v>14.93421052631578</v>
      </c>
      <c r="N15" s="258">
        <f t="shared" si="0"/>
        <v>21.920634920634924</v>
      </c>
      <c r="O15" s="259">
        <f t="shared" si="0"/>
        <v>28.675115207373267</v>
      </c>
      <c r="P15" s="260">
        <f t="shared" si="0"/>
        <v>-18.571428571428569</v>
      </c>
      <c r="Q15" s="258">
        <f t="shared" si="0"/>
        <v>1.6666666666666856</v>
      </c>
      <c r="R15" s="258">
        <f t="shared" si="0"/>
        <v>5.829725829725831</v>
      </c>
      <c r="S15" s="258">
        <f t="shared" si="0"/>
        <v>15.720140515222482</v>
      </c>
      <c r="T15" s="258">
        <f t="shared" si="0"/>
        <v>29.584717607973403</v>
      </c>
      <c r="U15" s="333">
        <f t="shared" ref="U15" si="1">U12/U11*100-100</f>
        <v>13.030006523157198</v>
      </c>
      <c r="V15" s="334" t="s">
        <v>69</v>
      </c>
    </row>
    <row r="16" spans="1:32" ht="13.5" thickBot="1" x14ac:dyDescent="0.25">
      <c r="A16" s="261" t="s">
        <v>27</v>
      </c>
      <c r="B16" s="262">
        <f t="shared" ref="B16:U16" si="2">B12-B6</f>
        <v>111.75</v>
      </c>
      <c r="C16" s="263">
        <f t="shared" si="2"/>
        <v>132.57499999999999</v>
      </c>
      <c r="D16" s="263">
        <f t="shared" si="2"/>
        <v>142.95774647887325</v>
      </c>
      <c r="E16" s="263">
        <f t="shared" si="2"/>
        <v>148.40243902439025</v>
      </c>
      <c r="F16" s="263">
        <f t="shared" si="2"/>
        <v>157.82857142857142</v>
      </c>
      <c r="G16" s="263">
        <f t="shared" si="2"/>
        <v>168.84931506849315</v>
      </c>
      <c r="H16" s="263">
        <f t="shared" si="2"/>
        <v>177.71428571428572</v>
      </c>
      <c r="I16" s="263">
        <f t="shared" si="2"/>
        <v>177.86956521739131</v>
      </c>
      <c r="J16" s="316">
        <f t="shared" si="2"/>
        <v>191.40740740740742</v>
      </c>
      <c r="K16" s="220">
        <f t="shared" si="2"/>
        <v>120</v>
      </c>
      <c r="L16" s="221">
        <f t="shared" si="2"/>
        <v>144.6904761904762</v>
      </c>
      <c r="M16" s="221">
        <f t="shared" si="2"/>
        <v>160.90789473684211</v>
      </c>
      <c r="N16" s="221">
        <f t="shared" si="2"/>
        <v>170.6888888888889</v>
      </c>
      <c r="O16" s="226">
        <f t="shared" si="2"/>
        <v>180.14516129032259</v>
      </c>
      <c r="P16" s="317">
        <f t="shared" si="2"/>
        <v>114</v>
      </c>
      <c r="Q16" s="263">
        <f t="shared" si="2"/>
        <v>142.33333333333334</v>
      </c>
      <c r="R16" s="263">
        <f t="shared" si="2"/>
        <v>148.16161616161617</v>
      </c>
      <c r="S16" s="263">
        <f t="shared" si="2"/>
        <v>162.00819672131146</v>
      </c>
      <c r="T16" s="263">
        <f t="shared" si="2"/>
        <v>181.41860465116278</v>
      </c>
      <c r="U16" s="251">
        <f t="shared" si="2"/>
        <v>158.24200913242009</v>
      </c>
      <c r="V16" s="336" t="s">
        <v>70</v>
      </c>
      <c r="W16" s="210"/>
      <c r="X16" s="210"/>
      <c r="Y16" s="210"/>
      <c r="Z16" s="210"/>
      <c r="AA16" s="210"/>
      <c r="AD16" s="332" t="s">
        <v>68</v>
      </c>
    </row>
    <row r="17" spans="1:36" x14ac:dyDescent="0.2">
      <c r="A17" s="266" t="s">
        <v>51</v>
      </c>
      <c r="B17" s="267">
        <v>230</v>
      </c>
      <c r="C17" s="268">
        <v>341</v>
      </c>
      <c r="D17" s="268">
        <v>783</v>
      </c>
      <c r="E17" s="268">
        <v>790</v>
      </c>
      <c r="F17" s="268">
        <v>693</v>
      </c>
      <c r="G17" s="268">
        <v>656</v>
      </c>
      <c r="H17" s="268">
        <v>437</v>
      </c>
      <c r="I17" s="268">
        <v>410</v>
      </c>
      <c r="J17" s="323">
        <v>252</v>
      </c>
      <c r="K17" s="362">
        <v>163</v>
      </c>
      <c r="L17" s="321">
        <v>421</v>
      </c>
      <c r="M17" s="321">
        <v>715</v>
      </c>
      <c r="N17" s="321">
        <v>866</v>
      </c>
      <c r="O17" s="321">
        <v>556</v>
      </c>
      <c r="P17" s="267">
        <v>117</v>
      </c>
      <c r="Q17" s="268">
        <v>349</v>
      </c>
      <c r="R17" s="268">
        <v>830</v>
      </c>
      <c r="S17" s="268">
        <v>928</v>
      </c>
      <c r="T17" s="268">
        <v>435</v>
      </c>
      <c r="U17" s="319">
        <f>SUM(B17:T17)</f>
        <v>9972</v>
      </c>
      <c r="V17" s="200" t="s">
        <v>56</v>
      </c>
      <c r="W17" s="271">
        <v>230</v>
      </c>
      <c r="X17" s="272">
        <f>W17/B4</f>
        <v>2.25181123947523E-2</v>
      </c>
      <c r="Y17" s="228"/>
    </row>
    <row r="18" spans="1:36" x14ac:dyDescent="0.2">
      <c r="A18" s="273" t="s">
        <v>28</v>
      </c>
      <c r="B18" s="218">
        <v>31</v>
      </c>
      <c r="C18" s="218">
        <v>30.5</v>
      </c>
      <c r="D18" s="218">
        <v>30</v>
      </c>
      <c r="E18" s="218">
        <v>29.5</v>
      </c>
      <c r="F18" s="218">
        <v>29</v>
      </c>
      <c r="G18" s="218">
        <v>28.5</v>
      </c>
      <c r="H18" s="218">
        <v>28.5</v>
      </c>
      <c r="I18" s="218">
        <v>28</v>
      </c>
      <c r="J18" s="218">
        <v>28</v>
      </c>
      <c r="K18" s="218">
        <v>31</v>
      </c>
      <c r="L18" s="218">
        <v>30</v>
      </c>
      <c r="M18" s="218">
        <v>29</v>
      </c>
      <c r="N18" s="218">
        <v>28.5</v>
      </c>
      <c r="O18" s="218">
        <v>28</v>
      </c>
      <c r="P18" s="218">
        <v>31</v>
      </c>
      <c r="Q18" s="218">
        <v>30</v>
      </c>
      <c r="R18" s="218">
        <v>29.5</v>
      </c>
      <c r="S18" s="218">
        <v>29</v>
      </c>
      <c r="T18" s="218">
        <v>28</v>
      </c>
      <c r="U18" s="218"/>
      <c r="V18" s="200" t="s">
        <v>57</v>
      </c>
      <c r="W18" s="200">
        <v>21.89</v>
      </c>
    </row>
    <row r="19" spans="1:36" ht="13.5" thickBot="1" x14ac:dyDescent="0.25">
      <c r="A19" s="274" t="s">
        <v>26</v>
      </c>
      <c r="B19" s="216">
        <f t="shared" ref="B19:T19" si="3">(B18-B7)</f>
        <v>9.1999999999999993</v>
      </c>
      <c r="C19" s="216">
        <f t="shared" si="3"/>
        <v>8.6999999999999993</v>
      </c>
      <c r="D19" s="216">
        <f t="shared" si="3"/>
        <v>8.1999999999999993</v>
      </c>
      <c r="E19" s="216">
        <f t="shared" si="3"/>
        <v>7.6999999999999993</v>
      </c>
      <c r="F19" s="216">
        <f t="shared" si="3"/>
        <v>7.1999999999999993</v>
      </c>
      <c r="G19" s="216">
        <f t="shared" si="3"/>
        <v>6.6999999999999993</v>
      </c>
      <c r="H19" s="216">
        <f t="shared" si="3"/>
        <v>6.6999999999999993</v>
      </c>
      <c r="I19" s="216">
        <f t="shared" si="3"/>
        <v>6.1999999999999993</v>
      </c>
      <c r="J19" s="216">
        <f t="shared" si="3"/>
        <v>6.1999999999999993</v>
      </c>
      <c r="K19" s="216">
        <f t="shared" si="3"/>
        <v>9.1999999999999993</v>
      </c>
      <c r="L19" s="216">
        <f t="shared" si="3"/>
        <v>8.1999999999999993</v>
      </c>
      <c r="M19" s="216">
        <f t="shared" si="3"/>
        <v>7.1999999999999993</v>
      </c>
      <c r="N19" s="216">
        <f t="shared" si="3"/>
        <v>6.6999999999999993</v>
      </c>
      <c r="O19" s="216">
        <f t="shared" si="3"/>
        <v>6.1999999999999993</v>
      </c>
      <c r="P19" s="216">
        <f t="shared" si="3"/>
        <v>9.1999999999999993</v>
      </c>
      <c r="Q19" s="216">
        <f t="shared" si="3"/>
        <v>8.1999999999999993</v>
      </c>
      <c r="R19" s="216">
        <f t="shared" si="3"/>
        <v>7.6999999999999993</v>
      </c>
      <c r="S19" s="216">
        <f t="shared" si="3"/>
        <v>7.1999999999999993</v>
      </c>
      <c r="T19" s="216">
        <f t="shared" si="3"/>
        <v>6.1999999999999993</v>
      </c>
      <c r="U19" s="223"/>
      <c r="V19" s="200" t="s">
        <v>26</v>
      </c>
    </row>
    <row r="20" spans="1:36" x14ac:dyDescent="0.2">
      <c r="C20" s="200">
        <v>30.5</v>
      </c>
      <c r="D20" s="200">
        <v>30</v>
      </c>
      <c r="E20" s="200">
        <v>29.5</v>
      </c>
      <c r="I20" s="200">
        <v>28</v>
      </c>
      <c r="L20" s="200">
        <v>30</v>
      </c>
      <c r="O20" s="200">
        <v>28</v>
      </c>
      <c r="Q20" s="200">
        <v>30</v>
      </c>
      <c r="R20" s="200">
        <v>29.5</v>
      </c>
    </row>
    <row r="22" spans="1:36" ht="13.5" thickBot="1" x14ac:dyDescent="0.25">
      <c r="K22" s="363">
        <v>30.5</v>
      </c>
      <c r="L22" s="363">
        <v>29</v>
      </c>
      <c r="M22" s="363">
        <v>28.5</v>
      </c>
      <c r="N22" s="363">
        <v>28</v>
      </c>
      <c r="O22" s="363">
        <v>30.5</v>
      </c>
      <c r="P22" s="363">
        <v>29.5</v>
      </c>
      <c r="Q22" s="363">
        <v>29</v>
      </c>
      <c r="R22" s="363">
        <v>28</v>
      </c>
      <c r="S22" s="364" t="s">
        <v>77</v>
      </c>
    </row>
    <row r="23" spans="1:36" ht="13.5" thickBot="1" x14ac:dyDescent="0.25">
      <c r="A23" s="230" t="s">
        <v>72</v>
      </c>
      <c r="B23" s="708" t="s">
        <v>53</v>
      </c>
      <c r="C23" s="709"/>
      <c r="D23" s="709"/>
      <c r="E23" s="709"/>
      <c r="F23" s="709"/>
      <c r="G23" s="709"/>
      <c r="H23" s="709"/>
      <c r="I23" s="709"/>
      <c r="J23" s="320"/>
      <c r="K23" s="698" t="s">
        <v>63</v>
      </c>
      <c r="L23" s="699"/>
      <c r="M23" s="699"/>
      <c r="N23" s="700"/>
      <c r="O23" s="698" t="s">
        <v>64</v>
      </c>
      <c r="P23" s="699"/>
      <c r="Q23" s="699"/>
      <c r="R23" s="700"/>
      <c r="S23" s="345" t="s">
        <v>55</v>
      </c>
    </row>
    <row r="24" spans="1:36" x14ac:dyDescent="0.2">
      <c r="A24" s="231" t="s">
        <v>54</v>
      </c>
      <c r="B24" s="218">
        <v>1</v>
      </c>
      <c r="C24" s="275">
        <v>2</v>
      </c>
      <c r="D24" s="275">
        <v>3</v>
      </c>
      <c r="E24" s="275">
        <v>4</v>
      </c>
      <c r="F24" s="275">
        <v>5</v>
      </c>
      <c r="G24" s="275">
        <v>6</v>
      </c>
      <c r="H24" s="275">
        <v>7</v>
      </c>
      <c r="I24" s="275">
        <v>8</v>
      </c>
      <c r="J24" s="322">
        <v>9</v>
      </c>
      <c r="K24" s="324">
        <v>1</v>
      </c>
      <c r="L24" s="325">
        <v>2</v>
      </c>
      <c r="M24" s="325">
        <v>3</v>
      </c>
      <c r="N24" s="347">
        <v>4</v>
      </c>
      <c r="O24" s="352">
        <v>1</v>
      </c>
      <c r="P24" s="232">
        <v>2</v>
      </c>
      <c r="Q24" s="232">
        <v>3</v>
      </c>
      <c r="R24" s="353">
        <v>4</v>
      </c>
      <c r="S24" s="344">
        <v>994</v>
      </c>
    </row>
    <row r="25" spans="1:36" x14ac:dyDescent="0.2">
      <c r="A25" s="231" t="s">
        <v>2</v>
      </c>
      <c r="B25" s="233">
        <v>1</v>
      </c>
      <c r="C25" s="313">
        <v>2</v>
      </c>
      <c r="D25" s="234">
        <v>3</v>
      </c>
      <c r="E25" s="300">
        <v>4</v>
      </c>
      <c r="F25" s="331">
        <v>5</v>
      </c>
      <c r="G25" s="330">
        <v>6</v>
      </c>
      <c r="H25" s="331">
        <v>7</v>
      </c>
      <c r="I25" s="235">
        <v>8</v>
      </c>
      <c r="J25" s="327">
        <v>9</v>
      </c>
      <c r="K25" s="233">
        <v>1</v>
      </c>
      <c r="L25" s="359">
        <v>2</v>
      </c>
      <c r="M25" s="234">
        <v>3</v>
      </c>
      <c r="N25" s="360">
        <v>4</v>
      </c>
      <c r="O25" s="233">
        <v>1</v>
      </c>
      <c r="P25" s="359">
        <v>2</v>
      </c>
      <c r="Q25" s="234">
        <v>3</v>
      </c>
      <c r="R25" s="361">
        <v>4</v>
      </c>
      <c r="S25" s="214" t="s">
        <v>0</v>
      </c>
      <c r="W25" s="200" t="s">
        <v>73</v>
      </c>
    </row>
    <row r="26" spans="1:36" x14ac:dyDescent="0.2">
      <c r="A26" s="236" t="s">
        <v>3</v>
      </c>
      <c r="B26" s="237">
        <v>270</v>
      </c>
      <c r="C26" s="238">
        <v>270</v>
      </c>
      <c r="D26" s="238">
        <v>270</v>
      </c>
      <c r="E26" s="238">
        <v>270</v>
      </c>
      <c r="F26" s="238">
        <v>270</v>
      </c>
      <c r="G26" s="238">
        <v>270</v>
      </c>
      <c r="H26" s="238">
        <v>270</v>
      </c>
      <c r="I26" s="238">
        <v>270</v>
      </c>
      <c r="J26" s="314">
        <v>270</v>
      </c>
      <c r="K26" s="237">
        <v>270</v>
      </c>
      <c r="L26" s="238">
        <v>270</v>
      </c>
      <c r="M26" s="238">
        <v>270</v>
      </c>
      <c r="N26" s="314">
        <v>270</v>
      </c>
      <c r="O26" s="237">
        <v>270</v>
      </c>
      <c r="P26" s="238">
        <v>270</v>
      </c>
      <c r="Q26" s="238">
        <v>270</v>
      </c>
      <c r="R26" s="239">
        <v>270</v>
      </c>
      <c r="S26" s="241">
        <v>270</v>
      </c>
      <c r="T26" s="328"/>
      <c r="U26" s="329"/>
      <c r="V26" s="329"/>
      <c r="W26" s="329"/>
      <c r="X26" s="329"/>
      <c r="Y26" s="329"/>
      <c r="AB26" s="228"/>
      <c r="AI26" s="696" t="s">
        <v>83</v>
      </c>
      <c r="AJ26" s="696"/>
    </row>
    <row r="27" spans="1:36" x14ac:dyDescent="0.2">
      <c r="A27" s="242" t="s">
        <v>6</v>
      </c>
      <c r="B27" s="243">
        <v>276</v>
      </c>
      <c r="C27" s="244">
        <v>280</v>
      </c>
      <c r="D27" s="244">
        <v>240</v>
      </c>
      <c r="E27" s="244">
        <v>274</v>
      </c>
      <c r="F27" s="244">
        <v>282</v>
      </c>
      <c r="G27" s="244">
        <v>291</v>
      </c>
      <c r="H27" s="244">
        <v>312</v>
      </c>
      <c r="I27" s="244">
        <v>294</v>
      </c>
      <c r="J27" s="287">
        <v>308</v>
      </c>
      <c r="K27" s="243">
        <v>272</v>
      </c>
      <c r="L27" s="244">
        <v>253</v>
      </c>
      <c r="M27" s="244">
        <v>273</v>
      </c>
      <c r="N27" s="287">
        <v>297</v>
      </c>
      <c r="O27" s="243">
        <v>263</v>
      </c>
      <c r="P27" s="244">
        <v>268</v>
      </c>
      <c r="Q27" s="244">
        <v>274</v>
      </c>
      <c r="R27" s="245">
        <v>290</v>
      </c>
      <c r="S27" s="335">
        <v>276</v>
      </c>
      <c r="U27" s="329"/>
      <c r="V27" s="701" t="s">
        <v>74</v>
      </c>
      <c r="W27" s="701"/>
      <c r="X27" s="701"/>
      <c r="Y27" s="293"/>
      <c r="Z27" s="210" t="s">
        <v>84</v>
      </c>
      <c r="AA27" s="210"/>
      <c r="AB27" s="210"/>
      <c r="AC27" s="210"/>
      <c r="AD27" s="210"/>
      <c r="AE27" s="210"/>
      <c r="AF27" s="210"/>
      <c r="AG27" s="210"/>
      <c r="AH27" s="210"/>
      <c r="AI27" s="696"/>
      <c r="AJ27" s="696"/>
    </row>
    <row r="28" spans="1:36" x14ac:dyDescent="0.2">
      <c r="A28" s="231" t="s">
        <v>7</v>
      </c>
      <c r="B28" s="247">
        <v>60.9</v>
      </c>
      <c r="C28" s="248">
        <v>77.099999999999994</v>
      </c>
      <c r="D28" s="248">
        <v>88.5</v>
      </c>
      <c r="E28" s="248">
        <v>83.5</v>
      </c>
      <c r="F28" s="248">
        <v>88.4</v>
      </c>
      <c r="G28" s="248">
        <v>92.4</v>
      </c>
      <c r="H28" s="248">
        <v>88.4</v>
      </c>
      <c r="I28" s="248">
        <v>92.7</v>
      </c>
      <c r="J28" s="288">
        <v>96</v>
      </c>
      <c r="K28" s="247">
        <v>75</v>
      </c>
      <c r="L28" s="248">
        <v>82.4</v>
      </c>
      <c r="M28" s="248">
        <v>84.9</v>
      </c>
      <c r="N28" s="288">
        <v>83.6</v>
      </c>
      <c r="O28" s="247">
        <v>78.3</v>
      </c>
      <c r="P28" s="248">
        <v>89.2</v>
      </c>
      <c r="Q28" s="248">
        <v>90.2</v>
      </c>
      <c r="R28" s="249">
        <v>81.400000000000006</v>
      </c>
      <c r="S28" s="251">
        <v>69.900000000000006</v>
      </c>
      <c r="T28" s="336"/>
      <c r="V28" s="701"/>
      <c r="W28" s="701"/>
      <c r="X28" s="701"/>
      <c r="Z28" s="702" t="s">
        <v>85</v>
      </c>
      <c r="AA28" s="702"/>
      <c r="AB28" s="702"/>
      <c r="AC28" s="702"/>
      <c r="AD28" s="702"/>
      <c r="AE28" s="702"/>
      <c r="AH28"/>
      <c r="AI28" s="696"/>
      <c r="AJ28" s="696"/>
    </row>
    <row r="29" spans="1:36" x14ac:dyDescent="0.2">
      <c r="A29" s="231" t="s">
        <v>8</v>
      </c>
      <c r="B29" s="252">
        <v>0.109</v>
      </c>
      <c r="C29" s="253">
        <v>9.0999999999999998E-2</v>
      </c>
      <c r="D29" s="253">
        <v>6.8000000000000005E-2</v>
      </c>
      <c r="E29" s="253">
        <v>7.5999999999999998E-2</v>
      </c>
      <c r="F29" s="253">
        <v>6.4000000000000001E-2</v>
      </c>
      <c r="G29" s="253">
        <v>5.8000000000000003E-2</v>
      </c>
      <c r="H29" s="253">
        <v>5.5E-2</v>
      </c>
      <c r="I29" s="253">
        <v>0.06</v>
      </c>
      <c r="J29" s="290">
        <v>5.6000000000000001E-2</v>
      </c>
      <c r="K29" s="252">
        <v>0.10299999999999999</v>
      </c>
      <c r="L29" s="253">
        <v>7.8E-2</v>
      </c>
      <c r="M29" s="253">
        <v>8.1000000000000003E-2</v>
      </c>
      <c r="N29" s="290">
        <v>7.3999999999999996E-2</v>
      </c>
      <c r="O29" s="252">
        <v>9.1999999999999998E-2</v>
      </c>
      <c r="P29" s="253">
        <v>6.4000000000000001E-2</v>
      </c>
      <c r="Q29" s="253">
        <v>6.2E-2</v>
      </c>
      <c r="R29" s="254">
        <v>7.2999999999999995E-2</v>
      </c>
      <c r="S29" s="256">
        <v>9.6000000000000002E-2</v>
      </c>
      <c r="T29" s="336"/>
      <c r="U29" s="210"/>
      <c r="V29" s="210"/>
      <c r="W29" s="210"/>
      <c r="X29" s="210"/>
      <c r="Y29" s="210"/>
      <c r="Z29" s="210" t="s">
        <v>86</v>
      </c>
      <c r="AA29" s="210"/>
      <c r="AB29" s="210"/>
      <c r="AC29" s="210"/>
      <c r="AD29" s="210"/>
      <c r="AE29" s="210"/>
      <c r="AF29" s="210"/>
      <c r="AG29" s="210"/>
      <c r="AH29" s="210"/>
      <c r="AI29" s="696"/>
      <c r="AJ29" s="696"/>
    </row>
    <row r="30" spans="1:36" x14ac:dyDescent="0.2">
      <c r="A30" s="242" t="s">
        <v>1</v>
      </c>
      <c r="B30" s="257">
        <f t="shared" ref="B30:S30" si="4">B27/B26*100-100</f>
        <v>2.2222222222222143</v>
      </c>
      <c r="C30" s="258">
        <f t="shared" si="4"/>
        <v>3.7037037037036953</v>
      </c>
      <c r="D30" s="258">
        <f t="shared" si="4"/>
        <v>-11.111111111111114</v>
      </c>
      <c r="E30" s="258">
        <f t="shared" si="4"/>
        <v>1.481481481481481</v>
      </c>
      <c r="F30" s="258">
        <f t="shared" si="4"/>
        <v>4.4444444444444571</v>
      </c>
      <c r="G30" s="258">
        <f t="shared" si="4"/>
        <v>7.7777777777777715</v>
      </c>
      <c r="H30" s="258">
        <f t="shared" si="4"/>
        <v>15.555555555555543</v>
      </c>
      <c r="I30" s="258">
        <f t="shared" si="4"/>
        <v>8.8888888888888857</v>
      </c>
      <c r="J30" s="315">
        <f t="shared" si="4"/>
        <v>14.074074074074076</v>
      </c>
      <c r="K30" s="257">
        <f t="shared" si="4"/>
        <v>0.74074074074073337</v>
      </c>
      <c r="L30" s="258">
        <f t="shared" si="4"/>
        <v>-6.2962962962963047</v>
      </c>
      <c r="M30" s="258">
        <f t="shared" si="4"/>
        <v>1.1111111111111143</v>
      </c>
      <c r="N30" s="315">
        <f t="shared" si="4"/>
        <v>10.000000000000014</v>
      </c>
      <c r="O30" s="257">
        <f t="shared" si="4"/>
        <v>-2.5925925925925952</v>
      </c>
      <c r="P30" s="258">
        <f t="shared" si="4"/>
        <v>-0.74074074074074758</v>
      </c>
      <c r="Q30" s="258">
        <f t="shared" si="4"/>
        <v>1.481481481481481</v>
      </c>
      <c r="R30" s="259">
        <f t="shared" si="4"/>
        <v>7.407407407407419</v>
      </c>
      <c r="S30" s="333">
        <f t="shared" si="4"/>
        <v>2.2222222222222143</v>
      </c>
    </row>
    <row r="31" spans="1:36" ht="13.5" thickBot="1" x14ac:dyDescent="0.25">
      <c r="A31" s="261" t="s">
        <v>27</v>
      </c>
      <c r="B31" s="262">
        <f t="shared" ref="B31:N31" si="5">B27-B12</f>
        <v>164.25</v>
      </c>
      <c r="C31" s="263">
        <f t="shared" si="5"/>
        <v>147.42500000000001</v>
      </c>
      <c r="D31" s="263">
        <f t="shared" si="5"/>
        <v>97.042253521126753</v>
      </c>
      <c r="E31" s="263">
        <f t="shared" si="5"/>
        <v>125.59756097560975</v>
      </c>
      <c r="F31" s="263">
        <f t="shared" si="5"/>
        <v>124.17142857142858</v>
      </c>
      <c r="G31" s="263">
        <f t="shared" si="5"/>
        <v>122.15068493150685</v>
      </c>
      <c r="H31" s="263">
        <f t="shared" si="5"/>
        <v>134.28571428571428</v>
      </c>
      <c r="I31" s="263">
        <f t="shared" si="5"/>
        <v>116.13043478260869</v>
      </c>
      <c r="J31" s="316">
        <f t="shared" si="5"/>
        <v>116.59259259259258</v>
      </c>
      <c r="K31" s="220">
        <f t="shared" si="5"/>
        <v>152</v>
      </c>
      <c r="L31" s="221">
        <f t="shared" si="5"/>
        <v>108.3095238095238</v>
      </c>
      <c r="M31" s="221">
        <f t="shared" si="5"/>
        <v>112.09210526315789</v>
      </c>
      <c r="N31" s="348">
        <f t="shared" si="5"/>
        <v>126.3111111111111</v>
      </c>
      <c r="O31" s="262">
        <f>O27-P12</f>
        <v>149</v>
      </c>
      <c r="P31" s="263">
        <f>P27-Q12</f>
        <v>125.66666666666666</v>
      </c>
      <c r="Q31" s="263">
        <f>Q27-R12</f>
        <v>125.83838383838383</v>
      </c>
      <c r="R31" s="264">
        <f>R27-S12</f>
        <v>127.99180327868854</v>
      </c>
      <c r="S31" s="251">
        <f>S27-U12</f>
        <v>117.75799086757991</v>
      </c>
      <c r="T31" s="336"/>
      <c r="U31" s="210"/>
      <c r="V31" s="210"/>
      <c r="W31" s="210"/>
      <c r="X31" s="210"/>
      <c r="Y31" s="210"/>
      <c r="AB31" s="228"/>
    </row>
    <row r="32" spans="1:36" ht="13.5" thickBot="1" x14ac:dyDescent="0.25">
      <c r="A32" s="266" t="s">
        <v>51</v>
      </c>
      <c r="B32" s="339">
        <v>225</v>
      </c>
      <c r="C32" s="340">
        <v>335</v>
      </c>
      <c r="D32" s="340">
        <v>780</v>
      </c>
      <c r="E32" s="340">
        <v>789</v>
      </c>
      <c r="F32" s="340">
        <v>690</v>
      </c>
      <c r="G32" s="340">
        <v>656</v>
      </c>
      <c r="H32" s="340">
        <v>437</v>
      </c>
      <c r="I32" s="340">
        <v>410</v>
      </c>
      <c r="J32" s="341">
        <v>252</v>
      </c>
      <c r="K32" s="342">
        <v>572</v>
      </c>
      <c r="L32" s="343">
        <v>711</v>
      </c>
      <c r="M32" s="343">
        <v>866</v>
      </c>
      <c r="N32" s="349">
        <v>556</v>
      </c>
      <c r="O32" s="339">
        <v>456</v>
      </c>
      <c r="P32" s="340">
        <v>825</v>
      </c>
      <c r="Q32" s="340">
        <v>925</v>
      </c>
      <c r="R32" s="354">
        <v>435</v>
      </c>
      <c r="S32" s="346">
        <f>SUM(B32:R32)</f>
        <v>9920</v>
      </c>
      <c r="T32" s="200" t="s">
        <v>56</v>
      </c>
      <c r="U32" s="367">
        <f>U17-S32</f>
        <v>52</v>
      </c>
      <c r="V32" s="369">
        <f>U32/U17</f>
        <v>5.2146008824709182E-3</v>
      </c>
      <c r="W32" s="228"/>
    </row>
    <row r="33" spans="1:37" x14ac:dyDescent="0.2">
      <c r="A33" s="273" t="s">
        <v>28</v>
      </c>
      <c r="B33" s="324">
        <v>34.5</v>
      </c>
      <c r="C33" s="324">
        <v>34.5</v>
      </c>
      <c r="D33" s="324">
        <v>35</v>
      </c>
      <c r="E33" s="324">
        <v>34</v>
      </c>
      <c r="F33" s="324">
        <v>33.5</v>
      </c>
      <c r="G33" s="324">
        <v>33</v>
      </c>
      <c r="H33" s="324">
        <v>33</v>
      </c>
      <c r="I33" s="324">
        <v>33</v>
      </c>
      <c r="J33" s="324">
        <v>33</v>
      </c>
      <c r="K33" s="324">
        <v>34.5</v>
      </c>
      <c r="L33" s="324">
        <v>33.5</v>
      </c>
      <c r="M33" s="324">
        <v>33.5</v>
      </c>
      <c r="N33" s="350">
        <v>33</v>
      </c>
      <c r="O33" s="324">
        <v>34.5</v>
      </c>
      <c r="P33" s="324">
        <v>34</v>
      </c>
      <c r="Q33" s="324">
        <v>34</v>
      </c>
      <c r="R33" s="344">
        <v>33</v>
      </c>
      <c r="S33" s="344"/>
      <c r="T33" s="200" t="s">
        <v>57</v>
      </c>
      <c r="U33" s="365">
        <v>29.33</v>
      </c>
      <c r="V33" s="366" t="s">
        <v>79</v>
      </c>
    </row>
    <row r="34" spans="1:37" ht="13.5" thickBot="1" x14ac:dyDescent="0.25">
      <c r="A34" s="274" t="s">
        <v>26</v>
      </c>
      <c r="B34" s="216">
        <f t="shared" ref="B34:J34" si="6">(B33-B18)</f>
        <v>3.5</v>
      </c>
      <c r="C34" s="216">
        <f t="shared" si="6"/>
        <v>4</v>
      </c>
      <c r="D34" s="216">
        <f t="shared" si="6"/>
        <v>5</v>
      </c>
      <c r="E34" s="216">
        <f t="shared" si="6"/>
        <v>4.5</v>
      </c>
      <c r="F34" s="216">
        <f t="shared" si="6"/>
        <v>4.5</v>
      </c>
      <c r="G34" s="216">
        <f t="shared" si="6"/>
        <v>4.5</v>
      </c>
      <c r="H34" s="216">
        <f t="shared" si="6"/>
        <v>4.5</v>
      </c>
      <c r="I34" s="216">
        <f t="shared" si="6"/>
        <v>5</v>
      </c>
      <c r="J34" s="216">
        <f t="shared" si="6"/>
        <v>5</v>
      </c>
      <c r="K34" s="216">
        <f>(K33-K22)</f>
        <v>4</v>
      </c>
      <c r="L34" s="216">
        <f>(L33-M18)</f>
        <v>4.5</v>
      </c>
      <c r="M34" s="216">
        <f>(M33-N18)</f>
        <v>5</v>
      </c>
      <c r="N34" s="351">
        <f>(N33-O18)</f>
        <v>5</v>
      </c>
      <c r="O34" s="216">
        <f>(O33-Q18)</f>
        <v>4.5</v>
      </c>
      <c r="P34" s="216">
        <f>(P33-R18)</f>
        <v>4.5</v>
      </c>
      <c r="Q34" s="216">
        <f>(Q33-S18)</f>
        <v>5</v>
      </c>
      <c r="R34" s="223">
        <f>(R33-T18)</f>
        <v>5</v>
      </c>
      <c r="S34" s="223"/>
      <c r="T34" s="200" t="s">
        <v>26</v>
      </c>
      <c r="U34" s="365">
        <f>U33-W18</f>
        <v>7.4399999999999977</v>
      </c>
    </row>
    <row r="35" spans="1:37" x14ac:dyDescent="0.2">
      <c r="B35" s="200">
        <v>34.5</v>
      </c>
      <c r="C35" s="200">
        <v>34.5</v>
      </c>
      <c r="G35" s="200">
        <v>33</v>
      </c>
      <c r="I35" s="200">
        <v>33</v>
      </c>
      <c r="K35" s="334">
        <v>4</v>
      </c>
      <c r="L35" s="334">
        <v>4.5</v>
      </c>
      <c r="M35" s="334">
        <v>5</v>
      </c>
      <c r="N35" s="334">
        <v>5</v>
      </c>
      <c r="O35" s="334">
        <v>4.5</v>
      </c>
      <c r="P35" s="334">
        <v>4.5</v>
      </c>
      <c r="Q35" s="334"/>
      <c r="R35" s="334">
        <v>33</v>
      </c>
      <c r="S35" s="332" t="s">
        <v>78</v>
      </c>
    </row>
    <row r="36" spans="1:37" x14ac:dyDescent="0.2">
      <c r="I36" s="200" t="s">
        <v>76</v>
      </c>
    </row>
    <row r="37" spans="1:37" ht="13.5" thickBot="1" x14ac:dyDescent="0.25"/>
    <row r="38" spans="1:37" ht="13.5" thickBot="1" x14ac:dyDescent="0.25">
      <c r="A38" s="230" t="s">
        <v>80</v>
      </c>
      <c r="B38" s="708" t="s">
        <v>53</v>
      </c>
      <c r="C38" s="709"/>
      <c r="D38" s="709"/>
      <c r="E38" s="709"/>
      <c r="F38" s="709"/>
      <c r="G38" s="709"/>
      <c r="H38" s="709"/>
      <c r="I38" s="709"/>
      <c r="J38" s="320"/>
      <c r="K38" s="698" t="s">
        <v>63</v>
      </c>
      <c r="L38" s="699"/>
      <c r="M38" s="699"/>
      <c r="N38" s="700"/>
      <c r="O38" s="698" t="s">
        <v>64</v>
      </c>
      <c r="P38" s="699"/>
      <c r="Q38" s="699"/>
      <c r="R38" s="700"/>
      <c r="S38" s="345" t="s">
        <v>55</v>
      </c>
    </row>
    <row r="39" spans="1:37" x14ac:dyDescent="0.2">
      <c r="A39" s="231" t="s">
        <v>54</v>
      </c>
      <c r="B39" s="218">
        <v>1</v>
      </c>
      <c r="C39" s="275">
        <v>2</v>
      </c>
      <c r="D39" s="275">
        <v>3</v>
      </c>
      <c r="E39" s="275">
        <v>4</v>
      </c>
      <c r="F39" s="275">
        <v>5</v>
      </c>
      <c r="G39" s="275">
        <v>6</v>
      </c>
      <c r="H39" s="275">
        <v>7</v>
      </c>
      <c r="I39" s="275">
        <v>8</v>
      </c>
      <c r="J39" s="322">
        <v>9</v>
      </c>
      <c r="K39" s="324">
        <v>1</v>
      </c>
      <c r="L39" s="325">
        <v>2</v>
      </c>
      <c r="M39" s="325">
        <v>3</v>
      </c>
      <c r="N39" s="347">
        <v>4</v>
      </c>
      <c r="O39" s="352">
        <v>1</v>
      </c>
      <c r="P39" s="232">
        <v>2</v>
      </c>
      <c r="Q39" s="232">
        <v>3</v>
      </c>
      <c r="R39" s="353">
        <v>4</v>
      </c>
      <c r="S39" s="344">
        <v>757</v>
      </c>
    </row>
    <row r="40" spans="1:37" x14ac:dyDescent="0.2">
      <c r="A40" s="231" t="s">
        <v>2</v>
      </c>
      <c r="B40" s="233">
        <v>1</v>
      </c>
      <c r="C40" s="313">
        <v>2</v>
      </c>
      <c r="D40" s="234">
        <v>3</v>
      </c>
      <c r="E40" s="300">
        <v>4</v>
      </c>
      <c r="F40" s="331">
        <v>5</v>
      </c>
      <c r="G40" s="330">
        <v>6</v>
      </c>
      <c r="H40" s="331">
        <v>7</v>
      </c>
      <c r="I40" s="235">
        <v>8</v>
      </c>
      <c r="J40" s="327">
        <v>9</v>
      </c>
      <c r="K40" s="233">
        <v>1</v>
      </c>
      <c r="L40" s="359">
        <v>2</v>
      </c>
      <c r="M40" s="234">
        <v>3</v>
      </c>
      <c r="N40" s="360">
        <v>4</v>
      </c>
      <c r="O40" s="233">
        <v>1</v>
      </c>
      <c r="P40" s="359">
        <v>2</v>
      </c>
      <c r="Q40" s="234">
        <v>3</v>
      </c>
      <c r="R40" s="361">
        <v>4</v>
      </c>
      <c r="S40" s="214" t="s">
        <v>0</v>
      </c>
      <c r="AF40" s="703" t="s">
        <v>89</v>
      </c>
      <c r="AG40" s="703"/>
      <c r="AH40" s="703" t="s">
        <v>97</v>
      </c>
      <c r="AI40" s="703"/>
      <c r="AJ40" s="703" t="s">
        <v>98</v>
      </c>
      <c r="AK40" s="703"/>
    </row>
    <row r="41" spans="1:37" x14ac:dyDescent="0.2">
      <c r="A41" s="236" t="s">
        <v>3</v>
      </c>
      <c r="B41" s="237">
        <v>400</v>
      </c>
      <c r="C41" s="238">
        <v>400</v>
      </c>
      <c r="D41" s="238">
        <v>400</v>
      </c>
      <c r="E41" s="238">
        <v>400</v>
      </c>
      <c r="F41" s="238">
        <v>400</v>
      </c>
      <c r="G41" s="238">
        <v>400</v>
      </c>
      <c r="H41" s="238">
        <v>400</v>
      </c>
      <c r="I41" s="238">
        <v>400</v>
      </c>
      <c r="J41" s="314">
        <v>400</v>
      </c>
      <c r="K41" s="237">
        <v>400</v>
      </c>
      <c r="L41" s="238">
        <v>400</v>
      </c>
      <c r="M41" s="238">
        <v>400</v>
      </c>
      <c r="N41" s="314">
        <v>400</v>
      </c>
      <c r="O41" s="237">
        <v>400</v>
      </c>
      <c r="P41" s="238">
        <v>400</v>
      </c>
      <c r="Q41" s="238">
        <v>400</v>
      </c>
      <c r="R41" s="239">
        <v>400</v>
      </c>
      <c r="S41" s="241">
        <v>400</v>
      </c>
      <c r="T41" s="328"/>
      <c r="U41" s="329"/>
      <c r="V41" s="329"/>
      <c r="W41" s="329"/>
      <c r="X41" s="329"/>
      <c r="AF41" s="275" t="s">
        <v>90</v>
      </c>
      <c r="AG41" s="275">
        <v>38</v>
      </c>
      <c r="AH41" s="275" t="s">
        <v>90</v>
      </c>
      <c r="AI41" s="275">
        <v>38</v>
      </c>
      <c r="AJ41" s="275" t="s">
        <v>90</v>
      </c>
      <c r="AK41" s="275">
        <v>38</v>
      </c>
    </row>
    <row r="42" spans="1:37" ht="12.75" customHeight="1" x14ac:dyDescent="0.2">
      <c r="A42" s="242" t="s">
        <v>6</v>
      </c>
      <c r="B42" s="243">
        <v>426</v>
      </c>
      <c r="C42" s="244">
        <v>421</v>
      </c>
      <c r="D42" s="244">
        <v>380</v>
      </c>
      <c r="E42" s="244">
        <v>421</v>
      </c>
      <c r="F42" s="244">
        <v>417</v>
      </c>
      <c r="G42" s="244">
        <v>419</v>
      </c>
      <c r="H42" s="244">
        <v>429</v>
      </c>
      <c r="I42" s="244">
        <v>437</v>
      </c>
      <c r="J42" s="287">
        <v>450</v>
      </c>
      <c r="K42" s="243">
        <v>452</v>
      </c>
      <c r="L42" s="244">
        <v>386</v>
      </c>
      <c r="M42" s="244">
        <v>426</v>
      </c>
      <c r="N42" s="287">
        <v>437</v>
      </c>
      <c r="O42" s="243">
        <v>424</v>
      </c>
      <c r="P42" s="244">
        <v>409</v>
      </c>
      <c r="Q42" s="244">
        <v>422</v>
      </c>
      <c r="R42" s="245">
        <v>417</v>
      </c>
      <c r="S42" s="335">
        <v>419</v>
      </c>
      <c r="U42" s="697" t="s">
        <v>81</v>
      </c>
      <c r="V42" s="697"/>
      <c r="W42" s="697"/>
      <c r="X42" s="697"/>
      <c r="Y42" s="697"/>
      <c r="Z42" s="697"/>
      <c r="AA42" s="697"/>
      <c r="AB42" s="697"/>
      <c r="AC42" s="697"/>
      <c r="AD42" s="697"/>
      <c r="AE42" s="697"/>
      <c r="AF42" s="275" t="s">
        <v>91</v>
      </c>
      <c r="AG42" s="275">
        <v>37.5</v>
      </c>
      <c r="AH42" s="275" t="s">
        <v>91</v>
      </c>
      <c r="AI42" s="275">
        <v>37.5</v>
      </c>
      <c r="AJ42" s="275" t="s">
        <v>91</v>
      </c>
      <c r="AK42" s="275">
        <v>37.5</v>
      </c>
    </row>
    <row r="43" spans="1:37" x14ac:dyDescent="0.2">
      <c r="A43" s="231" t="s">
        <v>7</v>
      </c>
      <c r="B43" s="247">
        <v>58.8</v>
      </c>
      <c r="C43" s="248">
        <v>44</v>
      </c>
      <c r="D43" s="248">
        <v>69</v>
      </c>
      <c r="E43" s="248">
        <v>81.400000000000006</v>
      </c>
      <c r="F43" s="248">
        <v>78.8</v>
      </c>
      <c r="G43" s="248">
        <v>75.5</v>
      </c>
      <c r="H43" s="248">
        <v>75.8</v>
      </c>
      <c r="I43" s="248">
        <v>75</v>
      </c>
      <c r="J43" s="288">
        <v>73.7</v>
      </c>
      <c r="K43" s="247">
        <v>62</v>
      </c>
      <c r="L43" s="248">
        <v>71.7</v>
      </c>
      <c r="M43" s="248">
        <v>78.5</v>
      </c>
      <c r="N43" s="288">
        <v>83</v>
      </c>
      <c r="O43" s="247">
        <v>61.8</v>
      </c>
      <c r="P43" s="248">
        <v>72.599999999999994</v>
      </c>
      <c r="Q43" s="248">
        <v>84.1</v>
      </c>
      <c r="R43" s="249">
        <v>81.8</v>
      </c>
      <c r="S43" s="251">
        <v>69.599999999999994</v>
      </c>
      <c r="T43" s="336"/>
      <c r="U43" s="371"/>
      <c r="V43" s="371"/>
      <c r="W43" s="371"/>
      <c r="X43" s="371"/>
      <c r="Y43" s="371"/>
      <c r="Z43" s="371"/>
      <c r="AA43" s="371"/>
      <c r="AB43" s="371"/>
      <c r="AF43" s="275" t="s">
        <v>92</v>
      </c>
      <c r="AG43" s="275">
        <v>37</v>
      </c>
      <c r="AH43" s="275" t="s">
        <v>92</v>
      </c>
      <c r="AI43" s="275">
        <v>37</v>
      </c>
      <c r="AJ43" s="275" t="s">
        <v>92</v>
      </c>
      <c r="AK43" s="275">
        <v>37</v>
      </c>
    </row>
    <row r="44" spans="1:37" ht="12.75" customHeight="1" x14ac:dyDescent="0.2">
      <c r="A44" s="231" t="s">
        <v>8</v>
      </c>
      <c r="B44" s="252">
        <v>0.13200000000000001</v>
      </c>
      <c r="C44" s="253">
        <v>0.13700000000000001</v>
      </c>
      <c r="D44" s="253">
        <v>9.6000000000000002E-2</v>
      </c>
      <c r="E44" s="253">
        <v>0.08</v>
      </c>
      <c r="F44" s="253">
        <v>8.7999999999999995E-2</v>
      </c>
      <c r="G44" s="253">
        <v>8.4000000000000005E-2</v>
      </c>
      <c r="H44" s="253">
        <v>7.6999999999999999E-2</v>
      </c>
      <c r="I44" s="253">
        <v>8.5999999999999993E-2</v>
      </c>
      <c r="J44" s="290">
        <v>7.5999999999999998E-2</v>
      </c>
      <c r="K44" s="252">
        <v>0.106</v>
      </c>
      <c r="L44" s="253">
        <v>9.6000000000000002E-2</v>
      </c>
      <c r="M44" s="253">
        <v>8.2000000000000003E-2</v>
      </c>
      <c r="N44" s="290">
        <v>6.9000000000000006E-2</v>
      </c>
      <c r="O44" s="252">
        <v>0.109</v>
      </c>
      <c r="P44" s="253">
        <v>9.5000000000000001E-2</v>
      </c>
      <c r="Q44" s="253">
        <v>7.3999999999999996E-2</v>
      </c>
      <c r="R44" s="254">
        <v>7.5999999999999998E-2</v>
      </c>
      <c r="S44" s="256">
        <v>0.1</v>
      </c>
      <c r="T44" s="336"/>
      <c r="U44" s="371"/>
      <c r="V44" s="697" t="s">
        <v>82</v>
      </c>
      <c r="W44" s="697"/>
      <c r="X44" s="697"/>
      <c r="Y44" s="697"/>
      <c r="Z44" s="697"/>
      <c r="AA44" s="697"/>
      <c r="AB44" s="697"/>
      <c r="AC44" s="697"/>
      <c r="AD44" s="697"/>
      <c r="AF44" s="275" t="s">
        <v>93</v>
      </c>
      <c r="AG44" s="275">
        <v>37</v>
      </c>
      <c r="AH44" s="275" t="s">
        <v>93</v>
      </c>
      <c r="AI44" s="275">
        <v>36.5</v>
      </c>
      <c r="AJ44" s="275" t="s">
        <v>93</v>
      </c>
      <c r="AK44" s="275">
        <v>37</v>
      </c>
    </row>
    <row r="45" spans="1:37" ht="12.75" customHeight="1" x14ac:dyDescent="0.2">
      <c r="A45" s="242" t="s">
        <v>1</v>
      </c>
      <c r="B45" s="257">
        <f>B42/B41*100-100</f>
        <v>6.5</v>
      </c>
      <c r="C45" s="258">
        <f t="shared" ref="C45:E45" si="7">C42/C41*100-100</f>
        <v>5.25</v>
      </c>
      <c r="D45" s="258">
        <f t="shared" si="7"/>
        <v>-5</v>
      </c>
      <c r="E45" s="258">
        <f t="shared" si="7"/>
        <v>5.25</v>
      </c>
      <c r="F45" s="258">
        <f>F42/F41*100-100</f>
        <v>4.25</v>
      </c>
      <c r="G45" s="258">
        <f t="shared" ref="G45:K45" si="8">G42/G41*100-100</f>
        <v>4.7500000000000142</v>
      </c>
      <c r="H45" s="258">
        <f t="shared" si="8"/>
        <v>7.25</v>
      </c>
      <c r="I45" s="258">
        <f t="shared" si="8"/>
        <v>9.25</v>
      </c>
      <c r="J45" s="315">
        <f t="shared" si="8"/>
        <v>12.5</v>
      </c>
      <c r="K45" s="257">
        <f t="shared" si="8"/>
        <v>12.999999999999986</v>
      </c>
      <c r="L45" s="258">
        <f>L42/L41*100-100</f>
        <v>-3.5</v>
      </c>
      <c r="M45" s="258">
        <f t="shared" ref="M45:S45" si="9">M42/M41*100-100</f>
        <v>6.5</v>
      </c>
      <c r="N45" s="315">
        <f t="shared" si="9"/>
        <v>9.25</v>
      </c>
      <c r="O45" s="257">
        <f t="shared" si="9"/>
        <v>6</v>
      </c>
      <c r="P45" s="258">
        <f t="shared" si="9"/>
        <v>2.25</v>
      </c>
      <c r="Q45" s="258">
        <f t="shared" si="9"/>
        <v>5.5</v>
      </c>
      <c r="R45" s="259">
        <f t="shared" si="9"/>
        <v>4.25</v>
      </c>
      <c r="S45" s="333">
        <f t="shared" si="9"/>
        <v>4.7500000000000142</v>
      </c>
      <c r="U45" s="371"/>
      <c r="V45" s="697"/>
      <c r="W45" s="697"/>
      <c r="X45" s="697"/>
      <c r="Y45" s="697"/>
      <c r="Z45" s="697"/>
      <c r="AA45" s="697"/>
      <c r="AB45" s="697"/>
      <c r="AC45" s="697"/>
      <c r="AD45" s="697"/>
      <c r="AF45" s="275" t="s">
        <v>94</v>
      </c>
      <c r="AG45" s="275">
        <v>36.5</v>
      </c>
      <c r="AH45" s="275" t="s">
        <v>94</v>
      </c>
      <c r="AI45" s="275">
        <v>36.5</v>
      </c>
      <c r="AJ45" s="275" t="s">
        <v>94</v>
      </c>
      <c r="AK45" s="275">
        <v>36.5</v>
      </c>
    </row>
    <row r="46" spans="1:37" ht="13.5" customHeight="1" thickBot="1" x14ac:dyDescent="0.25">
      <c r="A46" s="261" t="s">
        <v>27</v>
      </c>
      <c r="B46" s="262">
        <f t="shared" ref="B46:S46" si="10">B42-B27</f>
        <v>150</v>
      </c>
      <c r="C46" s="263">
        <f t="shared" si="10"/>
        <v>141</v>
      </c>
      <c r="D46" s="263">
        <f t="shared" si="10"/>
        <v>140</v>
      </c>
      <c r="E46" s="263">
        <f t="shared" si="10"/>
        <v>147</v>
      </c>
      <c r="F46" s="263">
        <f t="shared" si="10"/>
        <v>135</v>
      </c>
      <c r="G46" s="263">
        <f t="shared" si="10"/>
        <v>128</v>
      </c>
      <c r="H46" s="263">
        <f t="shared" si="10"/>
        <v>117</v>
      </c>
      <c r="I46" s="263">
        <f t="shared" si="10"/>
        <v>143</v>
      </c>
      <c r="J46" s="316">
        <f t="shared" si="10"/>
        <v>142</v>
      </c>
      <c r="K46" s="220">
        <f t="shared" si="10"/>
        <v>180</v>
      </c>
      <c r="L46" s="221">
        <f t="shared" si="10"/>
        <v>133</v>
      </c>
      <c r="M46" s="221">
        <f t="shared" si="10"/>
        <v>153</v>
      </c>
      <c r="N46" s="348">
        <f t="shared" si="10"/>
        <v>140</v>
      </c>
      <c r="O46" s="262">
        <f t="shared" si="10"/>
        <v>161</v>
      </c>
      <c r="P46" s="263">
        <f t="shared" si="10"/>
        <v>141</v>
      </c>
      <c r="Q46" s="263">
        <f t="shared" si="10"/>
        <v>148</v>
      </c>
      <c r="R46" s="264">
        <f t="shared" si="10"/>
        <v>127</v>
      </c>
      <c r="S46" s="251">
        <f t="shared" si="10"/>
        <v>143</v>
      </c>
      <c r="T46" s="336"/>
      <c r="U46" s="210"/>
      <c r="V46" s="697"/>
      <c r="W46" s="697"/>
      <c r="X46" s="697"/>
      <c r="Y46" s="697"/>
      <c r="Z46" s="697"/>
      <c r="AA46" s="697"/>
      <c r="AB46" s="697"/>
      <c r="AC46" s="697"/>
      <c r="AD46" s="697"/>
      <c r="AF46" s="275" t="s">
        <v>95</v>
      </c>
      <c r="AG46" s="275">
        <v>36</v>
      </c>
      <c r="AH46" s="275" t="s">
        <v>95</v>
      </c>
      <c r="AI46" s="275">
        <v>36</v>
      </c>
      <c r="AJ46" s="275" t="s">
        <v>95</v>
      </c>
      <c r="AK46" s="275">
        <v>36.5</v>
      </c>
    </row>
    <row r="47" spans="1:37" ht="13.5" thickBot="1" x14ac:dyDescent="0.25">
      <c r="A47" s="266" t="s">
        <v>51</v>
      </c>
      <c r="B47" s="339">
        <v>225</v>
      </c>
      <c r="C47" s="340">
        <v>335</v>
      </c>
      <c r="D47" s="340">
        <v>779</v>
      </c>
      <c r="E47" s="340">
        <v>789</v>
      </c>
      <c r="F47" s="340">
        <v>687</v>
      </c>
      <c r="G47" s="340">
        <v>654</v>
      </c>
      <c r="H47" s="340">
        <v>436</v>
      </c>
      <c r="I47" s="340">
        <v>410</v>
      </c>
      <c r="J47" s="341">
        <v>252</v>
      </c>
      <c r="K47" s="342">
        <v>569</v>
      </c>
      <c r="L47" s="343">
        <v>711</v>
      </c>
      <c r="M47" s="343">
        <v>866</v>
      </c>
      <c r="N47" s="349">
        <v>555</v>
      </c>
      <c r="O47" s="339">
        <v>453</v>
      </c>
      <c r="P47" s="340">
        <v>825</v>
      </c>
      <c r="Q47" s="340">
        <v>922</v>
      </c>
      <c r="R47" s="354">
        <v>435</v>
      </c>
      <c r="S47" s="346">
        <f>SUM(B47:R47)</f>
        <v>9903</v>
      </c>
      <c r="T47" s="200" t="s">
        <v>56</v>
      </c>
      <c r="U47" s="271">
        <f>S32-S47</f>
        <v>17</v>
      </c>
      <c r="V47" s="292">
        <f>U47/S32</f>
        <v>1.7137096774193549E-3</v>
      </c>
      <c r="W47" s="228"/>
      <c r="AF47" s="275" t="s">
        <v>96</v>
      </c>
      <c r="AG47" s="275">
        <v>36</v>
      </c>
      <c r="AH47" s="275" t="s">
        <v>96</v>
      </c>
      <c r="AI47" s="275">
        <v>36</v>
      </c>
      <c r="AJ47" s="275" t="s">
        <v>96</v>
      </c>
      <c r="AK47" s="275">
        <v>36.5</v>
      </c>
    </row>
    <row r="48" spans="1:37" x14ac:dyDescent="0.2">
      <c r="A48" s="273" t="s">
        <v>28</v>
      </c>
      <c r="B48" s="324">
        <v>37.5</v>
      </c>
      <c r="C48" s="324">
        <v>37.5</v>
      </c>
      <c r="D48" s="324">
        <v>38</v>
      </c>
      <c r="E48" s="324">
        <v>37.5</v>
      </c>
      <c r="F48" s="324">
        <v>37</v>
      </c>
      <c r="G48" s="324">
        <v>36.5</v>
      </c>
      <c r="H48" s="324">
        <v>36.5</v>
      </c>
      <c r="I48" s="324">
        <v>36</v>
      </c>
      <c r="J48" s="324">
        <v>36</v>
      </c>
      <c r="K48" s="324">
        <v>37.5</v>
      </c>
      <c r="L48" s="324">
        <v>37</v>
      </c>
      <c r="M48" s="324">
        <v>36.5</v>
      </c>
      <c r="N48" s="350">
        <v>36</v>
      </c>
      <c r="O48" s="324">
        <v>37.5</v>
      </c>
      <c r="P48" s="324">
        <v>37.5</v>
      </c>
      <c r="Q48" s="324">
        <v>37</v>
      </c>
      <c r="R48" s="344">
        <v>36.5</v>
      </c>
      <c r="S48" s="344"/>
      <c r="T48" s="200" t="s">
        <v>57</v>
      </c>
      <c r="U48" s="200">
        <v>33.840000000000003</v>
      </c>
      <c r="V48" s="228"/>
    </row>
    <row r="49" spans="1:36" ht="13.5" thickBot="1" x14ac:dyDescent="0.25">
      <c r="A49" s="274" t="s">
        <v>26</v>
      </c>
      <c r="B49" s="216">
        <f>(B48-B33)</f>
        <v>3</v>
      </c>
      <c r="C49" s="216">
        <f t="shared" ref="C49:J49" si="11">(C48-C33)</f>
        <v>3</v>
      </c>
      <c r="D49" s="216">
        <f t="shared" si="11"/>
        <v>3</v>
      </c>
      <c r="E49" s="216">
        <f t="shared" si="11"/>
        <v>3.5</v>
      </c>
      <c r="F49" s="216">
        <f t="shared" si="11"/>
        <v>3.5</v>
      </c>
      <c r="G49" s="216">
        <f t="shared" si="11"/>
        <v>3.5</v>
      </c>
      <c r="H49" s="216">
        <f t="shared" si="11"/>
        <v>3.5</v>
      </c>
      <c r="I49" s="216">
        <f t="shared" si="11"/>
        <v>3</v>
      </c>
      <c r="J49" s="216">
        <f t="shared" si="11"/>
        <v>3</v>
      </c>
      <c r="K49" s="216">
        <f t="shared" ref="K49:R49" si="12">(K48-K33)</f>
        <v>3</v>
      </c>
      <c r="L49" s="216">
        <f t="shared" si="12"/>
        <v>3.5</v>
      </c>
      <c r="M49" s="216">
        <f t="shared" si="12"/>
        <v>3</v>
      </c>
      <c r="N49" s="351">
        <f t="shared" si="12"/>
        <v>3</v>
      </c>
      <c r="O49" s="216">
        <f t="shared" si="12"/>
        <v>3</v>
      </c>
      <c r="P49" s="216">
        <f t="shared" si="12"/>
        <v>3.5</v>
      </c>
      <c r="Q49" s="216">
        <f t="shared" si="12"/>
        <v>3</v>
      </c>
      <c r="R49" s="223">
        <f t="shared" si="12"/>
        <v>3.5</v>
      </c>
      <c r="S49" s="223"/>
      <c r="T49" s="200" t="s">
        <v>26</v>
      </c>
      <c r="U49" s="200">
        <f>U48-U33</f>
        <v>4.5100000000000051</v>
      </c>
    </row>
    <row r="50" spans="1:36" x14ac:dyDescent="0.2">
      <c r="B50" s="200">
        <v>37.5</v>
      </c>
      <c r="C50" s="200">
        <v>37.5</v>
      </c>
      <c r="D50" s="200">
        <v>38</v>
      </c>
      <c r="E50" s="200">
        <v>37.5</v>
      </c>
      <c r="F50" s="200">
        <v>37</v>
      </c>
      <c r="H50" s="200">
        <v>36.5</v>
      </c>
      <c r="K50" s="200">
        <v>37.5</v>
      </c>
      <c r="O50" s="200">
        <v>37.5</v>
      </c>
      <c r="P50" s="200">
        <v>37.5</v>
      </c>
    </row>
    <row r="51" spans="1:36" ht="13.5" thickBot="1" x14ac:dyDescent="0.25"/>
    <row r="52" spans="1:36" ht="13.5" thickBot="1" x14ac:dyDescent="0.25">
      <c r="B52" s="429">
        <v>38</v>
      </c>
      <c r="C52" s="430">
        <v>37.5</v>
      </c>
      <c r="D52" s="430">
        <v>37</v>
      </c>
      <c r="E52" s="430">
        <v>37</v>
      </c>
      <c r="F52" s="430">
        <v>37</v>
      </c>
      <c r="G52" s="430">
        <v>37</v>
      </c>
      <c r="H52" s="430">
        <v>36.5</v>
      </c>
      <c r="I52" s="430">
        <v>36.5</v>
      </c>
      <c r="J52" s="430">
        <v>36</v>
      </c>
      <c r="K52" s="468">
        <v>36</v>
      </c>
      <c r="L52" s="429">
        <v>38</v>
      </c>
      <c r="M52" s="430">
        <v>37.5</v>
      </c>
      <c r="N52" s="430">
        <v>37</v>
      </c>
      <c r="O52" s="430">
        <v>36.5</v>
      </c>
      <c r="P52" s="430">
        <v>36.5</v>
      </c>
      <c r="Q52" s="431">
        <v>36</v>
      </c>
    </row>
    <row r="53" spans="1:36" ht="13.5" thickBot="1" x14ac:dyDescent="0.25">
      <c r="A53" s="230" t="s">
        <v>100</v>
      </c>
      <c r="B53" s="698" t="s">
        <v>53</v>
      </c>
      <c r="C53" s="699"/>
      <c r="D53" s="699"/>
      <c r="E53" s="699"/>
      <c r="F53" s="699"/>
      <c r="G53" s="699"/>
      <c r="H53" s="699"/>
      <c r="I53" s="699"/>
      <c r="J53" s="699"/>
      <c r="K53" s="700"/>
      <c r="L53" s="690" t="s">
        <v>63</v>
      </c>
      <c r="M53" s="691"/>
      <c r="N53" s="691"/>
      <c r="O53" s="691"/>
      <c r="P53" s="691"/>
      <c r="Q53" s="692"/>
      <c r="R53" s="698" t="s">
        <v>64</v>
      </c>
      <c r="S53" s="699"/>
      <c r="T53" s="699"/>
      <c r="U53" s="700"/>
      <c r="V53" s="345" t="s">
        <v>55</v>
      </c>
    </row>
    <row r="54" spans="1:36" x14ac:dyDescent="0.2">
      <c r="A54" s="231" t="s">
        <v>54</v>
      </c>
      <c r="B54" s="324">
        <v>1</v>
      </c>
      <c r="C54" s="325">
        <v>2</v>
      </c>
      <c r="D54" s="325">
        <v>3</v>
      </c>
      <c r="E54" s="325">
        <v>4</v>
      </c>
      <c r="F54" s="325">
        <v>5</v>
      </c>
      <c r="G54" s="325">
        <v>6</v>
      </c>
      <c r="H54" s="325">
        <v>7</v>
      </c>
      <c r="I54" s="325">
        <v>8</v>
      </c>
      <c r="J54" s="347">
        <v>9</v>
      </c>
      <c r="K54" s="326">
        <v>10</v>
      </c>
      <c r="L54" s="324">
        <v>1</v>
      </c>
      <c r="M54" s="325">
        <v>2</v>
      </c>
      <c r="N54" s="325">
        <v>3</v>
      </c>
      <c r="O54" s="325">
        <v>4</v>
      </c>
      <c r="P54" s="325">
        <v>5</v>
      </c>
      <c r="Q54" s="326">
        <v>6</v>
      </c>
      <c r="R54" s="324">
        <v>1</v>
      </c>
      <c r="S54" s="325">
        <v>2</v>
      </c>
      <c r="T54" s="325">
        <v>3</v>
      </c>
      <c r="U54" s="347">
        <v>4</v>
      </c>
      <c r="V54" s="344">
        <v>754</v>
      </c>
      <c r="AD54" s="713" t="s">
        <v>119</v>
      </c>
      <c r="AE54" s="713"/>
      <c r="AF54" s="713"/>
      <c r="AG54" s="713"/>
      <c r="AH54" s="713"/>
      <c r="AI54" s="713"/>
    </row>
    <row r="55" spans="1:36" ht="26.25" thickBot="1" x14ac:dyDescent="0.25">
      <c r="A55" s="231" t="s">
        <v>2</v>
      </c>
      <c r="B55" s="422">
        <v>1</v>
      </c>
      <c r="C55" s="423">
        <v>2</v>
      </c>
      <c r="D55" s="424">
        <v>3</v>
      </c>
      <c r="E55" s="424">
        <v>3</v>
      </c>
      <c r="F55" s="465">
        <v>4</v>
      </c>
      <c r="G55" s="465">
        <v>4</v>
      </c>
      <c r="H55" s="425">
        <v>5</v>
      </c>
      <c r="I55" s="425">
        <v>5</v>
      </c>
      <c r="J55" s="469">
        <v>6</v>
      </c>
      <c r="K55" s="470">
        <v>7</v>
      </c>
      <c r="L55" s="422">
        <v>1</v>
      </c>
      <c r="M55" s="426">
        <v>2</v>
      </c>
      <c r="N55" s="424">
        <v>3</v>
      </c>
      <c r="O55" s="465">
        <v>4</v>
      </c>
      <c r="P55" s="425">
        <v>5</v>
      </c>
      <c r="Q55" s="427">
        <v>6</v>
      </c>
      <c r="R55" s="422">
        <v>1</v>
      </c>
      <c r="S55" s="426">
        <v>2</v>
      </c>
      <c r="T55" s="424">
        <v>3</v>
      </c>
      <c r="U55" s="300">
        <v>4</v>
      </c>
      <c r="V55" s="428" t="s">
        <v>0</v>
      </c>
      <c r="AD55" s="275"/>
      <c r="AE55" s="275" t="s">
        <v>113</v>
      </c>
      <c r="AF55" s="275" t="s">
        <v>114</v>
      </c>
      <c r="AG55" s="275" t="s">
        <v>115</v>
      </c>
      <c r="AH55" s="437" t="s">
        <v>117</v>
      </c>
      <c r="AI55" s="275" t="s">
        <v>118</v>
      </c>
    </row>
    <row r="56" spans="1:36" x14ac:dyDescent="0.2">
      <c r="A56" s="236" t="s">
        <v>3</v>
      </c>
      <c r="B56" s="417">
        <v>520</v>
      </c>
      <c r="C56" s="418">
        <v>520</v>
      </c>
      <c r="D56" s="418">
        <v>520</v>
      </c>
      <c r="E56" s="418">
        <v>520</v>
      </c>
      <c r="F56" s="418">
        <v>520</v>
      </c>
      <c r="G56" s="418">
        <v>520</v>
      </c>
      <c r="H56" s="418">
        <v>520</v>
      </c>
      <c r="I56" s="418">
        <v>520</v>
      </c>
      <c r="J56" s="419">
        <v>520</v>
      </c>
      <c r="K56" s="419">
        <v>520</v>
      </c>
      <c r="L56" s="417">
        <v>520</v>
      </c>
      <c r="M56" s="418">
        <v>520</v>
      </c>
      <c r="N56" s="418">
        <v>520</v>
      </c>
      <c r="O56" s="418">
        <v>520</v>
      </c>
      <c r="P56" s="418">
        <v>520</v>
      </c>
      <c r="Q56" s="420">
        <v>520</v>
      </c>
      <c r="R56" s="417">
        <v>520</v>
      </c>
      <c r="S56" s="418">
        <v>520</v>
      </c>
      <c r="T56" s="418">
        <v>520</v>
      </c>
      <c r="U56" s="419">
        <v>520</v>
      </c>
      <c r="V56" s="421">
        <v>520</v>
      </c>
      <c r="W56" s="328"/>
      <c r="X56" s="329"/>
      <c r="Y56" s="329"/>
      <c r="Z56" s="329"/>
      <c r="AA56" s="329"/>
      <c r="AD56" s="275" t="s">
        <v>102</v>
      </c>
      <c r="AE56" s="275">
        <v>-450</v>
      </c>
      <c r="AF56" s="275">
        <v>243</v>
      </c>
      <c r="AG56" s="275">
        <v>38</v>
      </c>
      <c r="AH56" s="309">
        <f t="shared" ref="AH56:AH61" si="13">((AF56*AG56)/1000)</f>
        <v>9.234</v>
      </c>
      <c r="AI56" s="438">
        <v>41.5</v>
      </c>
      <c r="AJ56" s="200">
        <v>41.5</v>
      </c>
    </row>
    <row r="57" spans="1:36" ht="12.75" customHeight="1" x14ac:dyDescent="0.2">
      <c r="A57" s="242" t="s">
        <v>6</v>
      </c>
      <c r="B57" s="243">
        <v>477</v>
      </c>
      <c r="C57" s="244">
        <v>498</v>
      </c>
      <c r="D57" s="244">
        <v>423</v>
      </c>
      <c r="E57" s="244">
        <v>518</v>
      </c>
      <c r="F57" s="244">
        <v>548</v>
      </c>
      <c r="G57" s="244">
        <v>557</v>
      </c>
      <c r="H57" s="244">
        <v>571</v>
      </c>
      <c r="I57" s="244">
        <v>573</v>
      </c>
      <c r="J57" s="287">
        <v>604</v>
      </c>
      <c r="K57" s="287">
        <v>648</v>
      </c>
      <c r="L57" s="243">
        <v>489</v>
      </c>
      <c r="M57" s="244">
        <v>528</v>
      </c>
      <c r="N57" s="244">
        <v>553</v>
      </c>
      <c r="O57" s="244">
        <v>559</v>
      </c>
      <c r="P57" s="244">
        <v>593</v>
      </c>
      <c r="Q57" s="245">
        <v>652</v>
      </c>
      <c r="R57" s="243">
        <v>571</v>
      </c>
      <c r="S57" s="244">
        <v>535</v>
      </c>
      <c r="T57" s="244">
        <v>540</v>
      </c>
      <c r="U57" s="287">
        <v>570</v>
      </c>
      <c r="V57" s="335">
        <v>550</v>
      </c>
      <c r="X57" s="329"/>
      <c r="Y57" s="329"/>
      <c r="Z57" s="329"/>
      <c r="AA57" s="329"/>
      <c r="AB57" s="329"/>
      <c r="AC57" s="329"/>
      <c r="AD57" s="275" t="s">
        <v>103</v>
      </c>
      <c r="AE57" s="432" t="s">
        <v>108</v>
      </c>
      <c r="AF57" s="435">
        <v>582</v>
      </c>
      <c r="AG57" s="435">
        <v>37.5</v>
      </c>
      <c r="AH57" s="309">
        <f t="shared" si="13"/>
        <v>21.824999999999999</v>
      </c>
      <c r="AI57" s="438">
        <v>41</v>
      </c>
    </row>
    <row r="58" spans="1:36" ht="12.75" customHeight="1" x14ac:dyDescent="0.2">
      <c r="A58" s="231" t="s">
        <v>7</v>
      </c>
      <c r="B58" s="247">
        <v>92.5</v>
      </c>
      <c r="C58" s="248">
        <v>90.3</v>
      </c>
      <c r="D58" s="248">
        <v>97.4</v>
      </c>
      <c r="E58" s="248">
        <v>100</v>
      </c>
      <c r="F58" s="248">
        <v>100</v>
      </c>
      <c r="G58" s="248">
        <v>100</v>
      </c>
      <c r="H58" s="248">
        <v>94.9</v>
      </c>
      <c r="I58" s="248">
        <v>94.9</v>
      </c>
      <c r="J58" s="288">
        <v>97.4</v>
      </c>
      <c r="K58" s="288">
        <v>100</v>
      </c>
      <c r="L58" s="247">
        <v>77.8</v>
      </c>
      <c r="M58" s="248">
        <v>94.3</v>
      </c>
      <c r="N58" s="248">
        <v>90</v>
      </c>
      <c r="O58" s="248">
        <v>100</v>
      </c>
      <c r="P58" s="248">
        <v>100</v>
      </c>
      <c r="Q58" s="249">
        <v>87</v>
      </c>
      <c r="R58" s="247">
        <v>60</v>
      </c>
      <c r="S58" s="248">
        <v>71</v>
      </c>
      <c r="T58" s="248">
        <v>65.2</v>
      </c>
      <c r="U58" s="288">
        <v>72.7</v>
      </c>
      <c r="V58" s="251">
        <v>71.099999999999994</v>
      </c>
      <c r="W58" s="336"/>
      <c r="X58" s="697" t="s">
        <v>101</v>
      </c>
      <c r="Y58" s="697"/>
      <c r="Z58" s="697"/>
      <c r="AA58" s="697"/>
      <c r="AB58" s="371"/>
      <c r="AC58" s="371"/>
      <c r="AD58" s="275" t="s">
        <v>104</v>
      </c>
      <c r="AE58" s="433" t="s">
        <v>109</v>
      </c>
      <c r="AF58" s="436">
        <v>510</v>
      </c>
      <c r="AG58" s="436">
        <v>37</v>
      </c>
      <c r="AH58" s="309">
        <f t="shared" si="13"/>
        <v>18.87</v>
      </c>
      <c r="AI58" s="439">
        <v>40.5</v>
      </c>
    </row>
    <row r="59" spans="1:36" ht="12.75" customHeight="1" x14ac:dyDescent="0.2">
      <c r="A59" s="231" t="s">
        <v>8</v>
      </c>
      <c r="B59" s="252">
        <v>5.8000000000000003E-2</v>
      </c>
      <c r="C59" s="253">
        <v>5.0999999999999997E-2</v>
      </c>
      <c r="D59" s="253">
        <v>3.5999999999999997E-2</v>
      </c>
      <c r="E59" s="253">
        <v>3.5000000000000003E-2</v>
      </c>
      <c r="F59" s="253">
        <v>3.3000000000000002E-2</v>
      </c>
      <c r="G59" s="253">
        <v>3.4000000000000002E-2</v>
      </c>
      <c r="H59" s="253">
        <v>4.4999999999999998E-2</v>
      </c>
      <c r="I59" s="253">
        <v>0.04</v>
      </c>
      <c r="J59" s="290">
        <v>5.1999999999999998E-2</v>
      </c>
      <c r="K59" s="290">
        <v>4.4999999999999998E-2</v>
      </c>
      <c r="L59" s="252">
        <v>7.8E-2</v>
      </c>
      <c r="M59" s="253">
        <v>5.8000000000000003E-2</v>
      </c>
      <c r="N59" s="253">
        <v>6.3E-2</v>
      </c>
      <c r="O59" s="253">
        <v>4.2999999999999997E-2</v>
      </c>
      <c r="P59" s="253">
        <v>3.6999999999999998E-2</v>
      </c>
      <c r="Q59" s="254">
        <v>6.6000000000000003E-2</v>
      </c>
      <c r="R59" s="252">
        <v>9.8000000000000004E-2</v>
      </c>
      <c r="S59" s="253">
        <v>9.8000000000000004E-2</v>
      </c>
      <c r="T59" s="253">
        <v>0.10100000000000001</v>
      </c>
      <c r="U59" s="290">
        <v>8.4000000000000005E-2</v>
      </c>
      <c r="V59" s="256">
        <v>9.7000000000000003E-2</v>
      </c>
      <c r="W59" s="336"/>
      <c r="X59" s="371"/>
      <c r="Y59" s="371"/>
      <c r="Z59" s="371"/>
      <c r="AA59" s="371"/>
      <c r="AB59" s="371"/>
      <c r="AC59" s="371"/>
      <c r="AD59" s="275" t="s">
        <v>105</v>
      </c>
      <c r="AE59" s="433" t="s">
        <v>110</v>
      </c>
      <c r="AF59" s="436">
        <v>530</v>
      </c>
      <c r="AG59" s="275">
        <v>37</v>
      </c>
      <c r="AH59" s="309">
        <f t="shared" si="13"/>
        <v>19.61</v>
      </c>
      <c r="AI59" s="438">
        <v>40</v>
      </c>
    </row>
    <row r="60" spans="1:36" ht="12.75" customHeight="1" x14ac:dyDescent="0.2">
      <c r="A60" s="242" t="s">
        <v>1</v>
      </c>
      <c r="B60" s="257">
        <f>B57/B56*100-100</f>
        <v>-8.2692307692307736</v>
      </c>
      <c r="C60" s="258">
        <f t="shared" ref="C60:E60" si="14">C57/C56*100-100</f>
        <v>-4.2307692307692264</v>
      </c>
      <c r="D60" s="441">
        <f t="shared" si="14"/>
        <v>-18.65384615384616</v>
      </c>
      <c r="E60" s="258">
        <f t="shared" si="14"/>
        <v>-0.3846153846153868</v>
      </c>
      <c r="F60" s="258">
        <f>F57/F56*100-100</f>
        <v>5.3846153846153868</v>
      </c>
      <c r="G60" s="258">
        <f t="shared" ref="G60:L60" si="15">G57/G56*100-100</f>
        <v>7.1153846153846132</v>
      </c>
      <c r="H60" s="258">
        <f t="shared" si="15"/>
        <v>9.8076923076923208</v>
      </c>
      <c r="I60" s="258">
        <f t="shared" si="15"/>
        <v>10.192307692307708</v>
      </c>
      <c r="J60" s="315">
        <f>J57/J56*100-100</f>
        <v>16.15384615384616</v>
      </c>
      <c r="K60" s="315">
        <f>K57/K56*100-100</f>
        <v>24.615384615384613</v>
      </c>
      <c r="L60" s="257">
        <f t="shared" si="15"/>
        <v>-5.961538461538467</v>
      </c>
      <c r="M60" s="258">
        <f>M57/M56*100-100</f>
        <v>1.538461538461533</v>
      </c>
      <c r="N60" s="258">
        <f t="shared" ref="N60:V60" si="16">N57/N56*100-100</f>
        <v>6.3461538461538396</v>
      </c>
      <c r="O60" s="258">
        <f t="shared" si="16"/>
        <v>7.5</v>
      </c>
      <c r="P60" s="258">
        <f t="shared" ref="P60:Q60" si="17">P57/P56*100-100</f>
        <v>14.038461538461533</v>
      </c>
      <c r="Q60" s="258">
        <f t="shared" si="17"/>
        <v>25.384615384615387</v>
      </c>
      <c r="R60" s="257">
        <f t="shared" si="16"/>
        <v>9.8076923076923208</v>
      </c>
      <c r="S60" s="258">
        <f t="shared" si="16"/>
        <v>2.8846153846153726</v>
      </c>
      <c r="T60" s="258">
        <f t="shared" si="16"/>
        <v>3.8461538461538538</v>
      </c>
      <c r="U60" s="315">
        <f t="shared" si="16"/>
        <v>9.6153846153846274</v>
      </c>
      <c r="V60" s="333">
        <f t="shared" si="16"/>
        <v>5.7692307692307736</v>
      </c>
      <c r="W60" s="442" t="s">
        <v>121</v>
      </c>
      <c r="X60" s="371"/>
      <c r="Y60" s="371"/>
      <c r="Z60" s="371"/>
      <c r="AA60" s="371"/>
      <c r="AB60" s="371"/>
      <c r="AC60" s="371"/>
      <c r="AD60" s="275" t="s">
        <v>106</v>
      </c>
      <c r="AE60" s="433" t="s">
        <v>111</v>
      </c>
      <c r="AF60" s="436">
        <v>480</v>
      </c>
      <c r="AG60" s="275">
        <v>36.5</v>
      </c>
      <c r="AH60" s="309">
        <f t="shared" si="13"/>
        <v>17.52</v>
      </c>
      <c r="AI60" s="438">
        <v>39.5</v>
      </c>
    </row>
    <row r="61" spans="1:36" ht="13.5" customHeight="1" thickBot="1" x14ac:dyDescent="0.25">
      <c r="A61" s="261" t="s">
        <v>27</v>
      </c>
      <c r="B61" s="262">
        <f>B57-B42</f>
        <v>51</v>
      </c>
      <c r="C61" s="263">
        <f t="shared" ref="C61:I61" si="18">C57-C42</f>
        <v>77</v>
      </c>
      <c r="D61" s="263">
        <f t="shared" si="18"/>
        <v>43</v>
      </c>
      <c r="E61" s="263">
        <f t="shared" si="18"/>
        <v>97</v>
      </c>
      <c r="F61" s="263">
        <f t="shared" si="18"/>
        <v>131</v>
      </c>
      <c r="G61" s="263">
        <f t="shared" si="18"/>
        <v>138</v>
      </c>
      <c r="H61" s="263">
        <f t="shared" si="18"/>
        <v>142</v>
      </c>
      <c r="I61" s="263">
        <f t="shared" si="18"/>
        <v>136</v>
      </c>
      <c r="J61" s="316">
        <f>J57-J42</f>
        <v>154</v>
      </c>
      <c r="K61" s="316">
        <f>K57-K42</f>
        <v>196</v>
      </c>
      <c r="L61" s="220">
        <f>L57-K42</f>
        <v>37</v>
      </c>
      <c r="M61" s="221">
        <f>M57-L42</f>
        <v>142</v>
      </c>
      <c r="N61" s="221">
        <f>N57-M42</f>
        <v>127</v>
      </c>
      <c r="O61" s="221">
        <f>O57-N42</f>
        <v>122</v>
      </c>
      <c r="P61" s="221">
        <f t="shared" ref="P61:Q61" si="19">P57-O42</f>
        <v>169</v>
      </c>
      <c r="Q61" s="221">
        <f t="shared" si="19"/>
        <v>243</v>
      </c>
      <c r="R61" s="220">
        <f>R57-O42</f>
        <v>147</v>
      </c>
      <c r="S61" s="221">
        <f>S57-P42</f>
        <v>126</v>
      </c>
      <c r="T61" s="221">
        <f>T57-Q42</f>
        <v>118</v>
      </c>
      <c r="U61" s="348">
        <f>U57-R42</f>
        <v>153</v>
      </c>
      <c r="V61" s="265">
        <f>V57-S42</f>
        <v>131</v>
      </c>
      <c r="W61" s="336"/>
      <c r="X61" s="210"/>
      <c r="Y61" s="371"/>
      <c r="Z61" s="371"/>
      <c r="AA61" s="371"/>
      <c r="AB61" s="371"/>
      <c r="AC61" s="371"/>
      <c r="AD61" s="275" t="s">
        <v>107</v>
      </c>
      <c r="AE61" s="434" t="s">
        <v>112</v>
      </c>
      <c r="AF61" s="436">
        <v>284</v>
      </c>
      <c r="AG61" s="275">
        <v>36.5</v>
      </c>
      <c r="AH61" s="309">
        <f t="shared" si="13"/>
        <v>10.366</v>
      </c>
      <c r="AI61" s="438">
        <v>39.5</v>
      </c>
      <c r="AJ61" s="200">
        <v>39.5</v>
      </c>
    </row>
    <row r="62" spans="1:36" x14ac:dyDescent="0.2">
      <c r="A62" s="266" t="s">
        <v>51</v>
      </c>
      <c r="B62" s="267">
        <v>533</v>
      </c>
      <c r="C62" s="268">
        <v>421</v>
      </c>
      <c r="D62" s="268">
        <v>515</v>
      </c>
      <c r="E62" s="268">
        <v>516</v>
      </c>
      <c r="F62" s="268">
        <v>402</v>
      </c>
      <c r="G62" s="268">
        <v>401</v>
      </c>
      <c r="H62" s="268">
        <v>526</v>
      </c>
      <c r="I62" s="268">
        <v>527</v>
      </c>
      <c r="J62" s="268">
        <v>505</v>
      </c>
      <c r="K62" s="323">
        <v>207</v>
      </c>
      <c r="L62" s="267">
        <v>478</v>
      </c>
      <c r="M62" s="268">
        <v>469</v>
      </c>
      <c r="N62" s="268">
        <v>530</v>
      </c>
      <c r="O62" s="268">
        <v>455</v>
      </c>
      <c r="P62" s="268">
        <v>459</v>
      </c>
      <c r="Q62" s="269">
        <v>303</v>
      </c>
      <c r="R62" s="267">
        <v>452</v>
      </c>
      <c r="S62" s="268">
        <v>824</v>
      </c>
      <c r="T62" s="268">
        <v>921</v>
      </c>
      <c r="U62" s="323">
        <v>435</v>
      </c>
      <c r="V62" s="270">
        <f>SUM(B62:U62)</f>
        <v>9879</v>
      </c>
      <c r="W62" s="200" t="s">
        <v>56</v>
      </c>
      <c r="X62" s="271">
        <f>S47-V62</f>
        <v>24</v>
      </c>
      <c r="Y62" s="292">
        <f>X62/S47</f>
        <v>2.4235080278703423E-3</v>
      </c>
      <c r="Z62" s="228"/>
    </row>
    <row r="63" spans="1:36" x14ac:dyDescent="0.2">
      <c r="A63" s="273" t="s">
        <v>28</v>
      </c>
      <c r="B63" s="218">
        <v>42</v>
      </c>
      <c r="C63" s="275">
        <v>41.5</v>
      </c>
      <c r="D63" s="275">
        <v>41.5</v>
      </c>
      <c r="E63" s="275">
        <v>41</v>
      </c>
      <c r="F63" s="275">
        <v>40.5</v>
      </c>
      <c r="G63" s="275">
        <v>40.5</v>
      </c>
      <c r="H63" s="275">
        <v>40</v>
      </c>
      <c r="I63" s="275">
        <v>40</v>
      </c>
      <c r="J63" s="275">
        <v>39.5</v>
      </c>
      <c r="K63" s="322">
        <v>39</v>
      </c>
      <c r="L63" s="218">
        <v>42</v>
      </c>
      <c r="M63" s="275">
        <v>41</v>
      </c>
      <c r="N63" s="275">
        <v>40.5</v>
      </c>
      <c r="O63" s="275">
        <v>40</v>
      </c>
      <c r="P63" s="275">
        <v>40</v>
      </c>
      <c r="Q63" s="219">
        <v>39</v>
      </c>
      <c r="R63" s="218"/>
      <c r="S63" s="275"/>
      <c r="T63" s="275"/>
      <c r="U63" s="322"/>
      <c r="V63" s="222"/>
      <c r="W63" s="200" t="s">
        <v>57</v>
      </c>
      <c r="X63" s="200">
        <v>37.090000000000003</v>
      </c>
      <c r="Y63" s="228"/>
    </row>
    <row r="64" spans="1:36" ht="13.5" thickBot="1" x14ac:dyDescent="0.25">
      <c r="A64" s="274" t="s">
        <v>26</v>
      </c>
      <c r="B64" s="216">
        <f>(B63-B52)</f>
        <v>4</v>
      </c>
      <c r="C64" s="217">
        <f>(C63-C52)</f>
        <v>4</v>
      </c>
      <c r="D64" s="217">
        <f t="shared" ref="D64:U64" si="20">(D63-D52)</f>
        <v>4.5</v>
      </c>
      <c r="E64" s="217">
        <f t="shared" si="20"/>
        <v>4</v>
      </c>
      <c r="F64" s="217">
        <f t="shared" si="20"/>
        <v>3.5</v>
      </c>
      <c r="G64" s="217">
        <f t="shared" si="20"/>
        <v>3.5</v>
      </c>
      <c r="H64" s="217">
        <f t="shared" si="20"/>
        <v>3.5</v>
      </c>
      <c r="I64" s="217">
        <f t="shared" si="20"/>
        <v>3.5</v>
      </c>
      <c r="J64" s="217">
        <f t="shared" si="20"/>
        <v>3.5</v>
      </c>
      <c r="K64" s="416">
        <f t="shared" si="20"/>
        <v>3</v>
      </c>
      <c r="L64" s="216">
        <f t="shared" si="20"/>
        <v>4</v>
      </c>
      <c r="M64" s="217">
        <f t="shared" si="20"/>
        <v>3.5</v>
      </c>
      <c r="N64" s="217">
        <f t="shared" si="20"/>
        <v>3.5</v>
      </c>
      <c r="O64" s="217">
        <f t="shared" si="20"/>
        <v>3.5</v>
      </c>
      <c r="P64" s="217">
        <f t="shared" si="20"/>
        <v>3.5</v>
      </c>
      <c r="Q64" s="217">
        <f t="shared" si="20"/>
        <v>3</v>
      </c>
      <c r="R64" s="216">
        <f t="shared" si="20"/>
        <v>0</v>
      </c>
      <c r="S64" s="217">
        <f t="shared" si="20"/>
        <v>0</v>
      </c>
      <c r="T64" s="217">
        <f t="shared" si="20"/>
        <v>0</v>
      </c>
      <c r="U64" s="416">
        <f t="shared" si="20"/>
        <v>0</v>
      </c>
      <c r="V64" s="223"/>
      <c r="W64" s="200" t="s">
        <v>26</v>
      </c>
      <c r="X64" s="200">
        <f>X63-U48</f>
        <v>3.25</v>
      </c>
    </row>
    <row r="65" spans="1:31" x14ac:dyDescent="0.2">
      <c r="B65" s="200">
        <v>42</v>
      </c>
      <c r="C65" s="200">
        <v>41.5</v>
      </c>
      <c r="D65" s="191">
        <v>41.5</v>
      </c>
      <c r="E65" s="200">
        <v>41</v>
      </c>
      <c r="L65" s="200">
        <v>42</v>
      </c>
      <c r="O65" s="200">
        <v>40</v>
      </c>
    </row>
    <row r="66" spans="1:31" ht="13.5" thickBot="1" x14ac:dyDescent="0.25">
      <c r="D66" s="191" t="s">
        <v>76</v>
      </c>
    </row>
    <row r="67" spans="1:31" ht="13.5" thickBot="1" x14ac:dyDescent="0.25">
      <c r="R67" s="429"/>
      <c r="S67" s="430"/>
      <c r="T67" s="430"/>
      <c r="U67" s="430"/>
      <c r="V67" s="430"/>
      <c r="W67" s="431"/>
    </row>
    <row r="68" spans="1:31" ht="13.5" thickBot="1" x14ac:dyDescent="0.25">
      <c r="A68" s="230" t="s">
        <v>122</v>
      </c>
      <c r="B68" s="698" t="s">
        <v>53</v>
      </c>
      <c r="C68" s="699"/>
      <c r="D68" s="699"/>
      <c r="E68" s="699"/>
      <c r="F68" s="699"/>
      <c r="G68" s="699"/>
      <c r="H68" s="699"/>
      <c r="I68" s="699"/>
      <c r="J68" s="699"/>
      <c r="K68" s="700"/>
      <c r="L68" s="690" t="s">
        <v>63</v>
      </c>
      <c r="M68" s="691"/>
      <c r="N68" s="691"/>
      <c r="O68" s="691"/>
      <c r="P68" s="691"/>
      <c r="Q68" s="691"/>
      <c r="R68" s="710" t="s">
        <v>64</v>
      </c>
      <c r="S68" s="711"/>
      <c r="T68" s="711"/>
      <c r="U68" s="711"/>
      <c r="V68" s="711"/>
      <c r="W68" s="712"/>
      <c r="X68" s="298" t="s">
        <v>55</v>
      </c>
    </row>
    <row r="69" spans="1:31" x14ac:dyDescent="0.2">
      <c r="A69" s="231" t="s">
        <v>54</v>
      </c>
      <c r="B69" s="324">
        <v>1</v>
      </c>
      <c r="C69" s="325">
        <v>2</v>
      </c>
      <c r="D69" s="325">
        <v>3</v>
      </c>
      <c r="E69" s="325">
        <v>4</v>
      </c>
      <c r="F69" s="325">
        <v>5</v>
      </c>
      <c r="G69" s="325">
        <v>6</v>
      </c>
      <c r="H69" s="325">
        <v>7</v>
      </c>
      <c r="I69" s="325">
        <v>8</v>
      </c>
      <c r="J69" s="347">
        <v>9</v>
      </c>
      <c r="K69" s="347">
        <v>10</v>
      </c>
      <c r="L69" s="324">
        <v>1</v>
      </c>
      <c r="M69" s="325">
        <v>2</v>
      </c>
      <c r="N69" s="325">
        <v>3</v>
      </c>
      <c r="O69" s="325">
        <v>4</v>
      </c>
      <c r="P69" s="325">
        <v>5</v>
      </c>
      <c r="Q69" s="347">
        <v>6</v>
      </c>
      <c r="R69" s="324">
        <v>1</v>
      </c>
      <c r="S69" s="325">
        <v>2</v>
      </c>
      <c r="T69" s="325">
        <v>3</v>
      </c>
      <c r="U69" s="325">
        <v>4</v>
      </c>
      <c r="V69" s="325">
        <v>5</v>
      </c>
      <c r="W69" s="326">
        <v>6</v>
      </c>
      <c r="X69" s="450">
        <v>754</v>
      </c>
    </row>
    <row r="70" spans="1:31" ht="13.5" thickBot="1" x14ac:dyDescent="0.25">
      <c r="A70" s="231" t="s">
        <v>2</v>
      </c>
      <c r="B70" s="453">
        <v>1</v>
      </c>
      <c r="C70" s="461">
        <v>2</v>
      </c>
      <c r="D70" s="449">
        <v>3</v>
      </c>
      <c r="E70" s="449">
        <v>3</v>
      </c>
      <c r="F70" s="455">
        <v>4</v>
      </c>
      <c r="G70" s="455">
        <v>4</v>
      </c>
      <c r="H70" s="460">
        <v>5</v>
      </c>
      <c r="I70" s="460">
        <v>5</v>
      </c>
      <c r="J70" s="462">
        <v>6</v>
      </c>
      <c r="K70" s="463">
        <v>7</v>
      </c>
      <c r="L70" s="453">
        <v>1</v>
      </c>
      <c r="M70" s="454">
        <v>2</v>
      </c>
      <c r="N70" s="449">
        <v>3</v>
      </c>
      <c r="O70" s="455">
        <v>4</v>
      </c>
      <c r="P70" s="460">
        <v>5</v>
      </c>
      <c r="Q70" s="464">
        <v>6</v>
      </c>
      <c r="R70" s="422">
        <v>1</v>
      </c>
      <c r="S70" s="426">
        <v>2</v>
      </c>
      <c r="T70" s="424">
        <v>3</v>
      </c>
      <c r="U70" s="465">
        <v>4</v>
      </c>
      <c r="V70" s="425">
        <v>5</v>
      </c>
      <c r="W70" s="427">
        <v>6</v>
      </c>
      <c r="X70" s="451" t="s">
        <v>0</v>
      </c>
    </row>
    <row r="71" spans="1:31" x14ac:dyDescent="0.2">
      <c r="A71" s="236" t="s">
        <v>3</v>
      </c>
      <c r="B71" s="456">
        <v>620</v>
      </c>
      <c r="C71" s="457">
        <v>620</v>
      </c>
      <c r="D71" s="457">
        <v>620</v>
      </c>
      <c r="E71" s="457">
        <v>620</v>
      </c>
      <c r="F71" s="457">
        <v>620</v>
      </c>
      <c r="G71" s="457">
        <v>620</v>
      </c>
      <c r="H71" s="457">
        <v>620</v>
      </c>
      <c r="I71" s="457">
        <v>620</v>
      </c>
      <c r="J71" s="458">
        <v>620</v>
      </c>
      <c r="K71" s="459">
        <v>620</v>
      </c>
      <c r="L71" s="456">
        <v>620</v>
      </c>
      <c r="M71" s="457">
        <v>620</v>
      </c>
      <c r="N71" s="457">
        <v>620</v>
      </c>
      <c r="O71" s="457">
        <v>620</v>
      </c>
      <c r="P71" s="457">
        <v>620</v>
      </c>
      <c r="Q71" s="458">
        <v>620</v>
      </c>
      <c r="R71" s="417">
        <v>620</v>
      </c>
      <c r="S71" s="418">
        <v>620</v>
      </c>
      <c r="T71" s="418">
        <v>620</v>
      </c>
      <c r="U71" s="418">
        <v>620</v>
      </c>
      <c r="V71" s="418">
        <v>620</v>
      </c>
      <c r="W71" s="420">
        <v>620</v>
      </c>
      <c r="X71" s="452">
        <v>620</v>
      </c>
      <c r="Y71" s="328"/>
      <c r="Z71" s="329"/>
      <c r="AA71" s="329"/>
      <c r="AB71" s="329"/>
      <c r="AC71" s="329"/>
    </row>
    <row r="72" spans="1:31" x14ac:dyDescent="0.2">
      <c r="A72" s="242" t="s">
        <v>6</v>
      </c>
      <c r="B72" s="243">
        <v>556</v>
      </c>
      <c r="C72" s="244">
        <v>585</v>
      </c>
      <c r="D72" s="244">
        <v>587</v>
      </c>
      <c r="E72" s="244">
        <v>586</v>
      </c>
      <c r="F72" s="244">
        <v>630</v>
      </c>
      <c r="G72" s="244">
        <v>623</v>
      </c>
      <c r="H72" s="244">
        <v>635</v>
      </c>
      <c r="I72" s="244">
        <v>638</v>
      </c>
      <c r="J72" s="287">
        <v>663</v>
      </c>
      <c r="K72" s="245">
        <v>689</v>
      </c>
      <c r="L72" s="243">
        <v>547</v>
      </c>
      <c r="M72" s="244">
        <v>593</v>
      </c>
      <c r="N72" s="244">
        <v>607</v>
      </c>
      <c r="O72" s="244">
        <v>630</v>
      </c>
      <c r="P72" s="244">
        <v>649</v>
      </c>
      <c r="Q72" s="287">
        <v>674</v>
      </c>
      <c r="R72" s="243">
        <v>545</v>
      </c>
      <c r="S72" s="244">
        <v>587</v>
      </c>
      <c r="T72" s="244">
        <v>609</v>
      </c>
      <c r="U72" s="244">
        <v>629</v>
      </c>
      <c r="V72" s="244">
        <v>662</v>
      </c>
      <c r="W72" s="245">
        <v>711</v>
      </c>
      <c r="X72" s="397">
        <v>616</v>
      </c>
      <c r="Z72" s="329"/>
      <c r="AA72" s="329"/>
      <c r="AB72" s="329"/>
      <c r="AC72" s="329"/>
    </row>
    <row r="73" spans="1:31" x14ac:dyDescent="0.2">
      <c r="A73" s="231" t="s">
        <v>7</v>
      </c>
      <c r="B73" s="247">
        <v>74.400000000000006</v>
      </c>
      <c r="C73" s="248">
        <v>90.6</v>
      </c>
      <c r="D73" s="248">
        <v>94.9</v>
      </c>
      <c r="E73" s="248">
        <v>97.4</v>
      </c>
      <c r="F73" s="248">
        <v>100</v>
      </c>
      <c r="G73" s="248">
        <v>100</v>
      </c>
      <c r="H73" s="248">
        <v>97.4</v>
      </c>
      <c r="I73" s="248">
        <v>100</v>
      </c>
      <c r="J73" s="288">
        <v>100</v>
      </c>
      <c r="K73" s="249">
        <v>86.7</v>
      </c>
      <c r="L73" s="247">
        <v>58.3</v>
      </c>
      <c r="M73" s="248">
        <v>91.4</v>
      </c>
      <c r="N73" s="248">
        <v>88.9</v>
      </c>
      <c r="O73" s="248">
        <v>97.1</v>
      </c>
      <c r="P73" s="248">
        <v>94.1</v>
      </c>
      <c r="Q73" s="288">
        <v>100</v>
      </c>
      <c r="R73" s="247">
        <v>89.5</v>
      </c>
      <c r="S73" s="248">
        <v>97.7</v>
      </c>
      <c r="T73" s="248">
        <v>100</v>
      </c>
      <c r="U73" s="248">
        <v>97.4</v>
      </c>
      <c r="V73" s="248">
        <v>94.4</v>
      </c>
      <c r="W73" s="249">
        <v>91.3</v>
      </c>
      <c r="X73" s="398">
        <v>79.3</v>
      </c>
      <c r="Y73" s="336"/>
      <c r="Z73" s="474" t="s">
        <v>123</v>
      </c>
      <c r="AA73" s="329"/>
      <c r="AB73" s="329"/>
      <c r="AC73" s="329"/>
      <c r="AD73" s="329"/>
      <c r="AE73" s="364" t="s">
        <v>124</v>
      </c>
    </row>
    <row r="74" spans="1:31" x14ac:dyDescent="0.2">
      <c r="A74" s="231" t="s">
        <v>8</v>
      </c>
      <c r="B74" s="252">
        <v>9.5000000000000001E-2</v>
      </c>
      <c r="C74" s="253">
        <v>5.1999999999999998E-2</v>
      </c>
      <c r="D74" s="253">
        <v>4.7E-2</v>
      </c>
      <c r="E74" s="253">
        <v>4.3999999999999997E-2</v>
      </c>
      <c r="F74" s="253">
        <v>4.1000000000000002E-2</v>
      </c>
      <c r="G74" s="253">
        <v>4.1000000000000002E-2</v>
      </c>
      <c r="H74" s="253">
        <v>4.4999999999999998E-2</v>
      </c>
      <c r="I74" s="253">
        <v>3.7999999999999999E-2</v>
      </c>
      <c r="J74" s="290">
        <v>4.4999999999999998E-2</v>
      </c>
      <c r="K74" s="254">
        <v>6.9000000000000006E-2</v>
      </c>
      <c r="L74" s="252">
        <v>0.188</v>
      </c>
      <c r="M74" s="253">
        <v>6.8000000000000005E-2</v>
      </c>
      <c r="N74" s="253">
        <v>6.2E-2</v>
      </c>
      <c r="O74" s="253">
        <v>4.2000000000000003E-2</v>
      </c>
      <c r="P74" s="253">
        <v>4.5999999999999999E-2</v>
      </c>
      <c r="Q74" s="290">
        <v>5.6000000000000001E-2</v>
      </c>
      <c r="R74" s="252">
        <v>6.4000000000000001E-2</v>
      </c>
      <c r="S74" s="253">
        <v>4.5999999999999999E-2</v>
      </c>
      <c r="T74" s="253">
        <v>0.04</v>
      </c>
      <c r="U74" s="253">
        <v>4.2999999999999997E-2</v>
      </c>
      <c r="V74" s="253">
        <v>0.04</v>
      </c>
      <c r="W74" s="254">
        <v>5.2999999999999999E-2</v>
      </c>
      <c r="X74" s="399">
        <v>8.8999999999999996E-2</v>
      </c>
      <c r="Y74" s="336"/>
      <c r="Z74" s="371"/>
      <c r="AA74" s="371"/>
      <c r="AB74" s="371"/>
      <c r="AC74" s="371"/>
    </row>
    <row r="75" spans="1:31" x14ac:dyDescent="0.2">
      <c r="A75" s="242" t="s">
        <v>1</v>
      </c>
      <c r="B75" s="257">
        <f>B72/B71*100-100</f>
        <v>-10.322580645161295</v>
      </c>
      <c r="C75" s="258">
        <f t="shared" ref="C75:E75" si="21">C72/C71*100-100</f>
        <v>-5.6451612903225765</v>
      </c>
      <c r="D75" s="258">
        <f t="shared" si="21"/>
        <v>-5.3225806451612954</v>
      </c>
      <c r="E75" s="258">
        <f t="shared" si="21"/>
        <v>-5.4838709677419359</v>
      </c>
      <c r="F75" s="258">
        <f>F72/F71*100-100</f>
        <v>1.6129032258064484</v>
      </c>
      <c r="G75" s="258">
        <f t="shared" ref="G75:I75" si="22">G72/G71*100-100</f>
        <v>0.48387096774193594</v>
      </c>
      <c r="H75" s="258">
        <f t="shared" si="22"/>
        <v>2.4193548387096797</v>
      </c>
      <c r="I75" s="258">
        <f t="shared" si="22"/>
        <v>2.9032258064516157</v>
      </c>
      <c r="J75" s="315">
        <f>J72/J71*100-100</f>
        <v>6.9354838709677438</v>
      </c>
      <c r="K75" s="259">
        <f>K72/K71*100-100</f>
        <v>11.129032258064512</v>
      </c>
      <c r="L75" s="257">
        <f t="shared" ref="L75" si="23">L72/L71*100-100</f>
        <v>-11.774193548387103</v>
      </c>
      <c r="M75" s="258">
        <f>M72/M71*100-100</f>
        <v>-4.3548387096774235</v>
      </c>
      <c r="N75" s="258">
        <f t="shared" ref="N75:X75" si="24">N72/N71*100-100</f>
        <v>-2.0967741935483843</v>
      </c>
      <c r="O75" s="258">
        <f t="shared" si="24"/>
        <v>1.6129032258064484</v>
      </c>
      <c r="P75" s="258">
        <f t="shared" si="24"/>
        <v>4.6774193548387188</v>
      </c>
      <c r="Q75" s="315">
        <f t="shared" si="24"/>
        <v>8.709677419354847</v>
      </c>
      <c r="R75" s="257">
        <f t="shared" si="24"/>
        <v>-12.096774193548384</v>
      </c>
      <c r="S75" s="258">
        <f t="shared" si="24"/>
        <v>-5.3225806451612954</v>
      </c>
      <c r="T75" s="258">
        <f t="shared" si="24"/>
        <v>-1.774193548387089</v>
      </c>
      <c r="U75" s="258">
        <f t="shared" si="24"/>
        <v>1.4516129032257936</v>
      </c>
      <c r="V75" s="258">
        <f t="shared" ref="V75:W75" si="25">V72/V71*100-100</f>
        <v>6.774193548387089</v>
      </c>
      <c r="W75" s="259">
        <f t="shared" si="25"/>
        <v>14.677419354838705</v>
      </c>
      <c r="X75" s="390">
        <f t="shared" si="24"/>
        <v>-0.64516129032257652</v>
      </c>
      <c r="Z75" s="371"/>
      <c r="AA75" s="371"/>
      <c r="AB75" s="371"/>
      <c r="AC75" s="371"/>
    </row>
    <row r="76" spans="1:31" ht="13.5" thickBot="1" x14ac:dyDescent="0.25">
      <c r="A76" s="261" t="s">
        <v>27</v>
      </c>
      <c r="B76" s="220">
        <f>B72-B57</f>
        <v>79</v>
      </c>
      <c r="C76" s="221">
        <f t="shared" ref="C76:I76" si="26">C72-C57</f>
        <v>87</v>
      </c>
      <c r="D76" s="221">
        <f t="shared" si="26"/>
        <v>164</v>
      </c>
      <c r="E76" s="221">
        <f t="shared" si="26"/>
        <v>68</v>
      </c>
      <c r="F76" s="221">
        <f t="shared" si="26"/>
        <v>82</v>
      </c>
      <c r="G76" s="221">
        <f t="shared" si="26"/>
        <v>66</v>
      </c>
      <c r="H76" s="221">
        <f t="shared" si="26"/>
        <v>64</v>
      </c>
      <c r="I76" s="221">
        <f t="shared" si="26"/>
        <v>65</v>
      </c>
      <c r="J76" s="348">
        <f>J72-J57</f>
        <v>59</v>
      </c>
      <c r="K76" s="226">
        <f>K72-K57</f>
        <v>41</v>
      </c>
      <c r="L76" s="220">
        <f>L72-K57</f>
        <v>-101</v>
      </c>
      <c r="M76" s="221">
        <f>M72-L57</f>
        <v>104</v>
      </c>
      <c r="N76" s="221">
        <f>N72-M57</f>
        <v>79</v>
      </c>
      <c r="O76" s="221">
        <f>O72-N57</f>
        <v>77</v>
      </c>
      <c r="P76" s="221">
        <f t="shared" ref="P76" si="27">P72-O57</f>
        <v>90</v>
      </c>
      <c r="Q76" s="348">
        <f t="shared" ref="Q76" si="28">Q72-P57</f>
        <v>81</v>
      </c>
      <c r="R76" s="262">
        <f t="shared" ref="R76:W76" si="29">R72-O57</f>
        <v>-14</v>
      </c>
      <c r="S76" s="263">
        <f t="shared" si="29"/>
        <v>-6</v>
      </c>
      <c r="T76" s="263">
        <f t="shared" si="29"/>
        <v>-43</v>
      </c>
      <c r="U76" s="263">
        <f t="shared" si="29"/>
        <v>58</v>
      </c>
      <c r="V76" s="263">
        <f t="shared" si="29"/>
        <v>127</v>
      </c>
      <c r="W76" s="264">
        <f t="shared" si="29"/>
        <v>171</v>
      </c>
      <c r="X76" s="400">
        <f>X72-S57</f>
        <v>81</v>
      </c>
      <c r="Y76" s="336"/>
      <c r="Z76" s="210"/>
      <c r="AA76" s="371"/>
      <c r="AB76" s="371"/>
      <c r="AC76" s="371"/>
    </row>
    <row r="77" spans="1:31" x14ac:dyDescent="0.2">
      <c r="A77" s="266" t="s">
        <v>51</v>
      </c>
      <c r="B77" s="267">
        <v>531</v>
      </c>
      <c r="C77" s="268">
        <v>421</v>
      </c>
      <c r="D77" s="268">
        <v>515</v>
      </c>
      <c r="E77" s="268">
        <v>515</v>
      </c>
      <c r="F77" s="268">
        <v>402</v>
      </c>
      <c r="G77" s="268">
        <v>401</v>
      </c>
      <c r="H77" s="268">
        <v>526</v>
      </c>
      <c r="I77" s="268">
        <v>527</v>
      </c>
      <c r="J77" s="268">
        <v>505</v>
      </c>
      <c r="K77" s="323">
        <v>207</v>
      </c>
      <c r="L77" s="267">
        <v>477</v>
      </c>
      <c r="M77" s="268">
        <v>469</v>
      </c>
      <c r="N77" s="268">
        <v>529</v>
      </c>
      <c r="O77" s="268">
        <v>455</v>
      </c>
      <c r="P77" s="268">
        <v>459</v>
      </c>
      <c r="Q77" s="323">
        <v>303</v>
      </c>
      <c r="R77" s="267">
        <v>243</v>
      </c>
      <c r="S77" s="268">
        <v>582</v>
      </c>
      <c r="T77" s="268">
        <v>510</v>
      </c>
      <c r="U77" s="268">
        <v>530</v>
      </c>
      <c r="V77" s="268">
        <v>479</v>
      </c>
      <c r="W77" s="269">
        <v>284</v>
      </c>
      <c r="X77" s="270">
        <f>SUM(B77:W77)</f>
        <v>9870</v>
      </c>
      <c r="Y77" s="200" t="s">
        <v>56</v>
      </c>
      <c r="Z77" s="271">
        <f>V62-X77</f>
        <v>9</v>
      </c>
      <c r="AA77" s="292">
        <f>Z77/V62</f>
        <v>9.1102338293349531E-4</v>
      </c>
      <c r="AB77" s="228"/>
    </row>
    <row r="78" spans="1:31" x14ac:dyDescent="0.2">
      <c r="A78" s="273" t="s">
        <v>28</v>
      </c>
      <c r="B78" s="218">
        <v>45</v>
      </c>
      <c r="C78" s="275">
        <v>43.5</v>
      </c>
      <c r="D78" s="275">
        <v>43.5</v>
      </c>
      <c r="E78" s="275">
        <v>43.5</v>
      </c>
      <c r="F78" s="275">
        <v>43</v>
      </c>
      <c r="G78" s="275">
        <v>43</v>
      </c>
      <c r="H78" s="275">
        <v>42.5</v>
      </c>
      <c r="I78" s="275">
        <v>42.5</v>
      </c>
      <c r="J78" s="275">
        <v>42</v>
      </c>
      <c r="K78" s="322">
        <v>41.5</v>
      </c>
      <c r="L78" s="218">
        <v>45</v>
      </c>
      <c r="M78" s="275">
        <v>43.5</v>
      </c>
      <c r="N78" s="275">
        <v>43</v>
      </c>
      <c r="O78" s="275">
        <v>42.5</v>
      </c>
      <c r="P78" s="275">
        <v>42.5</v>
      </c>
      <c r="Q78" s="322">
        <v>42</v>
      </c>
      <c r="R78" s="218">
        <v>44.5</v>
      </c>
      <c r="S78" s="275">
        <v>43.5</v>
      </c>
      <c r="T78" s="275">
        <v>43</v>
      </c>
      <c r="U78" s="275">
        <v>42.5</v>
      </c>
      <c r="V78" s="275">
        <v>41.5</v>
      </c>
      <c r="W78" s="219">
        <v>41.5</v>
      </c>
      <c r="X78" s="222"/>
      <c r="Y78" s="200" t="s">
        <v>57</v>
      </c>
      <c r="Z78" s="200">
        <v>40.81</v>
      </c>
      <c r="AA78" s="228"/>
    </row>
    <row r="79" spans="1:31" ht="13.5" thickBot="1" x14ac:dyDescent="0.25">
      <c r="A79" s="274" t="s">
        <v>26</v>
      </c>
      <c r="B79" s="216">
        <f>(B78-B63)</f>
        <v>3</v>
      </c>
      <c r="C79" s="217">
        <f t="shared" ref="C79:V79" si="30">(C78-C63)</f>
        <v>2</v>
      </c>
      <c r="D79" s="217">
        <f t="shared" si="30"/>
        <v>2</v>
      </c>
      <c r="E79" s="217">
        <f t="shared" si="30"/>
        <v>2.5</v>
      </c>
      <c r="F79" s="217">
        <f t="shared" si="30"/>
        <v>2.5</v>
      </c>
      <c r="G79" s="217">
        <f t="shared" si="30"/>
        <v>2.5</v>
      </c>
      <c r="H79" s="217">
        <f t="shared" si="30"/>
        <v>2.5</v>
      </c>
      <c r="I79" s="217">
        <f t="shared" si="30"/>
        <v>2.5</v>
      </c>
      <c r="J79" s="217">
        <f t="shared" si="30"/>
        <v>2.5</v>
      </c>
      <c r="K79" s="416">
        <f t="shared" si="30"/>
        <v>2.5</v>
      </c>
      <c r="L79" s="216">
        <f t="shared" si="30"/>
        <v>3</v>
      </c>
      <c r="M79" s="217">
        <f t="shared" si="30"/>
        <v>2.5</v>
      </c>
      <c r="N79" s="217">
        <f t="shared" si="30"/>
        <v>2.5</v>
      </c>
      <c r="O79" s="217">
        <f t="shared" si="30"/>
        <v>2.5</v>
      </c>
      <c r="P79" s="217">
        <f t="shared" si="30"/>
        <v>2.5</v>
      </c>
      <c r="Q79" s="416">
        <f t="shared" si="30"/>
        <v>3</v>
      </c>
      <c r="R79" s="216">
        <f t="shared" si="30"/>
        <v>44.5</v>
      </c>
      <c r="S79" s="217">
        <f t="shared" si="30"/>
        <v>43.5</v>
      </c>
      <c r="T79" s="217">
        <f t="shared" si="30"/>
        <v>43</v>
      </c>
      <c r="U79" s="217">
        <f t="shared" si="30"/>
        <v>42.5</v>
      </c>
      <c r="V79" s="217">
        <f t="shared" si="30"/>
        <v>41.5</v>
      </c>
      <c r="W79" s="410">
        <f>(W78-W67)</f>
        <v>41.5</v>
      </c>
      <c r="X79" s="223"/>
      <c r="Y79" s="200" t="s">
        <v>57</v>
      </c>
      <c r="Z79" s="200">
        <f>Z78-X63</f>
        <v>3.7199999999999989</v>
      </c>
    </row>
    <row r="80" spans="1:31" x14ac:dyDescent="0.2">
      <c r="B80" s="200">
        <v>45</v>
      </c>
      <c r="D80" s="191"/>
      <c r="G80" s="200">
        <v>43</v>
      </c>
      <c r="H80" s="200">
        <v>42.5</v>
      </c>
      <c r="L80" s="200">
        <v>45</v>
      </c>
      <c r="N80" s="200">
        <v>43</v>
      </c>
      <c r="O80" s="200">
        <v>42.5</v>
      </c>
      <c r="R80" s="200">
        <v>44.5</v>
      </c>
      <c r="V80" s="200">
        <v>41.5</v>
      </c>
    </row>
    <row r="81" spans="1:27" ht="13.5" thickBot="1" x14ac:dyDescent="0.25"/>
    <row r="82" spans="1:27" ht="13.5" thickBot="1" x14ac:dyDescent="0.25">
      <c r="A82" s="230" t="s">
        <v>133</v>
      </c>
      <c r="B82" s="698" t="s">
        <v>53</v>
      </c>
      <c r="C82" s="699"/>
      <c r="D82" s="699"/>
      <c r="E82" s="699"/>
      <c r="F82" s="699"/>
      <c r="G82" s="699"/>
      <c r="H82" s="699"/>
      <c r="I82" s="699"/>
      <c r="J82" s="699"/>
      <c r="K82" s="700"/>
      <c r="L82" s="690" t="s">
        <v>63</v>
      </c>
      <c r="M82" s="691"/>
      <c r="N82" s="691"/>
      <c r="O82" s="691"/>
      <c r="P82" s="691"/>
      <c r="Q82" s="691"/>
      <c r="R82" s="698" t="s">
        <v>64</v>
      </c>
      <c r="S82" s="699"/>
      <c r="T82" s="699"/>
      <c r="U82" s="699"/>
      <c r="V82" s="699"/>
      <c r="W82" s="700"/>
      <c r="X82" s="298" t="s">
        <v>55</v>
      </c>
    </row>
    <row r="83" spans="1:27" x14ac:dyDescent="0.2">
      <c r="A83" s="231" t="s">
        <v>54</v>
      </c>
      <c r="B83" s="324">
        <v>1</v>
      </c>
      <c r="C83" s="325">
        <v>2</v>
      </c>
      <c r="D83" s="325">
        <v>3</v>
      </c>
      <c r="E83" s="325">
        <v>4</v>
      </c>
      <c r="F83" s="325">
        <v>5</v>
      </c>
      <c r="G83" s="325">
        <v>6</v>
      </c>
      <c r="H83" s="325">
        <v>7</v>
      </c>
      <c r="I83" s="325">
        <v>8</v>
      </c>
      <c r="J83" s="347">
        <v>9</v>
      </c>
      <c r="K83" s="347">
        <v>10</v>
      </c>
      <c r="L83" s="324">
        <v>1</v>
      </c>
      <c r="M83" s="325">
        <v>2</v>
      </c>
      <c r="N83" s="325">
        <v>3</v>
      </c>
      <c r="O83" s="325">
        <v>4</v>
      </c>
      <c r="P83" s="325">
        <v>5</v>
      </c>
      <c r="Q83" s="347">
        <v>6</v>
      </c>
      <c r="R83" s="324">
        <v>1</v>
      </c>
      <c r="S83" s="325">
        <v>2</v>
      </c>
      <c r="T83" s="325">
        <v>3</v>
      </c>
      <c r="U83" s="325">
        <v>4</v>
      </c>
      <c r="V83" s="325">
        <v>5</v>
      </c>
      <c r="W83" s="326">
        <v>6</v>
      </c>
      <c r="X83" s="450">
        <v>674</v>
      </c>
    </row>
    <row r="84" spans="1:27" ht="13.5" thickBot="1" x14ac:dyDescent="0.25">
      <c r="A84" s="231" t="s">
        <v>2</v>
      </c>
      <c r="B84" s="453">
        <v>1</v>
      </c>
      <c r="C84" s="461">
        <v>2</v>
      </c>
      <c r="D84" s="449">
        <v>3</v>
      </c>
      <c r="E84" s="449">
        <v>3</v>
      </c>
      <c r="F84" s="455">
        <v>4</v>
      </c>
      <c r="G84" s="455">
        <v>4</v>
      </c>
      <c r="H84" s="460">
        <v>5</v>
      </c>
      <c r="I84" s="460">
        <v>5</v>
      </c>
      <c r="J84" s="462">
        <v>6</v>
      </c>
      <c r="K84" s="463">
        <v>7</v>
      </c>
      <c r="L84" s="453">
        <v>1</v>
      </c>
      <c r="M84" s="454">
        <v>2</v>
      </c>
      <c r="N84" s="449">
        <v>3</v>
      </c>
      <c r="O84" s="455">
        <v>4</v>
      </c>
      <c r="P84" s="460">
        <v>5</v>
      </c>
      <c r="Q84" s="464">
        <v>6</v>
      </c>
      <c r="R84" s="422">
        <v>1</v>
      </c>
      <c r="S84" s="426">
        <v>2</v>
      </c>
      <c r="T84" s="424">
        <v>3</v>
      </c>
      <c r="U84" s="465">
        <v>4</v>
      </c>
      <c r="V84" s="425">
        <v>5</v>
      </c>
      <c r="W84" s="427">
        <v>6</v>
      </c>
      <c r="X84" s="451" t="s">
        <v>0</v>
      </c>
    </row>
    <row r="85" spans="1:27" x14ac:dyDescent="0.2">
      <c r="A85" s="236" t="s">
        <v>3</v>
      </c>
      <c r="B85" s="456">
        <v>720</v>
      </c>
      <c r="C85" s="457">
        <v>720</v>
      </c>
      <c r="D85" s="457">
        <v>720</v>
      </c>
      <c r="E85" s="457">
        <v>720</v>
      </c>
      <c r="F85" s="457">
        <v>720</v>
      </c>
      <c r="G85" s="457">
        <v>720</v>
      </c>
      <c r="H85" s="457">
        <v>720</v>
      </c>
      <c r="I85" s="457">
        <v>720</v>
      </c>
      <c r="J85" s="458">
        <v>720</v>
      </c>
      <c r="K85" s="459">
        <v>720</v>
      </c>
      <c r="L85" s="456">
        <v>720</v>
      </c>
      <c r="M85" s="457">
        <v>720</v>
      </c>
      <c r="N85" s="457">
        <v>720</v>
      </c>
      <c r="O85" s="457">
        <v>720</v>
      </c>
      <c r="P85" s="457">
        <v>720</v>
      </c>
      <c r="Q85" s="458">
        <v>720</v>
      </c>
      <c r="R85" s="417">
        <v>720</v>
      </c>
      <c r="S85" s="418">
        <v>720</v>
      </c>
      <c r="T85" s="418">
        <v>720</v>
      </c>
      <c r="U85" s="418">
        <v>720</v>
      </c>
      <c r="V85" s="418">
        <v>720</v>
      </c>
      <c r="W85" s="420">
        <v>720</v>
      </c>
      <c r="X85" s="452">
        <v>720</v>
      </c>
      <c r="Y85" s="328"/>
      <c r="Z85" s="329"/>
      <c r="AA85" s="329"/>
    </row>
    <row r="86" spans="1:27" x14ac:dyDescent="0.2">
      <c r="A86" s="242" t="s">
        <v>6</v>
      </c>
      <c r="B86" s="243">
        <v>652</v>
      </c>
      <c r="C86" s="244">
        <v>665</v>
      </c>
      <c r="D86" s="244">
        <v>687</v>
      </c>
      <c r="E86" s="244">
        <v>688</v>
      </c>
      <c r="F86" s="244">
        <v>720</v>
      </c>
      <c r="G86" s="244">
        <v>690</v>
      </c>
      <c r="H86" s="244">
        <v>740</v>
      </c>
      <c r="I86" s="244">
        <v>727</v>
      </c>
      <c r="J86" s="287">
        <v>760</v>
      </c>
      <c r="K86" s="245">
        <v>797</v>
      </c>
      <c r="L86" s="243">
        <v>650</v>
      </c>
      <c r="M86" s="244">
        <v>691</v>
      </c>
      <c r="N86" s="244">
        <v>710</v>
      </c>
      <c r="O86" s="244">
        <v>729</v>
      </c>
      <c r="P86" s="244">
        <v>744</v>
      </c>
      <c r="Q86" s="287">
        <v>771</v>
      </c>
      <c r="R86" s="243">
        <v>610</v>
      </c>
      <c r="S86" s="244">
        <v>645</v>
      </c>
      <c r="T86" s="244">
        <v>708</v>
      </c>
      <c r="U86" s="244">
        <v>720</v>
      </c>
      <c r="V86" s="244">
        <v>760</v>
      </c>
      <c r="W86" s="245">
        <v>777</v>
      </c>
      <c r="X86" s="397">
        <v>708</v>
      </c>
      <c r="Z86" s="329"/>
      <c r="AA86" s="329"/>
    </row>
    <row r="87" spans="1:27" x14ac:dyDescent="0.2">
      <c r="A87" s="231" t="s">
        <v>7</v>
      </c>
      <c r="B87" s="247">
        <v>71.8</v>
      </c>
      <c r="C87" s="248">
        <v>96.8</v>
      </c>
      <c r="D87" s="248">
        <v>92.1</v>
      </c>
      <c r="E87" s="248">
        <v>100</v>
      </c>
      <c r="F87" s="248">
        <v>96.7</v>
      </c>
      <c r="G87" s="248">
        <v>96.7</v>
      </c>
      <c r="H87" s="248">
        <v>97.4</v>
      </c>
      <c r="I87" s="248">
        <v>97.4</v>
      </c>
      <c r="J87" s="288">
        <v>94.6</v>
      </c>
      <c r="K87" s="249">
        <v>93.3</v>
      </c>
      <c r="L87" s="247">
        <v>75</v>
      </c>
      <c r="M87" s="248">
        <v>68.599999999999994</v>
      </c>
      <c r="N87" s="248">
        <v>87.2</v>
      </c>
      <c r="O87" s="248">
        <v>97.1</v>
      </c>
      <c r="P87" s="248">
        <v>94.1</v>
      </c>
      <c r="Q87" s="288">
        <v>90.9</v>
      </c>
      <c r="R87" s="247">
        <v>77.8</v>
      </c>
      <c r="S87" s="248">
        <v>88.4</v>
      </c>
      <c r="T87" s="248">
        <v>97.4</v>
      </c>
      <c r="U87" s="248">
        <v>94.9</v>
      </c>
      <c r="V87" s="248">
        <v>100</v>
      </c>
      <c r="W87" s="249">
        <v>90.5</v>
      </c>
      <c r="X87" s="398">
        <v>78.099999999999994</v>
      </c>
      <c r="Y87" s="336"/>
      <c r="Z87" s="210"/>
      <c r="AA87" s="210"/>
    </row>
    <row r="88" spans="1:27" x14ac:dyDescent="0.2">
      <c r="A88" s="231" t="s">
        <v>8</v>
      </c>
      <c r="B88" s="252">
        <v>9.5000000000000001E-2</v>
      </c>
      <c r="C88" s="253">
        <v>4.7E-2</v>
      </c>
      <c r="D88" s="253">
        <v>4.9000000000000002E-2</v>
      </c>
      <c r="E88" s="253">
        <v>4.4999999999999998E-2</v>
      </c>
      <c r="F88" s="253">
        <v>4.7E-2</v>
      </c>
      <c r="G88" s="253">
        <v>0.04</v>
      </c>
      <c r="H88" s="253">
        <v>5.0999999999999997E-2</v>
      </c>
      <c r="I88" s="253">
        <v>5.0999999999999997E-2</v>
      </c>
      <c r="J88" s="290">
        <v>4.7E-2</v>
      </c>
      <c r="K88" s="254">
        <v>6.2E-2</v>
      </c>
      <c r="L88" s="252">
        <v>0.09</v>
      </c>
      <c r="M88" s="253">
        <v>9.5000000000000001E-2</v>
      </c>
      <c r="N88" s="253">
        <v>7.2999999999999995E-2</v>
      </c>
      <c r="O88" s="253">
        <v>0.05</v>
      </c>
      <c r="P88" s="253">
        <v>5.1999999999999998E-2</v>
      </c>
      <c r="Q88" s="290">
        <v>7.5999999999999998E-2</v>
      </c>
      <c r="R88" s="252">
        <v>9.7000000000000003E-2</v>
      </c>
      <c r="S88" s="253">
        <v>5.7000000000000002E-2</v>
      </c>
      <c r="T88" s="253">
        <v>4.1000000000000002E-2</v>
      </c>
      <c r="U88" s="253">
        <v>4.4999999999999998E-2</v>
      </c>
      <c r="V88" s="253">
        <v>3.3000000000000002E-2</v>
      </c>
      <c r="W88" s="254">
        <v>5.1999999999999998E-2</v>
      </c>
      <c r="X88" s="399">
        <v>8.4000000000000005E-2</v>
      </c>
      <c r="Y88" s="336"/>
      <c r="Z88" s="371"/>
      <c r="AA88" s="371"/>
    </row>
    <row r="89" spans="1:27" x14ac:dyDescent="0.2">
      <c r="A89" s="242" t="s">
        <v>1</v>
      </c>
      <c r="B89" s="257">
        <f>B86/B85*100-100</f>
        <v>-9.4444444444444429</v>
      </c>
      <c r="C89" s="258">
        <f t="shared" ref="C89:E89" si="31">C86/C85*100-100</f>
        <v>-7.6388888888888857</v>
      </c>
      <c r="D89" s="258">
        <f t="shared" si="31"/>
        <v>-4.5833333333333286</v>
      </c>
      <c r="E89" s="258">
        <f t="shared" si="31"/>
        <v>-4.4444444444444429</v>
      </c>
      <c r="F89" s="258">
        <f>F86/F85*100-100</f>
        <v>0</v>
      </c>
      <c r="G89" s="258">
        <f t="shared" ref="G89:I89" si="32">G86/G85*100-100</f>
        <v>-4.1666666666666572</v>
      </c>
      <c r="H89" s="258">
        <f t="shared" si="32"/>
        <v>2.7777777777777715</v>
      </c>
      <c r="I89" s="258">
        <f t="shared" si="32"/>
        <v>0.97222222222221433</v>
      </c>
      <c r="J89" s="315">
        <f>J86/J85*100-100</f>
        <v>5.5555555555555571</v>
      </c>
      <c r="K89" s="259">
        <f>K86/K85*100-100</f>
        <v>10.694444444444457</v>
      </c>
      <c r="L89" s="257">
        <f t="shared" ref="L89" si="33">L86/L85*100-100</f>
        <v>-9.7222222222222143</v>
      </c>
      <c r="M89" s="258">
        <f>M86/M85*100-100</f>
        <v>-4.0277777777777715</v>
      </c>
      <c r="N89" s="258">
        <f t="shared" ref="N89:X89" si="34">N86/N85*100-100</f>
        <v>-1.3888888888888857</v>
      </c>
      <c r="O89" s="258">
        <f t="shared" si="34"/>
        <v>1.25</v>
      </c>
      <c r="P89" s="258">
        <f t="shared" si="34"/>
        <v>3.3333333333333428</v>
      </c>
      <c r="Q89" s="315">
        <f t="shared" si="34"/>
        <v>7.0833333333333286</v>
      </c>
      <c r="R89" s="257">
        <f t="shared" si="34"/>
        <v>-15.277777777777786</v>
      </c>
      <c r="S89" s="258">
        <f t="shared" si="34"/>
        <v>-10.416666666666657</v>
      </c>
      <c r="T89" s="258">
        <f t="shared" si="34"/>
        <v>-1.6666666666666714</v>
      </c>
      <c r="U89" s="258">
        <f t="shared" si="34"/>
        <v>0</v>
      </c>
      <c r="V89" s="258">
        <f t="shared" si="34"/>
        <v>5.5555555555555571</v>
      </c>
      <c r="W89" s="259">
        <f t="shared" si="34"/>
        <v>7.9166666666666572</v>
      </c>
      <c r="X89" s="390">
        <f t="shared" si="34"/>
        <v>-1.6666666666666714</v>
      </c>
      <c r="Z89" s="371"/>
      <c r="AA89" s="371"/>
    </row>
    <row r="90" spans="1:27" ht="13.5" thickBot="1" x14ac:dyDescent="0.25">
      <c r="A90" s="261" t="s">
        <v>27</v>
      </c>
      <c r="B90" s="220">
        <f>B86-B72</f>
        <v>96</v>
      </c>
      <c r="C90" s="221">
        <f t="shared" ref="C90:W90" si="35">C86-C72</f>
        <v>80</v>
      </c>
      <c r="D90" s="221">
        <f t="shared" si="35"/>
        <v>100</v>
      </c>
      <c r="E90" s="221">
        <f t="shared" si="35"/>
        <v>102</v>
      </c>
      <c r="F90" s="221">
        <f t="shared" si="35"/>
        <v>90</v>
      </c>
      <c r="G90" s="221">
        <f t="shared" si="35"/>
        <v>67</v>
      </c>
      <c r="H90" s="221">
        <f t="shared" si="35"/>
        <v>105</v>
      </c>
      <c r="I90" s="221">
        <f t="shared" si="35"/>
        <v>89</v>
      </c>
      <c r="J90" s="348">
        <f t="shared" si="35"/>
        <v>97</v>
      </c>
      <c r="K90" s="226">
        <f t="shared" si="35"/>
        <v>108</v>
      </c>
      <c r="L90" s="220">
        <f t="shared" si="35"/>
        <v>103</v>
      </c>
      <c r="M90" s="221">
        <f t="shared" si="35"/>
        <v>98</v>
      </c>
      <c r="N90" s="221">
        <f t="shared" si="35"/>
        <v>103</v>
      </c>
      <c r="O90" s="221">
        <f t="shared" si="35"/>
        <v>99</v>
      </c>
      <c r="P90" s="221">
        <f t="shared" si="35"/>
        <v>95</v>
      </c>
      <c r="Q90" s="348">
        <f t="shared" si="35"/>
        <v>97</v>
      </c>
      <c r="R90" s="262">
        <f t="shared" si="35"/>
        <v>65</v>
      </c>
      <c r="S90" s="263">
        <f t="shared" si="35"/>
        <v>58</v>
      </c>
      <c r="T90" s="263">
        <f t="shared" si="35"/>
        <v>99</v>
      </c>
      <c r="U90" s="263">
        <f t="shared" si="35"/>
        <v>91</v>
      </c>
      <c r="V90" s="263">
        <f t="shared" si="35"/>
        <v>98</v>
      </c>
      <c r="W90" s="264">
        <f t="shared" si="35"/>
        <v>66</v>
      </c>
      <c r="X90" s="400">
        <f>X86-X71</f>
        <v>88</v>
      </c>
      <c r="Y90" s="336"/>
      <c r="Z90" s="210"/>
      <c r="AA90" s="371"/>
    </row>
    <row r="91" spans="1:27" x14ac:dyDescent="0.2">
      <c r="A91" s="266" t="s">
        <v>51</v>
      </c>
      <c r="B91" s="267">
        <v>530</v>
      </c>
      <c r="C91" s="268">
        <v>420</v>
      </c>
      <c r="D91" s="268">
        <v>515</v>
      </c>
      <c r="E91" s="268">
        <v>515</v>
      </c>
      <c r="F91" s="268">
        <v>401</v>
      </c>
      <c r="G91" s="268">
        <v>401</v>
      </c>
      <c r="H91" s="268">
        <v>525</v>
      </c>
      <c r="I91" s="268">
        <v>526</v>
      </c>
      <c r="J91" s="268">
        <v>505</v>
      </c>
      <c r="K91" s="323">
        <v>207</v>
      </c>
      <c r="L91" s="267">
        <v>477</v>
      </c>
      <c r="M91" s="268">
        <v>469</v>
      </c>
      <c r="N91" s="268">
        <v>528</v>
      </c>
      <c r="O91" s="268">
        <v>454</v>
      </c>
      <c r="P91" s="268">
        <v>458</v>
      </c>
      <c r="Q91" s="323">
        <v>303</v>
      </c>
      <c r="R91" s="267">
        <v>243</v>
      </c>
      <c r="S91" s="268">
        <v>582</v>
      </c>
      <c r="T91" s="268">
        <v>510</v>
      </c>
      <c r="U91" s="268">
        <v>530</v>
      </c>
      <c r="V91" s="268">
        <v>479</v>
      </c>
      <c r="W91" s="269">
        <v>284</v>
      </c>
      <c r="X91" s="270">
        <f>SUM(B91:W91)</f>
        <v>9862</v>
      </c>
      <c r="Y91" s="200" t="s">
        <v>56</v>
      </c>
      <c r="Z91" s="271">
        <f>X77-X91</f>
        <v>8</v>
      </c>
      <c r="AA91" s="292">
        <f>Z91/X77</f>
        <v>8.1053698074974665E-4</v>
      </c>
    </row>
    <row r="92" spans="1:27" x14ac:dyDescent="0.2">
      <c r="A92" s="273" t="s">
        <v>28</v>
      </c>
      <c r="B92" s="218">
        <v>47</v>
      </c>
      <c r="C92" s="275">
        <v>45.5</v>
      </c>
      <c r="D92" s="275">
        <v>45.5</v>
      </c>
      <c r="E92" s="275">
        <v>45.5</v>
      </c>
      <c r="F92" s="275">
        <v>45</v>
      </c>
      <c r="G92" s="275">
        <v>45</v>
      </c>
      <c r="H92" s="275">
        <v>44</v>
      </c>
      <c r="I92" s="275">
        <v>44.5</v>
      </c>
      <c r="J92" s="275">
        <v>43.5</v>
      </c>
      <c r="K92" s="322">
        <v>43</v>
      </c>
      <c r="L92" s="218">
        <v>47</v>
      </c>
      <c r="M92" s="275">
        <v>45.5</v>
      </c>
      <c r="N92" s="275">
        <v>45</v>
      </c>
      <c r="O92" s="275">
        <v>44</v>
      </c>
      <c r="P92" s="275">
        <v>44</v>
      </c>
      <c r="Q92" s="322">
        <v>43.5</v>
      </c>
      <c r="R92" s="218">
        <v>46.5</v>
      </c>
      <c r="S92" s="275">
        <v>45.5</v>
      </c>
      <c r="T92" s="275">
        <v>45</v>
      </c>
      <c r="U92" s="275">
        <v>44</v>
      </c>
      <c r="V92" s="275">
        <v>43</v>
      </c>
      <c r="W92" s="219">
        <v>43</v>
      </c>
      <c r="X92" s="222"/>
      <c r="Y92" s="200" t="s">
        <v>57</v>
      </c>
      <c r="Z92" s="200">
        <v>43.09</v>
      </c>
      <c r="AA92" s="228"/>
    </row>
    <row r="93" spans="1:27" ht="13.5" thickBot="1" x14ac:dyDescent="0.25">
      <c r="A93" s="274" t="s">
        <v>26</v>
      </c>
      <c r="B93" s="216">
        <f>(B92-B78)</f>
        <v>2</v>
      </c>
      <c r="C93" s="217">
        <f t="shared" ref="C93:W93" si="36">(C92-C78)</f>
        <v>2</v>
      </c>
      <c r="D93" s="217">
        <f t="shared" si="36"/>
        <v>2</v>
      </c>
      <c r="E93" s="217">
        <f t="shared" si="36"/>
        <v>2</v>
      </c>
      <c r="F93" s="217">
        <f t="shared" si="36"/>
        <v>2</v>
      </c>
      <c r="G93" s="217">
        <f t="shared" si="36"/>
        <v>2</v>
      </c>
      <c r="H93" s="217">
        <f t="shared" si="36"/>
        <v>1.5</v>
      </c>
      <c r="I93" s="217">
        <f t="shared" si="36"/>
        <v>2</v>
      </c>
      <c r="J93" s="217">
        <f t="shared" si="36"/>
        <v>1.5</v>
      </c>
      <c r="K93" s="416">
        <f t="shared" si="36"/>
        <v>1.5</v>
      </c>
      <c r="L93" s="216">
        <f t="shared" si="36"/>
        <v>2</v>
      </c>
      <c r="M93" s="217">
        <f t="shared" si="36"/>
        <v>2</v>
      </c>
      <c r="N93" s="217">
        <f t="shared" si="36"/>
        <v>2</v>
      </c>
      <c r="O93" s="217">
        <f t="shared" si="36"/>
        <v>1.5</v>
      </c>
      <c r="P93" s="217">
        <f t="shared" si="36"/>
        <v>1.5</v>
      </c>
      <c r="Q93" s="416">
        <f t="shared" si="36"/>
        <v>1.5</v>
      </c>
      <c r="R93" s="216">
        <f t="shared" si="36"/>
        <v>2</v>
      </c>
      <c r="S93" s="217">
        <f t="shared" si="36"/>
        <v>2</v>
      </c>
      <c r="T93" s="217">
        <f t="shared" si="36"/>
        <v>2</v>
      </c>
      <c r="U93" s="217">
        <f t="shared" si="36"/>
        <v>1.5</v>
      </c>
      <c r="V93" s="217">
        <f t="shared" si="36"/>
        <v>1.5</v>
      </c>
      <c r="W93" s="410">
        <f t="shared" si="36"/>
        <v>1.5</v>
      </c>
      <c r="X93" s="223"/>
      <c r="Y93" s="200" t="s">
        <v>57</v>
      </c>
      <c r="Z93" s="200">
        <f>Z92-Z78</f>
        <v>2.2800000000000011</v>
      </c>
    </row>
    <row r="94" spans="1:27" x14ac:dyDescent="0.2">
      <c r="C94" s="200">
        <v>45.5</v>
      </c>
      <c r="D94" s="200">
        <v>45.5</v>
      </c>
      <c r="E94" s="200">
        <v>45.5</v>
      </c>
      <c r="F94" s="200">
        <v>45</v>
      </c>
      <c r="H94" s="200">
        <v>44</v>
      </c>
      <c r="I94" s="200">
        <v>44.5</v>
      </c>
      <c r="J94" s="200">
        <v>43.5</v>
      </c>
      <c r="K94" s="200">
        <v>43</v>
      </c>
      <c r="L94" s="200">
        <v>47</v>
      </c>
      <c r="M94" s="200">
        <v>45.5</v>
      </c>
      <c r="N94" s="200">
        <v>45</v>
      </c>
      <c r="O94" s="200">
        <v>44</v>
      </c>
      <c r="P94" s="200">
        <v>44</v>
      </c>
      <c r="Q94" s="200">
        <v>43.5</v>
      </c>
      <c r="T94" s="200">
        <v>45</v>
      </c>
      <c r="V94" s="200">
        <v>43</v>
      </c>
      <c r="W94" s="200">
        <v>43</v>
      </c>
    </row>
    <row r="95" spans="1:27" ht="13.5" thickBot="1" x14ac:dyDescent="0.25"/>
    <row r="96" spans="1:27" ht="13.5" thickBot="1" x14ac:dyDescent="0.25">
      <c r="A96" s="230" t="s">
        <v>136</v>
      </c>
      <c r="B96" s="698" t="s">
        <v>53</v>
      </c>
      <c r="C96" s="699"/>
      <c r="D96" s="699"/>
      <c r="E96" s="699"/>
      <c r="F96" s="699"/>
      <c r="G96" s="699"/>
      <c r="H96" s="699"/>
      <c r="I96" s="699"/>
      <c r="J96" s="699"/>
      <c r="K96" s="700"/>
      <c r="L96" s="690" t="s">
        <v>63</v>
      </c>
      <c r="M96" s="691"/>
      <c r="N96" s="691"/>
      <c r="O96" s="691"/>
      <c r="P96" s="691"/>
      <c r="Q96" s="691"/>
      <c r="R96" s="698" t="s">
        <v>64</v>
      </c>
      <c r="S96" s="699"/>
      <c r="T96" s="699"/>
      <c r="U96" s="699"/>
      <c r="V96" s="699"/>
      <c r="W96" s="700"/>
      <c r="X96" s="298" t="s">
        <v>55</v>
      </c>
    </row>
    <row r="97" spans="1:27" x14ac:dyDescent="0.2">
      <c r="A97" s="231" t="s">
        <v>54</v>
      </c>
      <c r="B97" s="324">
        <v>1</v>
      </c>
      <c r="C97" s="325">
        <v>2</v>
      </c>
      <c r="D97" s="325">
        <v>3</v>
      </c>
      <c r="E97" s="325">
        <v>4</v>
      </c>
      <c r="F97" s="325">
        <v>5</v>
      </c>
      <c r="G97" s="325">
        <v>6</v>
      </c>
      <c r="H97" s="325">
        <v>7</v>
      </c>
      <c r="I97" s="325">
        <v>8</v>
      </c>
      <c r="J97" s="347">
        <v>9</v>
      </c>
      <c r="K97" s="347">
        <v>10</v>
      </c>
      <c r="L97" s="324">
        <v>1</v>
      </c>
      <c r="M97" s="325">
        <v>2</v>
      </c>
      <c r="N97" s="325">
        <v>3</v>
      </c>
      <c r="O97" s="325">
        <v>4</v>
      </c>
      <c r="P97" s="325">
        <v>5</v>
      </c>
      <c r="Q97" s="347">
        <v>6</v>
      </c>
      <c r="R97" s="324">
        <v>1</v>
      </c>
      <c r="S97" s="325">
        <v>2</v>
      </c>
      <c r="T97" s="325">
        <v>3</v>
      </c>
      <c r="U97" s="325">
        <v>4</v>
      </c>
      <c r="V97" s="325">
        <v>5</v>
      </c>
      <c r="W97" s="326">
        <v>6</v>
      </c>
      <c r="X97" s="450">
        <v>754</v>
      </c>
    </row>
    <row r="98" spans="1:27" ht="13.5" thickBot="1" x14ac:dyDescent="0.25">
      <c r="A98" s="231" t="s">
        <v>2</v>
      </c>
      <c r="B98" s="453">
        <v>1</v>
      </c>
      <c r="C98" s="461">
        <v>2</v>
      </c>
      <c r="D98" s="449">
        <v>3</v>
      </c>
      <c r="E98" s="449">
        <v>3</v>
      </c>
      <c r="F98" s="455">
        <v>4</v>
      </c>
      <c r="G98" s="455">
        <v>4</v>
      </c>
      <c r="H98" s="460">
        <v>5</v>
      </c>
      <c r="I98" s="460">
        <v>5</v>
      </c>
      <c r="J98" s="462">
        <v>6</v>
      </c>
      <c r="K98" s="463">
        <v>7</v>
      </c>
      <c r="L98" s="453">
        <v>1</v>
      </c>
      <c r="M98" s="454">
        <v>2</v>
      </c>
      <c r="N98" s="449">
        <v>3</v>
      </c>
      <c r="O98" s="455">
        <v>4</v>
      </c>
      <c r="P98" s="460">
        <v>5</v>
      </c>
      <c r="Q98" s="464">
        <v>6</v>
      </c>
      <c r="R98" s="422">
        <v>1</v>
      </c>
      <c r="S98" s="426">
        <v>2</v>
      </c>
      <c r="T98" s="424">
        <v>3</v>
      </c>
      <c r="U98" s="465">
        <v>4</v>
      </c>
      <c r="V98" s="425">
        <v>5</v>
      </c>
      <c r="W98" s="427">
        <v>6</v>
      </c>
      <c r="X98" s="451" t="s">
        <v>0</v>
      </c>
    </row>
    <row r="99" spans="1:27" x14ac:dyDescent="0.2">
      <c r="A99" s="236" t="s">
        <v>3</v>
      </c>
      <c r="B99" s="456">
        <v>810</v>
      </c>
      <c r="C99" s="457">
        <v>810</v>
      </c>
      <c r="D99" s="457">
        <v>810</v>
      </c>
      <c r="E99" s="457">
        <v>810</v>
      </c>
      <c r="F99" s="457">
        <v>810</v>
      </c>
      <c r="G99" s="457">
        <v>810</v>
      </c>
      <c r="H99" s="457">
        <v>810</v>
      </c>
      <c r="I99" s="457">
        <v>810</v>
      </c>
      <c r="J99" s="458">
        <v>810</v>
      </c>
      <c r="K99" s="459">
        <v>810</v>
      </c>
      <c r="L99" s="456">
        <v>810</v>
      </c>
      <c r="M99" s="457">
        <v>810</v>
      </c>
      <c r="N99" s="457">
        <v>810</v>
      </c>
      <c r="O99" s="457">
        <v>810</v>
      </c>
      <c r="P99" s="457">
        <v>810</v>
      </c>
      <c r="Q99" s="458">
        <v>810</v>
      </c>
      <c r="R99" s="417">
        <v>810</v>
      </c>
      <c r="S99" s="418">
        <v>810</v>
      </c>
      <c r="T99" s="418">
        <v>810</v>
      </c>
      <c r="U99" s="418">
        <v>810</v>
      </c>
      <c r="V99" s="418">
        <v>810</v>
      </c>
      <c r="W99" s="420">
        <v>810</v>
      </c>
      <c r="X99" s="452">
        <v>810</v>
      </c>
      <c r="Y99" s="328"/>
      <c r="Z99" s="329"/>
      <c r="AA99" s="329"/>
    </row>
    <row r="100" spans="1:27" x14ac:dyDescent="0.2">
      <c r="A100" s="242" t="s">
        <v>6</v>
      </c>
      <c r="B100" s="243">
        <v>731</v>
      </c>
      <c r="C100" s="244">
        <v>768</v>
      </c>
      <c r="D100" s="244">
        <v>779</v>
      </c>
      <c r="E100" s="244">
        <v>790</v>
      </c>
      <c r="F100" s="244">
        <v>815</v>
      </c>
      <c r="G100" s="244">
        <v>782</v>
      </c>
      <c r="H100" s="244">
        <v>813</v>
      </c>
      <c r="I100" s="244">
        <v>826</v>
      </c>
      <c r="J100" s="287">
        <v>817</v>
      </c>
      <c r="K100" s="245">
        <v>846</v>
      </c>
      <c r="L100" s="243">
        <v>719</v>
      </c>
      <c r="M100" s="244">
        <v>781</v>
      </c>
      <c r="N100" s="244">
        <v>798</v>
      </c>
      <c r="O100" s="244">
        <v>806</v>
      </c>
      <c r="P100" s="244">
        <v>804</v>
      </c>
      <c r="Q100" s="287">
        <v>826</v>
      </c>
      <c r="R100" s="243">
        <v>720</v>
      </c>
      <c r="S100" s="244">
        <v>733</v>
      </c>
      <c r="T100" s="244">
        <v>791</v>
      </c>
      <c r="U100" s="244">
        <v>785</v>
      </c>
      <c r="V100" s="244">
        <v>822</v>
      </c>
      <c r="W100" s="245">
        <v>831</v>
      </c>
      <c r="X100" s="397">
        <v>788</v>
      </c>
      <c r="Z100" s="329"/>
      <c r="AA100" s="329"/>
    </row>
    <row r="101" spans="1:27" x14ac:dyDescent="0.2">
      <c r="A101" s="231" t="s">
        <v>7</v>
      </c>
      <c r="B101" s="247">
        <v>61.5</v>
      </c>
      <c r="C101" s="248">
        <v>85.3</v>
      </c>
      <c r="D101" s="248">
        <v>95.7</v>
      </c>
      <c r="E101" s="248">
        <v>89.5</v>
      </c>
      <c r="F101" s="248">
        <v>93.3</v>
      </c>
      <c r="G101" s="248">
        <v>96.7</v>
      </c>
      <c r="H101" s="248">
        <v>98.7</v>
      </c>
      <c r="I101" s="248">
        <v>90.5</v>
      </c>
      <c r="J101" s="288">
        <v>92.1</v>
      </c>
      <c r="K101" s="249">
        <v>96.7</v>
      </c>
      <c r="L101" s="247">
        <v>59</v>
      </c>
      <c r="M101" s="248">
        <v>80</v>
      </c>
      <c r="N101" s="248">
        <v>76.900000000000006</v>
      </c>
      <c r="O101" s="248">
        <v>79.400000000000006</v>
      </c>
      <c r="P101" s="248">
        <v>100</v>
      </c>
      <c r="Q101" s="288">
        <v>88</v>
      </c>
      <c r="R101" s="247">
        <v>66.7</v>
      </c>
      <c r="S101" s="248">
        <v>84.1</v>
      </c>
      <c r="T101" s="248">
        <v>94.7</v>
      </c>
      <c r="U101" s="248">
        <v>97.4</v>
      </c>
      <c r="V101" s="248">
        <v>100</v>
      </c>
      <c r="W101" s="249">
        <v>100</v>
      </c>
      <c r="X101" s="398">
        <v>81.2</v>
      </c>
      <c r="Y101" s="336"/>
      <c r="Z101" s="210"/>
      <c r="AA101" s="210"/>
    </row>
    <row r="102" spans="1:27" x14ac:dyDescent="0.2">
      <c r="A102" s="231" t="s">
        <v>8</v>
      </c>
      <c r="B102" s="252">
        <v>0.114</v>
      </c>
      <c r="C102" s="253">
        <v>5.8000000000000003E-2</v>
      </c>
      <c r="D102" s="253">
        <v>5.2999999999999999E-2</v>
      </c>
      <c r="E102" s="253">
        <v>0.06</v>
      </c>
      <c r="F102" s="253">
        <v>5.3999999999999999E-2</v>
      </c>
      <c r="G102" s="253">
        <v>5.8999999999999997E-2</v>
      </c>
      <c r="H102" s="253">
        <v>6.2E-2</v>
      </c>
      <c r="I102" s="253">
        <v>0.06</v>
      </c>
      <c r="J102" s="290">
        <v>5.2999999999999999E-2</v>
      </c>
      <c r="K102" s="254">
        <v>8.3000000000000004E-2</v>
      </c>
      <c r="L102" s="252">
        <v>0.13</v>
      </c>
      <c r="M102" s="253">
        <v>8.2000000000000003E-2</v>
      </c>
      <c r="N102" s="253">
        <v>8.5999999999999993E-2</v>
      </c>
      <c r="O102" s="253">
        <v>7.6999999999999999E-2</v>
      </c>
      <c r="P102" s="253">
        <v>4.8000000000000001E-2</v>
      </c>
      <c r="Q102" s="290">
        <v>6.3E-2</v>
      </c>
      <c r="R102" s="252">
        <v>8.2000000000000003E-2</v>
      </c>
      <c r="S102" s="253">
        <v>7.4999999999999997E-2</v>
      </c>
      <c r="T102" s="253">
        <v>5.2999999999999999E-2</v>
      </c>
      <c r="U102" s="253">
        <v>0.05</v>
      </c>
      <c r="V102" s="253">
        <v>3.6999999999999998E-2</v>
      </c>
      <c r="W102" s="254">
        <v>4.1000000000000002E-2</v>
      </c>
      <c r="X102" s="399">
        <v>8.1000000000000003E-2</v>
      </c>
      <c r="Y102" s="336"/>
      <c r="Z102" s="371"/>
      <c r="AA102" s="371"/>
    </row>
    <row r="103" spans="1:27" x14ac:dyDescent="0.2">
      <c r="A103" s="242" t="s">
        <v>1</v>
      </c>
      <c r="B103" s="257">
        <f>B100/B99*100-100</f>
        <v>-9.7530864197530889</v>
      </c>
      <c r="C103" s="258">
        <f t="shared" ref="C103:E103" si="37">C100/C99*100-100</f>
        <v>-5.1851851851851762</v>
      </c>
      <c r="D103" s="258">
        <f t="shared" si="37"/>
        <v>-3.8271604938271651</v>
      </c>
      <c r="E103" s="258">
        <f t="shared" si="37"/>
        <v>-2.4691358024691397</v>
      </c>
      <c r="F103" s="258">
        <f>F100/F99*100-100</f>
        <v>0.61728395061729202</v>
      </c>
      <c r="G103" s="258">
        <f t="shared" ref="G103:I103" si="38">G100/G99*100-100</f>
        <v>-3.4567901234567842</v>
      </c>
      <c r="H103" s="258">
        <f t="shared" si="38"/>
        <v>0.3703703703703809</v>
      </c>
      <c r="I103" s="258">
        <f t="shared" si="38"/>
        <v>1.9753086419753032</v>
      </c>
      <c r="J103" s="315">
        <f>J100/J99*100-100</f>
        <v>0.86419753086420315</v>
      </c>
      <c r="K103" s="259">
        <f>K100/K99*100-100</f>
        <v>4.4444444444444571</v>
      </c>
      <c r="L103" s="257">
        <f t="shared" ref="L103" si="39">L100/L99*100-100</f>
        <v>-11.23456790123457</v>
      </c>
      <c r="M103" s="258">
        <f>M100/M99*100-100</f>
        <v>-3.5802469135802397</v>
      </c>
      <c r="N103" s="258">
        <f t="shared" ref="N103:X103" si="40">N100/N99*100-100</f>
        <v>-1.481481481481481</v>
      </c>
      <c r="O103" s="258">
        <f t="shared" si="40"/>
        <v>-0.49382716049383646</v>
      </c>
      <c r="P103" s="258">
        <f t="shared" si="40"/>
        <v>-0.74074074074074758</v>
      </c>
      <c r="Q103" s="315">
        <f t="shared" si="40"/>
        <v>1.9753086419753032</v>
      </c>
      <c r="R103" s="257">
        <f t="shared" si="40"/>
        <v>-11.111111111111114</v>
      </c>
      <c r="S103" s="258">
        <f t="shared" si="40"/>
        <v>-9.5061728395061778</v>
      </c>
      <c r="T103" s="258">
        <f t="shared" si="40"/>
        <v>-2.3456790123456841</v>
      </c>
      <c r="U103" s="258">
        <f t="shared" si="40"/>
        <v>-3.0864197530864175</v>
      </c>
      <c r="V103" s="258">
        <f t="shared" si="40"/>
        <v>1.481481481481481</v>
      </c>
      <c r="W103" s="259">
        <f t="shared" si="40"/>
        <v>2.5925925925925952</v>
      </c>
      <c r="X103" s="390">
        <f t="shared" si="40"/>
        <v>-2.7160493827160508</v>
      </c>
      <c r="Z103" s="371"/>
      <c r="AA103" s="371"/>
    </row>
    <row r="104" spans="1:27" ht="13.5" thickBot="1" x14ac:dyDescent="0.25">
      <c r="A104" s="261" t="s">
        <v>27</v>
      </c>
      <c r="B104" s="220">
        <f>B100-B86</f>
        <v>79</v>
      </c>
      <c r="C104" s="221">
        <f t="shared" ref="C104:W104" si="41">C100-C86</f>
        <v>103</v>
      </c>
      <c r="D104" s="221">
        <f t="shared" si="41"/>
        <v>92</v>
      </c>
      <c r="E104" s="221">
        <f t="shared" si="41"/>
        <v>102</v>
      </c>
      <c r="F104" s="221">
        <f t="shared" si="41"/>
        <v>95</v>
      </c>
      <c r="G104" s="221">
        <f t="shared" si="41"/>
        <v>92</v>
      </c>
      <c r="H104" s="221">
        <f t="shared" si="41"/>
        <v>73</v>
      </c>
      <c r="I104" s="221">
        <f t="shared" si="41"/>
        <v>99</v>
      </c>
      <c r="J104" s="348">
        <f t="shared" si="41"/>
        <v>57</v>
      </c>
      <c r="K104" s="226">
        <f t="shared" si="41"/>
        <v>49</v>
      </c>
      <c r="L104" s="220">
        <f t="shared" si="41"/>
        <v>69</v>
      </c>
      <c r="M104" s="221">
        <f t="shared" si="41"/>
        <v>90</v>
      </c>
      <c r="N104" s="221">
        <f t="shared" si="41"/>
        <v>88</v>
      </c>
      <c r="O104" s="221">
        <f t="shared" si="41"/>
        <v>77</v>
      </c>
      <c r="P104" s="221">
        <f t="shared" si="41"/>
        <v>60</v>
      </c>
      <c r="Q104" s="348">
        <f t="shared" si="41"/>
        <v>55</v>
      </c>
      <c r="R104" s="262">
        <f t="shared" si="41"/>
        <v>110</v>
      </c>
      <c r="S104" s="263">
        <f t="shared" si="41"/>
        <v>88</v>
      </c>
      <c r="T104" s="263">
        <f t="shared" si="41"/>
        <v>83</v>
      </c>
      <c r="U104" s="263">
        <f t="shared" si="41"/>
        <v>65</v>
      </c>
      <c r="V104" s="263">
        <f t="shared" si="41"/>
        <v>62</v>
      </c>
      <c r="W104" s="264">
        <f t="shared" si="41"/>
        <v>54</v>
      </c>
      <c r="X104" s="400">
        <f>X100-X85</f>
        <v>68</v>
      </c>
      <c r="Y104" s="336"/>
      <c r="Z104" s="210"/>
      <c r="AA104" s="371"/>
    </row>
    <row r="105" spans="1:27" x14ac:dyDescent="0.2">
      <c r="A105" s="266" t="s">
        <v>51</v>
      </c>
      <c r="B105" s="267">
        <v>528</v>
      </c>
      <c r="C105" s="268">
        <v>420</v>
      </c>
      <c r="D105" s="268">
        <v>514</v>
      </c>
      <c r="E105" s="268">
        <v>515</v>
      </c>
      <c r="F105" s="268">
        <v>401</v>
      </c>
      <c r="G105" s="268">
        <v>399</v>
      </c>
      <c r="H105" s="268">
        <v>525</v>
      </c>
      <c r="I105" s="268">
        <v>526</v>
      </c>
      <c r="J105" s="268">
        <v>504</v>
      </c>
      <c r="K105" s="323">
        <v>207</v>
      </c>
      <c r="L105" s="267">
        <v>476</v>
      </c>
      <c r="M105" s="268">
        <v>469</v>
      </c>
      <c r="N105" s="268">
        <v>527</v>
      </c>
      <c r="O105" s="268">
        <v>454</v>
      </c>
      <c r="P105" s="268">
        <v>458</v>
      </c>
      <c r="Q105" s="323">
        <v>303</v>
      </c>
      <c r="R105" s="267">
        <v>243</v>
      </c>
      <c r="S105" s="268">
        <v>582</v>
      </c>
      <c r="T105" s="268">
        <v>509</v>
      </c>
      <c r="U105" s="268">
        <v>530</v>
      </c>
      <c r="V105" s="268">
        <v>479</v>
      </c>
      <c r="W105" s="269">
        <v>284</v>
      </c>
      <c r="X105" s="270">
        <f>SUM(B105:W105)</f>
        <v>9853</v>
      </c>
      <c r="Y105" s="200" t="s">
        <v>56</v>
      </c>
      <c r="Z105" s="271">
        <f>X91-X105</f>
        <v>9</v>
      </c>
      <c r="AA105" s="292">
        <f>Z105/X91</f>
        <v>9.1259379436219837E-4</v>
      </c>
    </row>
    <row r="106" spans="1:27" x14ac:dyDescent="0.2">
      <c r="A106" s="273" t="s">
        <v>28</v>
      </c>
      <c r="B106" s="218">
        <v>49.5</v>
      </c>
      <c r="C106" s="275">
        <v>47.5</v>
      </c>
      <c r="D106" s="275">
        <v>47.5</v>
      </c>
      <c r="E106" s="275">
        <v>47.5</v>
      </c>
      <c r="F106" s="275">
        <v>46.5</v>
      </c>
      <c r="G106" s="275">
        <v>47</v>
      </c>
      <c r="H106" s="275">
        <v>46</v>
      </c>
      <c r="I106" s="275">
        <v>46</v>
      </c>
      <c r="J106" s="275">
        <v>45.5</v>
      </c>
      <c r="K106" s="322">
        <v>45</v>
      </c>
      <c r="L106" s="218">
        <v>49.5</v>
      </c>
      <c r="M106" s="275">
        <v>47.5</v>
      </c>
      <c r="N106" s="275">
        <v>47</v>
      </c>
      <c r="O106" s="275">
        <v>46</v>
      </c>
      <c r="P106" s="275">
        <v>46</v>
      </c>
      <c r="Q106" s="322">
        <v>45.5</v>
      </c>
      <c r="R106" s="218">
        <v>49</v>
      </c>
      <c r="S106" s="275">
        <v>48</v>
      </c>
      <c r="T106" s="275">
        <v>47</v>
      </c>
      <c r="U106" s="275">
        <v>46</v>
      </c>
      <c r="V106" s="275">
        <v>45</v>
      </c>
      <c r="W106" s="219">
        <v>45</v>
      </c>
      <c r="X106" s="222"/>
      <c r="Y106" s="200" t="s">
        <v>57</v>
      </c>
      <c r="Z106" s="200">
        <v>44.88</v>
      </c>
      <c r="AA106" s="228"/>
    </row>
    <row r="107" spans="1:27" ht="13.5" thickBot="1" x14ac:dyDescent="0.25">
      <c r="A107" s="274" t="s">
        <v>26</v>
      </c>
      <c r="B107" s="216">
        <f>(B106-B92)</f>
        <v>2.5</v>
      </c>
      <c r="C107" s="217">
        <f t="shared" ref="C107:W107" si="42">(C106-C92)</f>
        <v>2</v>
      </c>
      <c r="D107" s="217">
        <f t="shared" si="42"/>
        <v>2</v>
      </c>
      <c r="E107" s="217">
        <f t="shared" si="42"/>
        <v>2</v>
      </c>
      <c r="F107" s="217">
        <f t="shared" si="42"/>
        <v>1.5</v>
      </c>
      <c r="G107" s="217">
        <f t="shared" si="42"/>
        <v>2</v>
      </c>
      <c r="H107" s="217">
        <f t="shared" si="42"/>
        <v>2</v>
      </c>
      <c r="I107" s="217">
        <f t="shared" si="42"/>
        <v>1.5</v>
      </c>
      <c r="J107" s="217">
        <f t="shared" si="42"/>
        <v>2</v>
      </c>
      <c r="K107" s="416">
        <f t="shared" si="42"/>
        <v>2</v>
      </c>
      <c r="L107" s="216">
        <f t="shared" si="42"/>
        <v>2.5</v>
      </c>
      <c r="M107" s="217">
        <f t="shared" si="42"/>
        <v>2</v>
      </c>
      <c r="N107" s="217">
        <f t="shared" si="42"/>
        <v>2</v>
      </c>
      <c r="O107" s="217">
        <f t="shared" si="42"/>
        <v>2</v>
      </c>
      <c r="P107" s="217">
        <f t="shared" si="42"/>
        <v>2</v>
      </c>
      <c r="Q107" s="416">
        <f t="shared" si="42"/>
        <v>2</v>
      </c>
      <c r="R107" s="216">
        <f t="shared" si="42"/>
        <v>2.5</v>
      </c>
      <c r="S107" s="217">
        <f t="shared" si="42"/>
        <v>2.5</v>
      </c>
      <c r="T107" s="217">
        <f t="shared" si="42"/>
        <v>2</v>
      </c>
      <c r="U107" s="217">
        <f t="shared" si="42"/>
        <v>2</v>
      </c>
      <c r="V107" s="217">
        <f t="shared" si="42"/>
        <v>2</v>
      </c>
      <c r="W107" s="410">
        <f t="shared" si="42"/>
        <v>2</v>
      </c>
      <c r="X107" s="223"/>
      <c r="Y107" s="200" t="s">
        <v>57</v>
      </c>
      <c r="Z107" s="200">
        <f>Z106-Z92</f>
        <v>1.7899999999999991</v>
      </c>
    </row>
    <row r="108" spans="1:27" x14ac:dyDescent="0.2">
      <c r="B108" s="200">
        <v>49.5</v>
      </c>
      <c r="G108" s="200" t="s">
        <v>76</v>
      </c>
      <c r="K108" s="200">
        <v>45</v>
      </c>
      <c r="Q108" s="200">
        <v>45.5</v>
      </c>
      <c r="S108" s="200">
        <v>48</v>
      </c>
      <c r="V108" s="200">
        <v>45</v>
      </c>
      <c r="W108" s="200">
        <v>45</v>
      </c>
    </row>
    <row r="109" spans="1:27" ht="13.5" thickBot="1" x14ac:dyDescent="0.25"/>
    <row r="110" spans="1:27" ht="13.5" thickBot="1" x14ac:dyDescent="0.25">
      <c r="A110" s="230" t="s">
        <v>141</v>
      </c>
      <c r="B110" s="698" t="s">
        <v>53</v>
      </c>
      <c r="C110" s="699"/>
      <c r="D110" s="699"/>
      <c r="E110" s="699"/>
      <c r="F110" s="699"/>
      <c r="G110" s="699"/>
      <c r="H110" s="699"/>
      <c r="I110" s="699"/>
      <c r="J110" s="690" t="s">
        <v>142</v>
      </c>
      <c r="K110" s="691"/>
      <c r="L110" s="691"/>
      <c r="M110" s="691"/>
      <c r="N110" s="698" t="s">
        <v>63</v>
      </c>
      <c r="O110" s="699"/>
      <c r="P110" s="699"/>
      <c r="Q110" s="699"/>
      <c r="R110" s="700"/>
      <c r="S110" s="698" t="s">
        <v>64</v>
      </c>
      <c r="T110" s="699"/>
      <c r="U110" s="699"/>
      <c r="V110" s="699"/>
      <c r="W110" s="700"/>
      <c r="X110" s="298" t="s">
        <v>55</v>
      </c>
    </row>
    <row r="111" spans="1:27" x14ac:dyDescent="0.2">
      <c r="A111" s="231" t="s">
        <v>54</v>
      </c>
      <c r="B111" s="324">
        <v>1</v>
      </c>
      <c r="C111" s="325">
        <v>2</v>
      </c>
      <c r="D111" s="325">
        <v>3</v>
      </c>
      <c r="E111" s="325">
        <v>4</v>
      </c>
      <c r="F111" s="325">
        <v>5</v>
      </c>
      <c r="G111" s="325">
        <v>6</v>
      </c>
      <c r="H111" s="325">
        <v>7</v>
      </c>
      <c r="I111" s="347">
        <v>8</v>
      </c>
      <c r="J111" s="324">
        <v>1</v>
      </c>
      <c r="K111" s="325">
        <v>2</v>
      </c>
      <c r="L111" s="325">
        <v>3</v>
      </c>
      <c r="M111" s="326">
        <v>4</v>
      </c>
      <c r="N111" s="324">
        <v>1</v>
      </c>
      <c r="O111" s="325">
        <v>2</v>
      </c>
      <c r="P111" s="325">
        <v>3</v>
      </c>
      <c r="Q111" s="325">
        <v>4</v>
      </c>
      <c r="R111" s="326">
        <v>5</v>
      </c>
      <c r="S111" s="478">
        <v>1</v>
      </c>
      <c r="T111" s="325">
        <v>2</v>
      </c>
      <c r="U111" s="325">
        <v>3</v>
      </c>
      <c r="V111" s="325">
        <v>4</v>
      </c>
      <c r="W111" s="326">
        <v>5</v>
      </c>
      <c r="X111" s="450">
        <v>852</v>
      </c>
    </row>
    <row r="112" spans="1:27" ht="13.5" thickBot="1" x14ac:dyDescent="0.25">
      <c r="A112" s="231" t="s">
        <v>2</v>
      </c>
      <c r="B112" s="453">
        <v>1</v>
      </c>
      <c r="C112" s="461">
        <v>2</v>
      </c>
      <c r="D112" s="449">
        <v>3</v>
      </c>
      <c r="E112" s="449">
        <v>3</v>
      </c>
      <c r="F112" s="455">
        <v>4</v>
      </c>
      <c r="G112" s="455">
        <v>4</v>
      </c>
      <c r="H112" s="460">
        <v>5</v>
      </c>
      <c r="I112" s="484">
        <v>5</v>
      </c>
      <c r="J112" s="489">
        <v>6</v>
      </c>
      <c r="K112" s="469">
        <v>6</v>
      </c>
      <c r="L112" s="470">
        <v>7</v>
      </c>
      <c r="M112" s="469">
        <v>6</v>
      </c>
      <c r="N112" s="422">
        <v>1</v>
      </c>
      <c r="O112" s="485">
        <v>2</v>
      </c>
      <c r="P112" s="424">
        <v>3</v>
      </c>
      <c r="Q112" s="465">
        <v>4</v>
      </c>
      <c r="R112" s="491">
        <v>5</v>
      </c>
      <c r="S112" s="422">
        <v>1</v>
      </c>
      <c r="T112" s="426">
        <v>2</v>
      </c>
      <c r="U112" s="424">
        <v>3</v>
      </c>
      <c r="V112" s="465">
        <v>4</v>
      </c>
      <c r="W112" s="425">
        <v>5</v>
      </c>
      <c r="X112" s="451" t="s">
        <v>0</v>
      </c>
    </row>
    <row r="113" spans="1:44" x14ac:dyDescent="0.2">
      <c r="A113" s="236" t="s">
        <v>3</v>
      </c>
      <c r="B113" s="456">
        <v>900</v>
      </c>
      <c r="C113" s="457">
        <v>900</v>
      </c>
      <c r="D113" s="457">
        <v>900</v>
      </c>
      <c r="E113" s="457">
        <v>900</v>
      </c>
      <c r="F113" s="457">
        <v>900</v>
      </c>
      <c r="G113" s="457">
        <v>900</v>
      </c>
      <c r="H113" s="457">
        <v>900</v>
      </c>
      <c r="I113" s="458">
        <v>900</v>
      </c>
      <c r="J113" s="417">
        <v>900</v>
      </c>
      <c r="K113" s="418">
        <v>900</v>
      </c>
      <c r="L113" s="419">
        <v>900</v>
      </c>
      <c r="M113" s="418">
        <v>900</v>
      </c>
      <c r="N113" s="417">
        <v>900</v>
      </c>
      <c r="O113" s="418">
        <v>900</v>
      </c>
      <c r="P113" s="418">
        <v>900</v>
      </c>
      <c r="Q113" s="418">
        <v>900</v>
      </c>
      <c r="R113" s="420">
        <v>900</v>
      </c>
      <c r="S113" s="486">
        <v>900</v>
      </c>
      <c r="T113" s="418">
        <v>900</v>
      </c>
      <c r="U113" s="418">
        <v>900</v>
      </c>
      <c r="V113" s="418">
        <v>900</v>
      </c>
      <c r="W113" s="420">
        <v>900</v>
      </c>
      <c r="X113" s="452">
        <v>900</v>
      </c>
      <c r="Y113" s="328"/>
      <c r="Z113" s="329"/>
      <c r="AA113" s="329"/>
    </row>
    <row r="114" spans="1:44" x14ac:dyDescent="0.2">
      <c r="A114" s="242" t="s">
        <v>6</v>
      </c>
      <c r="B114" s="243">
        <v>853</v>
      </c>
      <c r="C114" s="244">
        <v>890</v>
      </c>
      <c r="D114" s="244">
        <v>877</v>
      </c>
      <c r="E114" s="244">
        <v>886</v>
      </c>
      <c r="F114" s="244">
        <v>906</v>
      </c>
      <c r="G114" s="244">
        <v>877</v>
      </c>
      <c r="H114" s="244">
        <v>895</v>
      </c>
      <c r="I114" s="287">
        <v>926</v>
      </c>
      <c r="J114" s="243">
        <v>905</v>
      </c>
      <c r="K114" s="244">
        <v>954</v>
      </c>
      <c r="L114" s="287">
        <v>930</v>
      </c>
      <c r="M114" s="244">
        <v>917</v>
      </c>
      <c r="N114" s="243">
        <v>847</v>
      </c>
      <c r="O114" s="244">
        <v>886</v>
      </c>
      <c r="P114" s="244">
        <v>906</v>
      </c>
      <c r="Q114" s="244">
        <v>911</v>
      </c>
      <c r="R114" s="245">
        <v>905</v>
      </c>
      <c r="S114" s="246">
        <v>792</v>
      </c>
      <c r="T114" s="244">
        <v>814</v>
      </c>
      <c r="U114" s="244">
        <v>901</v>
      </c>
      <c r="V114" s="244">
        <v>879</v>
      </c>
      <c r="W114" s="245">
        <v>933</v>
      </c>
      <c r="X114" s="397">
        <v>889</v>
      </c>
      <c r="Z114" s="329"/>
      <c r="AA114" s="329"/>
    </row>
    <row r="115" spans="1:44" x14ac:dyDescent="0.2">
      <c r="A115" s="231" t="s">
        <v>7</v>
      </c>
      <c r="B115" s="247">
        <v>74.400000000000006</v>
      </c>
      <c r="C115" s="248">
        <v>58.1</v>
      </c>
      <c r="D115" s="248">
        <v>80</v>
      </c>
      <c r="E115" s="248">
        <v>81.599999999999994</v>
      </c>
      <c r="F115" s="248">
        <v>93.3</v>
      </c>
      <c r="G115" s="248">
        <v>88.2</v>
      </c>
      <c r="H115" s="248">
        <v>87.2</v>
      </c>
      <c r="I115" s="288">
        <v>84.6</v>
      </c>
      <c r="J115" s="247">
        <v>81.599999999999994</v>
      </c>
      <c r="K115" s="248">
        <v>88.2</v>
      </c>
      <c r="L115" s="288">
        <v>86.4</v>
      </c>
      <c r="M115" s="248">
        <v>90.9</v>
      </c>
      <c r="N115" s="247">
        <v>69.400000000000006</v>
      </c>
      <c r="O115" s="248">
        <v>77.099999999999994</v>
      </c>
      <c r="P115" s="248">
        <v>77.5</v>
      </c>
      <c r="Q115" s="248">
        <v>82.4</v>
      </c>
      <c r="R115" s="249">
        <v>82.4</v>
      </c>
      <c r="S115" s="250">
        <v>72.2</v>
      </c>
      <c r="T115" s="248">
        <v>81.8</v>
      </c>
      <c r="U115" s="248">
        <v>89.5</v>
      </c>
      <c r="V115" s="248">
        <v>90</v>
      </c>
      <c r="W115" s="249">
        <v>94.4</v>
      </c>
      <c r="X115" s="398">
        <v>77.2</v>
      </c>
      <c r="Y115" s="336"/>
      <c r="Z115" s="210"/>
      <c r="AA115" s="210"/>
    </row>
    <row r="116" spans="1:44" x14ac:dyDescent="0.2">
      <c r="A116" s="231" t="s">
        <v>8</v>
      </c>
      <c r="B116" s="252">
        <v>8.2000000000000003E-2</v>
      </c>
      <c r="C116" s="253">
        <v>8.7999999999999995E-2</v>
      </c>
      <c r="D116" s="253">
        <v>7.0999999999999994E-2</v>
      </c>
      <c r="E116" s="253">
        <v>7.2999999999999995E-2</v>
      </c>
      <c r="F116" s="253">
        <v>5.8999999999999997E-2</v>
      </c>
      <c r="G116" s="253">
        <v>5.8000000000000003E-2</v>
      </c>
      <c r="H116" s="253">
        <v>0.06</v>
      </c>
      <c r="I116" s="290">
        <v>6.9000000000000006E-2</v>
      </c>
      <c r="J116" s="252">
        <v>7.2999999999999995E-2</v>
      </c>
      <c r="K116" s="253">
        <v>7.0999999999999994E-2</v>
      </c>
      <c r="L116" s="290">
        <v>8.4000000000000005E-2</v>
      </c>
      <c r="M116" s="253">
        <v>0.06</v>
      </c>
      <c r="N116" s="252">
        <v>0.106</v>
      </c>
      <c r="O116" s="253">
        <v>8.6999999999999994E-2</v>
      </c>
      <c r="P116" s="253">
        <v>8.6999999999999994E-2</v>
      </c>
      <c r="Q116" s="253">
        <v>7.0999999999999994E-2</v>
      </c>
      <c r="R116" s="254">
        <v>6.9000000000000006E-2</v>
      </c>
      <c r="S116" s="255">
        <v>0.115</v>
      </c>
      <c r="T116" s="253">
        <v>7.5999999999999998E-2</v>
      </c>
      <c r="U116" s="253">
        <v>6.4000000000000001E-2</v>
      </c>
      <c r="V116" s="253">
        <v>6.3E-2</v>
      </c>
      <c r="W116" s="254">
        <v>5.6000000000000001E-2</v>
      </c>
      <c r="X116" s="399">
        <v>8.3000000000000004E-2</v>
      </c>
      <c r="Y116" s="336"/>
      <c r="Z116" s="371"/>
      <c r="AA116" s="371"/>
    </row>
    <row r="117" spans="1:44" x14ac:dyDescent="0.2">
      <c r="A117" s="242" t="s">
        <v>1</v>
      </c>
      <c r="B117" s="257">
        <f>B114/B113*100-100</f>
        <v>-5.2222222222222143</v>
      </c>
      <c r="C117" s="258">
        <f t="shared" ref="C117:E117" si="43">C114/C113*100-100</f>
        <v>-1.1111111111111143</v>
      </c>
      <c r="D117" s="258">
        <f t="shared" si="43"/>
        <v>-2.5555555555555571</v>
      </c>
      <c r="E117" s="258">
        <f t="shared" si="43"/>
        <v>-1.5555555555555571</v>
      </c>
      <c r="F117" s="258">
        <f>F114/F113*100-100</f>
        <v>0.66666666666665719</v>
      </c>
      <c r="G117" s="258">
        <f t="shared" ref="G117:I117" si="44">G114/G113*100-100</f>
        <v>-2.5555555555555571</v>
      </c>
      <c r="H117" s="258">
        <f t="shared" si="44"/>
        <v>-0.55555555555555713</v>
      </c>
      <c r="I117" s="315">
        <f t="shared" si="44"/>
        <v>2.8888888888888999</v>
      </c>
      <c r="J117" s="257">
        <f>J114/J113*100-100</f>
        <v>0.55555555555555713</v>
      </c>
      <c r="K117" s="258">
        <f>K114/K113*100-100</f>
        <v>6</v>
      </c>
      <c r="L117" s="315">
        <f>L114/L113*100-100</f>
        <v>3.3333333333333428</v>
      </c>
      <c r="M117" s="258">
        <f t="shared" ref="M117" si="45">M114/M113*100-100</f>
        <v>1.8888888888888999</v>
      </c>
      <c r="N117" s="257">
        <f t="shared" ref="N117:X117" si="46">N114/N113*100-100</f>
        <v>-5.8888888888888857</v>
      </c>
      <c r="O117" s="258">
        <f t="shared" si="46"/>
        <v>-1.5555555555555571</v>
      </c>
      <c r="P117" s="258">
        <f t="shared" si="46"/>
        <v>0.66666666666665719</v>
      </c>
      <c r="Q117" s="258">
        <f t="shared" si="46"/>
        <v>1.2222222222222143</v>
      </c>
      <c r="R117" s="259">
        <f t="shared" si="46"/>
        <v>0.55555555555555713</v>
      </c>
      <c r="S117" s="260">
        <f t="shared" si="46"/>
        <v>-12</v>
      </c>
      <c r="T117" s="258">
        <f t="shared" si="46"/>
        <v>-9.5555555555555571</v>
      </c>
      <c r="U117" s="258">
        <f t="shared" si="46"/>
        <v>0.11111111111110006</v>
      </c>
      <c r="V117" s="258">
        <f t="shared" si="46"/>
        <v>-2.3333333333333286</v>
      </c>
      <c r="W117" s="259">
        <f t="shared" si="46"/>
        <v>3.6666666666666572</v>
      </c>
      <c r="X117" s="390">
        <f t="shared" si="46"/>
        <v>-1.2222222222222285</v>
      </c>
      <c r="Z117" s="371"/>
      <c r="AA117" s="371"/>
    </row>
    <row r="118" spans="1:44" ht="13.5" thickBot="1" x14ac:dyDescent="0.25">
      <c r="A118" s="261" t="s">
        <v>27</v>
      </c>
      <c r="B118" s="220">
        <f>B114-B100</f>
        <v>122</v>
      </c>
      <c r="C118" s="221">
        <f t="shared" ref="C118:W118" si="47">C114-C100</f>
        <v>122</v>
      </c>
      <c r="D118" s="221">
        <f t="shared" si="47"/>
        <v>98</v>
      </c>
      <c r="E118" s="221">
        <f t="shared" si="47"/>
        <v>96</v>
      </c>
      <c r="F118" s="221">
        <f t="shared" si="47"/>
        <v>91</v>
      </c>
      <c r="G118" s="221">
        <f t="shared" si="47"/>
        <v>95</v>
      </c>
      <c r="H118" s="221">
        <f t="shared" si="47"/>
        <v>82</v>
      </c>
      <c r="I118" s="348">
        <f t="shared" si="47"/>
        <v>100</v>
      </c>
      <c r="J118" s="220">
        <f>J114-W100</f>
        <v>74</v>
      </c>
      <c r="K118" s="221">
        <f>K114-Q100</f>
        <v>128</v>
      </c>
      <c r="L118" s="348">
        <f>L114-J100</f>
        <v>113</v>
      </c>
      <c r="M118" s="221">
        <f>M114-K100</f>
        <v>71</v>
      </c>
      <c r="N118" s="220">
        <f t="shared" si="47"/>
        <v>49</v>
      </c>
      <c r="O118" s="221">
        <f t="shared" si="47"/>
        <v>80</v>
      </c>
      <c r="P118" s="221">
        <f t="shared" si="47"/>
        <v>102</v>
      </c>
      <c r="Q118" s="221">
        <f t="shared" si="47"/>
        <v>85</v>
      </c>
      <c r="R118" s="226">
        <f t="shared" si="47"/>
        <v>185</v>
      </c>
      <c r="S118" s="380">
        <f t="shared" si="47"/>
        <v>59</v>
      </c>
      <c r="T118" s="221">
        <f t="shared" si="47"/>
        <v>23</v>
      </c>
      <c r="U118" s="221">
        <f t="shared" si="47"/>
        <v>116</v>
      </c>
      <c r="V118" s="221">
        <f t="shared" si="47"/>
        <v>57</v>
      </c>
      <c r="W118" s="226">
        <f t="shared" si="47"/>
        <v>102</v>
      </c>
      <c r="X118" s="400">
        <f>X114-X99</f>
        <v>79</v>
      </c>
      <c r="Y118" s="336"/>
      <c r="Z118" s="210"/>
      <c r="AA118" s="371"/>
    </row>
    <row r="119" spans="1:44" x14ac:dyDescent="0.2">
      <c r="A119" s="266" t="s">
        <v>51</v>
      </c>
      <c r="B119" s="267">
        <v>527</v>
      </c>
      <c r="C119" s="268">
        <v>420</v>
      </c>
      <c r="D119" s="268">
        <v>514</v>
      </c>
      <c r="E119" s="268">
        <v>514</v>
      </c>
      <c r="F119" s="268">
        <v>401</v>
      </c>
      <c r="G119" s="268">
        <v>399</v>
      </c>
      <c r="H119" s="268">
        <v>523</v>
      </c>
      <c r="I119" s="323">
        <v>526</v>
      </c>
      <c r="J119" s="362">
        <v>284</v>
      </c>
      <c r="K119" s="321">
        <v>303</v>
      </c>
      <c r="L119" s="487">
        <v>207</v>
      </c>
      <c r="M119" s="321">
        <v>504</v>
      </c>
      <c r="N119" s="362">
        <v>476</v>
      </c>
      <c r="O119" s="321">
        <v>469</v>
      </c>
      <c r="P119" s="321">
        <v>527</v>
      </c>
      <c r="Q119" s="321">
        <v>454</v>
      </c>
      <c r="R119" s="445">
        <v>457</v>
      </c>
      <c r="S119" s="488">
        <v>243</v>
      </c>
      <c r="T119" s="321">
        <v>581</v>
      </c>
      <c r="U119" s="321">
        <v>508</v>
      </c>
      <c r="V119" s="321">
        <v>530</v>
      </c>
      <c r="W119" s="445">
        <v>479</v>
      </c>
      <c r="X119" s="270">
        <f>SUM(B119:W119)</f>
        <v>9846</v>
      </c>
      <c r="Y119" s="200" t="s">
        <v>56</v>
      </c>
      <c r="Z119" s="271">
        <f>X105-X119</f>
        <v>7</v>
      </c>
      <c r="AA119" s="292">
        <f>Z119/X105</f>
        <v>7.1044351974018064E-4</v>
      </c>
    </row>
    <row r="120" spans="1:44" x14ac:dyDescent="0.2">
      <c r="A120" s="273" t="s">
        <v>28</v>
      </c>
      <c r="B120" s="218">
        <v>52</v>
      </c>
      <c r="C120" s="275">
        <v>49.5</v>
      </c>
      <c r="D120" s="275">
        <v>49.5</v>
      </c>
      <c r="E120" s="275">
        <v>49.5</v>
      </c>
      <c r="F120" s="275">
        <v>48.5</v>
      </c>
      <c r="G120" s="275">
        <v>49</v>
      </c>
      <c r="H120" s="275">
        <v>48.5</v>
      </c>
      <c r="I120" s="322">
        <v>48</v>
      </c>
      <c r="J120" s="218">
        <v>47.5</v>
      </c>
      <c r="K120" s="275">
        <v>47</v>
      </c>
      <c r="L120" s="322">
        <v>47</v>
      </c>
      <c r="M120" s="275">
        <v>47.5</v>
      </c>
      <c r="N120" s="218">
        <v>52</v>
      </c>
      <c r="O120" s="275">
        <v>49.5</v>
      </c>
      <c r="P120" s="275">
        <v>49</v>
      </c>
      <c r="Q120" s="275">
        <v>48</v>
      </c>
      <c r="R120" s="219">
        <v>48</v>
      </c>
      <c r="S120" s="379">
        <v>52</v>
      </c>
      <c r="T120" s="275">
        <v>50.5</v>
      </c>
      <c r="U120" s="275">
        <v>49</v>
      </c>
      <c r="V120" s="275">
        <v>48.5</v>
      </c>
      <c r="W120" s="219">
        <v>47</v>
      </c>
      <c r="X120" s="222"/>
      <c r="Y120" s="200" t="s">
        <v>57</v>
      </c>
      <c r="Z120" s="200">
        <v>46.03</v>
      </c>
      <c r="AA120" s="228"/>
    </row>
    <row r="121" spans="1:44" ht="13.5" thickBot="1" x14ac:dyDescent="0.25">
      <c r="A121" s="274" t="s">
        <v>26</v>
      </c>
      <c r="B121" s="216">
        <f>(B120-B106)</f>
        <v>2.5</v>
      </c>
      <c r="C121" s="217">
        <f t="shared" ref="C121:I121" si="48">(C120-C106)</f>
        <v>2</v>
      </c>
      <c r="D121" s="217">
        <v>2.5</v>
      </c>
      <c r="E121" s="217">
        <v>2</v>
      </c>
      <c r="F121" s="217">
        <f t="shared" si="48"/>
        <v>2</v>
      </c>
      <c r="G121" s="217">
        <f t="shared" si="48"/>
        <v>2</v>
      </c>
      <c r="H121" s="217">
        <f t="shared" si="48"/>
        <v>2.5</v>
      </c>
      <c r="I121" s="416">
        <f t="shared" si="48"/>
        <v>2</v>
      </c>
      <c r="J121" s="216">
        <f>(J120-W106)</f>
        <v>2.5</v>
      </c>
      <c r="K121" s="217">
        <f>(K120-Q106)</f>
        <v>1.5</v>
      </c>
      <c r="L121" s="416">
        <f t="shared" ref="L121:R121" si="49">(L120-J106)</f>
        <v>1.5</v>
      </c>
      <c r="M121" s="217">
        <f t="shared" si="49"/>
        <v>2.5</v>
      </c>
      <c r="N121" s="471">
        <f t="shared" si="49"/>
        <v>2.5</v>
      </c>
      <c r="O121" s="217">
        <f t="shared" si="49"/>
        <v>2</v>
      </c>
      <c r="P121" s="217">
        <f t="shared" si="49"/>
        <v>2</v>
      </c>
      <c r="Q121" s="217">
        <f t="shared" si="49"/>
        <v>2</v>
      </c>
      <c r="R121" s="410">
        <f t="shared" si="49"/>
        <v>2</v>
      </c>
      <c r="S121" s="483">
        <f>(S120-R106)</f>
        <v>3</v>
      </c>
      <c r="T121" s="217">
        <f>(T120-S106)</f>
        <v>2.5</v>
      </c>
      <c r="U121" s="217">
        <f>(U120-T106)</f>
        <v>2</v>
      </c>
      <c r="V121" s="217">
        <f>(V120-U106)</f>
        <v>2.5</v>
      </c>
      <c r="W121" s="410">
        <f>(W120-V106)</f>
        <v>2</v>
      </c>
      <c r="X121" s="223"/>
      <c r="Y121" s="200" t="s">
        <v>57</v>
      </c>
      <c r="Z121" s="200">
        <f>Z120-Z106</f>
        <v>1.1499999999999986</v>
      </c>
    </row>
    <row r="122" spans="1:44" x14ac:dyDescent="0.2">
      <c r="E122" s="200">
        <v>49.5</v>
      </c>
      <c r="H122" s="200">
        <v>48.5</v>
      </c>
      <c r="I122" s="200">
        <v>48</v>
      </c>
      <c r="J122" s="200" t="s">
        <v>151</v>
      </c>
      <c r="K122" s="200" t="s">
        <v>152</v>
      </c>
      <c r="L122" s="200" t="s">
        <v>153</v>
      </c>
      <c r="P122" s="200">
        <v>49</v>
      </c>
      <c r="V122" s="200">
        <v>48.5</v>
      </c>
    </row>
    <row r="123" spans="1:44" x14ac:dyDescent="0.2">
      <c r="J123" s="200">
        <v>47.5</v>
      </c>
    </row>
    <row r="124" spans="1:44" s="496" customFormat="1" ht="13.5" thickBot="1" x14ac:dyDescent="0.25"/>
    <row r="125" spans="1:44" ht="13.5" customHeight="1" thickBot="1" x14ac:dyDescent="0.25">
      <c r="A125" s="230" t="s">
        <v>154</v>
      </c>
      <c r="B125" s="698" t="s">
        <v>53</v>
      </c>
      <c r="C125" s="699"/>
      <c r="D125" s="699"/>
      <c r="E125" s="699"/>
      <c r="F125" s="699"/>
      <c r="G125" s="699"/>
      <c r="H125" s="699"/>
      <c r="I125" s="699"/>
      <c r="J125" s="690" t="s">
        <v>142</v>
      </c>
      <c r="K125" s="691"/>
      <c r="L125" s="691"/>
      <c r="M125" s="691"/>
      <c r="N125" s="698" t="s">
        <v>63</v>
      </c>
      <c r="O125" s="699"/>
      <c r="P125" s="699"/>
      <c r="Q125" s="699"/>
      <c r="R125" s="700"/>
      <c r="S125" s="698" t="s">
        <v>64</v>
      </c>
      <c r="T125" s="699"/>
      <c r="U125" s="699"/>
      <c r="V125" s="699"/>
      <c r="W125" s="700"/>
      <c r="X125" s="298" t="s">
        <v>55</v>
      </c>
      <c r="AD125" s="726" t="s">
        <v>155</v>
      </c>
      <c r="AE125" s="727"/>
      <c r="AF125" s="727"/>
      <c r="AG125" s="728"/>
      <c r="AJ125" s="725" t="s">
        <v>163</v>
      </c>
      <c r="AK125" s="725"/>
      <c r="AL125" s="725"/>
      <c r="AM125" s="725"/>
      <c r="AO125" s="725" t="s">
        <v>182</v>
      </c>
      <c r="AP125" s="725"/>
      <c r="AQ125" s="725"/>
      <c r="AR125" s="725"/>
    </row>
    <row r="126" spans="1:44" ht="12" customHeight="1" thickBot="1" x14ac:dyDescent="0.25">
      <c r="A126" s="231" t="s">
        <v>54</v>
      </c>
      <c r="B126" s="497">
        <v>1</v>
      </c>
      <c r="C126" s="280">
        <v>2</v>
      </c>
      <c r="D126" s="280">
        <v>3</v>
      </c>
      <c r="E126" s="498">
        <v>4</v>
      </c>
      <c r="F126" s="497">
        <v>5</v>
      </c>
      <c r="G126" s="280">
        <v>6</v>
      </c>
      <c r="H126" s="280">
        <v>7</v>
      </c>
      <c r="I126" s="499">
        <v>8</v>
      </c>
      <c r="J126" s="497">
        <v>1</v>
      </c>
      <c r="K126" s="280">
        <v>2</v>
      </c>
      <c r="L126" s="280">
        <v>3</v>
      </c>
      <c r="M126" s="499">
        <v>4</v>
      </c>
      <c r="N126" s="497">
        <v>1</v>
      </c>
      <c r="O126" s="280">
        <v>2</v>
      </c>
      <c r="P126" s="280">
        <v>3</v>
      </c>
      <c r="Q126" s="280">
        <v>4</v>
      </c>
      <c r="R126" s="499">
        <v>5</v>
      </c>
      <c r="S126" s="279">
        <v>1</v>
      </c>
      <c r="T126" s="280">
        <v>2</v>
      </c>
      <c r="U126" s="280">
        <v>3</v>
      </c>
      <c r="V126" s="280">
        <v>4</v>
      </c>
      <c r="W126" s="499">
        <v>5</v>
      </c>
      <c r="X126" s="450">
        <v>725</v>
      </c>
      <c r="AD126" s="492" t="s">
        <v>156</v>
      </c>
      <c r="AE126" s="437" t="s">
        <v>157</v>
      </c>
      <c r="AF126" s="437" t="s">
        <v>52</v>
      </c>
      <c r="AG126" s="437" t="s">
        <v>172</v>
      </c>
      <c r="AJ126" s="494" t="s">
        <v>164</v>
      </c>
      <c r="AK126" s="437" t="s">
        <v>157</v>
      </c>
      <c r="AL126" s="437" t="s">
        <v>52</v>
      </c>
      <c r="AM126" s="437" t="s">
        <v>172</v>
      </c>
      <c r="AO126" s="494" t="s">
        <v>173</v>
      </c>
      <c r="AP126" s="437" t="s">
        <v>157</v>
      </c>
      <c r="AQ126" s="437" t="s">
        <v>52</v>
      </c>
      <c r="AR126" s="437" t="s">
        <v>172</v>
      </c>
    </row>
    <row r="127" spans="1:44" ht="13.5" thickBot="1" x14ac:dyDescent="0.25">
      <c r="A127" s="231" t="s">
        <v>2</v>
      </c>
      <c r="B127" s="500">
        <v>4</v>
      </c>
      <c r="C127" s="501">
        <v>3</v>
      </c>
      <c r="D127" s="502">
        <v>2</v>
      </c>
      <c r="E127" s="503">
        <v>1</v>
      </c>
      <c r="F127" s="503">
        <v>1</v>
      </c>
      <c r="G127" s="502">
        <v>2</v>
      </c>
      <c r="H127" s="501">
        <v>3</v>
      </c>
      <c r="I127" s="504">
        <v>4</v>
      </c>
      <c r="J127" s="503">
        <v>1</v>
      </c>
      <c r="K127" s="502">
        <v>2</v>
      </c>
      <c r="L127" s="501">
        <v>3</v>
      </c>
      <c r="M127" s="504">
        <v>4</v>
      </c>
      <c r="N127" s="503">
        <v>1</v>
      </c>
      <c r="O127" s="505">
        <v>2</v>
      </c>
      <c r="P127" s="501">
        <v>3</v>
      </c>
      <c r="Q127" s="504">
        <v>4</v>
      </c>
      <c r="R127" s="506">
        <v>5</v>
      </c>
      <c r="S127" s="503">
        <v>1</v>
      </c>
      <c r="T127" s="505">
        <v>2</v>
      </c>
      <c r="U127" s="501">
        <v>3</v>
      </c>
      <c r="V127" s="504">
        <v>4</v>
      </c>
      <c r="W127" s="507">
        <v>5</v>
      </c>
      <c r="X127" s="451" t="s">
        <v>0</v>
      </c>
      <c r="AD127" s="437">
        <v>1</v>
      </c>
      <c r="AE127" s="437">
        <v>780</v>
      </c>
      <c r="AF127" s="437">
        <v>241</v>
      </c>
      <c r="AG127" s="437">
        <v>49.5</v>
      </c>
      <c r="AJ127" s="437">
        <v>1</v>
      </c>
      <c r="AK127" s="437">
        <v>810</v>
      </c>
      <c r="AL127" s="437">
        <v>402</v>
      </c>
      <c r="AM127" s="437">
        <v>52</v>
      </c>
      <c r="AO127" s="437">
        <v>1</v>
      </c>
      <c r="AP127" s="437">
        <v>890</v>
      </c>
      <c r="AQ127" s="437">
        <v>402</v>
      </c>
      <c r="AR127" s="437">
        <v>50</v>
      </c>
    </row>
    <row r="128" spans="1:44" x14ac:dyDescent="0.2">
      <c r="A128" s="236" t="s">
        <v>3</v>
      </c>
      <c r="B128" s="417">
        <v>990</v>
      </c>
      <c r="C128" s="418">
        <v>990</v>
      </c>
      <c r="D128" s="418">
        <v>990</v>
      </c>
      <c r="E128" s="419">
        <v>990</v>
      </c>
      <c r="F128" s="417">
        <v>990</v>
      </c>
      <c r="G128" s="418">
        <v>990</v>
      </c>
      <c r="H128" s="418">
        <v>990</v>
      </c>
      <c r="I128" s="420">
        <v>990</v>
      </c>
      <c r="J128" s="417">
        <v>990</v>
      </c>
      <c r="K128" s="418">
        <v>990</v>
      </c>
      <c r="L128" s="418">
        <v>990</v>
      </c>
      <c r="M128" s="419">
        <v>990</v>
      </c>
      <c r="N128" s="417">
        <v>990</v>
      </c>
      <c r="O128" s="418">
        <v>990</v>
      </c>
      <c r="P128" s="418">
        <v>990</v>
      </c>
      <c r="Q128" s="418">
        <v>990</v>
      </c>
      <c r="R128" s="420">
        <v>990</v>
      </c>
      <c r="S128" s="486">
        <v>990</v>
      </c>
      <c r="T128" s="418">
        <v>990</v>
      </c>
      <c r="U128" s="418">
        <v>990</v>
      </c>
      <c r="V128" s="418">
        <v>990</v>
      </c>
      <c r="W128" s="420">
        <v>990</v>
      </c>
      <c r="X128" s="452">
        <v>990</v>
      </c>
      <c r="Y128" s="328"/>
      <c r="Z128" s="329"/>
      <c r="AA128" s="329"/>
      <c r="AD128" s="437">
        <v>2</v>
      </c>
      <c r="AE128" s="437" t="s">
        <v>158</v>
      </c>
      <c r="AF128" s="437">
        <v>579</v>
      </c>
      <c r="AG128" s="437">
        <v>49</v>
      </c>
      <c r="AJ128" s="437">
        <v>2</v>
      </c>
      <c r="AK128" s="437" t="s">
        <v>165</v>
      </c>
      <c r="AL128" s="437">
        <v>527</v>
      </c>
      <c r="AM128" s="437">
        <v>51</v>
      </c>
      <c r="AO128" s="437">
        <v>2</v>
      </c>
      <c r="AP128" s="437" t="s">
        <v>174</v>
      </c>
      <c r="AQ128" s="437">
        <v>527</v>
      </c>
      <c r="AR128" s="437">
        <v>48.5</v>
      </c>
    </row>
    <row r="129" spans="1:44" x14ac:dyDescent="0.2">
      <c r="A129" s="242" t="s">
        <v>6</v>
      </c>
      <c r="B129" s="243">
        <v>1030</v>
      </c>
      <c r="C129" s="244">
        <v>1007</v>
      </c>
      <c r="D129" s="244">
        <v>928</v>
      </c>
      <c r="E129" s="287">
        <v>852</v>
      </c>
      <c r="F129" s="243">
        <v>937</v>
      </c>
      <c r="G129" s="244">
        <v>967</v>
      </c>
      <c r="H129" s="244">
        <v>1006</v>
      </c>
      <c r="I129" s="245">
        <v>1028</v>
      </c>
      <c r="J129" s="243">
        <v>895</v>
      </c>
      <c r="K129" s="244">
        <v>935</v>
      </c>
      <c r="L129" s="244">
        <v>982</v>
      </c>
      <c r="M129" s="287">
        <v>1047</v>
      </c>
      <c r="N129" s="243">
        <v>846</v>
      </c>
      <c r="O129" s="244">
        <v>920</v>
      </c>
      <c r="P129" s="244">
        <v>955</v>
      </c>
      <c r="Q129" s="244">
        <v>993</v>
      </c>
      <c r="R129" s="245">
        <v>1072</v>
      </c>
      <c r="S129" s="246">
        <v>835</v>
      </c>
      <c r="T129" s="244">
        <v>921</v>
      </c>
      <c r="U129" s="244">
        <v>945</v>
      </c>
      <c r="V129" s="244">
        <v>988</v>
      </c>
      <c r="W129" s="245">
        <v>1025</v>
      </c>
      <c r="X129" s="397">
        <v>965</v>
      </c>
      <c r="Z129" s="329"/>
      <c r="AA129" s="329"/>
      <c r="AD129" s="437">
        <v>3</v>
      </c>
      <c r="AE129" s="437" t="s">
        <v>159</v>
      </c>
      <c r="AF129" s="437">
        <v>598</v>
      </c>
      <c r="AG129" s="437">
        <v>48.5</v>
      </c>
      <c r="AJ129" s="437">
        <v>3</v>
      </c>
      <c r="AK129" s="437" t="s">
        <v>166</v>
      </c>
      <c r="AL129" s="437">
        <v>620</v>
      </c>
      <c r="AM129" s="437">
        <v>50</v>
      </c>
      <c r="AO129" s="437">
        <v>3</v>
      </c>
      <c r="AP129" s="437" t="s">
        <v>175</v>
      </c>
      <c r="AQ129" s="437">
        <v>620</v>
      </c>
      <c r="AR129" s="437">
        <v>47.5</v>
      </c>
    </row>
    <row r="130" spans="1:44" x14ac:dyDescent="0.2">
      <c r="A130" s="231" t="s">
        <v>7</v>
      </c>
      <c r="B130" s="247">
        <v>100</v>
      </c>
      <c r="C130" s="519">
        <v>94.9</v>
      </c>
      <c r="D130" s="519">
        <v>96.6</v>
      </c>
      <c r="E130" s="288">
        <v>80</v>
      </c>
      <c r="F130" s="247">
        <v>100</v>
      </c>
      <c r="G130" s="519">
        <v>97.4</v>
      </c>
      <c r="H130" s="248">
        <v>100</v>
      </c>
      <c r="I130" s="249">
        <v>97.4</v>
      </c>
      <c r="J130" s="247">
        <v>100</v>
      </c>
      <c r="K130" s="248">
        <v>100</v>
      </c>
      <c r="L130" s="248">
        <v>100</v>
      </c>
      <c r="M130" s="288">
        <v>100</v>
      </c>
      <c r="N130" s="521">
        <v>71.400000000000006</v>
      </c>
      <c r="O130" s="519">
        <v>97.1</v>
      </c>
      <c r="P130" s="519">
        <v>94.9</v>
      </c>
      <c r="Q130" s="519">
        <v>97.3</v>
      </c>
      <c r="R130" s="249">
        <v>97.1</v>
      </c>
      <c r="S130" s="250">
        <v>94.4</v>
      </c>
      <c r="T130" s="519">
        <v>97.7</v>
      </c>
      <c r="U130" s="519">
        <v>97.3</v>
      </c>
      <c r="V130" s="519">
        <v>97.6</v>
      </c>
      <c r="W130" s="249">
        <v>97.1</v>
      </c>
      <c r="X130" s="398">
        <v>81.099999999999994</v>
      </c>
      <c r="Y130" s="520" t="s">
        <v>179</v>
      </c>
      <c r="Z130" s="210"/>
      <c r="AA130" s="210"/>
      <c r="AD130" s="437">
        <v>4</v>
      </c>
      <c r="AE130" s="437">
        <v>900</v>
      </c>
      <c r="AF130" s="437">
        <v>418</v>
      </c>
      <c r="AG130" s="437">
        <v>48</v>
      </c>
      <c r="AJ130" s="437">
        <v>4</v>
      </c>
      <c r="AK130" s="437" t="s">
        <v>167</v>
      </c>
      <c r="AL130" s="437">
        <v>532</v>
      </c>
      <c r="AM130" s="437">
        <v>49</v>
      </c>
      <c r="AO130" s="437">
        <v>4</v>
      </c>
      <c r="AP130" s="437">
        <v>1010</v>
      </c>
      <c r="AQ130" s="437">
        <v>532</v>
      </c>
      <c r="AR130" s="437">
        <v>47</v>
      </c>
    </row>
    <row r="131" spans="1:44" x14ac:dyDescent="0.2">
      <c r="A131" s="231" t="s">
        <v>8</v>
      </c>
      <c r="B131" s="252">
        <v>4.7E-2</v>
      </c>
      <c r="C131" s="253">
        <v>4.4999999999999998E-2</v>
      </c>
      <c r="D131" s="253">
        <v>4.9000000000000002E-2</v>
      </c>
      <c r="E131" s="290">
        <v>7.5999999999999998E-2</v>
      </c>
      <c r="F131" s="252">
        <v>3.5000000000000003E-2</v>
      </c>
      <c r="G131" s="253">
        <v>4.3999999999999997E-2</v>
      </c>
      <c r="H131" s="253">
        <v>3.1E-2</v>
      </c>
      <c r="I131" s="254">
        <v>4.2999999999999997E-2</v>
      </c>
      <c r="J131" s="252">
        <v>4.4999999999999998E-2</v>
      </c>
      <c r="K131" s="253">
        <v>2.9000000000000001E-2</v>
      </c>
      <c r="L131" s="253">
        <v>2.3E-2</v>
      </c>
      <c r="M131" s="290">
        <v>4.4999999999999998E-2</v>
      </c>
      <c r="N131" s="252">
        <v>9.9000000000000005E-2</v>
      </c>
      <c r="O131" s="253">
        <v>4.3999999999999997E-2</v>
      </c>
      <c r="P131" s="253">
        <v>4.3999999999999997E-2</v>
      </c>
      <c r="Q131" s="253">
        <v>4.8000000000000001E-2</v>
      </c>
      <c r="R131" s="254">
        <v>5.0999999999999997E-2</v>
      </c>
      <c r="S131" s="255">
        <v>5.5E-2</v>
      </c>
      <c r="T131" s="253">
        <v>4.4999999999999998E-2</v>
      </c>
      <c r="U131" s="253">
        <v>4.3999999999999997E-2</v>
      </c>
      <c r="V131" s="253">
        <v>4.5999999999999999E-2</v>
      </c>
      <c r="W131" s="254">
        <v>4.5999999999999999E-2</v>
      </c>
      <c r="X131" s="399">
        <v>7.9000000000000001E-2</v>
      </c>
      <c r="Y131" s="522" t="s">
        <v>180</v>
      </c>
      <c r="Z131" s="371"/>
      <c r="AA131" s="371"/>
      <c r="AD131" s="437"/>
      <c r="AE131" s="437"/>
      <c r="AF131" s="437"/>
      <c r="AJ131" s="437">
        <v>5</v>
      </c>
      <c r="AK131" s="437">
        <v>980</v>
      </c>
      <c r="AL131" s="437">
        <v>300</v>
      </c>
      <c r="AM131" s="437">
        <v>48</v>
      </c>
      <c r="AO131" s="509"/>
      <c r="AP131" s="509"/>
      <c r="AQ131" s="509"/>
      <c r="AR131" s="509"/>
    </row>
    <row r="132" spans="1:44" ht="12.6" customHeight="1" x14ac:dyDescent="0.2">
      <c r="A132" s="242" t="s">
        <v>1</v>
      </c>
      <c r="B132" s="257">
        <f>B129/B128*100-100</f>
        <v>4.0404040404040416</v>
      </c>
      <c r="C132" s="258">
        <f t="shared" ref="C132:E132" si="50">C129/C128*100-100</f>
        <v>1.7171717171717233</v>
      </c>
      <c r="D132" s="258">
        <f t="shared" si="50"/>
        <v>-6.2626262626262559</v>
      </c>
      <c r="E132" s="315">
        <f t="shared" si="50"/>
        <v>-13.939393939393938</v>
      </c>
      <c r="F132" s="257">
        <f>F129/F128*100-100</f>
        <v>-5.3535353535353494</v>
      </c>
      <c r="G132" s="258">
        <f t="shared" ref="G132:I132" si="51">G129/G128*100-100</f>
        <v>-2.3232323232323324</v>
      </c>
      <c r="H132" s="258">
        <f t="shared" si="51"/>
        <v>1.6161616161616337</v>
      </c>
      <c r="I132" s="259">
        <f t="shared" si="51"/>
        <v>3.8383838383838338</v>
      </c>
      <c r="J132" s="257">
        <f>J129/J128*100-100</f>
        <v>-9.5959595959595845</v>
      </c>
      <c r="K132" s="258">
        <f>K129/K128*100-100</f>
        <v>-5.5555555555555571</v>
      </c>
      <c r="L132" s="258">
        <f t="shared" ref="L132" si="52">L129/L128*100-100</f>
        <v>-0.80808080808081684</v>
      </c>
      <c r="M132" s="315">
        <f>M129/M128*100-100</f>
        <v>5.7575757575757649</v>
      </c>
      <c r="N132" s="257">
        <f t="shared" ref="N132:X132" si="53">N129/N128*100-100</f>
        <v>-14.545454545454547</v>
      </c>
      <c r="O132" s="258">
        <f t="shared" si="53"/>
        <v>-7.0707070707070727</v>
      </c>
      <c r="P132" s="258">
        <f t="shared" si="53"/>
        <v>-3.5353535353535364</v>
      </c>
      <c r="Q132" s="258">
        <f t="shared" si="53"/>
        <v>0.30303030303029743</v>
      </c>
      <c r="R132" s="259">
        <f t="shared" si="53"/>
        <v>8.2828282828282909</v>
      </c>
      <c r="S132" s="260">
        <f t="shared" si="53"/>
        <v>-15.656565656565661</v>
      </c>
      <c r="T132" s="258">
        <f t="shared" si="53"/>
        <v>-6.9696969696969688</v>
      </c>
      <c r="U132" s="258">
        <f t="shared" si="53"/>
        <v>-4.5454545454545467</v>
      </c>
      <c r="V132" s="258">
        <f t="shared" si="53"/>
        <v>-0.20202020202020776</v>
      </c>
      <c r="W132" s="259">
        <f t="shared" si="53"/>
        <v>3.5353535353535221</v>
      </c>
      <c r="X132" s="390">
        <f t="shared" si="53"/>
        <v>-2.525252525252526</v>
      </c>
      <c r="Z132" s="371"/>
      <c r="AA132" s="371"/>
      <c r="AD132" s="493" t="s">
        <v>160</v>
      </c>
      <c r="AE132" s="437" t="s">
        <v>157</v>
      </c>
      <c r="AF132" s="437"/>
      <c r="AG132" s="437"/>
      <c r="AJ132" s="495" t="s">
        <v>168</v>
      </c>
      <c r="AK132" s="437" t="s">
        <v>157</v>
      </c>
      <c r="AL132" s="437"/>
      <c r="AM132" s="437"/>
    </row>
    <row r="133" spans="1:44" ht="13.5" thickBot="1" x14ac:dyDescent="0.25">
      <c r="A133" s="261" t="s">
        <v>27</v>
      </c>
      <c r="B133" s="220">
        <f>B129-B114</f>
        <v>177</v>
      </c>
      <c r="C133" s="221">
        <f t="shared" ref="C133:I133" si="54">C129-C114</f>
        <v>117</v>
      </c>
      <c r="D133" s="221">
        <f t="shared" si="54"/>
        <v>51</v>
      </c>
      <c r="E133" s="348">
        <f t="shared" si="54"/>
        <v>-34</v>
      </c>
      <c r="F133" s="220">
        <f t="shared" si="54"/>
        <v>31</v>
      </c>
      <c r="G133" s="221">
        <f t="shared" si="54"/>
        <v>90</v>
      </c>
      <c r="H133" s="221">
        <f t="shared" si="54"/>
        <v>111</v>
      </c>
      <c r="I133" s="226">
        <f t="shared" si="54"/>
        <v>102</v>
      </c>
      <c r="J133" s="220">
        <f>J129-W114</f>
        <v>-38</v>
      </c>
      <c r="K133" s="221">
        <f>K129-Q114</f>
        <v>24</v>
      </c>
      <c r="L133" s="221">
        <f>L129-J114</f>
        <v>77</v>
      </c>
      <c r="M133" s="348">
        <f>M129-K114</f>
        <v>93</v>
      </c>
      <c r="N133" s="220">
        <f t="shared" ref="N133:W133" si="55">N129-N114</f>
        <v>-1</v>
      </c>
      <c r="O133" s="221">
        <f t="shared" si="55"/>
        <v>34</v>
      </c>
      <c r="P133" s="221">
        <f t="shared" si="55"/>
        <v>49</v>
      </c>
      <c r="Q133" s="221">
        <f t="shared" si="55"/>
        <v>82</v>
      </c>
      <c r="R133" s="226">
        <f t="shared" si="55"/>
        <v>167</v>
      </c>
      <c r="S133" s="380">
        <f t="shared" si="55"/>
        <v>43</v>
      </c>
      <c r="T133" s="221">
        <f t="shared" si="55"/>
        <v>107</v>
      </c>
      <c r="U133" s="221">
        <f t="shared" si="55"/>
        <v>44</v>
      </c>
      <c r="V133" s="221">
        <f t="shared" si="55"/>
        <v>109</v>
      </c>
      <c r="W133" s="226">
        <f t="shared" si="55"/>
        <v>92</v>
      </c>
      <c r="X133" s="400">
        <f>X129-X113</f>
        <v>65</v>
      </c>
      <c r="Y133" s="336"/>
      <c r="Z133" s="210"/>
      <c r="AA133" s="371"/>
      <c r="AD133" s="437">
        <v>1</v>
      </c>
      <c r="AE133" s="437">
        <v>760</v>
      </c>
      <c r="AF133" s="437">
        <v>318</v>
      </c>
      <c r="AG133" s="437">
        <v>53</v>
      </c>
      <c r="AJ133" s="437">
        <v>1</v>
      </c>
      <c r="AK133" s="437">
        <v>800</v>
      </c>
      <c r="AL133" s="437">
        <v>370</v>
      </c>
      <c r="AM133" s="437">
        <v>52</v>
      </c>
    </row>
    <row r="134" spans="1:44" x14ac:dyDescent="0.2">
      <c r="A134" s="266" t="s">
        <v>51</v>
      </c>
      <c r="B134" s="267">
        <v>354</v>
      </c>
      <c r="C134" s="268">
        <v>554</v>
      </c>
      <c r="D134" s="268">
        <v>752</v>
      </c>
      <c r="E134" s="323">
        <v>318</v>
      </c>
      <c r="F134" s="267">
        <v>241</v>
      </c>
      <c r="G134" s="268">
        <v>579</v>
      </c>
      <c r="H134" s="268">
        <v>598</v>
      </c>
      <c r="I134" s="269">
        <v>418</v>
      </c>
      <c r="J134" s="362">
        <v>195</v>
      </c>
      <c r="K134" s="321">
        <v>344</v>
      </c>
      <c r="L134" s="321">
        <v>394</v>
      </c>
      <c r="M134" s="487">
        <v>351</v>
      </c>
      <c r="N134" s="362">
        <v>402</v>
      </c>
      <c r="O134" s="321">
        <v>527</v>
      </c>
      <c r="P134" s="321">
        <v>620</v>
      </c>
      <c r="Q134" s="321">
        <v>532</v>
      </c>
      <c r="R134" s="445">
        <v>300</v>
      </c>
      <c r="S134" s="488">
        <v>370</v>
      </c>
      <c r="T134" s="321">
        <v>542</v>
      </c>
      <c r="U134" s="321">
        <v>637</v>
      </c>
      <c r="V134" s="321">
        <v>490</v>
      </c>
      <c r="W134" s="445">
        <v>314</v>
      </c>
      <c r="X134" s="270">
        <f>SUM(B134:W134)</f>
        <v>9832</v>
      </c>
      <c r="Y134" s="200" t="s">
        <v>56</v>
      </c>
      <c r="Z134" s="271">
        <f>X119-X134</f>
        <v>14</v>
      </c>
      <c r="AA134" s="292">
        <f>Z134/X119</f>
        <v>1.4218972171440179E-3</v>
      </c>
      <c r="AD134" s="437">
        <v>2</v>
      </c>
      <c r="AE134" s="437" t="s">
        <v>161</v>
      </c>
      <c r="AF134" s="437">
        <v>752</v>
      </c>
      <c r="AG134" s="437">
        <v>52</v>
      </c>
      <c r="AJ134" s="437">
        <v>2</v>
      </c>
      <c r="AK134" s="437" t="s">
        <v>169</v>
      </c>
      <c r="AL134" s="437">
        <v>542</v>
      </c>
      <c r="AM134" s="437">
        <v>51</v>
      </c>
    </row>
    <row r="135" spans="1:44" x14ac:dyDescent="0.2">
      <c r="A135" s="273" t="s">
        <v>28</v>
      </c>
      <c r="B135" s="218">
        <v>52</v>
      </c>
      <c r="C135" s="275">
        <v>53</v>
      </c>
      <c r="D135" s="275">
        <v>54.5</v>
      </c>
      <c r="E135" s="322">
        <v>56</v>
      </c>
      <c r="F135" s="218">
        <v>52</v>
      </c>
      <c r="G135" s="275">
        <v>51.5</v>
      </c>
      <c r="H135" s="275">
        <v>50.5</v>
      </c>
      <c r="I135" s="219">
        <v>50</v>
      </c>
      <c r="J135" s="218">
        <v>53</v>
      </c>
      <c r="K135" s="275">
        <v>51</v>
      </c>
      <c r="L135" s="275">
        <v>50</v>
      </c>
      <c r="M135" s="322">
        <v>49</v>
      </c>
      <c r="N135" s="218">
        <v>55</v>
      </c>
      <c r="O135" s="275">
        <v>53.5</v>
      </c>
      <c r="P135" s="275">
        <v>52.5</v>
      </c>
      <c r="Q135" s="275">
        <v>51</v>
      </c>
      <c r="R135" s="219">
        <v>50</v>
      </c>
      <c r="S135" s="379">
        <v>55</v>
      </c>
      <c r="T135" s="275">
        <v>53.5</v>
      </c>
      <c r="U135" s="275">
        <v>52.5</v>
      </c>
      <c r="V135" s="275">
        <v>51</v>
      </c>
      <c r="W135" s="219">
        <v>49</v>
      </c>
      <c r="X135" s="222"/>
      <c r="Y135" s="200" t="s">
        <v>57</v>
      </c>
      <c r="Z135" s="200">
        <v>47.9</v>
      </c>
      <c r="AA135" s="228"/>
      <c r="AD135" s="437">
        <v>3</v>
      </c>
      <c r="AE135" s="437" t="s">
        <v>162</v>
      </c>
      <c r="AF135" s="437">
        <v>555</v>
      </c>
      <c r="AG135" s="437">
        <v>51</v>
      </c>
      <c r="AJ135" s="437">
        <v>3</v>
      </c>
      <c r="AK135" s="437" t="s">
        <v>170</v>
      </c>
      <c r="AL135" s="437">
        <v>637</v>
      </c>
      <c r="AM135" s="437">
        <v>50</v>
      </c>
    </row>
    <row r="136" spans="1:44" ht="13.5" thickBot="1" x14ac:dyDescent="0.25">
      <c r="A136" s="274" t="s">
        <v>26</v>
      </c>
      <c r="B136" s="216">
        <f>(B135-AG136)</f>
        <v>2</v>
      </c>
      <c r="C136" s="217">
        <f>(C135-AG135)</f>
        <v>2</v>
      </c>
      <c r="D136" s="217">
        <f>(D135-AG134)</f>
        <v>2.5</v>
      </c>
      <c r="E136" s="416">
        <f>(E135-AG133)</f>
        <v>3</v>
      </c>
      <c r="F136" s="216">
        <f>(F135-AG127)</f>
        <v>2.5</v>
      </c>
      <c r="G136" s="217">
        <f>(G135-AG128)</f>
        <v>2.5</v>
      </c>
      <c r="H136" s="217">
        <f>(H135-AG129)</f>
        <v>2</v>
      </c>
      <c r="I136" s="410">
        <f>(I135-AG130)</f>
        <v>2</v>
      </c>
      <c r="J136" s="216">
        <f>(J135-AR127)</f>
        <v>3</v>
      </c>
      <c r="K136" s="217">
        <f>(K135-AR128)</f>
        <v>2.5</v>
      </c>
      <c r="L136" s="217">
        <f>(L135-AR129)</f>
        <v>2.5</v>
      </c>
      <c r="M136" s="416">
        <f>(M135-AR130)</f>
        <v>2</v>
      </c>
      <c r="N136" s="471">
        <f>(N135-AM127)</f>
        <v>3</v>
      </c>
      <c r="O136" s="217">
        <f>(O135-AM128)</f>
        <v>2.5</v>
      </c>
      <c r="P136" s="217">
        <f>(P135-AM129)</f>
        <v>2.5</v>
      </c>
      <c r="Q136" s="217">
        <f>(Q135-AM130)</f>
        <v>2</v>
      </c>
      <c r="R136" s="410">
        <f>(R135-AM131)</f>
        <v>2</v>
      </c>
      <c r="S136" s="483">
        <f>(S135-AM133)</f>
        <v>3</v>
      </c>
      <c r="T136" s="217">
        <f>(T135-AM134)</f>
        <v>2.5</v>
      </c>
      <c r="U136" s="217">
        <f>(U135-AM135)</f>
        <v>2.5</v>
      </c>
      <c r="V136" s="217">
        <f>(V135-AM136)</f>
        <v>2.5</v>
      </c>
      <c r="W136" s="410">
        <f>(W135-AM137)</f>
        <v>2</v>
      </c>
      <c r="X136" s="223"/>
      <c r="Y136" s="200" t="s">
        <v>57</v>
      </c>
      <c r="Z136" s="200">
        <f>Z135-Z120</f>
        <v>1.8699999999999974</v>
      </c>
      <c r="AD136" s="437">
        <v>4</v>
      </c>
      <c r="AE136" s="437">
        <v>880</v>
      </c>
      <c r="AF136" s="437">
        <v>355</v>
      </c>
      <c r="AG136" s="437">
        <v>50</v>
      </c>
      <c r="AJ136" s="437">
        <v>4</v>
      </c>
      <c r="AK136" s="437" t="s">
        <v>171</v>
      </c>
      <c r="AL136" s="437">
        <v>490</v>
      </c>
      <c r="AM136" s="437">
        <v>48.5</v>
      </c>
    </row>
    <row r="137" spans="1:44" x14ac:dyDescent="0.2">
      <c r="C137" s="200">
        <v>53</v>
      </c>
      <c r="D137" s="200">
        <v>54.5</v>
      </c>
      <c r="E137" s="200">
        <v>56</v>
      </c>
      <c r="U137" s="200">
        <v>52.5</v>
      </c>
      <c r="AJ137" s="275">
        <v>5</v>
      </c>
      <c r="AK137" s="275">
        <v>960</v>
      </c>
      <c r="AL137" s="275">
        <v>314</v>
      </c>
      <c r="AM137" s="275">
        <v>47</v>
      </c>
    </row>
    <row r="138" spans="1:44" x14ac:dyDescent="0.2">
      <c r="E138" s="200" t="s">
        <v>177</v>
      </c>
    </row>
    <row r="139" spans="1:44" s="555" customFormat="1" x14ac:dyDescent="0.2"/>
    <row r="140" spans="1:44" ht="13.5" thickBot="1" x14ac:dyDescent="0.25">
      <c r="B140" s="200">
        <v>50</v>
      </c>
      <c r="C140" s="200">
        <v>51</v>
      </c>
      <c r="D140" s="200">
        <v>52</v>
      </c>
      <c r="E140" s="200">
        <v>53</v>
      </c>
      <c r="F140" s="200">
        <v>49.5</v>
      </c>
      <c r="G140" s="200">
        <v>49</v>
      </c>
      <c r="H140" s="200">
        <v>48.5</v>
      </c>
      <c r="I140" s="200">
        <v>48</v>
      </c>
      <c r="J140" s="200">
        <v>50</v>
      </c>
      <c r="K140" s="200">
        <v>48.5</v>
      </c>
      <c r="L140" s="200">
        <v>47.5</v>
      </c>
      <c r="M140" s="508">
        <v>47</v>
      </c>
      <c r="N140" s="200">
        <v>52</v>
      </c>
      <c r="O140" s="200">
        <v>51</v>
      </c>
      <c r="P140" s="200">
        <v>50</v>
      </c>
      <c r="Q140" s="200">
        <v>49</v>
      </c>
      <c r="R140" s="200">
        <v>48</v>
      </c>
      <c r="S140" s="200">
        <v>52</v>
      </c>
      <c r="T140" s="200">
        <v>51</v>
      </c>
      <c r="U140" s="200">
        <v>50</v>
      </c>
      <c r="V140" s="200">
        <v>48.5</v>
      </c>
      <c r="W140" s="200">
        <v>47</v>
      </c>
    </row>
    <row r="141" spans="1:44" ht="13.5" thickBot="1" x14ac:dyDescent="0.25">
      <c r="A141" s="513" t="s">
        <v>181</v>
      </c>
      <c r="B141" s="690" t="s">
        <v>53</v>
      </c>
      <c r="C141" s="691"/>
      <c r="D141" s="691"/>
      <c r="E141" s="691"/>
      <c r="F141" s="691"/>
      <c r="G141" s="691"/>
      <c r="H141" s="691"/>
      <c r="I141" s="691"/>
      <c r="J141" s="690" t="s">
        <v>142</v>
      </c>
      <c r="K141" s="691"/>
      <c r="L141" s="691"/>
      <c r="M141" s="691"/>
      <c r="N141" s="690" t="s">
        <v>63</v>
      </c>
      <c r="O141" s="691"/>
      <c r="P141" s="691"/>
      <c r="Q141" s="691"/>
      <c r="R141" s="692"/>
      <c r="S141" s="690" t="s">
        <v>64</v>
      </c>
      <c r="T141" s="691"/>
      <c r="U141" s="691"/>
      <c r="V141" s="691"/>
      <c r="W141" s="692"/>
      <c r="X141" s="298" t="s">
        <v>55</v>
      </c>
      <c r="Y141" s="511"/>
      <c r="Z141" s="511"/>
      <c r="AA141" s="511"/>
    </row>
    <row r="142" spans="1:44" x14ac:dyDescent="0.2">
      <c r="A142" s="231" t="s">
        <v>54</v>
      </c>
      <c r="B142" s="324">
        <v>1</v>
      </c>
      <c r="C142" s="325">
        <v>2</v>
      </c>
      <c r="D142" s="325">
        <v>3</v>
      </c>
      <c r="E142" s="326">
        <v>4</v>
      </c>
      <c r="F142" s="324">
        <v>5</v>
      </c>
      <c r="G142" s="325">
        <v>6</v>
      </c>
      <c r="H142" s="325">
        <v>7</v>
      </c>
      <c r="I142" s="326">
        <v>8</v>
      </c>
      <c r="J142" s="324">
        <v>1</v>
      </c>
      <c r="K142" s="325">
        <v>2</v>
      </c>
      <c r="L142" s="325">
        <v>3</v>
      </c>
      <c r="M142" s="326">
        <v>4</v>
      </c>
      <c r="N142" s="324">
        <v>1</v>
      </c>
      <c r="O142" s="325">
        <v>2</v>
      </c>
      <c r="P142" s="325">
        <v>3</v>
      </c>
      <c r="Q142" s="325">
        <v>4</v>
      </c>
      <c r="R142" s="326">
        <v>5</v>
      </c>
      <c r="S142" s="324">
        <v>1</v>
      </c>
      <c r="T142" s="325">
        <v>2</v>
      </c>
      <c r="U142" s="325">
        <v>3</v>
      </c>
      <c r="V142" s="325">
        <v>4</v>
      </c>
      <c r="W142" s="326">
        <v>5</v>
      </c>
      <c r="X142" s="450"/>
      <c r="Y142" s="511"/>
      <c r="Z142" s="511"/>
      <c r="AA142" s="511"/>
    </row>
    <row r="143" spans="1:44" ht="13.5" thickBot="1" x14ac:dyDescent="0.25">
      <c r="A143" s="231" t="s">
        <v>2</v>
      </c>
      <c r="B143" s="532">
        <v>4</v>
      </c>
      <c r="C143" s="449">
        <v>3</v>
      </c>
      <c r="D143" s="461">
        <v>2</v>
      </c>
      <c r="E143" s="533">
        <v>1</v>
      </c>
      <c r="F143" s="453">
        <v>1</v>
      </c>
      <c r="G143" s="461">
        <v>2</v>
      </c>
      <c r="H143" s="449">
        <v>3</v>
      </c>
      <c r="I143" s="534">
        <v>4</v>
      </c>
      <c r="J143" s="453">
        <v>1</v>
      </c>
      <c r="K143" s="461">
        <v>2</v>
      </c>
      <c r="L143" s="449">
        <v>3</v>
      </c>
      <c r="M143" s="534">
        <v>4</v>
      </c>
      <c r="N143" s="453">
        <v>1</v>
      </c>
      <c r="O143" s="454">
        <v>2</v>
      </c>
      <c r="P143" s="449">
        <v>3</v>
      </c>
      <c r="Q143" s="455">
        <v>4</v>
      </c>
      <c r="R143" s="535">
        <v>5</v>
      </c>
      <c r="S143" s="422">
        <v>1</v>
      </c>
      <c r="T143" s="426">
        <v>2</v>
      </c>
      <c r="U143" s="424">
        <v>3</v>
      </c>
      <c r="V143" s="465">
        <v>4</v>
      </c>
      <c r="W143" s="491">
        <v>5</v>
      </c>
      <c r="X143" s="451" t="s">
        <v>0</v>
      </c>
      <c r="Y143" s="511"/>
      <c r="Z143" s="511"/>
      <c r="AA143" s="511"/>
    </row>
    <row r="144" spans="1:44" x14ac:dyDescent="0.2">
      <c r="A144" s="236" t="s">
        <v>3</v>
      </c>
      <c r="B144" s="456">
        <v>1080</v>
      </c>
      <c r="C144" s="457">
        <v>1080</v>
      </c>
      <c r="D144" s="457">
        <v>1080</v>
      </c>
      <c r="E144" s="459">
        <v>1080</v>
      </c>
      <c r="F144" s="456">
        <v>1080</v>
      </c>
      <c r="G144" s="457">
        <v>1080</v>
      </c>
      <c r="H144" s="457">
        <v>1080</v>
      </c>
      <c r="I144" s="459">
        <v>1080</v>
      </c>
      <c r="J144" s="456">
        <v>1080</v>
      </c>
      <c r="K144" s="457">
        <v>1080</v>
      </c>
      <c r="L144" s="457">
        <v>1080</v>
      </c>
      <c r="M144" s="459">
        <v>1080</v>
      </c>
      <c r="N144" s="456">
        <v>1080</v>
      </c>
      <c r="O144" s="457">
        <v>1080</v>
      </c>
      <c r="P144" s="457">
        <v>1080</v>
      </c>
      <c r="Q144" s="457">
        <v>1080</v>
      </c>
      <c r="R144" s="459">
        <v>1080</v>
      </c>
      <c r="S144" s="486">
        <v>1080</v>
      </c>
      <c r="T144" s="418">
        <v>1080</v>
      </c>
      <c r="U144" s="418">
        <v>1080</v>
      </c>
      <c r="V144" s="418">
        <v>1080</v>
      </c>
      <c r="W144" s="420">
        <v>1080</v>
      </c>
      <c r="X144" s="452">
        <v>1080</v>
      </c>
      <c r="Y144" s="328"/>
      <c r="Z144" s="329"/>
      <c r="AA144" s="329"/>
    </row>
    <row r="145" spans="1:27" x14ac:dyDescent="0.2">
      <c r="A145" s="242" t="s">
        <v>6</v>
      </c>
      <c r="B145" s="243">
        <v>1134</v>
      </c>
      <c r="C145" s="244">
        <v>1075</v>
      </c>
      <c r="D145" s="244">
        <v>1040</v>
      </c>
      <c r="E145" s="245">
        <v>942</v>
      </c>
      <c r="F145" s="243">
        <v>1035</v>
      </c>
      <c r="G145" s="244">
        <v>1055</v>
      </c>
      <c r="H145" s="244">
        <v>1080</v>
      </c>
      <c r="I145" s="245">
        <v>1103</v>
      </c>
      <c r="J145" s="243">
        <v>1034</v>
      </c>
      <c r="K145" s="244">
        <v>1080</v>
      </c>
      <c r="L145" s="244">
        <v>1103</v>
      </c>
      <c r="M145" s="245">
        <v>1165</v>
      </c>
      <c r="N145" s="243">
        <v>945</v>
      </c>
      <c r="O145" s="244">
        <v>1019</v>
      </c>
      <c r="P145" s="244">
        <v>1064</v>
      </c>
      <c r="Q145" s="244">
        <v>1089</v>
      </c>
      <c r="R145" s="245">
        <v>1166</v>
      </c>
      <c r="S145" s="246">
        <v>965</v>
      </c>
      <c r="T145" s="244">
        <v>1047</v>
      </c>
      <c r="U145" s="244">
        <v>1075</v>
      </c>
      <c r="V145" s="244">
        <v>1058</v>
      </c>
      <c r="W145" s="245">
        <v>1109</v>
      </c>
      <c r="X145" s="397">
        <v>1064</v>
      </c>
      <c r="Y145" s="511"/>
      <c r="Z145" s="329"/>
      <c r="AA145" s="329"/>
    </row>
    <row r="146" spans="1:27" x14ac:dyDescent="0.2">
      <c r="A146" s="231" t="s">
        <v>7</v>
      </c>
      <c r="B146" s="247">
        <v>84.6</v>
      </c>
      <c r="C146" s="248">
        <v>97.6</v>
      </c>
      <c r="D146" s="248">
        <v>94.6</v>
      </c>
      <c r="E146" s="249">
        <v>78.3</v>
      </c>
      <c r="F146" s="247">
        <v>100</v>
      </c>
      <c r="G146" s="248">
        <v>97.7</v>
      </c>
      <c r="H146" s="248">
        <v>100</v>
      </c>
      <c r="I146" s="249">
        <v>93.8</v>
      </c>
      <c r="J146" s="247">
        <v>100</v>
      </c>
      <c r="K146" s="248">
        <v>100</v>
      </c>
      <c r="L146" s="248">
        <v>100</v>
      </c>
      <c r="M146" s="249">
        <v>96.2</v>
      </c>
      <c r="N146" s="247">
        <v>66.7</v>
      </c>
      <c r="O146" s="248">
        <v>89.7</v>
      </c>
      <c r="P146" s="248">
        <v>97.8</v>
      </c>
      <c r="Q146" s="248">
        <v>94.9</v>
      </c>
      <c r="R146" s="249">
        <v>95.5</v>
      </c>
      <c r="S146" s="250">
        <v>93.3</v>
      </c>
      <c r="T146" s="248">
        <v>93</v>
      </c>
      <c r="U146" s="248">
        <v>89.5</v>
      </c>
      <c r="V146" s="248">
        <v>94.9</v>
      </c>
      <c r="W146" s="249">
        <v>94.3</v>
      </c>
      <c r="X146" s="398">
        <v>85.8</v>
      </c>
      <c r="Y146" s="525"/>
      <c r="Z146" s="210"/>
      <c r="AA146" s="210"/>
    </row>
    <row r="147" spans="1:27" x14ac:dyDescent="0.2">
      <c r="A147" s="231" t="s">
        <v>8</v>
      </c>
      <c r="B147" s="252">
        <v>6.0999999999999999E-2</v>
      </c>
      <c r="C147" s="253">
        <v>4.1000000000000002E-2</v>
      </c>
      <c r="D147" s="253">
        <v>5.6000000000000001E-2</v>
      </c>
      <c r="E147" s="254">
        <v>7.5999999999999998E-2</v>
      </c>
      <c r="F147" s="252">
        <v>3.1E-2</v>
      </c>
      <c r="G147" s="253">
        <v>4.2999999999999997E-2</v>
      </c>
      <c r="H147" s="253">
        <v>3.3000000000000002E-2</v>
      </c>
      <c r="I147" s="254">
        <v>6.2E-2</v>
      </c>
      <c r="J147" s="252">
        <v>4.9000000000000002E-2</v>
      </c>
      <c r="K147" s="253">
        <v>2.8000000000000001E-2</v>
      </c>
      <c r="L147" s="253">
        <v>3.4000000000000002E-2</v>
      </c>
      <c r="M147" s="254">
        <v>4.9000000000000002E-2</v>
      </c>
      <c r="N147" s="252">
        <v>0.105</v>
      </c>
      <c r="O147" s="253">
        <v>0.06</v>
      </c>
      <c r="P147" s="253">
        <v>5.3999999999999999E-2</v>
      </c>
      <c r="Q147" s="253">
        <v>5.7000000000000002E-2</v>
      </c>
      <c r="R147" s="254">
        <v>5.0999999999999997E-2</v>
      </c>
      <c r="S147" s="255">
        <v>6.2E-2</v>
      </c>
      <c r="T147" s="253">
        <v>5.5E-2</v>
      </c>
      <c r="U147" s="253">
        <v>5.1999999999999998E-2</v>
      </c>
      <c r="V147" s="253">
        <v>0.05</v>
      </c>
      <c r="W147" s="254">
        <v>0.05</v>
      </c>
      <c r="X147" s="399">
        <v>7.1999999999999995E-2</v>
      </c>
      <c r="Y147" s="526"/>
      <c r="Z147" s="371"/>
      <c r="AA147" s="371"/>
    </row>
    <row r="148" spans="1:27" x14ac:dyDescent="0.2">
      <c r="A148" s="242" t="s">
        <v>1</v>
      </c>
      <c r="B148" s="257">
        <f>B145/B144*100-100</f>
        <v>5</v>
      </c>
      <c r="C148" s="258">
        <f t="shared" ref="C148:E148" si="56">C145/C144*100-100</f>
        <v>-0.46296296296296191</v>
      </c>
      <c r="D148" s="258">
        <f t="shared" si="56"/>
        <v>-3.7037037037037095</v>
      </c>
      <c r="E148" s="259">
        <f t="shared" si="56"/>
        <v>-12.777777777777771</v>
      </c>
      <c r="F148" s="257">
        <f>F145/F144*100-100</f>
        <v>-4.1666666666666572</v>
      </c>
      <c r="G148" s="258">
        <f t="shared" ref="G148:I148" si="57">G145/G144*100-100</f>
        <v>-2.3148148148148096</v>
      </c>
      <c r="H148" s="258">
        <f t="shared" si="57"/>
        <v>0</v>
      </c>
      <c r="I148" s="259">
        <f t="shared" si="57"/>
        <v>2.1296296296296333</v>
      </c>
      <c r="J148" s="257">
        <f>J145/J144*100-100</f>
        <v>-4.2592592592592666</v>
      </c>
      <c r="K148" s="258">
        <f>K145/K144*100-100</f>
        <v>0</v>
      </c>
      <c r="L148" s="258">
        <f t="shared" ref="L148" si="58">L145/L144*100-100</f>
        <v>2.1296296296296333</v>
      </c>
      <c r="M148" s="259">
        <f>M145/M144*100-100</f>
        <v>7.8703703703703667</v>
      </c>
      <c r="N148" s="257">
        <f t="shared" ref="N148:X148" si="59">N145/N144*100-100</f>
        <v>-12.5</v>
      </c>
      <c r="O148" s="258">
        <f t="shared" si="59"/>
        <v>-5.6481481481481524</v>
      </c>
      <c r="P148" s="258">
        <f t="shared" si="59"/>
        <v>-1.481481481481481</v>
      </c>
      <c r="Q148" s="258">
        <f t="shared" si="59"/>
        <v>0.8333333333333286</v>
      </c>
      <c r="R148" s="259">
        <f t="shared" si="59"/>
        <v>7.9629629629629761</v>
      </c>
      <c r="S148" s="260">
        <f t="shared" si="59"/>
        <v>-10.648148148148152</v>
      </c>
      <c r="T148" s="258">
        <f t="shared" si="59"/>
        <v>-3.0555555555555571</v>
      </c>
      <c r="U148" s="258">
        <f t="shared" si="59"/>
        <v>-0.46296296296296191</v>
      </c>
      <c r="V148" s="258">
        <f t="shared" si="59"/>
        <v>-2.0370370370370381</v>
      </c>
      <c r="W148" s="259">
        <f t="shared" si="59"/>
        <v>2.6851851851851904</v>
      </c>
      <c r="X148" s="390">
        <f t="shared" si="59"/>
        <v>-1.481481481481481</v>
      </c>
      <c r="Y148" s="511"/>
      <c r="Z148" s="371"/>
      <c r="AA148" s="371"/>
    </row>
    <row r="149" spans="1:27" ht="13.5" thickBot="1" x14ac:dyDescent="0.25">
      <c r="A149" s="261" t="s">
        <v>27</v>
      </c>
      <c r="B149" s="220">
        <f>B145-B129</f>
        <v>104</v>
      </c>
      <c r="C149" s="221">
        <f t="shared" ref="C149:I149" si="60">C145-C129</f>
        <v>68</v>
      </c>
      <c r="D149" s="221">
        <f t="shared" si="60"/>
        <v>112</v>
      </c>
      <c r="E149" s="226">
        <f t="shared" si="60"/>
        <v>90</v>
      </c>
      <c r="F149" s="220">
        <f t="shared" si="60"/>
        <v>98</v>
      </c>
      <c r="G149" s="221">
        <f t="shared" si="60"/>
        <v>88</v>
      </c>
      <c r="H149" s="221">
        <f t="shared" si="60"/>
        <v>74</v>
      </c>
      <c r="I149" s="226">
        <f t="shared" si="60"/>
        <v>75</v>
      </c>
      <c r="J149" s="220">
        <f>J145-W129</f>
        <v>9</v>
      </c>
      <c r="K149" s="221">
        <f>K145-Q129</f>
        <v>87</v>
      </c>
      <c r="L149" s="221">
        <f>L145-J129</f>
        <v>208</v>
      </c>
      <c r="M149" s="226">
        <f>M145-K129</f>
        <v>230</v>
      </c>
      <c r="N149" s="220">
        <f t="shared" ref="N149:W149" si="61">N145-N129</f>
        <v>99</v>
      </c>
      <c r="O149" s="221">
        <f t="shared" si="61"/>
        <v>99</v>
      </c>
      <c r="P149" s="221">
        <f t="shared" si="61"/>
        <v>109</v>
      </c>
      <c r="Q149" s="221">
        <f t="shared" si="61"/>
        <v>96</v>
      </c>
      <c r="R149" s="226">
        <f t="shared" si="61"/>
        <v>94</v>
      </c>
      <c r="S149" s="380">
        <f t="shared" si="61"/>
        <v>130</v>
      </c>
      <c r="T149" s="221">
        <f t="shared" si="61"/>
        <v>126</v>
      </c>
      <c r="U149" s="221">
        <f t="shared" si="61"/>
        <v>130</v>
      </c>
      <c r="V149" s="221">
        <f t="shared" si="61"/>
        <v>70</v>
      </c>
      <c r="W149" s="226">
        <f t="shared" si="61"/>
        <v>84</v>
      </c>
      <c r="X149" s="400">
        <f>X145-X129</f>
        <v>99</v>
      </c>
      <c r="Y149" s="336"/>
      <c r="Z149" s="210"/>
      <c r="AA149" s="371"/>
    </row>
    <row r="150" spans="1:27" x14ac:dyDescent="0.2">
      <c r="A150" s="266" t="s">
        <v>51</v>
      </c>
      <c r="B150" s="362">
        <v>354</v>
      </c>
      <c r="C150" s="321">
        <v>552</v>
      </c>
      <c r="D150" s="321">
        <v>752</v>
      </c>
      <c r="E150" s="487">
        <v>317</v>
      </c>
      <c r="F150" s="362">
        <v>239</v>
      </c>
      <c r="G150" s="321">
        <v>579</v>
      </c>
      <c r="H150" s="321">
        <v>597</v>
      </c>
      <c r="I150" s="445">
        <v>418</v>
      </c>
      <c r="J150" s="362">
        <v>194</v>
      </c>
      <c r="K150" s="321">
        <v>344</v>
      </c>
      <c r="L150" s="321">
        <v>394</v>
      </c>
      <c r="M150" s="487">
        <v>351</v>
      </c>
      <c r="N150" s="362">
        <v>398</v>
      </c>
      <c r="O150" s="321">
        <v>527</v>
      </c>
      <c r="P150" s="321">
        <v>620</v>
      </c>
      <c r="Q150" s="321">
        <v>531</v>
      </c>
      <c r="R150" s="445">
        <v>300</v>
      </c>
      <c r="S150" s="488">
        <v>370</v>
      </c>
      <c r="T150" s="321">
        <v>542</v>
      </c>
      <c r="U150" s="321">
        <v>637</v>
      </c>
      <c r="V150" s="321">
        <v>490</v>
      </c>
      <c r="W150" s="445">
        <v>314</v>
      </c>
      <c r="X150" s="270">
        <f>SUM(B150:W150)</f>
        <v>9820</v>
      </c>
      <c r="Y150" s="511" t="s">
        <v>56</v>
      </c>
      <c r="Z150" s="271">
        <f>X134-X150</f>
        <v>12</v>
      </c>
      <c r="AA150" s="292">
        <f>Z150/X134</f>
        <v>1.2205044751830757E-3</v>
      </c>
    </row>
    <row r="151" spans="1:27" x14ac:dyDescent="0.2">
      <c r="A151" s="273" t="s">
        <v>28</v>
      </c>
      <c r="B151" s="218">
        <v>52</v>
      </c>
      <c r="C151" s="512">
        <v>53.5</v>
      </c>
      <c r="D151" s="512">
        <v>54.5</v>
      </c>
      <c r="E151" s="322">
        <v>56</v>
      </c>
      <c r="F151" s="218">
        <v>52</v>
      </c>
      <c r="G151" s="512">
        <v>51.5</v>
      </c>
      <c r="H151" s="512">
        <v>51</v>
      </c>
      <c r="I151" s="219">
        <v>50</v>
      </c>
      <c r="J151" s="218">
        <v>52.5</v>
      </c>
      <c r="K151" s="512">
        <v>50.5</v>
      </c>
      <c r="L151" s="512">
        <v>49.5</v>
      </c>
      <c r="M151" s="322">
        <v>48.5</v>
      </c>
      <c r="N151" s="218">
        <v>54.5</v>
      </c>
      <c r="O151" s="512">
        <v>53.5</v>
      </c>
      <c r="P151" s="512">
        <v>52.5</v>
      </c>
      <c r="Q151" s="512">
        <v>51</v>
      </c>
      <c r="R151" s="219">
        <v>50</v>
      </c>
      <c r="S151" s="379">
        <v>55</v>
      </c>
      <c r="T151" s="512">
        <v>53.5</v>
      </c>
      <c r="U151" s="512">
        <v>52.5</v>
      </c>
      <c r="V151" s="512">
        <v>51</v>
      </c>
      <c r="W151" s="219">
        <v>49</v>
      </c>
      <c r="X151" s="222"/>
      <c r="Y151" s="511" t="s">
        <v>57</v>
      </c>
      <c r="Z151" s="334">
        <v>52.23</v>
      </c>
      <c r="AA151" s="228"/>
    </row>
    <row r="152" spans="1:27" ht="13.5" thickBot="1" x14ac:dyDescent="0.25">
      <c r="A152" s="274" t="s">
        <v>26</v>
      </c>
      <c r="B152" s="216">
        <f>(B151-AG136)</f>
        <v>2</v>
      </c>
      <c r="C152" s="217">
        <f>(C151-AG135)</f>
        <v>2.5</v>
      </c>
      <c r="D152" s="217">
        <f>(D151-AG134)</f>
        <v>2.5</v>
      </c>
      <c r="E152" s="416">
        <f>(E151-AG133)</f>
        <v>3</v>
      </c>
      <c r="F152" s="216">
        <f>(F151-AG127)</f>
        <v>2.5</v>
      </c>
      <c r="G152" s="217">
        <f>(G151-AG128)</f>
        <v>2.5</v>
      </c>
      <c r="H152" s="217">
        <f>(H151-AG129)</f>
        <v>2.5</v>
      </c>
      <c r="I152" s="410">
        <f>(I151-AG130)</f>
        <v>2</v>
      </c>
      <c r="J152" s="216">
        <f>(J151-AR127)</f>
        <v>2.5</v>
      </c>
      <c r="K152" s="217">
        <f>(K151-AR128)</f>
        <v>2</v>
      </c>
      <c r="L152" s="217">
        <f>(L151-AR129)</f>
        <v>2</v>
      </c>
      <c r="M152" s="416">
        <f>(M151-AR130)</f>
        <v>1.5</v>
      </c>
      <c r="N152" s="471">
        <f>(N151-AM127)</f>
        <v>2.5</v>
      </c>
      <c r="O152" s="217">
        <f>(O151-AM128)</f>
        <v>2.5</v>
      </c>
      <c r="P152" s="217">
        <f>(P151-AM129)</f>
        <v>2.5</v>
      </c>
      <c r="Q152" s="217">
        <f>(Q151-AM130)</f>
        <v>2</v>
      </c>
      <c r="R152" s="410">
        <f>(R151-AM131)</f>
        <v>2</v>
      </c>
      <c r="S152" s="483">
        <f>(S151-AM133)</f>
        <v>3</v>
      </c>
      <c r="T152" s="217">
        <f>(T151-AM134)</f>
        <v>2.5</v>
      </c>
      <c r="U152" s="217">
        <f>(U151-AM135)</f>
        <v>2.5</v>
      </c>
      <c r="V152" s="217">
        <f>(V151-AM136)</f>
        <v>2.5</v>
      </c>
      <c r="W152" s="410">
        <f>(W151-AM137)</f>
        <v>2</v>
      </c>
      <c r="X152" s="223"/>
      <c r="Y152" s="511" t="s">
        <v>57</v>
      </c>
      <c r="Z152" s="363">
        <f>Z151-Z135</f>
        <v>4.3299999999999983</v>
      </c>
      <c r="AA152" s="511"/>
    </row>
    <row r="153" spans="1:27" x14ac:dyDescent="0.2">
      <c r="E153" s="200">
        <v>56</v>
      </c>
      <c r="L153" s="200">
        <v>49.5</v>
      </c>
      <c r="M153" s="200">
        <v>48.5</v>
      </c>
      <c r="N153" s="200">
        <v>54.5</v>
      </c>
    </row>
    <row r="154" spans="1:27" ht="13.5" thickBot="1" x14ac:dyDescent="0.25"/>
    <row r="155" spans="1:27" ht="13.5" thickBot="1" x14ac:dyDescent="0.25">
      <c r="A155" s="545" t="s">
        <v>196</v>
      </c>
      <c r="B155" s="690" t="s">
        <v>53</v>
      </c>
      <c r="C155" s="691"/>
      <c r="D155" s="691"/>
      <c r="E155" s="691"/>
      <c r="F155" s="691"/>
      <c r="G155" s="691"/>
      <c r="H155" s="691"/>
      <c r="I155" s="691"/>
      <c r="J155" s="690" t="s">
        <v>142</v>
      </c>
      <c r="K155" s="691"/>
      <c r="L155" s="691"/>
      <c r="M155" s="691"/>
      <c r="N155" s="690" t="s">
        <v>63</v>
      </c>
      <c r="O155" s="691"/>
      <c r="P155" s="691"/>
      <c r="Q155" s="691"/>
      <c r="R155" s="692"/>
      <c r="S155" s="690" t="s">
        <v>64</v>
      </c>
      <c r="T155" s="691"/>
      <c r="U155" s="691"/>
      <c r="V155" s="691"/>
      <c r="W155" s="692"/>
      <c r="X155" s="298" t="s">
        <v>55</v>
      </c>
      <c r="Y155" s="543"/>
      <c r="Z155" s="543"/>
      <c r="AA155" s="543"/>
    </row>
    <row r="156" spans="1:27" x14ac:dyDescent="0.2">
      <c r="A156" s="231" t="s">
        <v>54</v>
      </c>
      <c r="B156" s="324">
        <v>1</v>
      </c>
      <c r="C156" s="325">
        <v>2</v>
      </c>
      <c r="D156" s="325">
        <v>3</v>
      </c>
      <c r="E156" s="326">
        <v>4</v>
      </c>
      <c r="F156" s="557">
        <v>5</v>
      </c>
      <c r="G156" s="325">
        <v>6</v>
      </c>
      <c r="H156" s="325">
        <v>7</v>
      </c>
      <c r="I156" s="326">
        <v>8</v>
      </c>
      <c r="J156" s="324">
        <v>1</v>
      </c>
      <c r="K156" s="325">
        <v>2</v>
      </c>
      <c r="L156" s="325">
        <v>3</v>
      </c>
      <c r="M156" s="326">
        <v>4</v>
      </c>
      <c r="N156" s="324">
        <v>1</v>
      </c>
      <c r="O156" s="325">
        <v>2</v>
      </c>
      <c r="P156" s="325">
        <v>3</v>
      </c>
      <c r="Q156" s="325">
        <v>4</v>
      </c>
      <c r="R156" s="326">
        <v>5</v>
      </c>
      <c r="S156" s="324">
        <v>1</v>
      </c>
      <c r="T156" s="325">
        <v>2</v>
      </c>
      <c r="U156" s="325">
        <v>3</v>
      </c>
      <c r="V156" s="325">
        <v>4</v>
      </c>
      <c r="W156" s="326">
        <v>5</v>
      </c>
      <c r="X156" s="450">
        <v>708</v>
      </c>
      <c r="Y156" s="543"/>
      <c r="Z156" s="543"/>
      <c r="AA156" s="543"/>
    </row>
    <row r="157" spans="1:27" ht="13.5" thickBot="1" x14ac:dyDescent="0.25">
      <c r="A157" s="231" t="s">
        <v>2</v>
      </c>
      <c r="B157" s="532">
        <v>4</v>
      </c>
      <c r="C157" s="449">
        <v>3</v>
      </c>
      <c r="D157" s="461">
        <v>2</v>
      </c>
      <c r="E157" s="533">
        <v>1</v>
      </c>
      <c r="F157" s="558">
        <v>1</v>
      </c>
      <c r="G157" s="461">
        <v>2</v>
      </c>
      <c r="H157" s="449">
        <v>3</v>
      </c>
      <c r="I157" s="534">
        <v>4</v>
      </c>
      <c r="J157" s="453">
        <v>1</v>
      </c>
      <c r="K157" s="461">
        <v>2</v>
      </c>
      <c r="L157" s="449">
        <v>3</v>
      </c>
      <c r="M157" s="534">
        <v>4</v>
      </c>
      <c r="N157" s="453">
        <v>1</v>
      </c>
      <c r="O157" s="454">
        <v>2</v>
      </c>
      <c r="P157" s="449">
        <v>3</v>
      </c>
      <c r="Q157" s="455">
        <v>4</v>
      </c>
      <c r="R157" s="535">
        <v>5</v>
      </c>
      <c r="S157" s="422">
        <v>1</v>
      </c>
      <c r="T157" s="426">
        <v>2</v>
      </c>
      <c r="U157" s="424">
        <v>3</v>
      </c>
      <c r="V157" s="465">
        <v>4</v>
      </c>
      <c r="W157" s="491">
        <v>5</v>
      </c>
      <c r="X157" s="451" t="s">
        <v>0</v>
      </c>
      <c r="Y157" s="543"/>
      <c r="Z157" s="543"/>
      <c r="AA157" s="543"/>
    </row>
    <row r="158" spans="1:27" x14ac:dyDescent="0.2">
      <c r="A158" s="236" t="s">
        <v>3</v>
      </c>
      <c r="B158" s="456">
        <v>1170</v>
      </c>
      <c r="C158" s="457">
        <v>1170</v>
      </c>
      <c r="D158" s="457">
        <v>1170</v>
      </c>
      <c r="E158" s="459">
        <v>1170</v>
      </c>
      <c r="F158" s="559">
        <v>1170</v>
      </c>
      <c r="G158" s="457">
        <v>1170</v>
      </c>
      <c r="H158" s="457">
        <v>1170</v>
      </c>
      <c r="I158" s="459">
        <v>1170</v>
      </c>
      <c r="J158" s="456">
        <v>1170</v>
      </c>
      <c r="K158" s="457">
        <v>1170</v>
      </c>
      <c r="L158" s="457">
        <v>1170</v>
      </c>
      <c r="M158" s="459">
        <v>1170</v>
      </c>
      <c r="N158" s="456">
        <v>1170</v>
      </c>
      <c r="O158" s="457">
        <v>1170</v>
      </c>
      <c r="P158" s="457">
        <v>1170</v>
      </c>
      <c r="Q158" s="457">
        <v>1170</v>
      </c>
      <c r="R158" s="459">
        <v>1170</v>
      </c>
      <c r="S158" s="486">
        <v>1170</v>
      </c>
      <c r="T158" s="418">
        <v>1170</v>
      </c>
      <c r="U158" s="418">
        <v>1170</v>
      </c>
      <c r="V158" s="418">
        <v>1170</v>
      </c>
      <c r="W158" s="420">
        <v>1170</v>
      </c>
      <c r="X158" s="452">
        <v>1170</v>
      </c>
      <c r="Y158" s="328"/>
      <c r="Z158" s="329"/>
      <c r="AA158" s="329"/>
    </row>
    <row r="159" spans="1:27" x14ac:dyDescent="0.2">
      <c r="A159" s="242" t="s">
        <v>6</v>
      </c>
      <c r="B159" s="243">
        <v>1173</v>
      </c>
      <c r="C159" s="244">
        <v>1160</v>
      </c>
      <c r="D159" s="244">
        <v>1120</v>
      </c>
      <c r="E159" s="245">
        <v>988</v>
      </c>
      <c r="F159" s="560">
        <v>950</v>
      </c>
      <c r="G159" s="244">
        <v>1142</v>
      </c>
      <c r="H159" s="244">
        <v>1155</v>
      </c>
      <c r="I159" s="245">
        <v>1163</v>
      </c>
      <c r="J159" s="243">
        <v>1112</v>
      </c>
      <c r="K159" s="244">
        <v>1125</v>
      </c>
      <c r="L159" s="244">
        <v>1167</v>
      </c>
      <c r="M159" s="245">
        <v>1209</v>
      </c>
      <c r="N159" s="243">
        <v>1106</v>
      </c>
      <c r="O159" s="244">
        <v>1100</v>
      </c>
      <c r="P159" s="244">
        <v>1116</v>
      </c>
      <c r="Q159" s="244">
        <v>1153</v>
      </c>
      <c r="R159" s="245">
        <v>1216</v>
      </c>
      <c r="S159" s="246">
        <v>1077</v>
      </c>
      <c r="T159" s="244">
        <v>1138</v>
      </c>
      <c r="U159" s="244">
        <v>1139</v>
      </c>
      <c r="V159" s="244">
        <v>1131</v>
      </c>
      <c r="W159" s="245">
        <v>1169</v>
      </c>
      <c r="X159" s="397">
        <v>1137</v>
      </c>
      <c r="Y159" s="543"/>
      <c r="Z159" s="329"/>
      <c r="AA159" s="329"/>
    </row>
    <row r="160" spans="1:27" x14ac:dyDescent="0.2">
      <c r="A160" s="231" t="s">
        <v>7</v>
      </c>
      <c r="B160" s="247">
        <v>96.2</v>
      </c>
      <c r="C160" s="248">
        <v>97.6</v>
      </c>
      <c r="D160" s="248">
        <v>85.7</v>
      </c>
      <c r="E160" s="249">
        <v>77.8</v>
      </c>
      <c r="F160" s="560">
        <v>88.9</v>
      </c>
      <c r="G160" s="248">
        <v>100</v>
      </c>
      <c r="H160" s="248">
        <v>97.7</v>
      </c>
      <c r="I160" s="249">
        <v>90.3</v>
      </c>
      <c r="J160" s="247">
        <v>100</v>
      </c>
      <c r="K160" s="248">
        <v>100</v>
      </c>
      <c r="L160" s="248">
        <v>100</v>
      </c>
      <c r="M160" s="249">
        <v>100</v>
      </c>
      <c r="N160" s="247">
        <v>80</v>
      </c>
      <c r="O160" s="248">
        <v>100</v>
      </c>
      <c r="P160" s="248">
        <v>97.8</v>
      </c>
      <c r="Q160" s="248">
        <v>92.1</v>
      </c>
      <c r="R160" s="249">
        <v>95.5</v>
      </c>
      <c r="S160" s="250">
        <v>77.8</v>
      </c>
      <c r="T160" s="248">
        <v>95.3</v>
      </c>
      <c r="U160" s="248">
        <v>100</v>
      </c>
      <c r="V160" s="248">
        <v>92.3</v>
      </c>
      <c r="W160" s="249">
        <v>91.8</v>
      </c>
      <c r="X160" s="398">
        <v>89</v>
      </c>
      <c r="Y160" s="525"/>
      <c r="Z160" s="210"/>
      <c r="AA160" s="210"/>
    </row>
    <row r="161" spans="1:51" x14ac:dyDescent="0.2">
      <c r="A161" s="231" t="s">
        <v>8</v>
      </c>
      <c r="B161" s="252">
        <v>4.5999999999999999E-2</v>
      </c>
      <c r="C161" s="253">
        <v>5.1999999999999998E-2</v>
      </c>
      <c r="D161" s="253">
        <v>6.7000000000000004E-2</v>
      </c>
      <c r="E161" s="254">
        <v>9.2999999999999999E-2</v>
      </c>
      <c r="F161" s="561">
        <v>5.2999999999999999E-2</v>
      </c>
      <c r="G161" s="253">
        <v>0.03</v>
      </c>
      <c r="H161" s="253">
        <v>0.04</v>
      </c>
      <c r="I161" s="254">
        <v>5.5E-2</v>
      </c>
      <c r="J161" s="252">
        <v>5.1999999999999998E-2</v>
      </c>
      <c r="K161" s="253">
        <v>3.5999999999999997E-2</v>
      </c>
      <c r="L161" s="253">
        <v>3.4000000000000002E-2</v>
      </c>
      <c r="M161" s="254">
        <v>4.4999999999999998E-2</v>
      </c>
      <c r="N161" s="252">
        <v>0.08</v>
      </c>
      <c r="O161" s="253">
        <v>4.8000000000000001E-2</v>
      </c>
      <c r="P161" s="253">
        <v>4.9000000000000002E-2</v>
      </c>
      <c r="Q161" s="253">
        <v>5.1999999999999998E-2</v>
      </c>
      <c r="R161" s="254">
        <v>5.5E-2</v>
      </c>
      <c r="S161" s="255">
        <v>7.6999999999999999E-2</v>
      </c>
      <c r="T161" s="253">
        <v>5.7000000000000002E-2</v>
      </c>
      <c r="U161" s="253">
        <v>3.7999999999999999E-2</v>
      </c>
      <c r="V161" s="253">
        <v>5.8999999999999997E-2</v>
      </c>
      <c r="W161" s="254">
        <v>6.6000000000000003E-2</v>
      </c>
      <c r="X161" s="399">
        <v>6.3E-2</v>
      </c>
      <c r="Y161" s="526"/>
      <c r="Z161" s="371"/>
      <c r="AA161" s="371"/>
    </row>
    <row r="162" spans="1:51" x14ac:dyDescent="0.2">
      <c r="A162" s="242" t="s">
        <v>1</v>
      </c>
      <c r="B162" s="257">
        <f>B159/B158*100-100</f>
        <v>0.25641025641024839</v>
      </c>
      <c r="C162" s="258">
        <f t="shared" ref="C162:E162" si="62">C159/C158*100-100</f>
        <v>-0.85470085470085166</v>
      </c>
      <c r="D162" s="258">
        <f t="shared" si="62"/>
        <v>-4.2735042735042725</v>
      </c>
      <c r="E162" s="259">
        <f t="shared" si="62"/>
        <v>-15.555555555555557</v>
      </c>
      <c r="F162" s="562">
        <f>F159/F158*100-100</f>
        <v>-18.803418803418808</v>
      </c>
      <c r="G162" s="258">
        <f t="shared" ref="G162:I162" si="63">G159/G158*100-100</f>
        <v>-2.3931623931623989</v>
      </c>
      <c r="H162" s="258">
        <f t="shared" si="63"/>
        <v>-1.2820512820512704</v>
      </c>
      <c r="I162" s="259">
        <f t="shared" si="63"/>
        <v>-0.59829059829058906</v>
      </c>
      <c r="J162" s="257">
        <f>J159/J158*100-100</f>
        <v>-4.9572649572649681</v>
      </c>
      <c r="K162" s="258">
        <f>K159/K158*100-100</f>
        <v>-3.8461538461538396</v>
      </c>
      <c r="L162" s="258">
        <f t="shared" ref="L162" si="64">L159/L158*100-100</f>
        <v>-0.25641025641024839</v>
      </c>
      <c r="M162" s="259">
        <f>M159/M158*100-100</f>
        <v>3.3333333333333428</v>
      </c>
      <c r="N162" s="257">
        <f t="shared" ref="N162:X162" si="65">N159/N158*100-100</f>
        <v>-5.4700854700854791</v>
      </c>
      <c r="O162" s="258">
        <f t="shared" si="65"/>
        <v>-5.9829059829059901</v>
      </c>
      <c r="P162" s="258">
        <f t="shared" si="65"/>
        <v>-4.6153846153846132</v>
      </c>
      <c r="Q162" s="258">
        <f t="shared" si="65"/>
        <v>-1.4529914529914549</v>
      </c>
      <c r="R162" s="259">
        <f t="shared" si="65"/>
        <v>3.9316239316239461</v>
      </c>
      <c r="S162" s="260">
        <f t="shared" si="65"/>
        <v>-7.948717948717956</v>
      </c>
      <c r="T162" s="258">
        <f t="shared" si="65"/>
        <v>-2.7350427350427395</v>
      </c>
      <c r="U162" s="258">
        <f t="shared" si="65"/>
        <v>-2.6495726495726473</v>
      </c>
      <c r="V162" s="258">
        <f t="shared" si="65"/>
        <v>-3.3333333333333286</v>
      </c>
      <c r="W162" s="259">
        <f t="shared" si="65"/>
        <v>-8.5470085470092272E-2</v>
      </c>
      <c r="X162" s="390">
        <f t="shared" si="65"/>
        <v>-2.8205128205128176</v>
      </c>
      <c r="Y162" s="543"/>
      <c r="Z162" s="371"/>
      <c r="AA162" s="371"/>
    </row>
    <row r="163" spans="1:51" ht="13.5" thickBot="1" x14ac:dyDescent="0.25">
      <c r="A163" s="261" t="s">
        <v>27</v>
      </c>
      <c r="B163" s="262">
        <f t="shared" ref="B163:I163" si="66">B159-B145</f>
        <v>39</v>
      </c>
      <c r="C163" s="263">
        <f t="shared" si="66"/>
        <v>85</v>
      </c>
      <c r="D163" s="263">
        <f t="shared" si="66"/>
        <v>80</v>
      </c>
      <c r="E163" s="264">
        <f t="shared" si="66"/>
        <v>46</v>
      </c>
      <c r="F163" s="563">
        <f t="shared" si="66"/>
        <v>-85</v>
      </c>
      <c r="G163" s="263">
        <f t="shared" si="66"/>
        <v>87</v>
      </c>
      <c r="H163" s="263">
        <f t="shared" si="66"/>
        <v>75</v>
      </c>
      <c r="I163" s="264">
        <f t="shared" si="66"/>
        <v>60</v>
      </c>
      <c r="J163" s="262">
        <f>J159-W145</f>
        <v>3</v>
      </c>
      <c r="K163" s="263">
        <f>K159-Q145</f>
        <v>36</v>
      </c>
      <c r="L163" s="263">
        <f>L159-J145</f>
        <v>133</v>
      </c>
      <c r="M163" s="264">
        <f>M159-K145</f>
        <v>129</v>
      </c>
      <c r="N163" s="262">
        <f t="shared" ref="N163:X163" si="67">N159-N145</f>
        <v>161</v>
      </c>
      <c r="O163" s="263">
        <f t="shared" si="67"/>
        <v>81</v>
      </c>
      <c r="P163" s="263">
        <f t="shared" si="67"/>
        <v>52</v>
      </c>
      <c r="Q163" s="263">
        <f t="shared" si="67"/>
        <v>64</v>
      </c>
      <c r="R163" s="264">
        <f t="shared" si="67"/>
        <v>50</v>
      </c>
      <c r="S163" s="317">
        <f t="shared" si="67"/>
        <v>112</v>
      </c>
      <c r="T163" s="263">
        <f t="shared" si="67"/>
        <v>91</v>
      </c>
      <c r="U163" s="263">
        <f t="shared" si="67"/>
        <v>64</v>
      </c>
      <c r="V163" s="263">
        <f t="shared" si="67"/>
        <v>73</v>
      </c>
      <c r="W163" s="264">
        <f t="shared" si="67"/>
        <v>60</v>
      </c>
      <c r="X163" s="400">
        <f t="shared" si="67"/>
        <v>73</v>
      </c>
      <c r="Y163" s="336"/>
      <c r="Z163" s="210"/>
      <c r="AA163" s="371"/>
    </row>
    <row r="164" spans="1:51" x14ac:dyDescent="0.2">
      <c r="A164" s="266" t="s">
        <v>51</v>
      </c>
      <c r="B164" s="267">
        <v>354</v>
      </c>
      <c r="C164" s="268">
        <v>551</v>
      </c>
      <c r="D164" s="268">
        <v>750</v>
      </c>
      <c r="E164" s="268">
        <v>317</v>
      </c>
      <c r="F164" s="564">
        <v>239</v>
      </c>
      <c r="G164" s="268">
        <v>579</v>
      </c>
      <c r="H164" s="268">
        <v>597</v>
      </c>
      <c r="I164" s="268">
        <v>418</v>
      </c>
      <c r="J164" s="268">
        <v>193</v>
      </c>
      <c r="K164" s="268">
        <v>344</v>
      </c>
      <c r="L164" s="268">
        <v>394</v>
      </c>
      <c r="M164" s="268">
        <v>351</v>
      </c>
      <c r="N164" s="268">
        <v>397</v>
      </c>
      <c r="O164" s="268">
        <v>527</v>
      </c>
      <c r="P164" s="268">
        <v>620</v>
      </c>
      <c r="Q164" s="268">
        <v>531</v>
      </c>
      <c r="R164" s="268">
        <v>300</v>
      </c>
      <c r="S164" s="268">
        <v>369</v>
      </c>
      <c r="T164" s="268">
        <v>542</v>
      </c>
      <c r="U164" s="268">
        <v>637</v>
      </c>
      <c r="V164" s="268">
        <v>490</v>
      </c>
      <c r="W164" s="269">
        <v>314</v>
      </c>
      <c r="X164" s="393">
        <f>SUM(B164:W164)</f>
        <v>9814</v>
      </c>
      <c r="Y164" s="543" t="s">
        <v>56</v>
      </c>
      <c r="Z164" s="271">
        <f>X150-X164</f>
        <v>6</v>
      </c>
      <c r="AA164" s="292">
        <f>Z164/X150</f>
        <v>6.1099796334012225E-4</v>
      </c>
    </row>
    <row r="165" spans="1:51" x14ac:dyDescent="0.2">
      <c r="A165" s="273" t="s">
        <v>28</v>
      </c>
      <c r="B165" s="218">
        <v>55</v>
      </c>
      <c r="C165" s="554">
        <v>56.5</v>
      </c>
      <c r="D165" s="554">
        <v>57.5</v>
      </c>
      <c r="E165" s="554">
        <v>59.5</v>
      </c>
      <c r="F165" s="565">
        <v>55.5</v>
      </c>
      <c r="G165" s="554">
        <v>54.5</v>
      </c>
      <c r="H165" s="554">
        <v>54</v>
      </c>
      <c r="I165" s="554">
        <v>53</v>
      </c>
      <c r="J165" s="554">
        <v>55.5</v>
      </c>
      <c r="K165" s="554">
        <v>53.5</v>
      </c>
      <c r="L165" s="554">
        <v>52.5</v>
      </c>
      <c r="M165" s="554">
        <v>51.5</v>
      </c>
      <c r="N165" s="554">
        <v>57.5</v>
      </c>
      <c r="O165" s="554">
        <v>56.5</v>
      </c>
      <c r="P165" s="554">
        <v>56</v>
      </c>
      <c r="Q165" s="554">
        <v>54</v>
      </c>
      <c r="R165" s="554">
        <v>53</v>
      </c>
      <c r="S165" s="554">
        <v>58</v>
      </c>
      <c r="T165" s="554">
        <v>56.5</v>
      </c>
      <c r="U165" s="554">
        <v>55.5</v>
      </c>
      <c r="V165" s="554">
        <v>54.5</v>
      </c>
      <c r="W165" s="219">
        <v>52.5</v>
      </c>
      <c r="X165" s="394"/>
      <c r="Y165" s="543" t="s">
        <v>57</v>
      </c>
      <c r="Z165" s="334">
        <v>52.18</v>
      </c>
      <c r="AA165" s="228"/>
    </row>
    <row r="166" spans="1:51" ht="13.5" thickBot="1" x14ac:dyDescent="0.25">
      <c r="A166" s="274" t="s">
        <v>26</v>
      </c>
      <c r="B166" s="216">
        <f t="shared" ref="B166:W166" si="68">(B165-B151)</f>
        <v>3</v>
      </c>
      <c r="C166" s="217">
        <f t="shared" si="68"/>
        <v>3</v>
      </c>
      <c r="D166" s="217">
        <f t="shared" si="68"/>
        <v>3</v>
      </c>
      <c r="E166" s="217">
        <f t="shared" si="68"/>
        <v>3.5</v>
      </c>
      <c r="F166" s="566">
        <f t="shared" si="68"/>
        <v>3.5</v>
      </c>
      <c r="G166" s="217">
        <f t="shared" si="68"/>
        <v>3</v>
      </c>
      <c r="H166" s="217">
        <f t="shared" si="68"/>
        <v>3</v>
      </c>
      <c r="I166" s="217">
        <f t="shared" si="68"/>
        <v>3</v>
      </c>
      <c r="J166" s="217">
        <f t="shared" si="68"/>
        <v>3</v>
      </c>
      <c r="K166" s="217">
        <f t="shared" si="68"/>
        <v>3</v>
      </c>
      <c r="L166" s="217">
        <f t="shared" si="68"/>
        <v>3</v>
      </c>
      <c r="M166" s="217">
        <f t="shared" si="68"/>
        <v>3</v>
      </c>
      <c r="N166" s="217">
        <f t="shared" si="68"/>
        <v>3</v>
      </c>
      <c r="O166" s="217">
        <f t="shared" si="68"/>
        <v>3</v>
      </c>
      <c r="P166" s="217">
        <f t="shared" si="68"/>
        <v>3.5</v>
      </c>
      <c r="Q166" s="217">
        <f t="shared" si="68"/>
        <v>3</v>
      </c>
      <c r="R166" s="217">
        <f t="shared" si="68"/>
        <v>3</v>
      </c>
      <c r="S166" s="217">
        <f t="shared" si="68"/>
        <v>3</v>
      </c>
      <c r="T166" s="217">
        <f t="shared" si="68"/>
        <v>3</v>
      </c>
      <c r="U166" s="217">
        <f t="shared" si="68"/>
        <v>3</v>
      </c>
      <c r="V166" s="217">
        <f t="shared" si="68"/>
        <v>3.5</v>
      </c>
      <c r="W166" s="410">
        <f t="shared" si="68"/>
        <v>3.5</v>
      </c>
      <c r="X166" s="395"/>
      <c r="Y166" s="543" t="s">
        <v>57</v>
      </c>
      <c r="Z166" s="363">
        <f>Z165-Z151</f>
        <v>-4.9999999999997158E-2</v>
      </c>
      <c r="AA166" s="543" t="s">
        <v>200</v>
      </c>
    </row>
    <row r="167" spans="1:51" ht="13.5" customHeight="1" x14ac:dyDescent="0.2">
      <c r="B167" s="536">
        <v>55</v>
      </c>
      <c r="C167" s="536"/>
      <c r="D167" s="536"/>
      <c r="E167" s="536"/>
      <c r="F167" s="508" t="s">
        <v>197</v>
      </c>
      <c r="G167" s="508"/>
      <c r="H167" s="729" t="s">
        <v>201</v>
      </c>
      <c r="I167" s="729"/>
      <c r="J167" s="536"/>
      <c r="K167" s="536"/>
      <c r="L167" s="508"/>
      <c r="M167" s="508"/>
      <c r="N167" s="508"/>
      <c r="O167" s="508"/>
      <c r="P167" s="508"/>
      <c r="Q167" s="508"/>
      <c r="U167" s="200">
        <v>55.5</v>
      </c>
      <c r="W167" s="200">
        <v>52.5</v>
      </c>
    </row>
    <row r="168" spans="1:51" ht="13.5" thickBot="1" x14ac:dyDescent="0.25">
      <c r="B168" s="536"/>
      <c r="C168" s="536"/>
      <c r="D168" s="536"/>
      <c r="E168" s="536"/>
      <c r="F168" s="508"/>
      <c r="G168" s="508"/>
      <c r="H168" s="536"/>
      <c r="I168" s="536"/>
      <c r="J168" s="536"/>
      <c r="K168" s="536"/>
      <c r="L168" s="508"/>
      <c r="M168" s="508"/>
      <c r="N168" s="508"/>
      <c r="O168" s="508"/>
      <c r="P168" s="508"/>
      <c r="Q168" s="508"/>
    </row>
    <row r="169" spans="1:51" ht="13.5" thickBot="1" x14ac:dyDescent="0.25">
      <c r="A169" s="572" t="s">
        <v>202</v>
      </c>
      <c r="B169" s="690" t="s">
        <v>53</v>
      </c>
      <c r="C169" s="691"/>
      <c r="D169" s="691"/>
      <c r="E169" s="691"/>
      <c r="F169" s="691"/>
      <c r="G169" s="691"/>
      <c r="H169" s="691"/>
      <c r="I169" s="691"/>
      <c r="J169" s="690" t="s">
        <v>142</v>
      </c>
      <c r="K169" s="691"/>
      <c r="L169" s="691"/>
      <c r="M169" s="691"/>
      <c r="N169" s="690" t="s">
        <v>63</v>
      </c>
      <c r="O169" s="691"/>
      <c r="P169" s="691"/>
      <c r="Q169" s="691"/>
      <c r="R169" s="692"/>
      <c r="S169" s="690" t="s">
        <v>64</v>
      </c>
      <c r="T169" s="691"/>
      <c r="U169" s="691"/>
      <c r="V169" s="691"/>
      <c r="W169" s="692"/>
      <c r="X169" s="298" t="s">
        <v>55</v>
      </c>
      <c r="Y169" s="570"/>
      <c r="Z169" s="570"/>
      <c r="AA169" s="570"/>
    </row>
    <row r="170" spans="1:51" x14ac:dyDescent="0.2">
      <c r="A170" s="231" t="s">
        <v>54</v>
      </c>
      <c r="B170" s="324">
        <v>1</v>
      </c>
      <c r="C170" s="325">
        <v>2</v>
      </c>
      <c r="D170" s="325">
        <v>3</v>
      </c>
      <c r="E170" s="326">
        <v>4</v>
      </c>
      <c r="F170" s="578">
        <v>5</v>
      </c>
      <c r="G170" s="325">
        <v>6</v>
      </c>
      <c r="H170" s="325">
        <v>7</v>
      </c>
      <c r="I170" s="326">
        <v>8</v>
      </c>
      <c r="J170" s="324">
        <v>1</v>
      </c>
      <c r="K170" s="325">
        <v>2</v>
      </c>
      <c r="L170" s="325">
        <v>3</v>
      </c>
      <c r="M170" s="326">
        <v>4</v>
      </c>
      <c r="N170" s="324">
        <v>1</v>
      </c>
      <c r="O170" s="325">
        <v>2</v>
      </c>
      <c r="P170" s="325">
        <v>3</v>
      </c>
      <c r="Q170" s="325">
        <v>4</v>
      </c>
      <c r="R170" s="326">
        <v>5</v>
      </c>
      <c r="S170" s="324">
        <v>1</v>
      </c>
      <c r="T170" s="325">
        <v>2</v>
      </c>
      <c r="U170" s="325">
        <v>3</v>
      </c>
      <c r="V170" s="325">
        <v>4</v>
      </c>
      <c r="W170" s="326">
        <v>5</v>
      </c>
      <c r="X170" s="450">
        <v>736</v>
      </c>
      <c r="Y170" s="570"/>
      <c r="Z170" s="570"/>
      <c r="AA170" s="570"/>
    </row>
    <row r="171" spans="1:51" ht="13.5" thickBot="1" x14ac:dyDescent="0.25">
      <c r="A171" s="231" t="s">
        <v>2</v>
      </c>
      <c r="B171" s="532">
        <v>4</v>
      </c>
      <c r="C171" s="449">
        <v>3</v>
      </c>
      <c r="D171" s="461">
        <v>2</v>
      </c>
      <c r="E171" s="533">
        <v>1</v>
      </c>
      <c r="F171" s="453">
        <v>1</v>
      </c>
      <c r="G171" s="461">
        <v>2</v>
      </c>
      <c r="H171" s="449">
        <v>3</v>
      </c>
      <c r="I171" s="534">
        <v>4</v>
      </c>
      <c r="J171" s="453">
        <v>1</v>
      </c>
      <c r="K171" s="461">
        <v>2</v>
      </c>
      <c r="L171" s="449">
        <v>3</v>
      </c>
      <c r="M171" s="534">
        <v>4</v>
      </c>
      <c r="N171" s="453">
        <v>1</v>
      </c>
      <c r="O171" s="454">
        <v>2</v>
      </c>
      <c r="P171" s="449">
        <v>3</v>
      </c>
      <c r="Q171" s="455">
        <v>4</v>
      </c>
      <c r="R171" s="535">
        <v>5</v>
      </c>
      <c r="S171" s="422">
        <v>1</v>
      </c>
      <c r="T171" s="426">
        <v>2</v>
      </c>
      <c r="U171" s="424">
        <v>3</v>
      </c>
      <c r="V171" s="465">
        <v>4</v>
      </c>
      <c r="W171" s="491">
        <v>5</v>
      </c>
      <c r="X171" s="451" t="s">
        <v>0</v>
      </c>
      <c r="Y171" s="570"/>
      <c r="Z171" s="570"/>
      <c r="AA171" s="570"/>
    </row>
    <row r="172" spans="1:51" x14ac:dyDescent="0.2">
      <c r="A172" s="236" t="s">
        <v>3</v>
      </c>
      <c r="B172" s="456">
        <v>1270</v>
      </c>
      <c r="C172" s="457">
        <v>1270</v>
      </c>
      <c r="D172" s="457">
        <v>1270</v>
      </c>
      <c r="E172" s="459">
        <v>1270</v>
      </c>
      <c r="F172" s="579">
        <v>1270</v>
      </c>
      <c r="G172" s="457">
        <v>1270</v>
      </c>
      <c r="H172" s="457">
        <v>1270</v>
      </c>
      <c r="I172" s="459">
        <v>1270</v>
      </c>
      <c r="J172" s="456">
        <v>1270</v>
      </c>
      <c r="K172" s="457">
        <v>1270</v>
      </c>
      <c r="L172" s="457">
        <v>1270</v>
      </c>
      <c r="M172" s="459">
        <v>1270</v>
      </c>
      <c r="N172" s="456">
        <v>1270</v>
      </c>
      <c r="O172" s="457">
        <v>1270</v>
      </c>
      <c r="P172" s="457">
        <v>1270</v>
      </c>
      <c r="Q172" s="457">
        <v>1270</v>
      </c>
      <c r="R172" s="459">
        <v>1270</v>
      </c>
      <c r="S172" s="486">
        <v>1270</v>
      </c>
      <c r="T172" s="418">
        <v>1270</v>
      </c>
      <c r="U172" s="418">
        <v>1270</v>
      </c>
      <c r="V172" s="418">
        <v>1270</v>
      </c>
      <c r="W172" s="420">
        <v>1270</v>
      </c>
      <c r="X172" s="452">
        <v>1270</v>
      </c>
      <c r="Y172" s="328"/>
      <c r="Z172" s="329"/>
      <c r="AA172" s="329"/>
      <c r="AT172" s="716" t="s">
        <v>203</v>
      </c>
      <c r="AU172" s="717"/>
      <c r="AV172" s="717"/>
      <c r="AW172" s="717"/>
      <c r="AX172" s="717"/>
      <c r="AY172" s="718"/>
    </row>
    <row r="173" spans="1:51" x14ac:dyDescent="0.2">
      <c r="A173" s="242" t="s">
        <v>6</v>
      </c>
      <c r="B173" s="243">
        <v>1313</v>
      </c>
      <c r="C173" s="244">
        <v>1259</v>
      </c>
      <c r="D173" s="244">
        <v>1249</v>
      </c>
      <c r="E173" s="245">
        <v>1202</v>
      </c>
      <c r="F173" s="244">
        <v>1219</v>
      </c>
      <c r="G173" s="244">
        <v>1244</v>
      </c>
      <c r="H173" s="244">
        <v>1280</v>
      </c>
      <c r="I173" s="245">
        <v>1274</v>
      </c>
      <c r="J173" s="243">
        <v>1215</v>
      </c>
      <c r="K173" s="244">
        <v>1219</v>
      </c>
      <c r="L173" s="244">
        <v>1278</v>
      </c>
      <c r="M173" s="245">
        <v>1310</v>
      </c>
      <c r="N173" s="243">
        <v>1242</v>
      </c>
      <c r="O173" s="244">
        <v>1239</v>
      </c>
      <c r="P173" s="244">
        <v>1243</v>
      </c>
      <c r="Q173" s="244">
        <v>1265</v>
      </c>
      <c r="R173" s="245">
        <v>1320</v>
      </c>
      <c r="S173" s="246">
        <v>1207</v>
      </c>
      <c r="T173" s="244">
        <v>1261</v>
      </c>
      <c r="U173" s="244">
        <v>1235</v>
      </c>
      <c r="V173" s="244">
        <v>1220</v>
      </c>
      <c r="W173" s="245">
        <v>1260</v>
      </c>
      <c r="X173" s="397">
        <v>1253</v>
      </c>
      <c r="Y173" s="570"/>
      <c r="Z173" s="329"/>
      <c r="AA173" s="329"/>
      <c r="AT173" s="719"/>
      <c r="AU173" s="720"/>
      <c r="AV173" s="720"/>
      <c r="AW173" s="720"/>
      <c r="AX173" s="720"/>
      <c r="AY173" s="721"/>
    </row>
    <row r="174" spans="1:51" x14ac:dyDescent="0.2">
      <c r="A174" s="231" t="s">
        <v>7</v>
      </c>
      <c r="B174" s="247">
        <v>84.6</v>
      </c>
      <c r="C174" s="248">
        <v>92.9</v>
      </c>
      <c r="D174" s="248">
        <v>89.7</v>
      </c>
      <c r="E174" s="249">
        <v>95.8</v>
      </c>
      <c r="F174" s="523">
        <v>100</v>
      </c>
      <c r="G174" s="248">
        <v>95.5</v>
      </c>
      <c r="H174" s="248">
        <v>97.7</v>
      </c>
      <c r="I174" s="249">
        <v>90.6</v>
      </c>
      <c r="J174" s="247">
        <v>100</v>
      </c>
      <c r="K174" s="248">
        <v>100</v>
      </c>
      <c r="L174" s="248">
        <v>100</v>
      </c>
      <c r="M174" s="249">
        <v>92.3</v>
      </c>
      <c r="N174" s="247">
        <v>65.5</v>
      </c>
      <c r="O174" s="248">
        <v>90</v>
      </c>
      <c r="P174" s="248">
        <v>91.3</v>
      </c>
      <c r="Q174" s="248">
        <v>85</v>
      </c>
      <c r="R174" s="249">
        <v>90.9</v>
      </c>
      <c r="S174" s="250">
        <v>96.3</v>
      </c>
      <c r="T174" s="248">
        <v>92.5</v>
      </c>
      <c r="U174" s="248">
        <v>95.7</v>
      </c>
      <c r="V174" s="248">
        <v>95</v>
      </c>
      <c r="W174" s="249">
        <v>91.7</v>
      </c>
      <c r="X174" s="398">
        <v>88.7</v>
      </c>
      <c r="Y174" s="525"/>
      <c r="Z174" s="210"/>
      <c r="AA174" s="210"/>
      <c r="AT174" s="719"/>
      <c r="AU174" s="720"/>
      <c r="AV174" s="720"/>
      <c r="AW174" s="720"/>
      <c r="AX174" s="720"/>
      <c r="AY174" s="721"/>
    </row>
    <row r="175" spans="1:51" ht="13.5" thickBot="1" x14ac:dyDescent="0.25">
      <c r="A175" s="231" t="s">
        <v>8</v>
      </c>
      <c r="B175" s="582">
        <v>7.0000000000000007E-2</v>
      </c>
      <c r="C175" s="583">
        <v>5.5E-2</v>
      </c>
      <c r="D175" s="583">
        <v>5.8999999999999997E-2</v>
      </c>
      <c r="E175" s="584">
        <v>4.3999999999999997E-2</v>
      </c>
      <c r="F175" s="582">
        <v>4.2000000000000003E-2</v>
      </c>
      <c r="G175" s="583">
        <v>5.5E-2</v>
      </c>
      <c r="H175" s="583">
        <v>4.9000000000000002E-2</v>
      </c>
      <c r="I175" s="584">
        <v>5.7000000000000002E-2</v>
      </c>
      <c r="J175" s="582">
        <v>5.6000000000000001E-2</v>
      </c>
      <c r="K175" s="583">
        <v>4.4999999999999998E-2</v>
      </c>
      <c r="L175" s="583">
        <v>4.5999999999999999E-2</v>
      </c>
      <c r="M175" s="584">
        <v>6.8000000000000005E-2</v>
      </c>
      <c r="N175" s="582">
        <v>7.9000000000000001E-2</v>
      </c>
      <c r="O175" s="583">
        <v>6.5000000000000002E-2</v>
      </c>
      <c r="P175" s="583">
        <v>5.1999999999999998E-2</v>
      </c>
      <c r="Q175" s="583">
        <v>6.8000000000000005E-2</v>
      </c>
      <c r="R175" s="584">
        <v>5.7000000000000002E-2</v>
      </c>
      <c r="S175" s="585">
        <v>6.7000000000000004E-2</v>
      </c>
      <c r="T175" s="583">
        <v>5.6000000000000001E-2</v>
      </c>
      <c r="U175" s="583">
        <v>6.0999999999999999E-2</v>
      </c>
      <c r="V175" s="583">
        <v>5.3999999999999999E-2</v>
      </c>
      <c r="W175" s="584">
        <v>5.1999999999999998E-2</v>
      </c>
      <c r="X175" s="399">
        <v>6.2E-2</v>
      </c>
      <c r="Y175" s="526"/>
      <c r="Z175" s="371"/>
      <c r="AA175" s="371"/>
      <c r="AT175" s="719"/>
      <c r="AU175" s="720"/>
      <c r="AV175" s="720"/>
      <c r="AW175" s="720"/>
      <c r="AX175" s="720"/>
      <c r="AY175" s="721"/>
    </row>
    <row r="176" spans="1:51" x14ac:dyDescent="0.2">
      <c r="A176" s="242" t="s">
        <v>1</v>
      </c>
      <c r="B176" s="586">
        <f>B173/B172*100-100</f>
        <v>3.3858267716535266</v>
      </c>
      <c r="C176" s="587">
        <f t="shared" ref="C176:E176" si="69">C173/C172*100-100</f>
        <v>-0.86614173228346658</v>
      </c>
      <c r="D176" s="587">
        <f t="shared" si="69"/>
        <v>-1.6535433070866077</v>
      </c>
      <c r="E176" s="588">
        <f t="shared" si="69"/>
        <v>-5.3543307086614078</v>
      </c>
      <c r="F176" s="586">
        <f>F173/F172*100-100</f>
        <v>-4.0157480314960594</v>
      </c>
      <c r="G176" s="587">
        <f t="shared" ref="G176:I176" si="70">G173/G172*100-100</f>
        <v>-2.0472440944881924</v>
      </c>
      <c r="H176" s="587">
        <f t="shared" si="70"/>
        <v>0.7874015748031411</v>
      </c>
      <c r="I176" s="588">
        <f t="shared" si="70"/>
        <v>0.31496062992127349</v>
      </c>
      <c r="J176" s="586">
        <f>J173/J172*100-100</f>
        <v>-4.3307086614173329</v>
      </c>
      <c r="K176" s="587">
        <f>K173/K172*100-100</f>
        <v>-4.0157480314960594</v>
      </c>
      <c r="L176" s="587">
        <f t="shared" ref="L176" si="71">L173/L172*100-100</f>
        <v>0.62992125984251857</v>
      </c>
      <c r="M176" s="588">
        <f>M173/M172*100-100</f>
        <v>3.1496062992125928</v>
      </c>
      <c r="N176" s="586">
        <f t="shared" ref="N176:X176" si="72">N173/N172*100-100</f>
        <v>-2.204724409448815</v>
      </c>
      <c r="O176" s="587">
        <f t="shared" si="72"/>
        <v>-2.440944881889763</v>
      </c>
      <c r="P176" s="587">
        <f t="shared" si="72"/>
        <v>-2.1259842519685037</v>
      </c>
      <c r="Q176" s="587">
        <f t="shared" si="72"/>
        <v>-0.39370078740157055</v>
      </c>
      <c r="R176" s="588">
        <f t="shared" si="72"/>
        <v>3.9370078740157339</v>
      </c>
      <c r="S176" s="589">
        <f t="shared" si="72"/>
        <v>-4.9606299212598373</v>
      </c>
      <c r="T176" s="587">
        <f t="shared" si="72"/>
        <v>-0.70866141732282983</v>
      </c>
      <c r="U176" s="587">
        <f t="shared" si="72"/>
        <v>-2.7559055118110223</v>
      </c>
      <c r="V176" s="587">
        <f t="shared" si="72"/>
        <v>-3.9370078740157481</v>
      </c>
      <c r="W176" s="588">
        <f t="shared" si="72"/>
        <v>-0.7874015748031411</v>
      </c>
      <c r="X176" s="390">
        <f t="shared" si="72"/>
        <v>-1.3385826771653626</v>
      </c>
      <c r="Y176" s="570"/>
      <c r="Z176" s="371"/>
      <c r="AA176" s="371"/>
      <c r="AT176" s="719"/>
      <c r="AU176" s="720"/>
      <c r="AV176" s="720"/>
      <c r="AW176" s="720"/>
      <c r="AX176" s="720"/>
      <c r="AY176" s="721"/>
    </row>
    <row r="177" spans="1:51" ht="13.5" thickBot="1" x14ac:dyDescent="0.25">
      <c r="A177" s="261" t="s">
        <v>27</v>
      </c>
      <c r="B177" s="220">
        <f t="shared" ref="B177:I177" si="73">B173-B159</f>
        <v>140</v>
      </c>
      <c r="C177" s="221">
        <f t="shared" si="73"/>
        <v>99</v>
      </c>
      <c r="D177" s="221">
        <f t="shared" si="73"/>
        <v>129</v>
      </c>
      <c r="E177" s="226">
        <f t="shared" si="73"/>
        <v>214</v>
      </c>
      <c r="F177" s="590">
        <f t="shared" si="73"/>
        <v>269</v>
      </c>
      <c r="G177" s="221">
        <f t="shared" si="73"/>
        <v>102</v>
      </c>
      <c r="H177" s="221">
        <f t="shared" si="73"/>
        <v>125</v>
      </c>
      <c r="I177" s="226">
        <f t="shared" si="73"/>
        <v>111</v>
      </c>
      <c r="J177" s="220">
        <f>J173-W159</f>
        <v>46</v>
      </c>
      <c r="K177" s="221">
        <f>K173-Q159</f>
        <v>66</v>
      </c>
      <c r="L177" s="221">
        <f>L173-J159</f>
        <v>166</v>
      </c>
      <c r="M177" s="226">
        <f>M173-K159</f>
        <v>185</v>
      </c>
      <c r="N177" s="220">
        <f t="shared" ref="N177:X177" si="74">N173-N159</f>
        <v>136</v>
      </c>
      <c r="O177" s="221">
        <f t="shared" si="74"/>
        <v>139</v>
      </c>
      <c r="P177" s="221">
        <f t="shared" si="74"/>
        <v>127</v>
      </c>
      <c r="Q177" s="221">
        <f t="shared" si="74"/>
        <v>112</v>
      </c>
      <c r="R177" s="226">
        <f t="shared" si="74"/>
        <v>104</v>
      </c>
      <c r="S177" s="380">
        <f t="shared" si="74"/>
        <v>130</v>
      </c>
      <c r="T177" s="221">
        <f t="shared" si="74"/>
        <v>123</v>
      </c>
      <c r="U177" s="221">
        <f t="shared" si="74"/>
        <v>96</v>
      </c>
      <c r="V177" s="221">
        <f t="shared" si="74"/>
        <v>89</v>
      </c>
      <c r="W177" s="226">
        <f t="shared" si="74"/>
        <v>91</v>
      </c>
      <c r="X177" s="400">
        <f t="shared" si="74"/>
        <v>116</v>
      </c>
      <c r="Y177" s="336"/>
      <c r="Z177" s="210"/>
      <c r="AA177" s="371"/>
      <c r="AT177" s="722"/>
      <c r="AU177" s="723"/>
      <c r="AV177" s="723"/>
      <c r="AW177" s="723"/>
      <c r="AX177" s="723"/>
      <c r="AY177" s="724"/>
    </row>
    <row r="178" spans="1:51" x14ac:dyDescent="0.2">
      <c r="A178" s="266" t="s">
        <v>51</v>
      </c>
      <c r="B178" s="267">
        <v>353</v>
      </c>
      <c r="C178" s="268">
        <v>550</v>
      </c>
      <c r="D178" s="268">
        <v>750</v>
      </c>
      <c r="E178" s="268">
        <v>316</v>
      </c>
      <c r="F178" s="556">
        <v>239</v>
      </c>
      <c r="G178" s="268">
        <v>579</v>
      </c>
      <c r="H178" s="268">
        <v>597</v>
      </c>
      <c r="I178" s="268">
        <v>418</v>
      </c>
      <c r="J178" s="268">
        <v>193</v>
      </c>
      <c r="K178" s="268">
        <v>344</v>
      </c>
      <c r="L178" s="268">
        <v>394</v>
      </c>
      <c r="M178" s="268">
        <v>351</v>
      </c>
      <c r="N178" s="268">
        <v>397</v>
      </c>
      <c r="O178" s="268">
        <v>527</v>
      </c>
      <c r="P178" s="268">
        <v>620</v>
      </c>
      <c r="Q178" s="268">
        <v>530</v>
      </c>
      <c r="R178" s="268">
        <v>300</v>
      </c>
      <c r="S178" s="268">
        <v>367</v>
      </c>
      <c r="T178" s="268">
        <v>542</v>
      </c>
      <c r="U178" s="268">
        <v>635</v>
      </c>
      <c r="V178" s="268">
        <v>490</v>
      </c>
      <c r="W178" s="269">
        <v>314</v>
      </c>
      <c r="X178" s="393">
        <f>SUM(B178:W178)</f>
        <v>9806</v>
      </c>
      <c r="Y178" s="570" t="s">
        <v>56</v>
      </c>
      <c r="Z178" s="271">
        <f>X164-X178</f>
        <v>8</v>
      </c>
      <c r="AA178" s="292">
        <f>Z178/X164</f>
        <v>8.1516201345017318E-4</v>
      </c>
    </row>
    <row r="179" spans="1:51" x14ac:dyDescent="0.2">
      <c r="A179" s="273" t="s">
        <v>28</v>
      </c>
      <c r="B179" s="218">
        <v>58.5</v>
      </c>
      <c r="C179" s="571">
        <v>60.5</v>
      </c>
      <c r="D179" s="571">
        <v>61</v>
      </c>
      <c r="E179" s="571">
        <v>63</v>
      </c>
      <c r="F179" s="580">
        <v>59.5</v>
      </c>
      <c r="G179" s="571">
        <v>58.5</v>
      </c>
      <c r="H179" s="571">
        <v>57.5</v>
      </c>
      <c r="I179" s="571">
        <v>57</v>
      </c>
      <c r="J179" s="571">
        <v>59.5</v>
      </c>
      <c r="K179" s="571">
        <v>57.5</v>
      </c>
      <c r="L179" s="571">
        <v>56.5</v>
      </c>
      <c r="M179" s="571">
        <v>55.5</v>
      </c>
      <c r="N179" s="571">
        <v>61</v>
      </c>
      <c r="O179" s="571">
        <v>60</v>
      </c>
      <c r="P179" s="571">
        <v>60</v>
      </c>
      <c r="Q179" s="571">
        <v>58</v>
      </c>
      <c r="R179" s="571">
        <v>57</v>
      </c>
      <c r="S179" s="571">
        <v>62</v>
      </c>
      <c r="T179" s="571">
        <v>60</v>
      </c>
      <c r="U179" s="571">
        <v>59.5</v>
      </c>
      <c r="V179" s="571">
        <v>58.5</v>
      </c>
      <c r="W179" s="219">
        <v>56.5</v>
      </c>
      <c r="X179" s="394"/>
      <c r="Y179" s="570" t="s">
        <v>57</v>
      </c>
      <c r="Z179" s="577">
        <v>55.31</v>
      </c>
      <c r="AA179" s="228"/>
    </row>
    <row r="180" spans="1:51" ht="13.5" thickBot="1" x14ac:dyDescent="0.25">
      <c r="A180" s="274" t="s">
        <v>26</v>
      </c>
      <c r="B180" s="216">
        <f t="shared" ref="B180" si="75">(B179-B165)</f>
        <v>3.5</v>
      </c>
      <c r="C180" s="217">
        <f t="shared" ref="C180" si="76">(C179-C165)</f>
        <v>4</v>
      </c>
      <c r="D180" s="217">
        <f t="shared" ref="D180" si="77">(D179-D165)</f>
        <v>3.5</v>
      </c>
      <c r="E180" s="217">
        <f t="shared" ref="E180" si="78">(E179-E165)</f>
        <v>3.5</v>
      </c>
      <c r="F180" s="581">
        <f t="shared" ref="F180" si="79">(F179-F165)</f>
        <v>4</v>
      </c>
      <c r="G180" s="217">
        <f t="shared" ref="G180" si="80">(G179-G165)</f>
        <v>4</v>
      </c>
      <c r="H180" s="217">
        <f t="shared" ref="H180" si="81">(H179-H165)</f>
        <v>3.5</v>
      </c>
      <c r="I180" s="217">
        <f t="shared" ref="I180" si="82">(I179-I165)</f>
        <v>4</v>
      </c>
      <c r="J180" s="217">
        <f t="shared" ref="J180" si="83">(J179-J165)</f>
        <v>4</v>
      </c>
      <c r="K180" s="217">
        <f t="shared" ref="K180" si="84">(K179-K165)</f>
        <v>4</v>
      </c>
      <c r="L180" s="217">
        <f t="shared" ref="L180" si="85">(L179-L165)</f>
        <v>4</v>
      </c>
      <c r="M180" s="217">
        <f t="shared" ref="M180" si="86">(M179-M165)</f>
        <v>4</v>
      </c>
      <c r="N180" s="217">
        <f t="shared" ref="N180" si="87">(N179-N165)</f>
        <v>3.5</v>
      </c>
      <c r="O180" s="217">
        <f t="shared" ref="O180" si="88">(O179-O165)</f>
        <v>3.5</v>
      </c>
      <c r="P180" s="217">
        <f t="shared" ref="P180" si="89">(P179-P165)</f>
        <v>4</v>
      </c>
      <c r="Q180" s="217">
        <f t="shared" ref="Q180" si="90">(Q179-Q165)</f>
        <v>4</v>
      </c>
      <c r="R180" s="217">
        <f t="shared" ref="R180" si="91">(R179-R165)</f>
        <v>4</v>
      </c>
      <c r="S180" s="217">
        <f t="shared" ref="S180" si="92">(S179-S165)</f>
        <v>4</v>
      </c>
      <c r="T180" s="217">
        <f t="shared" ref="T180" si="93">(T179-T165)</f>
        <v>3.5</v>
      </c>
      <c r="U180" s="217">
        <f t="shared" ref="U180" si="94">(U179-U165)</f>
        <v>4</v>
      </c>
      <c r="V180" s="217">
        <f t="shared" ref="V180" si="95">(V179-V165)</f>
        <v>4</v>
      </c>
      <c r="W180" s="410">
        <f t="shared" ref="W180" si="96">(W179-W165)</f>
        <v>4</v>
      </c>
      <c r="X180" s="395"/>
      <c r="Y180" s="570" t="s">
        <v>57</v>
      </c>
      <c r="Z180" s="577">
        <f>Z179-Z165</f>
        <v>3.1300000000000026</v>
      </c>
      <c r="AA180" s="570"/>
    </row>
    <row r="181" spans="1:51" x14ac:dyDescent="0.2">
      <c r="D181" s="200">
        <v>61</v>
      </c>
      <c r="E181" s="200">
        <v>63</v>
      </c>
      <c r="G181" s="200">
        <v>58.5</v>
      </c>
      <c r="I181" s="200">
        <v>57</v>
      </c>
      <c r="L181" s="200">
        <v>56.5</v>
      </c>
      <c r="M181" s="200">
        <v>55.5</v>
      </c>
      <c r="N181" s="200">
        <v>61</v>
      </c>
      <c r="O181" s="200">
        <v>60</v>
      </c>
      <c r="Q181" s="200">
        <v>58</v>
      </c>
      <c r="R181" s="200">
        <v>57</v>
      </c>
      <c r="W181" s="200">
        <v>56.5</v>
      </c>
    </row>
    <row r="182" spans="1:51" ht="13.5" thickBot="1" x14ac:dyDescent="0.25"/>
    <row r="183" spans="1:51" ht="13.5" thickBot="1" x14ac:dyDescent="0.25">
      <c r="A183" s="596" t="s">
        <v>204</v>
      </c>
      <c r="B183" s="690" t="s">
        <v>53</v>
      </c>
      <c r="C183" s="691"/>
      <c r="D183" s="691"/>
      <c r="E183" s="691"/>
      <c r="F183" s="691"/>
      <c r="G183" s="691"/>
      <c r="H183" s="691"/>
      <c r="I183" s="691"/>
      <c r="J183" s="690" t="s">
        <v>142</v>
      </c>
      <c r="K183" s="691"/>
      <c r="L183" s="691"/>
      <c r="M183" s="691"/>
      <c r="N183" s="690" t="s">
        <v>63</v>
      </c>
      <c r="O183" s="691"/>
      <c r="P183" s="691"/>
      <c r="Q183" s="691"/>
      <c r="R183" s="692"/>
      <c r="S183" s="690" t="s">
        <v>64</v>
      </c>
      <c r="T183" s="691"/>
      <c r="U183" s="691"/>
      <c r="V183" s="691"/>
      <c r="W183" s="692"/>
      <c r="X183" s="298" t="s">
        <v>55</v>
      </c>
      <c r="Y183" s="594"/>
      <c r="Z183" s="594"/>
      <c r="AA183" s="594"/>
    </row>
    <row r="184" spans="1:51" x14ac:dyDescent="0.2">
      <c r="A184" s="231" t="s">
        <v>54</v>
      </c>
      <c r="B184" s="324">
        <v>1</v>
      </c>
      <c r="C184" s="325">
        <v>2</v>
      </c>
      <c r="D184" s="325">
        <v>3</v>
      </c>
      <c r="E184" s="326">
        <v>4</v>
      </c>
      <c r="F184" s="578">
        <v>5</v>
      </c>
      <c r="G184" s="325">
        <v>6</v>
      </c>
      <c r="H184" s="325">
        <v>7</v>
      </c>
      <c r="I184" s="326">
        <v>8</v>
      </c>
      <c r="J184" s="324">
        <v>1</v>
      </c>
      <c r="K184" s="325">
        <v>2</v>
      </c>
      <c r="L184" s="325">
        <v>3</v>
      </c>
      <c r="M184" s="326">
        <v>4</v>
      </c>
      <c r="N184" s="324">
        <v>1</v>
      </c>
      <c r="O184" s="325">
        <v>2</v>
      </c>
      <c r="P184" s="325">
        <v>3</v>
      </c>
      <c r="Q184" s="325">
        <v>4</v>
      </c>
      <c r="R184" s="326">
        <v>5</v>
      </c>
      <c r="S184" s="324">
        <v>1</v>
      </c>
      <c r="T184" s="325">
        <v>2</v>
      </c>
      <c r="U184" s="325">
        <v>3</v>
      </c>
      <c r="V184" s="325">
        <v>4</v>
      </c>
      <c r="W184" s="326">
        <v>5</v>
      </c>
      <c r="X184" s="450">
        <v>725</v>
      </c>
      <c r="Y184" s="594"/>
      <c r="Z184" s="594"/>
      <c r="AA184" s="594"/>
    </row>
    <row r="185" spans="1:51" ht="13.5" thickBot="1" x14ac:dyDescent="0.25">
      <c r="A185" s="231" t="s">
        <v>2</v>
      </c>
      <c r="B185" s="532">
        <v>4</v>
      </c>
      <c r="C185" s="449">
        <v>3</v>
      </c>
      <c r="D185" s="461">
        <v>2</v>
      </c>
      <c r="E185" s="533">
        <v>1</v>
      </c>
      <c r="F185" s="453">
        <v>1</v>
      </c>
      <c r="G185" s="461">
        <v>2</v>
      </c>
      <c r="H185" s="449">
        <v>3</v>
      </c>
      <c r="I185" s="534">
        <v>4</v>
      </c>
      <c r="J185" s="453">
        <v>1</v>
      </c>
      <c r="K185" s="461">
        <v>2</v>
      </c>
      <c r="L185" s="449">
        <v>3</v>
      </c>
      <c r="M185" s="534">
        <v>4</v>
      </c>
      <c r="N185" s="453">
        <v>1</v>
      </c>
      <c r="O185" s="454">
        <v>2</v>
      </c>
      <c r="P185" s="449">
        <v>3</v>
      </c>
      <c r="Q185" s="455">
        <v>4</v>
      </c>
      <c r="R185" s="535">
        <v>5</v>
      </c>
      <c r="S185" s="422">
        <v>1</v>
      </c>
      <c r="T185" s="426">
        <v>2</v>
      </c>
      <c r="U185" s="424">
        <v>3</v>
      </c>
      <c r="V185" s="465">
        <v>4</v>
      </c>
      <c r="W185" s="491">
        <v>5</v>
      </c>
      <c r="X185" s="451" t="s">
        <v>0</v>
      </c>
      <c r="Y185" s="594"/>
      <c r="Z185" s="594"/>
      <c r="AA185" s="594"/>
    </row>
    <row r="186" spans="1:51" x14ac:dyDescent="0.2">
      <c r="A186" s="236" t="s">
        <v>3</v>
      </c>
      <c r="B186" s="456">
        <v>1370</v>
      </c>
      <c r="C186" s="457">
        <v>1370</v>
      </c>
      <c r="D186" s="457">
        <v>1370</v>
      </c>
      <c r="E186" s="459">
        <v>1370</v>
      </c>
      <c r="F186" s="579">
        <v>1370</v>
      </c>
      <c r="G186" s="457">
        <v>1370</v>
      </c>
      <c r="H186" s="457">
        <v>1370</v>
      </c>
      <c r="I186" s="459">
        <v>1370</v>
      </c>
      <c r="J186" s="456">
        <v>1370</v>
      </c>
      <c r="K186" s="457">
        <v>1370</v>
      </c>
      <c r="L186" s="457">
        <v>1370</v>
      </c>
      <c r="M186" s="459">
        <v>1370</v>
      </c>
      <c r="N186" s="456">
        <v>1370</v>
      </c>
      <c r="O186" s="457">
        <v>1370</v>
      </c>
      <c r="P186" s="457">
        <v>1370</v>
      </c>
      <c r="Q186" s="457">
        <v>1370</v>
      </c>
      <c r="R186" s="459">
        <v>1370</v>
      </c>
      <c r="S186" s="486">
        <v>1370</v>
      </c>
      <c r="T186" s="418">
        <v>1370</v>
      </c>
      <c r="U186" s="418">
        <v>1370</v>
      </c>
      <c r="V186" s="418">
        <v>1370</v>
      </c>
      <c r="W186" s="420">
        <v>1370</v>
      </c>
      <c r="X186" s="452">
        <v>1370</v>
      </c>
      <c r="Y186" s="328"/>
      <c r="Z186" s="329"/>
      <c r="AA186" s="329"/>
    </row>
    <row r="187" spans="1:51" x14ac:dyDescent="0.2">
      <c r="A187" s="242" t="s">
        <v>6</v>
      </c>
      <c r="B187" s="243">
        <v>1413</v>
      </c>
      <c r="C187" s="244">
        <v>1381</v>
      </c>
      <c r="D187" s="244">
        <v>1347</v>
      </c>
      <c r="E187" s="245">
        <v>1296</v>
      </c>
      <c r="F187" s="244">
        <v>1302</v>
      </c>
      <c r="G187" s="244">
        <v>1340</v>
      </c>
      <c r="H187" s="244">
        <v>1376</v>
      </c>
      <c r="I187" s="245">
        <v>1359</v>
      </c>
      <c r="J187" s="243">
        <v>1314</v>
      </c>
      <c r="K187" s="244">
        <v>1303</v>
      </c>
      <c r="L187" s="244">
        <v>1365</v>
      </c>
      <c r="M187" s="245">
        <v>1380</v>
      </c>
      <c r="N187" s="243">
        <v>1341</v>
      </c>
      <c r="O187" s="244">
        <v>1350</v>
      </c>
      <c r="P187" s="244">
        <v>1379</v>
      </c>
      <c r="Q187" s="244">
        <v>1385</v>
      </c>
      <c r="R187" s="245">
        <v>1399</v>
      </c>
      <c r="S187" s="246">
        <v>1343</v>
      </c>
      <c r="T187" s="244">
        <v>1379</v>
      </c>
      <c r="U187" s="244">
        <v>1316</v>
      </c>
      <c r="V187" s="244">
        <v>1322</v>
      </c>
      <c r="W187" s="245">
        <v>1340</v>
      </c>
      <c r="X187" s="397">
        <v>1354</v>
      </c>
      <c r="Y187" s="594"/>
      <c r="Z187" s="329"/>
      <c r="AA187" s="329"/>
    </row>
    <row r="188" spans="1:51" x14ac:dyDescent="0.2">
      <c r="A188" s="231" t="s">
        <v>7</v>
      </c>
      <c r="B188" s="247">
        <v>92.3</v>
      </c>
      <c r="C188" s="248">
        <v>87.8</v>
      </c>
      <c r="D188" s="248">
        <v>94.6</v>
      </c>
      <c r="E188" s="249">
        <v>100</v>
      </c>
      <c r="F188" s="523">
        <v>94.1</v>
      </c>
      <c r="G188" s="248">
        <v>88.4</v>
      </c>
      <c r="H188" s="248">
        <v>90.9</v>
      </c>
      <c r="I188" s="249">
        <v>90.3</v>
      </c>
      <c r="J188" s="247">
        <v>80.8</v>
      </c>
      <c r="K188" s="248">
        <v>93.1</v>
      </c>
      <c r="L188" s="248">
        <v>92</v>
      </c>
      <c r="M188" s="249">
        <v>100</v>
      </c>
      <c r="N188" s="247">
        <v>82.8</v>
      </c>
      <c r="O188" s="248">
        <v>92.5</v>
      </c>
      <c r="P188" s="248">
        <v>93.6</v>
      </c>
      <c r="Q188" s="248">
        <v>94.9</v>
      </c>
      <c r="R188" s="249">
        <v>100</v>
      </c>
      <c r="S188" s="250">
        <v>95.7</v>
      </c>
      <c r="T188" s="248">
        <v>97.2</v>
      </c>
      <c r="U188" s="248">
        <v>93.6</v>
      </c>
      <c r="V188" s="248">
        <v>95</v>
      </c>
      <c r="W188" s="249">
        <v>85.2</v>
      </c>
      <c r="X188" s="398">
        <v>90.9</v>
      </c>
      <c r="Y188" s="525"/>
      <c r="Z188" s="210"/>
      <c r="AA188" s="210"/>
    </row>
    <row r="189" spans="1:51" ht="13.5" thickBot="1" x14ac:dyDescent="0.25">
      <c r="A189" s="231" t="s">
        <v>8</v>
      </c>
      <c r="B189" s="582">
        <v>5.3999999999999999E-2</v>
      </c>
      <c r="C189" s="583">
        <v>0.06</v>
      </c>
      <c r="D189" s="583">
        <v>5.8999999999999997E-2</v>
      </c>
      <c r="E189" s="584">
        <v>4.7E-2</v>
      </c>
      <c r="F189" s="582">
        <v>0.05</v>
      </c>
      <c r="G189" s="583">
        <v>6.2E-2</v>
      </c>
      <c r="H189" s="583">
        <v>5.5E-2</v>
      </c>
      <c r="I189" s="584">
        <v>6.7000000000000004E-2</v>
      </c>
      <c r="J189" s="582">
        <v>7.1999999999999995E-2</v>
      </c>
      <c r="K189" s="583">
        <v>5.2999999999999999E-2</v>
      </c>
      <c r="L189" s="583">
        <v>5.3999999999999999E-2</v>
      </c>
      <c r="M189" s="584">
        <v>4.9000000000000002E-2</v>
      </c>
      <c r="N189" s="582">
        <v>7.1999999999999995E-2</v>
      </c>
      <c r="O189" s="583">
        <v>6.4000000000000001E-2</v>
      </c>
      <c r="P189" s="583">
        <v>5.0999999999999997E-2</v>
      </c>
      <c r="Q189" s="583">
        <v>5.0999999999999997E-2</v>
      </c>
      <c r="R189" s="584">
        <v>4.9000000000000002E-2</v>
      </c>
      <c r="S189" s="585">
        <v>6.4000000000000001E-2</v>
      </c>
      <c r="T189" s="583">
        <v>6.2E-2</v>
      </c>
      <c r="U189" s="583">
        <v>5.2999999999999999E-2</v>
      </c>
      <c r="V189" s="583">
        <v>5.1999999999999998E-2</v>
      </c>
      <c r="W189" s="584">
        <v>5.8999999999999997E-2</v>
      </c>
      <c r="X189" s="399">
        <v>6.0999999999999999E-2</v>
      </c>
      <c r="Y189" s="526"/>
      <c r="Z189" s="371"/>
      <c r="AA189" s="371"/>
    </row>
    <row r="190" spans="1:51" x14ac:dyDescent="0.2">
      <c r="A190" s="242" t="s">
        <v>1</v>
      </c>
      <c r="B190" s="586">
        <f>B187/B186*100-100</f>
        <v>3.1386861313868621</v>
      </c>
      <c r="C190" s="587">
        <f t="shared" ref="C190:E190" si="97">C187/C186*100-100</f>
        <v>0.80291970802919366</v>
      </c>
      <c r="D190" s="587">
        <f t="shared" si="97"/>
        <v>-1.678832116788314</v>
      </c>
      <c r="E190" s="588">
        <f t="shared" si="97"/>
        <v>-5.4014598540146039</v>
      </c>
      <c r="F190" s="586">
        <f>F187/F186*100-100</f>
        <v>-4.9635036496350438</v>
      </c>
      <c r="G190" s="587">
        <f t="shared" ref="G190:I190" si="98">G187/G186*100-100</f>
        <v>-2.1897810218978009</v>
      </c>
      <c r="H190" s="587">
        <f t="shared" si="98"/>
        <v>0.43795620437956018</v>
      </c>
      <c r="I190" s="588">
        <f t="shared" si="98"/>
        <v>-0.80291970802919366</v>
      </c>
      <c r="J190" s="586">
        <f>J187/J186*100-100</f>
        <v>-4.0875912408759092</v>
      </c>
      <c r="K190" s="587">
        <f>K187/K186*100-100</f>
        <v>-4.8905109489051171</v>
      </c>
      <c r="L190" s="587">
        <f t="shared" ref="L190" si="99">L187/L186*100-100</f>
        <v>-0.36496350364963348</v>
      </c>
      <c r="M190" s="588">
        <f>M187/M186*100-100</f>
        <v>0.72992700729928117</v>
      </c>
      <c r="N190" s="586">
        <f t="shared" ref="N190:X190" si="100">N187/N186*100-100</f>
        <v>-2.1167883211678884</v>
      </c>
      <c r="O190" s="587">
        <f t="shared" si="100"/>
        <v>-1.4598540145985339</v>
      </c>
      <c r="P190" s="587">
        <f t="shared" si="100"/>
        <v>0.65693430656934027</v>
      </c>
      <c r="Q190" s="587">
        <f>Q187/Q186*100-100</f>
        <v>1.0948905109489147</v>
      </c>
      <c r="R190" s="588">
        <f>R187/R186*100-100</f>
        <v>2.1167883211678884</v>
      </c>
      <c r="S190" s="589">
        <f t="shared" si="100"/>
        <v>-1.9708029197080208</v>
      </c>
      <c r="T190" s="587">
        <f t="shared" si="100"/>
        <v>0.65693430656934027</v>
      </c>
      <c r="U190" s="587">
        <f t="shared" si="100"/>
        <v>-3.9416058394160558</v>
      </c>
      <c r="V190" s="587">
        <f t="shared" si="100"/>
        <v>-3.5036496350364956</v>
      </c>
      <c r="W190" s="588">
        <f t="shared" si="100"/>
        <v>-2.1897810218978009</v>
      </c>
      <c r="X190" s="390">
        <f t="shared" si="100"/>
        <v>-1.1678832116788271</v>
      </c>
      <c r="Y190" s="594"/>
      <c r="Z190" s="371"/>
      <c r="AA190" s="371"/>
    </row>
    <row r="191" spans="1:51" ht="13.5" thickBot="1" x14ac:dyDescent="0.25">
      <c r="A191" s="261" t="s">
        <v>27</v>
      </c>
      <c r="B191" s="220">
        <f t="shared" ref="B191:I191" si="101">B187-B173</f>
        <v>100</v>
      </c>
      <c r="C191" s="221">
        <f t="shared" si="101"/>
        <v>122</v>
      </c>
      <c r="D191" s="221">
        <f t="shared" si="101"/>
        <v>98</v>
      </c>
      <c r="E191" s="226">
        <f t="shared" si="101"/>
        <v>94</v>
      </c>
      <c r="F191" s="590">
        <f t="shared" si="101"/>
        <v>83</v>
      </c>
      <c r="G191" s="221">
        <f t="shared" si="101"/>
        <v>96</v>
      </c>
      <c r="H191" s="221">
        <f t="shared" si="101"/>
        <v>96</v>
      </c>
      <c r="I191" s="226">
        <f t="shared" si="101"/>
        <v>85</v>
      </c>
      <c r="J191" s="220">
        <f>J187-W173</f>
        <v>54</v>
      </c>
      <c r="K191" s="221">
        <f>K187-Q173</f>
        <v>38</v>
      </c>
      <c r="L191" s="221">
        <f>L187-J173</f>
        <v>150</v>
      </c>
      <c r="M191" s="226">
        <f>M187-K173</f>
        <v>161</v>
      </c>
      <c r="N191" s="220">
        <f t="shared" ref="N191:X191" si="102">N187-N173</f>
        <v>99</v>
      </c>
      <c r="O191" s="221">
        <f t="shared" si="102"/>
        <v>111</v>
      </c>
      <c r="P191" s="221">
        <f t="shared" si="102"/>
        <v>136</v>
      </c>
      <c r="Q191" s="221">
        <f t="shared" si="102"/>
        <v>120</v>
      </c>
      <c r="R191" s="226">
        <f t="shared" si="102"/>
        <v>79</v>
      </c>
      <c r="S191" s="380">
        <f t="shared" si="102"/>
        <v>136</v>
      </c>
      <c r="T191" s="221">
        <f t="shared" si="102"/>
        <v>118</v>
      </c>
      <c r="U191" s="221">
        <f t="shared" si="102"/>
        <v>81</v>
      </c>
      <c r="V191" s="221">
        <f t="shared" si="102"/>
        <v>102</v>
      </c>
      <c r="W191" s="226">
        <f t="shared" si="102"/>
        <v>80</v>
      </c>
      <c r="X191" s="400">
        <f t="shared" si="102"/>
        <v>101</v>
      </c>
      <c r="Y191" s="336"/>
      <c r="Z191" s="210"/>
      <c r="AA191" s="371"/>
    </row>
    <row r="192" spans="1:51" x14ac:dyDescent="0.2">
      <c r="A192" s="266" t="s">
        <v>51</v>
      </c>
      <c r="B192" s="267">
        <v>352</v>
      </c>
      <c r="C192" s="268">
        <v>549</v>
      </c>
      <c r="D192" s="268">
        <v>750</v>
      </c>
      <c r="E192" s="323">
        <v>316</v>
      </c>
      <c r="F192" s="567">
        <v>239</v>
      </c>
      <c r="G192" s="268">
        <v>579</v>
      </c>
      <c r="H192" s="268">
        <v>597</v>
      </c>
      <c r="I192" s="269">
        <v>418</v>
      </c>
      <c r="J192" s="378">
        <v>193</v>
      </c>
      <c r="K192" s="268">
        <v>344</v>
      </c>
      <c r="L192" s="268">
        <v>393</v>
      </c>
      <c r="M192" s="323">
        <v>351</v>
      </c>
      <c r="N192" s="267">
        <v>396</v>
      </c>
      <c r="O192" s="268">
        <v>526</v>
      </c>
      <c r="P192" s="268">
        <v>618</v>
      </c>
      <c r="Q192" s="268">
        <v>530</v>
      </c>
      <c r="R192" s="269">
        <v>299</v>
      </c>
      <c r="S192" s="267">
        <v>365</v>
      </c>
      <c r="T192" s="268">
        <v>541</v>
      </c>
      <c r="U192" s="268">
        <v>635</v>
      </c>
      <c r="V192" s="268">
        <v>490</v>
      </c>
      <c r="W192" s="269">
        <v>314</v>
      </c>
      <c r="X192" s="393">
        <f>SUM(B192:W192)</f>
        <v>9795</v>
      </c>
      <c r="Y192" s="594" t="s">
        <v>56</v>
      </c>
      <c r="Z192" s="271">
        <f>X178-X192</f>
        <v>11</v>
      </c>
      <c r="AA192" s="292">
        <f>Z192/X178</f>
        <v>1.1217621864164798E-3</v>
      </c>
    </row>
    <row r="193" spans="1:51" x14ac:dyDescent="0.2">
      <c r="A193" s="273" t="s">
        <v>28</v>
      </c>
      <c r="B193" s="218">
        <v>62.5</v>
      </c>
      <c r="C193" s="595">
        <v>65</v>
      </c>
      <c r="D193" s="595">
        <v>65.5</v>
      </c>
      <c r="E193" s="322">
        <v>67.5</v>
      </c>
      <c r="F193" s="599">
        <v>64</v>
      </c>
      <c r="G193" s="598">
        <v>63</v>
      </c>
      <c r="H193" s="598">
        <v>62</v>
      </c>
      <c r="I193" s="219">
        <v>61.5</v>
      </c>
      <c r="J193" s="379">
        <v>64</v>
      </c>
      <c r="K193" s="595">
        <v>62</v>
      </c>
      <c r="L193" s="595">
        <v>61</v>
      </c>
      <c r="M193" s="322">
        <v>60</v>
      </c>
      <c r="N193" s="218">
        <v>65</v>
      </c>
      <c r="O193" s="598">
        <v>64</v>
      </c>
      <c r="P193" s="598">
        <v>64</v>
      </c>
      <c r="Q193" s="598">
        <v>62</v>
      </c>
      <c r="R193" s="219">
        <v>61.5</v>
      </c>
      <c r="S193" s="218">
        <v>66</v>
      </c>
      <c r="T193" s="598">
        <v>64.5</v>
      </c>
      <c r="U193" s="598">
        <v>64</v>
      </c>
      <c r="V193" s="598">
        <v>63</v>
      </c>
      <c r="W193" s="219">
        <v>61</v>
      </c>
      <c r="X193" s="394"/>
      <c r="Y193" s="594" t="s">
        <v>57</v>
      </c>
      <c r="Z193" s="577">
        <v>59.15</v>
      </c>
      <c r="AA193" s="228"/>
    </row>
    <row r="194" spans="1:51" ht="13.5" thickBot="1" x14ac:dyDescent="0.25">
      <c r="A194" s="274" t="s">
        <v>26</v>
      </c>
      <c r="B194" s="216">
        <f t="shared" ref="B194:W194" si="103">(B193-B179)</f>
        <v>4</v>
      </c>
      <c r="C194" s="217">
        <f t="shared" si="103"/>
        <v>4.5</v>
      </c>
      <c r="D194" s="217">
        <f t="shared" si="103"/>
        <v>4.5</v>
      </c>
      <c r="E194" s="416">
        <f t="shared" si="103"/>
        <v>4.5</v>
      </c>
      <c r="F194" s="600">
        <f t="shared" si="103"/>
        <v>4.5</v>
      </c>
      <c r="G194" s="217">
        <f t="shared" si="103"/>
        <v>4.5</v>
      </c>
      <c r="H194" s="217">
        <f t="shared" si="103"/>
        <v>4.5</v>
      </c>
      <c r="I194" s="410">
        <f t="shared" si="103"/>
        <v>4.5</v>
      </c>
      <c r="J194" s="483">
        <f t="shared" si="103"/>
        <v>4.5</v>
      </c>
      <c r="K194" s="217">
        <f t="shared" si="103"/>
        <v>4.5</v>
      </c>
      <c r="L194" s="217">
        <f t="shared" si="103"/>
        <v>4.5</v>
      </c>
      <c r="M194" s="416">
        <f t="shared" si="103"/>
        <v>4.5</v>
      </c>
      <c r="N194" s="216">
        <f t="shared" si="103"/>
        <v>4</v>
      </c>
      <c r="O194" s="217">
        <f t="shared" si="103"/>
        <v>4</v>
      </c>
      <c r="P194" s="217">
        <f t="shared" si="103"/>
        <v>4</v>
      </c>
      <c r="Q194" s="217">
        <f t="shared" si="103"/>
        <v>4</v>
      </c>
      <c r="R194" s="410">
        <f t="shared" si="103"/>
        <v>4.5</v>
      </c>
      <c r="S194" s="216">
        <f t="shared" si="103"/>
        <v>4</v>
      </c>
      <c r="T194" s="217">
        <f t="shared" si="103"/>
        <v>4.5</v>
      </c>
      <c r="U194" s="217">
        <f t="shared" si="103"/>
        <v>4.5</v>
      </c>
      <c r="V194" s="217">
        <f t="shared" si="103"/>
        <v>4.5</v>
      </c>
      <c r="W194" s="410">
        <f t="shared" si="103"/>
        <v>4.5</v>
      </c>
      <c r="X194" s="395"/>
      <c r="Y194" s="594" t="s">
        <v>57</v>
      </c>
      <c r="Z194" s="577">
        <f>Z193-Z179</f>
        <v>3.8399999999999963</v>
      </c>
      <c r="AA194" s="594"/>
    </row>
    <row r="195" spans="1:51" x14ac:dyDescent="0.2">
      <c r="P195" s="200">
        <v>64</v>
      </c>
      <c r="Q195" s="200">
        <v>62</v>
      </c>
      <c r="S195" s="200">
        <v>66</v>
      </c>
    </row>
    <row r="196" spans="1:51" ht="7.5" customHeight="1" thickBot="1" x14ac:dyDescent="0.25"/>
    <row r="197" spans="1:51" ht="21.75" customHeight="1" thickBot="1" x14ac:dyDescent="0.25">
      <c r="A197" s="603" t="s">
        <v>205</v>
      </c>
      <c r="B197" s="690" t="s">
        <v>53</v>
      </c>
      <c r="C197" s="691"/>
      <c r="D197" s="691"/>
      <c r="E197" s="691"/>
      <c r="F197" s="691"/>
      <c r="G197" s="691"/>
      <c r="H197" s="691"/>
      <c r="I197" s="691"/>
      <c r="J197" s="690" t="s">
        <v>142</v>
      </c>
      <c r="K197" s="691"/>
      <c r="L197" s="691"/>
      <c r="M197" s="691"/>
      <c r="N197" s="690" t="s">
        <v>63</v>
      </c>
      <c r="O197" s="691"/>
      <c r="P197" s="691"/>
      <c r="Q197" s="691"/>
      <c r="R197" s="692"/>
      <c r="S197" s="690" t="s">
        <v>64</v>
      </c>
      <c r="T197" s="691"/>
      <c r="U197" s="691"/>
      <c r="V197" s="691"/>
      <c r="W197" s="692"/>
      <c r="X197" s="298" t="s">
        <v>55</v>
      </c>
      <c r="Y197" s="601"/>
      <c r="Z197" s="601"/>
      <c r="AA197" s="601"/>
    </row>
    <row r="198" spans="1:51" ht="13.5" thickBot="1" x14ac:dyDescent="0.25">
      <c r="A198" s="231" t="s">
        <v>54</v>
      </c>
      <c r="B198" s="324">
        <v>1</v>
      </c>
      <c r="C198" s="325">
        <v>2</v>
      </c>
      <c r="D198" s="325">
        <v>3</v>
      </c>
      <c r="E198" s="326">
        <v>4</v>
      </c>
      <c r="F198" s="578">
        <v>5</v>
      </c>
      <c r="G198" s="325">
        <v>6</v>
      </c>
      <c r="H198" s="325">
        <v>7</v>
      </c>
      <c r="I198" s="326">
        <v>8</v>
      </c>
      <c r="J198" s="324">
        <v>1</v>
      </c>
      <c r="K198" s="325">
        <v>2</v>
      </c>
      <c r="L198" s="325">
        <v>3</v>
      </c>
      <c r="M198" s="326">
        <v>4</v>
      </c>
      <c r="N198" s="324">
        <v>1</v>
      </c>
      <c r="O198" s="325">
        <v>2</v>
      </c>
      <c r="P198" s="325">
        <v>3</v>
      </c>
      <c r="Q198" s="325">
        <v>4</v>
      </c>
      <c r="R198" s="326">
        <v>5</v>
      </c>
      <c r="S198" s="324">
        <v>1</v>
      </c>
      <c r="T198" s="325">
        <v>2</v>
      </c>
      <c r="U198" s="325">
        <v>3</v>
      </c>
      <c r="V198" s="325">
        <v>4</v>
      </c>
      <c r="W198" s="326">
        <v>5</v>
      </c>
      <c r="X198" s="450">
        <v>723</v>
      </c>
      <c r="Y198" s="601"/>
      <c r="Z198" s="601"/>
      <c r="AA198" s="601"/>
    </row>
    <row r="199" spans="1:51" ht="13.5" thickBot="1" x14ac:dyDescent="0.25">
      <c r="A199" s="231" t="s">
        <v>2</v>
      </c>
      <c r="B199" s="532">
        <v>4</v>
      </c>
      <c r="C199" s="449">
        <v>3</v>
      </c>
      <c r="D199" s="461">
        <v>2</v>
      </c>
      <c r="E199" s="533">
        <v>1</v>
      </c>
      <c r="F199" s="453">
        <v>1</v>
      </c>
      <c r="G199" s="461">
        <v>2</v>
      </c>
      <c r="H199" s="449">
        <v>3</v>
      </c>
      <c r="I199" s="534">
        <v>4</v>
      </c>
      <c r="J199" s="453">
        <v>1</v>
      </c>
      <c r="K199" s="461">
        <v>2</v>
      </c>
      <c r="L199" s="449">
        <v>3</v>
      </c>
      <c r="M199" s="534">
        <v>4</v>
      </c>
      <c r="N199" s="453">
        <v>1</v>
      </c>
      <c r="O199" s="454">
        <v>2</v>
      </c>
      <c r="P199" s="449">
        <v>3</v>
      </c>
      <c r="Q199" s="455">
        <v>4</v>
      </c>
      <c r="R199" s="535">
        <v>5</v>
      </c>
      <c r="S199" s="422">
        <v>1</v>
      </c>
      <c r="T199" s="426">
        <v>2</v>
      </c>
      <c r="U199" s="424">
        <v>3</v>
      </c>
      <c r="V199" s="465">
        <v>4</v>
      </c>
      <c r="W199" s="491">
        <v>5</v>
      </c>
      <c r="X199" s="451" t="s">
        <v>0</v>
      </c>
      <c r="Y199" s="601"/>
      <c r="Z199" s="601"/>
      <c r="AA199" s="601"/>
      <c r="AC199" s="693" t="s">
        <v>222</v>
      </c>
      <c r="AD199" s="694"/>
      <c r="AE199" s="694"/>
      <c r="AF199" s="694"/>
      <c r="AG199" s="695"/>
      <c r="AI199" s="693" t="s">
        <v>168</v>
      </c>
      <c r="AJ199" s="694"/>
      <c r="AK199" s="694"/>
      <c r="AL199" s="694"/>
      <c r="AM199" s="695"/>
      <c r="AO199" s="693" t="s">
        <v>173</v>
      </c>
      <c r="AP199" s="694"/>
      <c r="AQ199" s="694"/>
      <c r="AR199" s="694"/>
      <c r="AS199" s="695"/>
      <c r="AU199" s="693" t="s">
        <v>164</v>
      </c>
      <c r="AV199" s="694"/>
      <c r="AW199" s="694"/>
      <c r="AX199" s="694"/>
      <c r="AY199" s="695"/>
    </row>
    <row r="200" spans="1:51" ht="13.5" thickBot="1" x14ac:dyDescent="0.25">
      <c r="A200" s="236" t="s">
        <v>3</v>
      </c>
      <c r="B200" s="456">
        <v>1480</v>
      </c>
      <c r="C200" s="457">
        <v>1480</v>
      </c>
      <c r="D200" s="457">
        <v>1480</v>
      </c>
      <c r="E200" s="459">
        <v>1480</v>
      </c>
      <c r="F200" s="579">
        <v>1480</v>
      </c>
      <c r="G200" s="457">
        <v>1480</v>
      </c>
      <c r="H200" s="457">
        <v>1480</v>
      </c>
      <c r="I200" s="459">
        <v>1480</v>
      </c>
      <c r="J200" s="456">
        <v>1480</v>
      </c>
      <c r="K200" s="457">
        <v>1480</v>
      </c>
      <c r="L200" s="457">
        <v>1480</v>
      </c>
      <c r="M200" s="459">
        <v>1480</v>
      </c>
      <c r="N200" s="456">
        <v>1480</v>
      </c>
      <c r="O200" s="457">
        <v>1480</v>
      </c>
      <c r="P200" s="457">
        <v>1480</v>
      </c>
      <c r="Q200" s="457">
        <v>1480</v>
      </c>
      <c r="R200" s="459">
        <v>1480</v>
      </c>
      <c r="S200" s="486">
        <v>1480</v>
      </c>
      <c r="T200" s="418">
        <v>1480</v>
      </c>
      <c r="U200" s="418">
        <v>1480</v>
      </c>
      <c r="V200" s="418">
        <v>1480</v>
      </c>
      <c r="W200" s="420">
        <v>1480</v>
      </c>
      <c r="X200" s="452">
        <v>1480</v>
      </c>
      <c r="Y200" s="328"/>
      <c r="Z200" s="329"/>
      <c r="AA200" s="329"/>
      <c r="AC200" s="618" t="s">
        <v>113</v>
      </c>
      <c r="AD200" s="619" t="s">
        <v>214</v>
      </c>
      <c r="AE200" s="619" t="s">
        <v>149</v>
      </c>
      <c r="AF200" s="620" t="s">
        <v>148</v>
      </c>
      <c r="AG200" s="621" t="s">
        <v>176</v>
      </c>
      <c r="AI200" s="623" t="s">
        <v>113</v>
      </c>
      <c r="AJ200" s="624" t="s">
        <v>214</v>
      </c>
      <c r="AK200" s="624" t="s">
        <v>149</v>
      </c>
      <c r="AL200" s="625" t="s">
        <v>148</v>
      </c>
      <c r="AM200" s="626" t="s">
        <v>176</v>
      </c>
      <c r="AO200" s="623" t="s">
        <v>113</v>
      </c>
      <c r="AP200" s="624" t="s">
        <v>214</v>
      </c>
      <c r="AQ200" s="624" t="s">
        <v>149</v>
      </c>
      <c r="AR200" s="625" t="s">
        <v>148</v>
      </c>
      <c r="AS200" s="626" t="s">
        <v>176</v>
      </c>
      <c r="AU200" s="618" t="s">
        <v>113</v>
      </c>
      <c r="AV200" s="619" t="s">
        <v>214</v>
      </c>
      <c r="AW200" s="619" t="s">
        <v>149</v>
      </c>
      <c r="AX200" s="620" t="s">
        <v>148</v>
      </c>
      <c r="AY200" s="621" t="s">
        <v>176</v>
      </c>
    </row>
    <row r="201" spans="1:51" ht="14.25" x14ac:dyDescent="0.2">
      <c r="A201" s="242" t="s">
        <v>6</v>
      </c>
      <c r="B201" s="243">
        <v>1488</v>
      </c>
      <c r="C201" s="244">
        <v>1501</v>
      </c>
      <c r="D201" s="244">
        <v>1442</v>
      </c>
      <c r="E201" s="245">
        <v>1401</v>
      </c>
      <c r="F201" s="244">
        <v>1449</v>
      </c>
      <c r="G201" s="244">
        <v>1438</v>
      </c>
      <c r="H201" s="244">
        <v>1454</v>
      </c>
      <c r="I201" s="245">
        <v>1496</v>
      </c>
      <c r="J201" s="243">
        <v>1392</v>
      </c>
      <c r="K201" s="244">
        <v>1423</v>
      </c>
      <c r="L201" s="244">
        <v>1446</v>
      </c>
      <c r="M201" s="245">
        <v>1530</v>
      </c>
      <c r="N201" s="243">
        <v>1380</v>
      </c>
      <c r="O201" s="244">
        <v>1450</v>
      </c>
      <c r="P201" s="244">
        <v>1490</v>
      </c>
      <c r="Q201" s="244">
        <v>1470</v>
      </c>
      <c r="R201" s="245">
        <v>1475</v>
      </c>
      <c r="S201" s="246">
        <v>1371</v>
      </c>
      <c r="T201" s="244">
        <v>1497</v>
      </c>
      <c r="U201" s="244">
        <v>1426</v>
      </c>
      <c r="V201" s="244">
        <v>1436</v>
      </c>
      <c r="W201" s="245">
        <v>1472</v>
      </c>
      <c r="X201" s="397">
        <v>1454</v>
      </c>
      <c r="Y201" s="601"/>
      <c r="Z201" s="329"/>
      <c r="AA201" s="329"/>
      <c r="AC201" s="324">
        <v>4</v>
      </c>
      <c r="AD201" s="325">
        <v>1</v>
      </c>
      <c r="AE201" s="325" t="s">
        <v>217</v>
      </c>
      <c r="AF201" s="325">
        <v>369</v>
      </c>
      <c r="AG201" s="326">
        <v>67</v>
      </c>
      <c r="AI201" s="352">
        <v>4</v>
      </c>
      <c r="AJ201" s="232">
        <v>1</v>
      </c>
      <c r="AK201" s="232" t="s">
        <v>223</v>
      </c>
      <c r="AL201" s="232">
        <v>294</v>
      </c>
      <c r="AM201" s="627">
        <v>72.5</v>
      </c>
      <c r="AO201" s="352">
        <v>4</v>
      </c>
      <c r="AP201" s="232">
        <v>1</v>
      </c>
      <c r="AQ201" s="232" t="s">
        <v>227</v>
      </c>
      <c r="AR201" s="232">
        <v>138</v>
      </c>
      <c r="AS201" s="627">
        <v>71</v>
      </c>
      <c r="AU201" s="324">
        <v>1</v>
      </c>
      <c r="AV201" s="325">
        <v>1</v>
      </c>
      <c r="AW201" s="325" t="s">
        <v>230</v>
      </c>
      <c r="AX201" s="325">
        <v>337</v>
      </c>
      <c r="AY201" s="627">
        <v>72.5</v>
      </c>
    </row>
    <row r="202" spans="1:51" ht="14.25" x14ac:dyDescent="0.2">
      <c r="A202" s="231" t="s">
        <v>7</v>
      </c>
      <c r="B202" s="247">
        <v>84.6</v>
      </c>
      <c r="C202" s="248">
        <v>92.7</v>
      </c>
      <c r="D202" s="248">
        <v>91.1</v>
      </c>
      <c r="E202" s="249">
        <v>95.7</v>
      </c>
      <c r="F202" s="523">
        <v>94.1</v>
      </c>
      <c r="G202" s="248">
        <v>97.7</v>
      </c>
      <c r="H202" s="248">
        <v>93.2</v>
      </c>
      <c r="I202" s="249">
        <v>80.599999999999994</v>
      </c>
      <c r="J202" s="247">
        <v>100</v>
      </c>
      <c r="K202" s="248">
        <v>100</v>
      </c>
      <c r="L202" s="248">
        <v>89.7</v>
      </c>
      <c r="M202" s="249">
        <v>73.099999999999994</v>
      </c>
      <c r="N202" s="247">
        <v>75.900000000000006</v>
      </c>
      <c r="O202" s="248">
        <v>79.5</v>
      </c>
      <c r="P202" s="248">
        <v>95.7</v>
      </c>
      <c r="Q202" s="248">
        <v>92.3</v>
      </c>
      <c r="R202" s="249">
        <v>77.3</v>
      </c>
      <c r="S202" s="250">
        <v>77.8</v>
      </c>
      <c r="T202" s="248">
        <v>85</v>
      </c>
      <c r="U202" s="248">
        <v>78.7</v>
      </c>
      <c r="V202" s="248">
        <v>80.599999999999994</v>
      </c>
      <c r="W202" s="249">
        <v>95.7</v>
      </c>
      <c r="X202" s="398">
        <v>84</v>
      </c>
      <c r="Y202" s="525"/>
      <c r="Z202" s="210"/>
      <c r="AA202" s="210"/>
      <c r="AC202" s="218">
        <v>3</v>
      </c>
      <c r="AD202" s="609">
        <v>2</v>
      </c>
      <c r="AE202" s="609" t="s">
        <v>218</v>
      </c>
      <c r="AF202" s="609">
        <v>769</v>
      </c>
      <c r="AG202" s="219">
        <v>68</v>
      </c>
      <c r="AI202" s="218">
        <v>3</v>
      </c>
      <c r="AJ202" s="617">
        <v>2</v>
      </c>
      <c r="AK202" s="617" t="s">
        <v>224</v>
      </c>
      <c r="AL202" s="617">
        <v>461</v>
      </c>
      <c r="AM202" s="628">
        <v>71</v>
      </c>
      <c r="AO202" s="218">
        <v>3</v>
      </c>
      <c r="AP202" s="622">
        <v>2</v>
      </c>
      <c r="AQ202" s="622" t="s">
        <v>228</v>
      </c>
      <c r="AR202" s="622">
        <v>284</v>
      </c>
      <c r="AS202" s="628">
        <v>70.5</v>
      </c>
      <c r="AU202" s="218">
        <v>2</v>
      </c>
      <c r="AV202" s="644">
        <v>2</v>
      </c>
      <c r="AW202" s="644" t="s">
        <v>231</v>
      </c>
      <c r="AX202" s="644">
        <v>357</v>
      </c>
      <c r="AY202" s="628">
        <v>71</v>
      </c>
    </row>
    <row r="203" spans="1:51" ht="15" thickBot="1" x14ac:dyDescent="0.25">
      <c r="A203" s="231" t="s">
        <v>8</v>
      </c>
      <c r="B203" s="582">
        <v>6.4000000000000001E-2</v>
      </c>
      <c r="C203" s="583">
        <v>5.8999999999999997E-2</v>
      </c>
      <c r="D203" s="583">
        <v>6.0999999999999999E-2</v>
      </c>
      <c r="E203" s="584">
        <v>5.6000000000000001E-2</v>
      </c>
      <c r="F203" s="582">
        <v>5.5E-2</v>
      </c>
      <c r="G203" s="583">
        <v>4.9000000000000002E-2</v>
      </c>
      <c r="H203" s="583">
        <v>5.6000000000000001E-2</v>
      </c>
      <c r="I203" s="584">
        <v>7.0000000000000007E-2</v>
      </c>
      <c r="J203" s="582">
        <v>6.3E-2</v>
      </c>
      <c r="K203" s="583">
        <v>3.7999999999999999E-2</v>
      </c>
      <c r="L203" s="583">
        <v>6.4000000000000001E-2</v>
      </c>
      <c r="M203" s="584">
        <v>8.2000000000000003E-2</v>
      </c>
      <c r="N203" s="582">
        <v>0.08</v>
      </c>
      <c r="O203" s="583">
        <v>7.5999999999999998E-2</v>
      </c>
      <c r="P203" s="583">
        <v>0.06</v>
      </c>
      <c r="Q203" s="583">
        <v>6.0999999999999999E-2</v>
      </c>
      <c r="R203" s="584">
        <v>7.6999999999999999E-2</v>
      </c>
      <c r="S203" s="585">
        <v>8.4000000000000005E-2</v>
      </c>
      <c r="T203" s="583">
        <v>6.4000000000000001E-2</v>
      </c>
      <c r="U203" s="583">
        <v>7.0999999999999994E-2</v>
      </c>
      <c r="V203" s="583">
        <v>7.2999999999999995E-2</v>
      </c>
      <c r="W203" s="584">
        <v>5.8000000000000003E-2</v>
      </c>
      <c r="X203" s="399">
        <v>6.9000000000000006E-2</v>
      </c>
      <c r="Y203" s="526"/>
      <c r="Z203" s="371"/>
      <c r="AA203" s="371"/>
      <c r="AC203" s="218">
        <v>2</v>
      </c>
      <c r="AD203" s="609">
        <v>3</v>
      </c>
      <c r="AE203" s="609" t="s">
        <v>219</v>
      </c>
      <c r="AF203" s="609">
        <v>592</v>
      </c>
      <c r="AG203" s="219">
        <v>70.5</v>
      </c>
      <c r="AI203" s="218">
        <v>2</v>
      </c>
      <c r="AJ203" s="617">
        <v>3</v>
      </c>
      <c r="AK203" s="617" t="s">
        <v>225</v>
      </c>
      <c r="AL203" s="617">
        <v>630</v>
      </c>
      <c r="AM203" s="628">
        <v>67.5</v>
      </c>
      <c r="AO203" s="218">
        <v>2</v>
      </c>
      <c r="AP203" s="622">
        <v>3</v>
      </c>
      <c r="AQ203" s="622" t="s">
        <v>229</v>
      </c>
      <c r="AR203" s="622">
        <v>446</v>
      </c>
      <c r="AS203" s="628">
        <v>68</v>
      </c>
      <c r="AU203" s="218">
        <v>3</v>
      </c>
      <c r="AV203" s="644">
        <v>3</v>
      </c>
      <c r="AW203" s="644" t="s">
        <v>232</v>
      </c>
      <c r="AX203" s="644">
        <v>679</v>
      </c>
      <c r="AY203" s="628">
        <v>67.5</v>
      </c>
    </row>
    <row r="204" spans="1:51" ht="14.25" x14ac:dyDescent="0.2">
      <c r="A204" s="242" t="s">
        <v>1</v>
      </c>
      <c r="B204" s="586">
        <f>B201/B200*100-100</f>
        <v>0.54054054054053324</v>
      </c>
      <c r="C204" s="587">
        <f t="shared" ref="C204:E204" si="104">C201/C200*100-100</f>
        <v>1.4189189189189193</v>
      </c>
      <c r="D204" s="587">
        <f t="shared" si="104"/>
        <v>-2.5675675675675649</v>
      </c>
      <c r="E204" s="588">
        <f t="shared" si="104"/>
        <v>-5.3378378378378386</v>
      </c>
      <c r="F204" s="586">
        <f>F201/F200*100-100</f>
        <v>-2.0945945945945965</v>
      </c>
      <c r="G204" s="587">
        <f t="shared" ref="G204:I204" si="105">G201/G200*100-100</f>
        <v>-2.8378378378378386</v>
      </c>
      <c r="H204" s="587">
        <f t="shared" si="105"/>
        <v>-1.7567567567567579</v>
      </c>
      <c r="I204" s="588">
        <f t="shared" si="105"/>
        <v>1.0810810810810665</v>
      </c>
      <c r="J204" s="586">
        <f>J201/J200*100-100</f>
        <v>-5.9459459459459367</v>
      </c>
      <c r="K204" s="587">
        <f>K201/K200*100-100</f>
        <v>-3.8513513513513544</v>
      </c>
      <c r="L204" s="587">
        <f t="shared" ref="L204" si="106">L201/L200*100-100</f>
        <v>-2.2972972972972912</v>
      </c>
      <c r="M204" s="588">
        <f>M201/M200*100-100</f>
        <v>3.3783783783783718</v>
      </c>
      <c r="N204" s="586">
        <f t="shared" ref="N204:P204" si="107">N201/N200*100-100</f>
        <v>-6.7567567567567579</v>
      </c>
      <c r="O204" s="587">
        <f t="shared" si="107"/>
        <v>-2.0270270270270316</v>
      </c>
      <c r="P204" s="587">
        <f t="shared" si="107"/>
        <v>0.67567567567567721</v>
      </c>
      <c r="Q204" s="587">
        <f>Q201/Q200*100-100</f>
        <v>-0.67567567567567721</v>
      </c>
      <c r="R204" s="588">
        <f>R201/R200*100-100</f>
        <v>-0.33783783783783861</v>
      </c>
      <c r="S204" s="589">
        <f t="shared" ref="S204:X204" si="108">S201/S200*100-100</f>
        <v>-7.364864864864856</v>
      </c>
      <c r="T204" s="587">
        <f t="shared" si="108"/>
        <v>1.1486486486486598</v>
      </c>
      <c r="U204" s="587">
        <f t="shared" si="108"/>
        <v>-3.6486486486486456</v>
      </c>
      <c r="V204" s="587">
        <f t="shared" si="108"/>
        <v>-2.9729729729729826</v>
      </c>
      <c r="W204" s="588">
        <f t="shared" si="108"/>
        <v>-0.54054054054053324</v>
      </c>
      <c r="X204" s="390">
        <f t="shared" si="108"/>
        <v>-1.7567567567567579</v>
      </c>
      <c r="Y204" s="601"/>
      <c r="Z204" s="371"/>
      <c r="AA204" s="371"/>
      <c r="AC204" s="611">
        <v>1</v>
      </c>
      <c r="AD204" s="490">
        <v>4</v>
      </c>
      <c r="AE204" s="609">
        <v>1290</v>
      </c>
      <c r="AF204" s="609">
        <v>237</v>
      </c>
      <c r="AG204" s="219">
        <v>72</v>
      </c>
      <c r="AI204" s="611">
        <v>1</v>
      </c>
      <c r="AJ204" s="490">
        <v>4</v>
      </c>
      <c r="AK204" s="617" t="s">
        <v>226</v>
      </c>
      <c r="AL204" s="617">
        <v>575</v>
      </c>
      <c r="AM204" s="628">
        <v>67</v>
      </c>
      <c r="AO204" s="611">
        <v>1</v>
      </c>
      <c r="AP204" s="490">
        <v>4</v>
      </c>
      <c r="AQ204" s="622">
        <v>1490</v>
      </c>
      <c r="AR204" s="622">
        <v>410</v>
      </c>
      <c r="AS204" s="628">
        <v>67</v>
      </c>
      <c r="AU204" s="611">
        <v>4</v>
      </c>
      <c r="AV204" s="490">
        <v>4</v>
      </c>
      <c r="AW204" s="644" t="s">
        <v>233</v>
      </c>
      <c r="AX204" s="644">
        <v>647</v>
      </c>
      <c r="AY204" s="628">
        <v>67</v>
      </c>
    </row>
    <row r="205" spans="1:51" ht="15" thickBot="1" x14ac:dyDescent="0.25">
      <c r="A205" s="261" t="s">
        <v>27</v>
      </c>
      <c r="B205" s="220">
        <f t="shared" ref="B205:I205" si="109">B201-B187</f>
        <v>75</v>
      </c>
      <c r="C205" s="221">
        <f t="shared" si="109"/>
        <v>120</v>
      </c>
      <c r="D205" s="221">
        <f t="shared" si="109"/>
        <v>95</v>
      </c>
      <c r="E205" s="226">
        <f t="shared" si="109"/>
        <v>105</v>
      </c>
      <c r="F205" s="590">
        <f t="shared" si="109"/>
        <v>147</v>
      </c>
      <c r="G205" s="221">
        <f t="shared" si="109"/>
        <v>98</v>
      </c>
      <c r="H205" s="221">
        <f t="shared" si="109"/>
        <v>78</v>
      </c>
      <c r="I205" s="226">
        <f t="shared" si="109"/>
        <v>137</v>
      </c>
      <c r="J205" s="220">
        <f>J201-W187</f>
        <v>52</v>
      </c>
      <c r="K205" s="221">
        <f>K201-Q187</f>
        <v>38</v>
      </c>
      <c r="L205" s="221">
        <f>L201-J187</f>
        <v>132</v>
      </c>
      <c r="M205" s="226">
        <f>M201-K187</f>
        <v>227</v>
      </c>
      <c r="N205" s="220">
        <f t="shared" ref="N205:X205" si="110">N201-N187</f>
        <v>39</v>
      </c>
      <c r="O205" s="221">
        <f t="shared" si="110"/>
        <v>100</v>
      </c>
      <c r="P205" s="221">
        <f t="shared" si="110"/>
        <v>111</v>
      </c>
      <c r="Q205" s="221">
        <f t="shared" si="110"/>
        <v>85</v>
      </c>
      <c r="R205" s="226">
        <f t="shared" si="110"/>
        <v>76</v>
      </c>
      <c r="S205" s="380">
        <f t="shared" si="110"/>
        <v>28</v>
      </c>
      <c r="T205" s="221">
        <f t="shared" si="110"/>
        <v>118</v>
      </c>
      <c r="U205" s="221">
        <f t="shared" si="110"/>
        <v>110</v>
      </c>
      <c r="V205" s="221">
        <f t="shared" si="110"/>
        <v>114</v>
      </c>
      <c r="W205" s="226">
        <f t="shared" si="110"/>
        <v>132</v>
      </c>
      <c r="X205" s="400">
        <f t="shared" si="110"/>
        <v>100</v>
      </c>
      <c r="Y205" s="336"/>
      <c r="Z205" s="210"/>
      <c r="AA205" s="371"/>
      <c r="AC205" s="611">
        <v>1</v>
      </c>
      <c r="AD205" s="490">
        <v>5</v>
      </c>
      <c r="AE205" s="609">
        <v>1360</v>
      </c>
      <c r="AF205" s="609">
        <v>360</v>
      </c>
      <c r="AG205" s="219">
        <v>71</v>
      </c>
      <c r="AI205" s="611">
        <v>1</v>
      </c>
      <c r="AJ205" s="490">
        <v>5</v>
      </c>
      <c r="AK205" s="617">
        <v>1610</v>
      </c>
      <c r="AL205" s="617">
        <v>377</v>
      </c>
      <c r="AM205" s="628">
        <v>67</v>
      </c>
      <c r="AU205" s="637">
        <v>5</v>
      </c>
      <c r="AV205" s="646">
        <v>5</v>
      </c>
      <c r="AW205" s="217">
        <v>1700</v>
      </c>
      <c r="AX205" s="217">
        <v>347</v>
      </c>
      <c r="AY205" s="638">
        <v>67</v>
      </c>
    </row>
    <row r="206" spans="1:51" x14ac:dyDescent="0.2">
      <c r="A206" s="266" t="s">
        <v>51</v>
      </c>
      <c r="B206" s="267">
        <v>351</v>
      </c>
      <c r="C206" s="268">
        <v>549</v>
      </c>
      <c r="D206" s="268">
        <v>750</v>
      </c>
      <c r="E206" s="323">
        <v>316</v>
      </c>
      <c r="F206" s="567">
        <v>239</v>
      </c>
      <c r="G206" s="268">
        <v>578</v>
      </c>
      <c r="H206" s="268">
        <v>596</v>
      </c>
      <c r="I206" s="269">
        <v>418</v>
      </c>
      <c r="J206" s="378">
        <v>193</v>
      </c>
      <c r="K206" s="268">
        <v>344</v>
      </c>
      <c r="L206" s="268">
        <v>393</v>
      </c>
      <c r="M206" s="323">
        <v>349</v>
      </c>
      <c r="N206" s="267">
        <v>394</v>
      </c>
      <c r="O206" s="268">
        <v>526</v>
      </c>
      <c r="P206" s="268">
        <v>618</v>
      </c>
      <c r="Q206" s="268">
        <v>530</v>
      </c>
      <c r="R206" s="269">
        <v>299</v>
      </c>
      <c r="S206" s="267">
        <v>364</v>
      </c>
      <c r="T206" s="268">
        <v>541</v>
      </c>
      <c r="U206" s="268">
        <v>635</v>
      </c>
      <c r="V206" s="268">
        <v>489</v>
      </c>
      <c r="W206" s="269">
        <v>313</v>
      </c>
      <c r="X206" s="393">
        <f>SUM(B206:W206)</f>
        <v>9785</v>
      </c>
      <c r="Y206" s="601" t="s">
        <v>56</v>
      </c>
      <c r="Z206" s="271">
        <f>X192-X206</f>
        <v>10</v>
      </c>
      <c r="AA206" s="292">
        <f>Z206/X192</f>
        <v>1.0209290454313426E-3</v>
      </c>
      <c r="AC206" s="218">
        <v>2</v>
      </c>
      <c r="AD206" s="609">
        <v>6</v>
      </c>
      <c r="AE206" s="609" t="s">
        <v>220</v>
      </c>
      <c r="AF206" s="609">
        <v>549</v>
      </c>
      <c r="AG206" s="219">
        <v>70</v>
      </c>
    </row>
    <row r="207" spans="1:51" x14ac:dyDescent="0.2">
      <c r="A207" s="273" t="s">
        <v>28</v>
      </c>
      <c r="B207" s="218">
        <v>68.5</v>
      </c>
      <c r="C207" s="602">
        <v>70.5</v>
      </c>
      <c r="D207" s="602">
        <v>71.5</v>
      </c>
      <c r="E207" s="322">
        <v>73.5</v>
      </c>
      <c r="F207" s="599">
        <v>69.5</v>
      </c>
      <c r="G207" s="602">
        <v>69</v>
      </c>
      <c r="H207" s="602">
        <v>68</v>
      </c>
      <c r="I207" s="219">
        <v>67</v>
      </c>
      <c r="J207" s="379">
        <v>70</v>
      </c>
      <c r="K207" s="602">
        <v>68</v>
      </c>
      <c r="L207" s="602">
        <v>67</v>
      </c>
      <c r="M207" s="322">
        <v>65.5</v>
      </c>
      <c r="N207" s="218">
        <v>71</v>
      </c>
      <c r="O207" s="602">
        <v>70</v>
      </c>
      <c r="P207" s="602">
        <v>70</v>
      </c>
      <c r="Q207" s="602">
        <v>68.5</v>
      </c>
      <c r="R207" s="219">
        <v>67.5</v>
      </c>
      <c r="S207" s="218">
        <v>72.5</v>
      </c>
      <c r="T207" s="602">
        <v>70.5</v>
      </c>
      <c r="U207" s="602">
        <v>70</v>
      </c>
      <c r="V207" s="602">
        <v>69</v>
      </c>
      <c r="W207" s="219">
        <v>67</v>
      </c>
      <c r="X207" s="394"/>
      <c r="Y207" s="601" t="s">
        <v>57</v>
      </c>
      <c r="Z207" s="577">
        <v>63.5</v>
      </c>
      <c r="AA207" s="228"/>
      <c r="AC207" s="218">
        <v>3</v>
      </c>
      <c r="AD207" s="609">
        <v>7</v>
      </c>
      <c r="AE207" s="609" t="s">
        <v>221</v>
      </c>
      <c r="AF207" s="609">
        <v>492</v>
      </c>
      <c r="AG207" s="219">
        <v>68.5</v>
      </c>
    </row>
    <row r="208" spans="1:51" ht="13.5" thickBot="1" x14ac:dyDescent="0.25">
      <c r="A208" s="274" t="s">
        <v>26</v>
      </c>
      <c r="B208" s="216">
        <f t="shared" ref="B208:W208" si="111">(B207-B193)</f>
        <v>6</v>
      </c>
      <c r="C208" s="217">
        <f t="shared" si="111"/>
        <v>5.5</v>
      </c>
      <c r="D208" s="217">
        <f t="shared" si="111"/>
        <v>6</v>
      </c>
      <c r="E208" s="416">
        <f t="shared" si="111"/>
        <v>6</v>
      </c>
      <c r="F208" s="600">
        <f t="shared" si="111"/>
        <v>5.5</v>
      </c>
      <c r="G208" s="217">
        <f t="shared" si="111"/>
        <v>6</v>
      </c>
      <c r="H208" s="217">
        <f t="shared" si="111"/>
        <v>6</v>
      </c>
      <c r="I208" s="410">
        <f t="shared" si="111"/>
        <v>5.5</v>
      </c>
      <c r="J208" s="483">
        <f t="shared" si="111"/>
        <v>6</v>
      </c>
      <c r="K208" s="217">
        <f t="shared" si="111"/>
        <v>6</v>
      </c>
      <c r="L208" s="217">
        <f t="shared" si="111"/>
        <v>6</v>
      </c>
      <c r="M208" s="416">
        <f t="shared" si="111"/>
        <v>5.5</v>
      </c>
      <c r="N208" s="216">
        <f t="shared" si="111"/>
        <v>6</v>
      </c>
      <c r="O208" s="217">
        <f t="shared" si="111"/>
        <v>6</v>
      </c>
      <c r="P208" s="217">
        <v>6</v>
      </c>
      <c r="Q208" s="217">
        <v>6</v>
      </c>
      <c r="R208" s="410">
        <f t="shared" si="111"/>
        <v>6</v>
      </c>
      <c r="S208" s="216">
        <v>6.5</v>
      </c>
      <c r="T208" s="217">
        <f t="shared" si="111"/>
        <v>6</v>
      </c>
      <c r="U208" s="217">
        <f t="shared" si="111"/>
        <v>6</v>
      </c>
      <c r="V208" s="217">
        <f t="shared" si="111"/>
        <v>6</v>
      </c>
      <c r="W208" s="410">
        <f t="shared" si="111"/>
        <v>6</v>
      </c>
      <c r="X208" s="395"/>
      <c r="Y208" s="601" t="s">
        <v>57</v>
      </c>
      <c r="Z208" s="577">
        <f>Z207-Z193</f>
        <v>4.3500000000000014</v>
      </c>
      <c r="AA208" s="601"/>
      <c r="AC208" s="216">
        <v>4</v>
      </c>
      <c r="AD208" s="217">
        <v>8</v>
      </c>
      <c r="AE208" s="217">
        <v>1520</v>
      </c>
      <c r="AF208" s="217">
        <v>432</v>
      </c>
      <c r="AG208" s="410">
        <v>67.5</v>
      </c>
    </row>
    <row r="209" spans="1:27" x14ac:dyDescent="0.2">
      <c r="D209" s="200">
        <v>71.5</v>
      </c>
      <c r="E209" s="200">
        <v>73.5</v>
      </c>
      <c r="F209" s="200">
        <v>69.5</v>
      </c>
      <c r="G209" s="200">
        <v>69</v>
      </c>
      <c r="H209" s="200">
        <v>68</v>
      </c>
      <c r="I209" s="200">
        <v>67</v>
      </c>
      <c r="J209" s="200">
        <v>70</v>
      </c>
      <c r="K209" s="200">
        <v>68</v>
      </c>
      <c r="N209" s="200">
        <v>71</v>
      </c>
      <c r="P209" s="200">
        <v>70</v>
      </c>
      <c r="S209" s="200">
        <v>72.5</v>
      </c>
      <c r="W209" s="200">
        <v>67</v>
      </c>
    </row>
    <row r="210" spans="1:27" s="645" customFormat="1" x14ac:dyDescent="0.2"/>
    <row r="211" spans="1:27" ht="13.5" thickBot="1" x14ac:dyDescent="0.25">
      <c r="B211" s="200">
        <v>67</v>
      </c>
      <c r="C211" s="200">
        <v>68</v>
      </c>
      <c r="D211" s="200">
        <v>70.5</v>
      </c>
      <c r="E211" s="200">
        <v>72</v>
      </c>
      <c r="F211" s="200">
        <v>71</v>
      </c>
      <c r="G211" s="200">
        <v>70</v>
      </c>
      <c r="H211" s="200">
        <v>68.5</v>
      </c>
      <c r="I211" s="200">
        <v>67.5</v>
      </c>
      <c r="J211" s="200">
        <v>71</v>
      </c>
      <c r="K211" s="200">
        <v>70.5</v>
      </c>
      <c r="L211" s="200">
        <v>68</v>
      </c>
      <c r="M211" s="200">
        <v>67</v>
      </c>
      <c r="N211" s="200">
        <v>72.5</v>
      </c>
      <c r="O211" s="200">
        <v>71</v>
      </c>
      <c r="P211" s="200">
        <v>67.5</v>
      </c>
      <c r="Q211" s="200">
        <v>67</v>
      </c>
      <c r="R211" s="200">
        <v>67</v>
      </c>
      <c r="S211" s="200">
        <v>72.5</v>
      </c>
      <c r="T211" s="200">
        <v>71</v>
      </c>
      <c r="U211" s="200">
        <v>67.5</v>
      </c>
      <c r="V211" s="200">
        <v>67</v>
      </c>
      <c r="W211" s="200">
        <v>67</v>
      </c>
    </row>
    <row r="212" spans="1:27" ht="13.5" thickBot="1" x14ac:dyDescent="0.25">
      <c r="A212" s="634" t="s">
        <v>234</v>
      </c>
      <c r="B212" s="690" t="s">
        <v>53</v>
      </c>
      <c r="C212" s="691"/>
      <c r="D212" s="691"/>
      <c r="E212" s="691"/>
      <c r="F212" s="691"/>
      <c r="G212" s="691"/>
      <c r="H212" s="691"/>
      <c r="I212" s="691"/>
      <c r="J212" s="690" t="s">
        <v>142</v>
      </c>
      <c r="K212" s="691"/>
      <c r="L212" s="691"/>
      <c r="M212" s="691"/>
      <c r="N212" s="690" t="s">
        <v>63</v>
      </c>
      <c r="O212" s="691"/>
      <c r="P212" s="691"/>
      <c r="Q212" s="691"/>
      <c r="R212" s="692"/>
      <c r="S212" s="690" t="s">
        <v>64</v>
      </c>
      <c r="T212" s="691"/>
      <c r="U212" s="691"/>
      <c r="V212" s="691"/>
      <c r="W212" s="692"/>
      <c r="X212" s="298" t="s">
        <v>55</v>
      </c>
      <c r="Y212" s="632"/>
      <c r="Z212" s="632"/>
      <c r="AA212" s="632"/>
    </row>
    <row r="213" spans="1:27" x14ac:dyDescent="0.2">
      <c r="A213" s="231" t="s">
        <v>54</v>
      </c>
      <c r="B213" s="324">
        <v>1</v>
      </c>
      <c r="C213" s="325">
        <v>2</v>
      </c>
      <c r="D213" s="325">
        <v>3</v>
      </c>
      <c r="E213" s="326">
        <v>4</v>
      </c>
      <c r="F213" s="578">
        <v>5</v>
      </c>
      <c r="G213" s="325">
        <v>6</v>
      </c>
      <c r="H213" s="325">
        <v>7</v>
      </c>
      <c r="I213" s="326">
        <v>8</v>
      </c>
      <c r="J213" s="324">
        <v>1</v>
      </c>
      <c r="K213" s="325">
        <v>2</v>
      </c>
      <c r="L213" s="325">
        <v>3</v>
      </c>
      <c r="M213" s="326">
        <v>4</v>
      </c>
      <c r="N213" s="324">
        <v>1</v>
      </c>
      <c r="O213" s="325">
        <v>2</v>
      </c>
      <c r="P213" s="325">
        <v>3</v>
      </c>
      <c r="Q213" s="325">
        <v>4</v>
      </c>
      <c r="R213" s="326">
        <v>5</v>
      </c>
      <c r="S213" s="324">
        <v>1</v>
      </c>
      <c r="T213" s="325">
        <v>2</v>
      </c>
      <c r="U213" s="325">
        <v>3</v>
      </c>
      <c r="V213" s="325">
        <v>4</v>
      </c>
      <c r="W213" s="326">
        <v>5</v>
      </c>
      <c r="X213" s="450">
        <v>735</v>
      </c>
      <c r="Y213" s="632"/>
      <c r="Z213" s="632"/>
      <c r="AA213" s="632"/>
    </row>
    <row r="214" spans="1:27" ht="13.5" thickBot="1" x14ac:dyDescent="0.25">
      <c r="A214" s="231" t="s">
        <v>2</v>
      </c>
      <c r="B214" s="532">
        <v>4</v>
      </c>
      <c r="C214" s="449">
        <v>3</v>
      </c>
      <c r="D214" s="461">
        <v>2</v>
      </c>
      <c r="E214" s="533">
        <v>1</v>
      </c>
      <c r="F214" s="453">
        <v>1</v>
      </c>
      <c r="G214" s="461">
        <v>2</v>
      </c>
      <c r="H214" s="449">
        <v>3</v>
      </c>
      <c r="I214" s="534">
        <v>4</v>
      </c>
      <c r="J214" s="453">
        <v>1</v>
      </c>
      <c r="K214" s="461">
        <v>2</v>
      </c>
      <c r="L214" s="449">
        <v>3</v>
      </c>
      <c r="M214" s="534">
        <v>4</v>
      </c>
      <c r="N214" s="453">
        <v>1</v>
      </c>
      <c r="O214" s="454">
        <v>2</v>
      </c>
      <c r="P214" s="449">
        <v>3</v>
      </c>
      <c r="Q214" s="455">
        <v>4</v>
      </c>
      <c r="R214" s="535">
        <v>5</v>
      </c>
      <c r="S214" s="422">
        <v>1</v>
      </c>
      <c r="T214" s="426">
        <v>2</v>
      </c>
      <c r="U214" s="424">
        <v>3</v>
      </c>
      <c r="V214" s="465">
        <v>4</v>
      </c>
      <c r="W214" s="491">
        <v>5</v>
      </c>
      <c r="X214" s="451" t="s">
        <v>0</v>
      </c>
      <c r="Y214" s="632"/>
      <c r="Z214" s="632"/>
      <c r="AA214" s="632"/>
    </row>
    <row r="215" spans="1:27" x14ac:dyDescent="0.2">
      <c r="A215" s="236" t="s">
        <v>3</v>
      </c>
      <c r="B215" s="456">
        <v>1590</v>
      </c>
      <c r="C215" s="457">
        <v>1590</v>
      </c>
      <c r="D215" s="457">
        <v>1590</v>
      </c>
      <c r="E215" s="459">
        <v>1590</v>
      </c>
      <c r="F215" s="579">
        <v>1590</v>
      </c>
      <c r="G215" s="457">
        <v>1590</v>
      </c>
      <c r="H215" s="457">
        <v>1590</v>
      </c>
      <c r="I215" s="459">
        <v>1590</v>
      </c>
      <c r="J215" s="456">
        <v>1590</v>
      </c>
      <c r="K215" s="457">
        <v>1590</v>
      </c>
      <c r="L215" s="457">
        <v>1590</v>
      </c>
      <c r="M215" s="459">
        <v>1590</v>
      </c>
      <c r="N215" s="456">
        <v>1590</v>
      </c>
      <c r="O215" s="457">
        <v>1590</v>
      </c>
      <c r="P215" s="457">
        <v>1590</v>
      </c>
      <c r="Q215" s="457">
        <v>1590</v>
      </c>
      <c r="R215" s="459">
        <v>1590</v>
      </c>
      <c r="S215" s="486">
        <v>1590</v>
      </c>
      <c r="T215" s="418">
        <v>1590</v>
      </c>
      <c r="U215" s="418">
        <v>1590</v>
      </c>
      <c r="V215" s="418">
        <v>1590</v>
      </c>
      <c r="W215" s="420">
        <v>1590</v>
      </c>
      <c r="X215" s="452">
        <v>1590</v>
      </c>
      <c r="Y215" s="328"/>
      <c r="Z215" s="329"/>
      <c r="AA215" s="329"/>
    </row>
    <row r="216" spans="1:27" x14ac:dyDescent="0.2">
      <c r="A216" s="242" t="s">
        <v>6</v>
      </c>
      <c r="B216" s="243">
        <v>1678</v>
      </c>
      <c r="C216" s="244">
        <v>1577</v>
      </c>
      <c r="D216" s="244">
        <v>1509</v>
      </c>
      <c r="E216" s="245">
        <v>1422</v>
      </c>
      <c r="F216" s="244">
        <v>1501</v>
      </c>
      <c r="G216" s="244">
        <v>1542</v>
      </c>
      <c r="H216" s="244">
        <v>1582</v>
      </c>
      <c r="I216" s="245">
        <v>1652</v>
      </c>
      <c r="J216" s="243">
        <v>1422</v>
      </c>
      <c r="K216" s="244">
        <v>1507</v>
      </c>
      <c r="L216" s="244">
        <v>1543</v>
      </c>
      <c r="M216" s="245">
        <v>1644</v>
      </c>
      <c r="N216" s="243">
        <v>1432</v>
      </c>
      <c r="O216" s="244">
        <v>1514</v>
      </c>
      <c r="P216" s="244">
        <v>1583</v>
      </c>
      <c r="Q216" s="244">
        <v>1668</v>
      </c>
      <c r="R216" s="245">
        <v>1743</v>
      </c>
      <c r="S216" s="246">
        <v>1401</v>
      </c>
      <c r="T216" s="244">
        <v>1539</v>
      </c>
      <c r="U216" s="244">
        <v>1575</v>
      </c>
      <c r="V216" s="244">
        <v>1613</v>
      </c>
      <c r="W216" s="245">
        <v>1708</v>
      </c>
      <c r="X216" s="397">
        <v>1572</v>
      </c>
      <c r="Y216" s="632"/>
      <c r="Z216" s="329"/>
      <c r="AA216" s="329"/>
    </row>
    <row r="217" spans="1:27" x14ac:dyDescent="0.2">
      <c r="A217" s="231" t="s">
        <v>7</v>
      </c>
      <c r="B217" s="247">
        <v>96.3</v>
      </c>
      <c r="C217" s="248">
        <v>100</v>
      </c>
      <c r="D217" s="248">
        <v>100</v>
      </c>
      <c r="E217" s="249">
        <v>100</v>
      </c>
      <c r="F217" s="523">
        <v>100</v>
      </c>
      <c r="G217" s="248">
        <v>97.6</v>
      </c>
      <c r="H217" s="248">
        <v>100</v>
      </c>
      <c r="I217" s="249">
        <v>96.9</v>
      </c>
      <c r="J217" s="247">
        <v>100</v>
      </c>
      <c r="K217" s="248">
        <v>100</v>
      </c>
      <c r="L217" s="248">
        <v>100</v>
      </c>
      <c r="M217" s="249">
        <v>96.2</v>
      </c>
      <c r="N217" s="247">
        <v>92.3</v>
      </c>
      <c r="O217" s="248">
        <v>100</v>
      </c>
      <c r="P217" s="248">
        <v>98.1</v>
      </c>
      <c r="Q217" s="248">
        <v>97.9</v>
      </c>
      <c r="R217" s="249">
        <v>100</v>
      </c>
      <c r="S217" s="250">
        <v>100</v>
      </c>
      <c r="T217" s="248">
        <v>97.4</v>
      </c>
      <c r="U217" s="248">
        <v>100</v>
      </c>
      <c r="V217" s="248">
        <v>100</v>
      </c>
      <c r="W217" s="249">
        <v>96.4</v>
      </c>
      <c r="X217" s="398">
        <v>86.9</v>
      </c>
      <c r="Y217" s="525"/>
      <c r="Z217" s="210"/>
      <c r="AA217" s="210"/>
    </row>
    <row r="218" spans="1:27" ht="13.5" thickBot="1" x14ac:dyDescent="0.25">
      <c r="A218" s="231" t="s">
        <v>8</v>
      </c>
      <c r="B218" s="582">
        <v>3.5999999999999997E-2</v>
      </c>
      <c r="C218" s="583">
        <v>3.7999999999999999E-2</v>
      </c>
      <c r="D218" s="583">
        <v>3.7999999999999999E-2</v>
      </c>
      <c r="E218" s="584">
        <v>4.2000000000000003E-2</v>
      </c>
      <c r="F218" s="582">
        <v>0.04</v>
      </c>
      <c r="G218" s="583">
        <v>4.2000000000000003E-2</v>
      </c>
      <c r="H218" s="583">
        <v>3.4000000000000002E-2</v>
      </c>
      <c r="I218" s="584">
        <v>4.5999999999999999E-2</v>
      </c>
      <c r="J218" s="582">
        <v>4.7E-2</v>
      </c>
      <c r="K218" s="583">
        <v>3.4000000000000002E-2</v>
      </c>
      <c r="L218" s="583">
        <v>3.5999999999999997E-2</v>
      </c>
      <c r="M218" s="584">
        <v>4.5999999999999999E-2</v>
      </c>
      <c r="N218" s="582">
        <v>5.3999999999999999E-2</v>
      </c>
      <c r="O218" s="583">
        <v>3.4000000000000002E-2</v>
      </c>
      <c r="P218" s="583">
        <v>3.5999999999999997E-2</v>
      </c>
      <c r="Q218" s="583">
        <v>3.5999999999999997E-2</v>
      </c>
      <c r="R218" s="584">
        <v>4.2000000000000003E-2</v>
      </c>
      <c r="S218" s="585">
        <v>4.3999999999999997E-2</v>
      </c>
      <c r="T218" s="583">
        <v>0.04</v>
      </c>
      <c r="U218" s="583">
        <v>3.1E-2</v>
      </c>
      <c r="V218" s="583">
        <v>3.5000000000000003E-2</v>
      </c>
      <c r="W218" s="584">
        <v>4.1000000000000002E-2</v>
      </c>
      <c r="X218" s="399">
        <v>6.5000000000000002E-2</v>
      </c>
      <c r="Y218" s="526"/>
      <c r="Z218" s="371"/>
      <c r="AA218" s="371"/>
    </row>
    <row r="219" spans="1:27" x14ac:dyDescent="0.2">
      <c r="A219" s="242" t="s">
        <v>1</v>
      </c>
      <c r="B219" s="586">
        <f>B216/B215*100-100</f>
        <v>5.5345911949685558</v>
      </c>
      <c r="C219" s="587">
        <f t="shared" ref="C219:E219" si="112">C216/C215*100-100</f>
        <v>-0.81761006289308114</v>
      </c>
      <c r="D219" s="587">
        <f t="shared" si="112"/>
        <v>-5.0943396226415132</v>
      </c>
      <c r="E219" s="588">
        <f t="shared" si="112"/>
        <v>-10.566037735849051</v>
      </c>
      <c r="F219" s="586">
        <f>F216/F215*100-100</f>
        <v>-5.5974842767295598</v>
      </c>
      <c r="G219" s="587">
        <f t="shared" ref="G219:I219" si="113">G216/G215*100-100</f>
        <v>-3.0188679245283083</v>
      </c>
      <c r="H219" s="587">
        <f t="shared" si="113"/>
        <v>-0.50314465408804665</v>
      </c>
      <c r="I219" s="588">
        <f t="shared" si="113"/>
        <v>3.8993710691823935</v>
      </c>
      <c r="J219" s="586">
        <f>J216/J215*100-100</f>
        <v>-10.566037735849051</v>
      </c>
      <c r="K219" s="587">
        <f>K216/K215*100-100</f>
        <v>-5.2201257861635213</v>
      </c>
      <c r="L219" s="587">
        <f t="shared" ref="L219" si="114">L216/L215*100-100</f>
        <v>-2.9559748427672901</v>
      </c>
      <c r="M219" s="588">
        <f>M216/M215*100-100</f>
        <v>3.3962264150943327</v>
      </c>
      <c r="N219" s="586">
        <f t="shared" ref="N219:P219" si="115">N216/N215*100-100</f>
        <v>-9.9371069182389959</v>
      </c>
      <c r="O219" s="587">
        <f t="shared" si="115"/>
        <v>-4.7798742138364787</v>
      </c>
      <c r="P219" s="587">
        <f t="shared" si="115"/>
        <v>-0.4402515723270426</v>
      </c>
      <c r="Q219" s="587">
        <f>Q216/Q215*100-100</f>
        <v>4.9056603773584868</v>
      </c>
      <c r="R219" s="588">
        <f>R216/R215*100-100</f>
        <v>9.6226415094339757</v>
      </c>
      <c r="S219" s="589">
        <f t="shared" ref="S219:X219" si="116">S216/S215*100-100</f>
        <v>-11.886792452830193</v>
      </c>
      <c r="T219" s="587">
        <f t="shared" si="116"/>
        <v>-3.2075471698113205</v>
      </c>
      <c r="U219" s="587">
        <f t="shared" si="116"/>
        <v>-0.94339622641508925</v>
      </c>
      <c r="V219" s="587">
        <f t="shared" si="116"/>
        <v>1.4465408805031501</v>
      </c>
      <c r="W219" s="588">
        <f t="shared" si="116"/>
        <v>7.4213836477987343</v>
      </c>
      <c r="X219" s="390">
        <f t="shared" si="116"/>
        <v>-1.1320754716981156</v>
      </c>
      <c r="Y219" s="632"/>
      <c r="Z219" s="371"/>
      <c r="AA219" s="371"/>
    </row>
    <row r="220" spans="1:27" ht="13.5" thickBot="1" x14ac:dyDescent="0.25">
      <c r="A220" s="261" t="s">
        <v>27</v>
      </c>
      <c r="B220" s="262">
        <f t="shared" ref="B220:I220" si="117">B216-B201</f>
        <v>190</v>
      </c>
      <c r="C220" s="263">
        <f t="shared" si="117"/>
        <v>76</v>
      </c>
      <c r="D220" s="263">
        <f t="shared" si="117"/>
        <v>67</v>
      </c>
      <c r="E220" s="264">
        <f t="shared" si="117"/>
        <v>21</v>
      </c>
      <c r="F220" s="649">
        <f t="shared" si="117"/>
        <v>52</v>
      </c>
      <c r="G220" s="263">
        <f t="shared" si="117"/>
        <v>104</v>
      </c>
      <c r="H220" s="263">
        <f t="shared" si="117"/>
        <v>128</v>
      </c>
      <c r="I220" s="264">
        <f t="shared" si="117"/>
        <v>156</v>
      </c>
      <c r="J220" s="220">
        <f>J216-W201</f>
        <v>-50</v>
      </c>
      <c r="K220" s="221">
        <f>K216-Q201</f>
        <v>37</v>
      </c>
      <c r="L220" s="221">
        <f>L216-J201</f>
        <v>151</v>
      </c>
      <c r="M220" s="226">
        <f>M216-K201</f>
        <v>221</v>
      </c>
      <c r="N220" s="262">
        <f t="shared" ref="N220:X220" si="118">N216-N201</f>
        <v>52</v>
      </c>
      <c r="O220" s="263">
        <f t="shared" si="118"/>
        <v>64</v>
      </c>
      <c r="P220" s="263">
        <f t="shared" si="118"/>
        <v>93</v>
      </c>
      <c r="Q220" s="263">
        <f t="shared" si="118"/>
        <v>198</v>
      </c>
      <c r="R220" s="264">
        <f t="shared" si="118"/>
        <v>268</v>
      </c>
      <c r="S220" s="317">
        <f t="shared" si="118"/>
        <v>30</v>
      </c>
      <c r="T220" s="263">
        <f t="shared" si="118"/>
        <v>42</v>
      </c>
      <c r="U220" s="263">
        <f t="shared" si="118"/>
        <v>149</v>
      </c>
      <c r="V220" s="263">
        <f t="shared" si="118"/>
        <v>177</v>
      </c>
      <c r="W220" s="264">
        <f t="shared" si="118"/>
        <v>236</v>
      </c>
      <c r="X220" s="400">
        <f t="shared" si="118"/>
        <v>118</v>
      </c>
      <c r="Y220" s="336"/>
      <c r="Z220" s="210"/>
      <c r="AA220" s="371"/>
    </row>
    <row r="221" spans="1:27" x14ac:dyDescent="0.2">
      <c r="A221" s="266" t="s">
        <v>51</v>
      </c>
      <c r="B221" s="267">
        <v>369</v>
      </c>
      <c r="C221" s="268">
        <v>769</v>
      </c>
      <c r="D221" s="268">
        <v>592</v>
      </c>
      <c r="E221" s="323">
        <v>237</v>
      </c>
      <c r="F221" s="567">
        <v>360</v>
      </c>
      <c r="G221" s="268">
        <v>549</v>
      </c>
      <c r="H221" s="268">
        <v>492</v>
      </c>
      <c r="I221" s="269">
        <v>432</v>
      </c>
      <c r="J221" s="378">
        <v>138</v>
      </c>
      <c r="K221" s="268">
        <v>284</v>
      </c>
      <c r="L221" s="268">
        <v>446</v>
      </c>
      <c r="M221" s="323">
        <v>410</v>
      </c>
      <c r="N221" s="267">
        <v>337</v>
      </c>
      <c r="O221" s="268">
        <v>357</v>
      </c>
      <c r="P221" s="268">
        <v>679</v>
      </c>
      <c r="Q221" s="268">
        <v>647</v>
      </c>
      <c r="R221" s="323">
        <v>347</v>
      </c>
      <c r="S221" s="267">
        <v>293</v>
      </c>
      <c r="T221" s="268">
        <v>461</v>
      </c>
      <c r="U221" s="268">
        <v>630</v>
      </c>
      <c r="V221" s="268">
        <v>575</v>
      </c>
      <c r="W221" s="269">
        <v>377</v>
      </c>
      <c r="X221" s="393">
        <f>SUM(B221:W221)</f>
        <v>9781</v>
      </c>
      <c r="Y221" s="632" t="s">
        <v>56</v>
      </c>
      <c r="Z221" s="271">
        <f>X206-X221</f>
        <v>4</v>
      </c>
      <c r="AA221" s="292">
        <f>Z221/X206</f>
        <v>4.0878896269800713E-4</v>
      </c>
    </row>
    <row r="222" spans="1:27" x14ac:dyDescent="0.2">
      <c r="A222" s="273" t="s">
        <v>28</v>
      </c>
      <c r="B222" s="218">
        <v>74</v>
      </c>
      <c r="C222" s="644">
        <v>75.5</v>
      </c>
      <c r="D222" s="644">
        <v>78.5</v>
      </c>
      <c r="E222" s="322">
        <v>80</v>
      </c>
      <c r="F222" s="599">
        <v>78.5</v>
      </c>
      <c r="G222" s="644">
        <v>77.5</v>
      </c>
      <c r="H222" s="644">
        <v>76</v>
      </c>
      <c r="I222" s="219">
        <v>74.5</v>
      </c>
      <c r="J222" s="379">
        <v>79</v>
      </c>
      <c r="K222" s="631">
        <v>78</v>
      </c>
      <c r="L222" s="631">
        <v>75.5</v>
      </c>
      <c r="M222" s="322">
        <v>74</v>
      </c>
      <c r="N222" s="218">
        <v>80.5</v>
      </c>
      <c r="O222" s="644">
        <v>78.5</v>
      </c>
      <c r="P222" s="644">
        <v>75</v>
      </c>
      <c r="Q222" s="644">
        <v>74</v>
      </c>
      <c r="R222" s="322">
        <v>73.5</v>
      </c>
      <c r="S222" s="218">
        <v>80.5</v>
      </c>
      <c r="T222" s="644">
        <v>78.5</v>
      </c>
      <c r="U222" s="644">
        <v>75</v>
      </c>
      <c r="V222" s="644">
        <v>74</v>
      </c>
      <c r="W222" s="219">
        <v>73.5</v>
      </c>
      <c r="X222" s="394"/>
      <c r="Y222" s="632" t="s">
        <v>57</v>
      </c>
      <c r="Z222" s="577">
        <v>69.52</v>
      </c>
      <c r="AA222" s="228"/>
    </row>
    <row r="223" spans="1:27" ht="13.5" thickBot="1" x14ac:dyDescent="0.25">
      <c r="A223" s="274" t="s">
        <v>26</v>
      </c>
      <c r="B223" s="216">
        <f>(B222-B211)</f>
        <v>7</v>
      </c>
      <c r="C223" s="217">
        <f t="shared" ref="C223:I223" si="119">(C222-C211)</f>
        <v>7.5</v>
      </c>
      <c r="D223" s="217">
        <f t="shared" si="119"/>
        <v>8</v>
      </c>
      <c r="E223" s="416">
        <f t="shared" si="119"/>
        <v>8</v>
      </c>
      <c r="F223" s="216">
        <f t="shared" si="119"/>
        <v>7.5</v>
      </c>
      <c r="G223" s="217">
        <f t="shared" si="119"/>
        <v>7.5</v>
      </c>
      <c r="H223" s="217">
        <f t="shared" si="119"/>
        <v>7.5</v>
      </c>
      <c r="I223" s="410">
        <f t="shared" si="119"/>
        <v>7</v>
      </c>
      <c r="J223" s="483">
        <f t="shared" ref="J223" si="120">(J222-J211)</f>
        <v>8</v>
      </c>
      <c r="K223" s="216">
        <f t="shared" ref="K223" si="121">(K222-K211)</f>
        <v>7.5</v>
      </c>
      <c r="L223" s="216">
        <f t="shared" ref="L223" si="122">(L222-L211)</f>
        <v>7.5</v>
      </c>
      <c r="M223" s="351">
        <f t="shared" ref="M223:R223" si="123">(M222-M211)</f>
        <v>7</v>
      </c>
      <c r="N223" s="216">
        <f t="shared" si="123"/>
        <v>8</v>
      </c>
      <c r="O223" s="217">
        <f t="shared" si="123"/>
        <v>7.5</v>
      </c>
      <c r="P223" s="217">
        <f t="shared" si="123"/>
        <v>7.5</v>
      </c>
      <c r="Q223" s="217">
        <f t="shared" si="123"/>
        <v>7</v>
      </c>
      <c r="R223" s="416">
        <f t="shared" si="123"/>
        <v>6.5</v>
      </c>
      <c r="S223" s="216">
        <f t="shared" ref="S223:W223" si="124">(S222-S211)</f>
        <v>8</v>
      </c>
      <c r="T223" s="217">
        <f t="shared" si="124"/>
        <v>7.5</v>
      </c>
      <c r="U223" s="217">
        <f t="shared" si="124"/>
        <v>7.5</v>
      </c>
      <c r="V223" s="217">
        <f t="shared" si="124"/>
        <v>7</v>
      </c>
      <c r="W223" s="410">
        <f t="shared" si="124"/>
        <v>6.5</v>
      </c>
      <c r="X223" s="395"/>
      <c r="Y223" s="632" t="s">
        <v>57</v>
      </c>
      <c r="Z223" s="577">
        <f>Z222-Z207</f>
        <v>6.019999999999996</v>
      </c>
      <c r="AA223" s="632"/>
    </row>
    <row r="224" spans="1:27" x14ac:dyDescent="0.2">
      <c r="B224" s="200">
        <v>74</v>
      </c>
      <c r="E224" s="200">
        <v>80</v>
      </c>
      <c r="J224" s="200">
        <v>79</v>
      </c>
      <c r="N224" s="200">
        <v>80.5</v>
      </c>
      <c r="S224" s="200">
        <v>80.5</v>
      </c>
      <c r="T224" s="200">
        <v>78.5</v>
      </c>
      <c r="U224" s="200">
        <v>75</v>
      </c>
      <c r="V224" s="200">
        <v>74</v>
      </c>
      <c r="W224" s="200">
        <v>73.5</v>
      </c>
    </row>
    <row r="225" spans="1:27" ht="13.5" thickBot="1" x14ac:dyDescent="0.25">
      <c r="C225" s="645"/>
      <c r="D225" s="645"/>
      <c r="E225" s="645"/>
      <c r="F225" s="645"/>
      <c r="G225" s="645"/>
      <c r="H225" s="645"/>
      <c r="I225" s="645"/>
      <c r="J225" s="645"/>
      <c r="K225" s="645"/>
      <c r="L225" s="645"/>
      <c r="M225" s="645"/>
      <c r="N225" s="645"/>
      <c r="O225" s="645"/>
      <c r="P225" s="645"/>
      <c r="Q225" s="645"/>
      <c r="R225" s="645"/>
      <c r="S225" s="645"/>
      <c r="T225" s="645"/>
      <c r="U225" s="645"/>
      <c r="V225" s="645"/>
      <c r="W225" s="645"/>
    </row>
    <row r="226" spans="1:27" ht="13.5" thickBot="1" x14ac:dyDescent="0.25">
      <c r="A226" s="656" t="s">
        <v>243</v>
      </c>
      <c r="B226" s="690" t="s">
        <v>53</v>
      </c>
      <c r="C226" s="691"/>
      <c r="D226" s="691"/>
      <c r="E226" s="691"/>
      <c r="F226" s="691"/>
      <c r="G226" s="691"/>
      <c r="H226" s="691"/>
      <c r="I226" s="691"/>
      <c r="J226" s="690" t="s">
        <v>142</v>
      </c>
      <c r="K226" s="691"/>
      <c r="L226" s="691"/>
      <c r="M226" s="691"/>
      <c r="N226" s="690" t="s">
        <v>63</v>
      </c>
      <c r="O226" s="691"/>
      <c r="P226" s="691"/>
      <c r="Q226" s="691"/>
      <c r="R226" s="692"/>
      <c r="S226" s="690" t="s">
        <v>64</v>
      </c>
      <c r="T226" s="691"/>
      <c r="U226" s="691"/>
      <c r="V226" s="691"/>
      <c r="W226" s="692"/>
      <c r="X226" s="298" t="s">
        <v>55</v>
      </c>
      <c r="Y226" s="653"/>
      <c r="Z226" s="653"/>
      <c r="AA226" s="653"/>
    </row>
    <row r="227" spans="1:27" x14ac:dyDescent="0.2">
      <c r="A227" s="231" t="s">
        <v>54</v>
      </c>
      <c r="B227" s="324">
        <v>1</v>
      </c>
      <c r="C227" s="325">
        <v>2</v>
      </c>
      <c r="D227" s="325">
        <v>3</v>
      </c>
      <c r="E227" s="326">
        <v>4</v>
      </c>
      <c r="F227" s="578">
        <v>5</v>
      </c>
      <c r="G227" s="325">
        <v>6</v>
      </c>
      <c r="H227" s="325">
        <v>7</v>
      </c>
      <c r="I227" s="326">
        <v>8</v>
      </c>
      <c r="J227" s="324">
        <v>1</v>
      </c>
      <c r="K227" s="325">
        <v>2</v>
      </c>
      <c r="L227" s="325">
        <v>3</v>
      </c>
      <c r="M227" s="326">
        <v>4</v>
      </c>
      <c r="N227" s="324">
        <v>1</v>
      </c>
      <c r="O227" s="325">
        <v>2</v>
      </c>
      <c r="P227" s="325">
        <v>3</v>
      </c>
      <c r="Q227" s="325">
        <v>4</v>
      </c>
      <c r="R227" s="326">
        <v>5</v>
      </c>
      <c r="S227" s="324">
        <v>1</v>
      </c>
      <c r="T227" s="325">
        <v>2</v>
      </c>
      <c r="U227" s="325">
        <v>3</v>
      </c>
      <c r="V227" s="325">
        <v>4</v>
      </c>
      <c r="W227" s="326">
        <v>5</v>
      </c>
      <c r="X227" s="450">
        <v>740</v>
      </c>
      <c r="Y227" s="653"/>
      <c r="Z227" s="653"/>
      <c r="AA227" s="653"/>
    </row>
    <row r="228" spans="1:27" ht="13.5" thickBot="1" x14ac:dyDescent="0.25">
      <c r="A228" s="231" t="s">
        <v>2</v>
      </c>
      <c r="B228" s="532">
        <v>4</v>
      </c>
      <c r="C228" s="449">
        <v>3</v>
      </c>
      <c r="D228" s="461">
        <v>2</v>
      </c>
      <c r="E228" s="533">
        <v>1</v>
      </c>
      <c r="F228" s="453">
        <v>1</v>
      </c>
      <c r="G228" s="461">
        <v>2</v>
      </c>
      <c r="H228" s="449">
        <v>3</v>
      </c>
      <c r="I228" s="534">
        <v>4</v>
      </c>
      <c r="J228" s="453">
        <v>1</v>
      </c>
      <c r="K228" s="461">
        <v>2</v>
      </c>
      <c r="L228" s="449">
        <v>3</v>
      </c>
      <c r="M228" s="534">
        <v>4</v>
      </c>
      <c r="N228" s="453">
        <v>1</v>
      </c>
      <c r="O228" s="454">
        <v>2</v>
      </c>
      <c r="P228" s="449">
        <v>3</v>
      </c>
      <c r="Q228" s="455">
        <v>4</v>
      </c>
      <c r="R228" s="535">
        <v>5</v>
      </c>
      <c r="S228" s="422">
        <v>1</v>
      </c>
      <c r="T228" s="426">
        <v>2</v>
      </c>
      <c r="U228" s="424">
        <v>3</v>
      </c>
      <c r="V228" s="465">
        <v>4</v>
      </c>
      <c r="W228" s="491">
        <v>5</v>
      </c>
      <c r="X228" s="451" t="s">
        <v>0</v>
      </c>
      <c r="Y228" s="653"/>
      <c r="Z228" s="653"/>
      <c r="AA228" s="653"/>
    </row>
    <row r="229" spans="1:27" x14ac:dyDescent="0.2">
      <c r="A229" s="236" t="s">
        <v>3</v>
      </c>
      <c r="B229" s="456">
        <v>1710</v>
      </c>
      <c r="C229" s="457">
        <v>1710</v>
      </c>
      <c r="D229" s="457">
        <v>1710</v>
      </c>
      <c r="E229" s="459">
        <v>1710</v>
      </c>
      <c r="F229" s="579">
        <v>1710</v>
      </c>
      <c r="G229" s="457">
        <v>1710</v>
      </c>
      <c r="H229" s="457">
        <v>1710</v>
      </c>
      <c r="I229" s="459">
        <v>1710</v>
      </c>
      <c r="J229" s="456">
        <v>1710</v>
      </c>
      <c r="K229" s="457">
        <v>1710</v>
      </c>
      <c r="L229" s="457">
        <v>1710</v>
      </c>
      <c r="M229" s="459">
        <v>1710</v>
      </c>
      <c r="N229" s="456">
        <v>1710</v>
      </c>
      <c r="O229" s="457">
        <v>1710</v>
      </c>
      <c r="P229" s="457">
        <v>1710</v>
      </c>
      <c r="Q229" s="457">
        <v>1710</v>
      </c>
      <c r="R229" s="459">
        <v>1710</v>
      </c>
      <c r="S229" s="486">
        <v>1710</v>
      </c>
      <c r="T229" s="418">
        <v>1710</v>
      </c>
      <c r="U229" s="418">
        <v>1710</v>
      </c>
      <c r="V229" s="418">
        <v>1710</v>
      </c>
      <c r="W229" s="420">
        <v>1710</v>
      </c>
      <c r="X229" s="452">
        <v>1710</v>
      </c>
      <c r="Y229" s="328"/>
      <c r="Z229" s="329"/>
      <c r="AA229" s="329"/>
    </row>
    <row r="230" spans="1:27" x14ac:dyDescent="0.2">
      <c r="A230" s="242" t="s">
        <v>6</v>
      </c>
      <c r="B230" s="243">
        <v>1776</v>
      </c>
      <c r="C230" s="244">
        <v>1684</v>
      </c>
      <c r="D230" s="244">
        <v>1617</v>
      </c>
      <c r="E230" s="245">
        <v>1559</v>
      </c>
      <c r="F230" s="244">
        <v>1635</v>
      </c>
      <c r="G230" s="244">
        <v>1675</v>
      </c>
      <c r="H230" s="244">
        <v>1686</v>
      </c>
      <c r="I230" s="245">
        <v>1742</v>
      </c>
      <c r="J230" s="243">
        <v>1569</v>
      </c>
      <c r="K230" s="244">
        <v>1609</v>
      </c>
      <c r="L230" s="244">
        <v>1650</v>
      </c>
      <c r="M230" s="245">
        <v>1769</v>
      </c>
      <c r="N230" s="243">
        <v>1584</v>
      </c>
      <c r="O230" s="244">
        <v>1617</v>
      </c>
      <c r="P230" s="244">
        <v>1695</v>
      </c>
      <c r="Q230" s="244">
        <v>1729</v>
      </c>
      <c r="R230" s="245">
        <v>1837</v>
      </c>
      <c r="S230" s="246">
        <v>1646</v>
      </c>
      <c r="T230" s="244">
        <v>1671</v>
      </c>
      <c r="U230" s="244">
        <v>1671</v>
      </c>
      <c r="V230" s="244">
        <v>1718</v>
      </c>
      <c r="W230" s="245">
        <v>1801</v>
      </c>
      <c r="X230" s="397">
        <v>1685</v>
      </c>
      <c r="Y230" s="653"/>
      <c r="Z230" s="329"/>
      <c r="AA230" s="329"/>
    </row>
    <row r="231" spans="1:27" x14ac:dyDescent="0.2">
      <c r="A231" s="231" t="s">
        <v>7</v>
      </c>
      <c r="B231" s="247">
        <v>88.9</v>
      </c>
      <c r="C231" s="248">
        <v>94.7</v>
      </c>
      <c r="D231" s="248">
        <v>100</v>
      </c>
      <c r="E231" s="249">
        <v>70.599999999999994</v>
      </c>
      <c r="F231" s="523">
        <v>88.9</v>
      </c>
      <c r="G231" s="248">
        <v>97.6</v>
      </c>
      <c r="H231" s="248">
        <v>100</v>
      </c>
      <c r="I231" s="249">
        <v>96.9</v>
      </c>
      <c r="J231" s="247">
        <v>100</v>
      </c>
      <c r="K231" s="248">
        <v>100</v>
      </c>
      <c r="L231" s="248">
        <v>100</v>
      </c>
      <c r="M231" s="249">
        <v>100</v>
      </c>
      <c r="N231" s="247">
        <v>96</v>
      </c>
      <c r="O231" s="248">
        <v>100</v>
      </c>
      <c r="P231" s="248">
        <v>98</v>
      </c>
      <c r="Q231" s="248">
        <v>100</v>
      </c>
      <c r="R231" s="249">
        <v>100</v>
      </c>
      <c r="S231" s="250">
        <v>90.9</v>
      </c>
      <c r="T231" s="248">
        <v>100</v>
      </c>
      <c r="U231" s="248">
        <v>100</v>
      </c>
      <c r="V231" s="248">
        <v>97.9</v>
      </c>
      <c r="W231" s="249">
        <v>92.9</v>
      </c>
      <c r="X231" s="398">
        <v>91.2</v>
      </c>
      <c r="Y231" s="525"/>
      <c r="Z231" s="210"/>
      <c r="AA231" s="210"/>
    </row>
    <row r="232" spans="1:27" ht="13.5" thickBot="1" x14ac:dyDescent="0.25">
      <c r="A232" s="231" t="s">
        <v>8</v>
      </c>
      <c r="B232" s="582">
        <v>5.6000000000000001E-2</v>
      </c>
      <c r="C232" s="583">
        <v>4.7E-2</v>
      </c>
      <c r="D232" s="583">
        <v>0.04</v>
      </c>
      <c r="E232" s="584">
        <v>8.1000000000000003E-2</v>
      </c>
      <c r="F232" s="582">
        <v>5.2999999999999999E-2</v>
      </c>
      <c r="G232" s="583">
        <v>4.1000000000000002E-2</v>
      </c>
      <c r="H232" s="583">
        <v>0.04</v>
      </c>
      <c r="I232" s="584">
        <v>4.3999999999999997E-2</v>
      </c>
      <c r="J232" s="582">
        <v>3.3000000000000002E-2</v>
      </c>
      <c r="K232" s="583">
        <v>2.9000000000000001E-2</v>
      </c>
      <c r="L232" s="583">
        <v>2.5000000000000001E-2</v>
      </c>
      <c r="M232" s="584">
        <v>6.9000000000000006E-2</v>
      </c>
      <c r="N232" s="582">
        <v>5.7000000000000002E-2</v>
      </c>
      <c r="O232" s="583">
        <v>3.4000000000000002E-2</v>
      </c>
      <c r="P232" s="583">
        <v>0.04</v>
      </c>
      <c r="Q232" s="583">
        <v>3.7999999999999999E-2</v>
      </c>
      <c r="R232" s="584">
        <v>4.2000000000000003E-2</v>
      </c>
      <c r="S232" s="585">
        <v>5.7000000000000002E-2</v>
      </c>
      <c r="T232" s="583">
        <v>3.5000000000000003E-2</v>
      </c>
      <c r="U232" s="583">
        <v>4.2000000000000003E-2</v>
      </c>
      <c r="V232" s="583">
        <v>4.5999999999999999E-2</v>
      </c>
      <c r="W232" s="584">
        <v>5.8999999999999997E-2</v>
      </c>
      <c r="X232" s="399">
        <v>5.8999999999999997E-2</v>
      </c>
      <c r="Y232" s="526"/>
      <c r="Z232" s="371"/>
      <c r="AA232" s="371"/>
    </row>
    <row r="233" spans="1:27" x14ac:dyDescent="0.2">
      <c r="A233" s="242" t="s">
        <v>1</v>
      </c>
      <c r="B233" s="586">
        <f>B230/B229*100-100</f>
        <v>3.8596491228070136</v>
      </c>
      <c r="C233" s="587">
        <f t="shared" ref="C233:E233" si="125">C230/C229*100-100</f>
        <v>-1.5204678362573105</v>
      </c>
      <c r="D233" s="587">
        <f t="shared" si="125"/>
        <v>-5.4385964912280684</v>
      </c>
      <c r="E233" s="588">
        <f t="shared" si="125"/>
        <v>-8.8304093567251414</v>
      </c>
      <c r="F233" s="586">
        <f>F230/F229*100-100</f>
        <v>-4.3859649122806985</v>
      </c>
      <c r="G233" s="587">
        <f t="shared" ref="G233:I233" si="126">G230/G229*100-100</f>
        <v>-2.0467836257309955</v>
      </c>
      <c r="H233" s="587">
        <f t="shared" si="126"/>
        <v>-1.403508771929836</v>
      </c>
      <c r="I233" s="588">
        <f t="shared" si="126"/>
        <v>1.8713450292397624</v>
      </c>
      <c r="J233" s="586">
        <f>J230/J229*100-100</f>
        <v>-8.2456140350877263</v>
      </c>
      <c r="K233" s="587">
        <f>K230/K229*100-100</f>
        <v>-5.906432748538009</v>
      </c>
      <c r="L233" s="587">
        <f t="shared" ref="L233" si="127">L230/L229*100-100</f>
        <v>-3.5087719298245617</v>
      </c>
      <c r="M233" s="588">
        <f>M230/M229*100-100</f>
        <v>3.4502923976608173</v>
      </c>
      <c r="N233" s="586">
        <f t="shared" ref="N233:P233" si="128">N230/N229*100-100</f>
        <v>-7.3684210526315752</v>
      </c>
      <c r="O233" s="587">
        <f t="shared" si="128"/>
        <v>-5.4385964912280684</v>
      </c>
      <c r="P233" s="587">
        <f t="shared" si="128"/>
        <v>-0.87719298245613686</v>
      </c>
      <c r="Q233" s="587">
        <f>Q230/Q229*100-100</f>
        <v>1.1111111111111143</v>
      </c>
      <c r="R233" s="588">
        <f>R230/R229*100-100</f>
        <v>7.4269005847953196</v>
      </c>
      <c r="S233" s="589">
        <f t="shared" ref="S233:X233" si="129">S230/S229*100-100</f>
        <v>-3.7426900584795391</v>
      </c>
      <c r="T233" s="587">
        <f t="shared" si="129"/>
        <v>-2.2807017543859587</v>
      </c>
      <c r="U233" s="587">
        <f t="shared" si="129"/>
        <v>-2.2807017543859587</v>
      </c>
      <c r="V233" s="587">
        <f t="shared" si="129"/>
        <v>0.46783625730995482</v>
      </c>
      <c r="W233" s="588">
        <f t="shared" si="129"/>
        <v>5.3216374269005939</v>
      </c>
      <c r="X233" s="390">
        <f t="shared" si="129"/>
        <v>-1.4619883040935662</v>
      </c>
      <c r="Y233" s="653"/>
      <c r="Z233" s="371"/>
      <c r="AA233" s="371"/>
    </row>
    <row r="234" spans="1:27" ht="13.5" thickBot="1" x14ac:dyDescent="0.25">
      <c r="A234" s="261" t="s">
        <v>27</v>
      </c>
      <c r="B234" s="262">
        <f t="shared" ref="B234:I234" si="130">B230-B216</f>
        <v>98</v>
      </c>
      <c r="C234" s="263">
        <f t="shared" si="130"/>
        <v>107</v>
      </c>
      <c r="D234" s="263">
        <f t="shared" si="130"/>
        <v>108</v>
      </c>
      <c r="E234" s="264">
        <f t="shared" si="130"/>
        <v>137</v>
      </c>
      <c r="F234" s="649">
        <f t="shared" si="130"/>
        <v>134</v>
      </c>
      <c r="G234" s="263">
        <f t="shared" si="130"/>
        <v>133</v>
      </c>
      <c r="H234" s="263">
        <f t="shared" si="130"/>
        <v>104</v>
      </c>
      <c r="I234" s="264">
        <f t="shared" si="130"/>
        <v>90</v>
      </c>
      <c r="J234" s="262">
        <f>J230-W216</f>
        <v>-139</v>
      </c>
      <c r="K234" s="263">
        <f>K230-Q216</f>
        <v>-59</v>
      </c>
      <c r="L234" s="263">
        <f>L230-J216</f>
        <v>228</v>
      </c>
      <c r="M234" s="264">
        <f>M230-K216</f>
        <v>262</v>
      </c>
      <c r="N234" s="262">
        <f t="shared" ref="N234:X234" si="131">N230-N216</f>
        <v>152</v>
      </c>
      <c r="O234" s="263">
        <f t="shared" si="131"/>
        <v>103</v>
      </c>
      <c r="P234" s="263">
        <f t="shared" si="131"/>
        <v>112</v>
      </c>
      <c r="Q234" s="263">
        <f t="shared" si="131"/>
        <v>61</v>
      </c>
      <c r="R234" s="264">
        <f t="shared" si="131"/>
        <v>94</v>
      </c>
      <c r="S234" s="317">
        <f t="shared" si="131"/>
        <v>245</v>
      </c>
      <c r="T234" s="263">
        <f t="shared" si="131"/>
        <v>132</v>
      </c>
      <c r="U234" s="263">
        <f t="shared" si="131"/>
        <v>96</v>
      </c>
      <c r="V234" s="263">
        <f t="shared" si="131"/>
        <v>105</v>
      </c>
      <c r="W234" s="264">
        <f t="shared" si="131"/>
        <v>93</v>
      </c>
      <c r="X234" s="400">
        <f t="shared" si="131"/>
        <v>113</v>
      </c>
      <c r="Y234" s="336"/>
      <c r="Z234" s="210"/>
      <c r="AA234" s="371"/>
    </row>
    <row r="235" spans="1:27" x14ac:dyDescent="0.2">
      <c r="A235" s="266" t="s">
        <v>51</v>
      </c>
      <c r="B235" s="267">
        <v>369</v>
      </c>
      <c r="C235" s="268">
        <v>769</v>
      </c>
      <c r="D235" s="268">
        <v>591</v>
      </c>
      <c r="E235" s="323">
        <v>237</v>
      </c>
      <c r="F235" s="567">
        <v>360</v>
      </c>
      <c r="G235" s="268">
        <v>549</v>
      </c>
      <c r="H235" s="268">
        <v>492</v>
      </c>
      <c r="I235" s="323">
        <v>432</v>
      </c>
      <c r="J235" s="267">
        <v>138</v>
      </c>
      <c r="K235" s="268">
        <v>284</v>
      </c>
      <c r="L235" s="268">
        <v>445</v>
      </c>
      <c r="M235" s="323">
        <v>410</v>
      </c>
      <c r="N235" s="267">
        <v>337</v>
      </c>
      <c r="O235" s="268">
        <v>357</v>
      </c>
      <c r="P235" s="268">
        <v>679</v>
      </c>
      <c r="Q235" s="268">
        <v>647</v>
      </c>
      <c r="R235" s="323">
        <v>347</v>
      </c>
      <c r="S235" s="267">
        <v>293</v>
      </c>
      <c r="T235" s="268">
        <v>461</v>
      </c>
      <c r="U235" s="268">
        <v>630</v>
      </c>
      <c r="V235" s="268">
        <v>575</v>
      </c>
      <c r="W235" s="269">
        <v>377</v>
      </c>
      <c r="X235" s="393">
        <f>SUM(B235:W235)</f>
        <v>9779</v>
      </c>
      <c r="Y235" s="653" t="s">
        <v>56</v>
      </c>
      <c r="Z235" s="271">
        <f>X221-X235</f>
        <v>2</v>
      </c>
      <c r="AA235" s="292">
        <f>Z235/X221</f>
        <v>2.0447806972702178E-4</v>
      </c>
    </row>
    <row r="236" spans="1:27" x14ac:dyDescent="0.2">
      <c r="A236" s="273" t="s">
        <v>28</v>
      </c>
      <c r="B236" s="218">
        <v>82.5</v>
      </c>
      <c r="C236" s="657">
        <v>84</v>
      </c>
      <c r="D236" s="657">
        <v>87</v>
      </c>
      <c r="E236" s="322">
        <v>88.5</v>
      </c>
      <c r="F236" s="599">
        <v>87</v>
      </c>
      <c r="G236" s="657">
        <v>86</v>
      </c>
      <c r="H236" s="657">
        <v>84.5</v>
      </c>
      <c r="I236" s="322">
        <v>83</v>
      </c>
      <c r="J236" s="218">
        <v>87.5</v>
      </c>
      <c r="K236" s="657">
        <v>86.5</v>
      </c>
      <c r="L236" s="657">
        <v>84</v>
      </c>
      <c r="M236" s="322">
        <v>82</v>
      </c>
      <c r="N236" s="218">
        <v>89</v>
      </c>
      <c r="O236" s="657">
        <v>87</v>
      </c>
      <c r="P236" s="657">
        <v>83.5</v>
      </c>
      <c r="Q236" s="657">
        <v>82.5</v>
      </c>
      <c r="R236" s="322">
        <v>81.5</v>
      </c>
      <c r="S236" s="218">
        <v>88.5</v>
      </c>
      <c r="T236" s="657">
        <v>86.5</v>
      </c>
      <c r="U236" s="657">
        <v>83.5</v>
      </c>
      <c r="V236" s="657">
        <v>82.5</v>
      </c>
      <c r="W236" s="219">
        <v>82</v>
      </c>
      <c r="X236" s="394"/>
      <c r="Y236" s="653" t="s">
        <v>57</v>
      </c>
      <c r="Z236" s="577">
        <v>76.180000000000007</v>
      </c>
      <c r="AA236" s="228"/>
    </row>
    <row r="237" spans="1:27" ht="13.5" thickBot="1" x14ac:dyDescent="0.25">
      <c r="A237" s="274" t="s">
        <v>26</v>
      </c>
      <c r="B237" s="216">
        <f t="shared" ref="B237:W237" si="132">(B236-B222)</f>
        <v>8.5</v>
      </c>
      <c r="C237" s="217">
        <f t="shared" si="132"/>
        <v>8.5</v>
      </c>
      <c r="D237" s="217">
        <f t="shared" si="132"/>
        <v>8.5</v>
      </c>
      <c r="E237" s="416">
        <f t="shared" si="132"/>
        <v>8.5</v>
      </c>
      <c r="F237" s="216">
        <f t="shared" si="132"/>
        <v>8.5</v>
      </c>
      <c r="G237" s="217">
        <f t="shared" si="132"/>
        <v>8.5</v>
      </c>
      <c r="H237" s="217">
        <f t="shared" si="132"/>
        <v>8.5</v>
      </c>
      <c r="I237" s="416">
        <f t="shared" si="132"/>
        <v>8.5</v>
      </c>
      <c r="J237" s="216">
        <f t="shared" si="132"/>
        <v>8.5</v>
      </c>
      <c r="K237" s="217">
        <f t="shared" si="132"/>
        <v>8.5</v>
      </c>
      <c r="L237" s="217">
        <f t="shared" si="132"/>
        <v>8.5</v>
      </c>
      <c r="M237" s="416">
        <f t="shared" si="132"/>
        <v>8</v>
      </c>
      <c r="N237" s="216">
        <f t="shared" si="132"/>
        <v>8.5</v>
      </c>
      <c r="O237" s="217">
        <f t="shared" si="132"/>
        <v>8.5</v>
      </c>
      <c r="P237" s="217">
        <f t="shared" si="132"/>
        <v>8.5</v>
      </c>
      <c r="Q237" s="217">
        <f t="shared" si="132"/>
        <v>8.5</v>
      </c>
      <c r="R237" s="416">
        <f t="shared" si="132"/>
        <v>8</v>
      </c>
      <c r="S237" s="216">
        <f t="shared" si="132"/>
        <v>8</v>
      </c>
      <c r="T237" s="217">
        <f t="shared" si="132"/>
        <v>8</v>
      </c>
      <c r="U237" s="217">
        <f t="shared" si="132"/>
        <v>8.5</v>
      </c>
      <c r="V237" s="217">
        <f t="shared" si="132"/>
        <v>8.5</v>
      </c>
      <c r="W237" s="410">
        <f t="shared" si="132"/>
        <v>8.5</v>
      </c>
      <c r="X237" s="395"/>
      <c r="Y237" s="653" t="s">
        <v>57</v>
      </c>
      <c r="Z237" s="577">
        <f>Z236-Z222</f>
        <v>6.6600000000000108</v>
      </c>
      <c r="AA237" s="653"/>
    </row>
    <row r="238" spans="1:27" x14ac:dyDescent="0.2">
      <c r="B238" s="200">
        <v>82.5</v>
      </c>
      <c r="E238" s="200">
        <v>88.5</v>
      </c>
      <c r="I238" s="200">
        <v>83</v>
      </c>
      <c r="J238" s="200">
        <v>87.5</v>
      </c>
      <c r="N238" s="200">
        <v>89</v>
      </c>
      <c r="O238" s="200">
        <v>87</v>
      </c>
      <c r="R238" s="200">
        <v>81.5</v>
      </c>
      <c r="S238" s="200">
        <v>88.5</v>
      </c>
      <c r="T238" s="200">
        <v>86.5</v>
      </c>
      <c r="U238" s="200">
        <v>83.5</v>
      </c>
      <c r="V238" s="200">
        <v>82.5</v>
      </c>
      <c r="W238" s="200">
        <v>82</v>
      </c>
    </row>
    <row r="239" spans="1:27" ht="13.5" thickBot="1" x14ac:dyDescent="0.25">
      <c r="T239" s="658"/>
      <c r="U239" s="658"/>
      <c r="V239" s="658"/>
      <c r="W239" s="658"/>
    </row>
    <row r="240" spans="1:27" ht="13.5" thickBot="1" x14ac:dyDescent="0.25">
      <c r="A240" s="665" t="s">
        <v>244</v>
      </c>
      <c r="B240" s="690" t="s">
        <v>53</v>
      </c>
      <c r="C240" s="691"/>
      <c r="D240" s="691"/>
      <c r="E240" s="691"/>
      <c r="F240" s="691"/>
      <c r="G240" s="691"/>
      <c r="H240" s="691"/>
      <c r="I240" s="691"/>
      <c r="J240" s="690" t="s">
        <v>142</v>
      </c>
      <c r="K240" s="691"/>
      <c r="L240" s="691"/>
      <c r="M240" s="691"/>
      <c r="N240" s="690" t="s">
        <v>63</v>
      </c>
      <c r="O240" s="691"/>
      <c r="P240" s="691"/>
      <c r="Q240" s="691"/>
      <c r="R240" s="692"/>
      <c r="S240" s="690" t="s">
        <v>64</v>
      </c>
      <c r="T240" s="691"/>
      <c r="U240" s="691"/>
      <c r="V240" s="691"/>
      <c r="W240" s="692"/>
      <c r="X240" s="298" t="s">
        <v>55</v>
      </c>
      <c r="Y240" s="663"/>
      <c r="Z240" s="663"/>
      <c r="AA240" s="663"/>
    </row>
    <row r="241" spans="1:27" x14ac:dyDescent="0.2">
      <c r="A241" s="231" t="s">
        <v>54</v>
      </c>
      <c r="B241" s="324">
        <v>1</v>
      </c>
      <c r="C241" s="325">
        <v>2</v>
      </c>
      <c r="D241" s="325">
        <v>3</v>
      </c>
      <c r="E241" s="326">
        <v>4</v>
      </c>
      <c r="F241" s="578">
        <v>5</v>
      </c>
      <c r="G241" s="325">
        <v>6</v>
      </c>
      <c r="H241" s="325">
        <v>7</v>
      </c>
      <c r="I241" s="326">
        <v>8</v>
      </c>
      <c r="J241" s="324">
        <v>1</v>
      </c>
      <c r="K241" s="325">
        <v>2</v>
      </c>
      <c r="L241" s="325">
        <v>3</v>
      </c>
      <c r="M241" s="326">
        <v>4</v>
      </c>
      <c r="N241" s="324">
        <v>1</v>
      </c>
      <c r="O241" s="325">
        <v>2</v>
      </c>
      <c r="P241" s="325">
        <v>3</v>
      </c>
      <c r="Q241" s="325">
        <v>4</v>
      </c>
      <c r="R241" s="326">
        <v>5</v>
      </c>
      <c r="S241" s="324">
        <v>1</v>
      </c>
      <c r="T241" s="325">
        <v>2</v>
      </c>
      <c r="U241" s="325">
        <v>3</v>
      </c>
      <c r="V241" s="325">
        <v>4</v>
      </c>
      <c r="W241" s="326">
        <v>5</v>
      </c>
      <c r="X241" s="450"/>
      <c r="Y241" s="663"/>
      <c r="Z241" s="663"/>
      <c r="AA241" s="663"/>
    </row>
    <row r="242" spans="1:27" ht="13.5" thickBot="1" x14ac:dyDescent="0.25">
      <c r="A242" s="231" t="s">
        <v>2</v>
      </c>
      <c r="B242" s="532">
        <v>4</v>
      </c>
      <c r="C242" s="449">
        <v>3</v>
      </c>
      <c r="D242" s="461">
        <v>2</v>
      </c>
      <c r="E242" s="533">
        <v>1</v>
      </c>
      <c r="F242" s="453">
        <v>1</v>
      </c>
      <c r="G242" s="461">
        <v>2</v>
      </c>
      <c r="H242" s="449">
        <v>3</v>
      </c>
      <c r="I242" s="534">
        <v>4</v>
      </c>
      <c r="J242" s="453">
        <v>1</v>
      </c>
      <c r="K242" s="461">
        <v>2</v>
      </c>
      <c r="L242" s="449">
        <v>3</v>
      </c>
      <c r="M242" s="534">
        <v>4</v>
      </c>
      <c r="N242" s="453">
        <v>1</v>
      </c>
      <c r="O242" s="454">
        <v>2</v>
      </c>
      <c r="P242" s="449">
        <v>3</v>
      </c>
      <c r="Q242" s="455">
        <v>4</v>
      </c>
      <c r="R242" s="535">
        <v>5</v>
      </c>
      <c r="S242" s="422">
        <v>1</v>
      </c>
      <c r="T242" s="426">
        <v>2</v>
      </c>
      <c r="U242" s="424">
        <v>3</v>
      </c>
      <c r="V242" s="465">
        <v>4</v>
      </c>
      <c r="W242" s="491">
        <v>5</v>
      </c>
      <c r="X242" s="451" t="s">
        <v>0</v>
      </c>
      <c r="Y242" s="663"/>
      <c r="Z242" s="663"/>
      <c r="AA242" s="663"/>
    </row>
    <row r="243" spans="1:27" x14ac:dyDescent="0.2">
      <c r="A243" s="236" t="s">
        <v>3</v>
      </c>
      <c r="B243" s="456">
        <v>1840</v>
      </c>
      <c r="C243" s="457">
        <v>1840</v>
      </c>
      <c r="D243" s="457">
        <v>1840</v>
      </c>
      <c r="E243" s="459">
        <v>1840</v>
      </c>
      <c r="F243" s="579">
        <v>1840</v>
      </c>
      <c r="G243" s="457">
        <v>1840</v>
      </c>
      <c r="H243" s="457">
        <v>1840</v>
      </c>
      <c r="I243" s="459">
        <v>1840</v>
      </c>
      <c r="J243" s="456">
        <v>1840</v>
      </c>
      <c r="K243" s="457">
        <v>1840</v>
      </c>
      <c r="L243" s="457">
        <v>1840</v>
      </c>
      <c r="M243" s="459">
        <v>1840</v>
      </c>
      <c r="N243" s="456">
        <v>1840</v>
      </c>
      <c r="O243" s="457">
        <v>1840</v>
      </c>
      <c r="P243" s="457">
        <v>1840</v>
      </c>
      <c r="Q243" s="457">
        <v>1840</v>
      </c>
      <c r="R243" s="459">
        <v>1840</v>
      </c>
      <c r="S243" s="486">
        <v>1840</v>
      </c>
      <c r="T243" s="418">
        <v>1840</v>
      </c>
      <c r="U243" s="418">
        <v>1840</v>
      </c>
      <c r="V243" s="418">
        <v>1840</v>
      </c>
      <c r="W243" s="420">
        <v>1840</v>
      </c>
      <c r="X243" s="452">
        <v>1840</v>
      </c>
      <c r="Y243" s="328"/>
      <c r="Z243" s="329"/>
      <c r="AA243" s="329"/>
    </row>
    <row r="244" spans="1:27" x14ac:dyDescent="0.2">
      <c r="A244" s="242" t="s">
        <v>6</v>
      </c>
      <c r="B244" s="243">
        <v>1932</v>
      </c>
      <c r="C244" s="244">
        <v>1857</v>
      </c>
      <c r="D244" s="244">
        <v>1832</v>
      </c>
      <c r="E244" s="245">
        <v>1790</v>
      </c>
      <c r="F244" s="244">
        <v>1831</v>
      </c>
      <c r="G244" s="244">
        <v>1849</v>
      </c>
      <c r="H244" s="244">
        <v>1882</v>
      </c>
      <c r="I244" s="245">
        <v>1867</v>
      </c>
      <c r="J244" s="243">
        <v>1788</v>
      </c>
      <c r="K244" s="244">
        <v>1811</v>
      </c>
      <c r="L244" s="244">
        <v>1850</v>
      </c>
      <c r="M244" s="245">
        <v>1905</v>
      </c>
      <c r="N244" s="243">
        <v>1792</v>
      </c>
      <c r="O244" s="244">
        <v>1775</v>
      </c>
      <c r="P244" s="244">
        <v>1856</v>
      </c>
      <c r="Q244" s="244">
        <v>1847</v>
      </c>
      <c r="R244" s="245">
        <v>1958</v>
      </c>
      <c r="S244" s="246">
        <v>1738</v>
      </c>
      <c r="T244" s="244">
        <v>1768</v>
      </c>
      <c r="U244" s="244">
        <v>1830</v>
      </c>
      <c r="V244" s="244">
        <v>1855</v>
      </c>
      <c r="W244" s="245">
        <v>1898</v>
      </c>
      <c r="X244" s="397">
        <v>1845</v>
      </c>
      <c r="Y244" s="663"/>
      <c r="Z244" s="329"/>
      <c r="AA244" s="329"/>
    </row>
    <row r="245" spans="1:27" x14ac:dyDescent="0.2">
      <c r="A245" s="231" t="s">
        <v>7</v>
      </c>
      <c r="B245" s="247">
        <v>90.6</v>
      </c>
      <c r="C245" s="248">
        <v>100</v>
      </c>
      <c r="D245" s="248">
        <v>100</v>
      </c>
      <c r="E245" s="249">
        <v>95.2</v>
      </c>
      <c r="F245" s="523">
        <v>100</v>
      </c>
      <c r="G245" s="248">
        <v>100</v>
      </c>
      <c r="H245" s="248">
        <v>96.5</v>
      </c>
      <c r="I245" s="249">
        <v>96.3</v>
      </c>
      <c r="J245" s="247">
        <v>92.3</v>
      </c>
      <c r="K245" s="248">
        <v>100</v>
      </c>
      <c r="L245" s="248">
        <v>100</v>
      </c>
      <c r="M245" s="249">
        <v>100</v>
      </c>
      <c r="N245" s="247">
        <v>84</v>
      </c>
      <c r="O245" s="248">
        <v>96.2</v>
      </c>
      <c r="P245" s="248">
        <v>96.1</v>
      </c>
      <c r="Q245" s="248">
        <v>97.9</v>
      </c>
      <c r="R245" s="249">
        <v>88.5</v>
      </c>
      <c r="S245" s="250">
        <v>95.5</v>
      </c>
      <c r="T245" s="248">
        <v>100</v>
      </c>
      <c r="U245" s="248">
        <v>93.6</v>
      </c>
      <c r="V245" s="248">
        <v>93</v>
      </c>
      <c r="W245" s="249">
        <v>85.7</v>
      </c>
      <c r="X245" s="398">
        <v>93.2</v>
      </c>
      <c r="Y245" s="525"/>
      <c r="Z245" s="210"/>
      <c r="AA245" s="210"/>
    </row>
    <row r="246" spans="1:27" ht="13.5" thickBot="1" x14ac:dyDescent="0.25">
      <c r="A246" s="231" t="s">
        <v>8</v>
      </c>
      <c r="B246" s="582">
        <v>6.0999999999999999E-2</v>
      </c>
      <c r="C246" s="583">
        <v>4.4999999999999998E-2</v>
      </c>
      <c r="D246" s="583">
        <v>5.0999999999999997E-2</v>
      </c>
      <c r="E246" s="584">
        <v>4.7E-2</v>
      </c>
      <c r="F246" s="582">
        <v>4.4999999999999998E-2</v>
      </c>
      <c r="G246" s="583">
        <v>3.5999999999999997E-2</v>
      </c>
      <c r="H246" s="583">
        <v>4.5999999999999999E-2</v>
      </c>
      <c r="I246" s="584">
        <v>4.8000000000000001E-2</v>
      </c>
      <c r="J246" s="582">
        <v>4.8000000000000001E-2</v>
      </c>
      <c r="K246" s="583">
        <v>3.5999999999999997E-2</v>
      </c>
      <c r="L246" s="583">
        <v>4.1000000000000002E-2</v>
      </c>
      <c r="M246" s="584">
        <v>2.3E-2</v>
      </c>
      <c r="N246" s="582">
        <v>7.6999999999999999E-2</v>
      </c>
      <c r="O246" s="583">
        <v>4.5999999999999999E-2</v>
      </c>
      <c r="P246" s="583">
        <v>4.7E-2</v>
      </c>
      <c r="Q246" s="583">
        <v>5.2999999999999999E-2</v>
      </c>
      <c r="R246" s="584">
        <v>6.3E-2</v>
      </c>
      <c r="S246" s="585">
        <v>5.7000000000000002E-2</v>
      </c>
      <c r="T246" s="583">
        <v>4.3999999999999997E-2</v>
      </c>
      <c r="U246" s="583">
        <v>5.6000000000000001E-2</v>
      </c>
      <c r="V246" s="583">
        <v>5.8999999999999997E-2</v>
      </c>
      <c r="W246" s="584">
        <v>7.5999999999999998E-2</v>
      </c>
      <c r="X246" s="399">
        <v>5.7000000000000002E-2</v>
      </c>
      <c r="Y246" s="526"/>
      <c r="Z246" s="371"/>
      <c r="AA246" s="371"/>
    </row>
    <row r="247" spans="1:27" x14ac:dyDescent="0.2">
      <c r="A247" s="242" t="s">
        <v>1</v>
      </c>
      <c r="B247" s="586">
        <f>B244/B243*100-100</f>
        <v>5</v>
      </c>
      <c r="C247" s="587">
        <f t="shared" ref="C247:E247" si="133">C244/C243*100-100</f>
        <v>0.92391304347825098</v>
      </c>
      <c r="D247" s="587">
        <f t="shared" si="133"/>
        <v>-0.43478260869565588</v>
      </c>
      <c r="E247" s="588">
        <f t="shared" si="133"/>
        <v>-2.7173913043478279</v>
      </c>
      <c r="F247" s="586">
        <f>F244/F243*100-100</f>
        <v>-0.48913043478260931</v>
      </c>
      <c r="G247" s="587">
        <f t="shared" ref="G247:I247" si="134">G244/G243*100-100</f>
        <v>0.48913043478260931</v>
      </c>
      <c r="H247" s="587">
        <f t="shared" si="134"/>
        <v>2.2826086956521721</v>
      </c>
      <c r="I247" s="588">
        <f t="shared" si="134"/>
        <v>1.4673913043478279</v>
      </c>
      <c r="J247" s="586">
        <f>J244/J243*100-100</f>
        <v>-2.8260869565217348</v>
      </c>
      <c r="K247" s="587">
        <f>K244/K243*100-100</f>
        <v>-1.5760869565217348</v>
      </c>
      <c r="L247" s="587">
        <f t="shared" ref="L247" si="135">L244/L243*100-100</f>
        <v>0.54347826086956275</v>
      </c>
      <c r="M247" s="588">
        <f>M244/M243*100-100</f>
        <v>3.5326086956521721</v>
      </c>
      <c r="N247" s="586">
        <f t="shared" ref="N247:P247" si="136">N244/N243*100-100</f>
        <v>-2.6086956521739069</v>
      </c>
      <c r="O247" s="587">
        <f t="shared" si="136"/>
        <v>-3.5326086956521721</v>
      </c>
      <c r="P247" s="587">
        <f t="shared" si="136"/>
        <v>0.86956521739129755</v>
      </c>
      <c r="Q247" s="587">
        <f>Q244/Q243*100-100</f>
        <v>0.38043478260870245</v>
      </c>
      <c r="R247" s="588">
        <f>R244/R243*100-100</f>
        <v>6.4130434782608603</v>
      </c>
      <c r="S247" s="589">
        <f t="shared" ref="S247:X247" si="137">S244/S243*100-100</f>
        <v>-5.5434782608695627</v>
      </c>
      <c r="T247" s="587">
        <f t="shared" si="137"/>
        <v>-3.9130434782608745</v>
      </c>
      <c r="U247" s="587">
        <f t="shared" si="137"/>
        <v>-0.54347826086956275</v>
      </c>
      <c r="V247" s="587">
        <f t="shared" si="137"/>
        <v>0.81521739130434412</v>
      </c>
      <c r="W247" s="588">
        <f t="shared" si="137"/>
        <v>3.1521739130434696</v>
      </c>
      <c r="X247" s="390">
        <f t="shared" si="137"/>
        <v>0.27173913043479558</v>
      </c>
      <c r="Y247" s="663"/>
      <c r="Z247" s="371"/>
      <c r="AA247" s="371"/>
    </row>
    <row r="248" spans="1:27" ht="13.5" thickBot="1" x14ac:dyDescent="0.25">
      <c r="A248" s="261" t="s">
        <v>27</v>
      </c>
      <c r="B248" s="262">
        <f t="shared" ref="B248:I248" si="138">B244-B230</f>
        <v>156</v>
      </c>
      <c r="C248" s="263">
        <f t="shared" si="138"/>
        <v>173</v>
      </c>
      <c r="D248" s="263">
        <f t="shared" si="138"/>
        <v>215</v>
      </c>
      <c r="E248" s="264">
        <f t="shared" si="138"/>
        <v>231</v>
      </c>
      <c r="F248" s="649">
        <f t="shared" si="138"/>
        <v>196</v>
      </c>
      <c r="G248" s="263">
        <f t="shared" si="138"/>
        <v>174</v>
      </c>
      <c r="H248" s="263">
        <f t="shared" si="138"/>
        <v>196</v>
      </c>
      <c r="I248" s="264">
        <f t="shared" si="138"/>
        <v>125</v>
      </c>
      <c r="J248" s="262">
        <f>J244-W230</f>
        <v>-13</v>
      </c>
      <c r="K248" s="263">
        <f>K244-Q230</f>
        <v>82</v>
      </c>
      <c r="L248" s="263">
        <f>L244-J230</f>
        <v>281</v>
      </c>
      <c r="M248" s="264">
        <f>M244-K230</f>
        <v>296</v>
      </c>
      <c r="N248" s="262">
        <f t="shared" ref="N248:X248" si="139">N244-N230</f>
        <v>208</v>
      </c>
      <c r="O248" s="263">
        <f t="shared" si="139"/>
        <v>158</v>
      </c>
      <c r="P248" s="263">
        <f t="shared" si="139"/>
        <v>161</v>
      </c>
      <c r="Q248" s="263">
        <f t="shared" si="139"/>
        <v>118</v>
      </c>
      <c r="R248" s="264">
        <f t="shared" si="139"/>
        <v>121</v>
      </c>
      <c r="S248" s="317">
        <f t="shared" si="139"/>
        <v>92</v>
      </c>
      <c r="T248" s="263">
        <f t="shared" si="139"/>
        <v>97</v>
      </c>
      <c r="U248" s="263">
        <f t="shared" si="139"/>
        <v>159</v>
      </c>
      <c r="V248" s="263">
        <f t="shared" si="139"/>
        <v>137</v>
      </c>
      <c r="W248" s="264">
        <f t="shared" si="139"/>
        <v>97</v>
      </c>
      <c r="X248" s="400">
        <f t="shared" si="139"/>
        <v>160</v>
      </c>
      <c r="Y248" s="336"/>
      <c r="Z248" s="210"/>
      <c r="AA248" s="371"/>
    </row>
    <row r="249" spans="1:27" x14ac:dyDescent="0.2">
      <c r="A249" s="266" t="s">
        <v>51</v>
      </c>
      <c r="B249" s="267">
        <v>369</v>
      </c>
      <c r="C249" s="268">
        <v>769</v>
      </c>
      <c r="D249" s="268">
        <v>591</v>
      </c>
      <c r="E249" s="323">
        <v>236</v>
      </c>
      <c r="F249" s="567">
        <v>360</v>
      </c>
      <c r="G249" s="268">
        <v>549</v>
      </c>
      <c r="H249" s="268">
        <v>492</v>
      </c>
      <c r="I249" s="323">
        <v>432</v>
      </c>
      <c r="J249" s="267">
        <v>138</v>
      </c>
      <c r="K249" s="268">
        <v>284</v>
      </c>
      <c r="L249" s="268">
        <v>445</v>
      </c>
      <c r="M249" s="323">
        <v>410</v>
      </c>
      <c r="N249" s="267">
        <v>337</v>
      </c>
      <c r="O249" s="268">
        <v>357</v>
      </c>
      <c r="P249" s="268">
        <v>679</v>
      </c>
      <c r="Q249" s="268">
        <v>647</v>
      </c>
      <c r="R249" s="323">
        <v>347</v>
      </c>
      <c r="S249" s="267">
        <v>293</v>
      </c>
      <c r="T249" s="268">
        <v>461</v>
      </c>
      <c r="U249" s="268">
        <v>630</v>
      </c>
      <c r="V249" s="268">
        <v>575</v>
      </c>
      <c r="W249" s="269">
        <v>377</v>
      </c>
      <c r="X249" s="393">
        <f>SUM(B249:W249)</f>
        <v>9778</v>
      </c>
      <c r="Y249" s="663" t="s">
        <v>56</v>
      </c>
      <c r="Z249" s="271">
        <f>X235-X249</f>
        <v>1</v>
      </c>
      <c r="AA249" s="292">
        <f>Z249/X235</f>
        <v>1.0225994477962981E-4</v>
      </c>
    </row>
    <row r="250" spans="1:27" x14ac:dyDescent="0.2">
      <c r="A250" s="273" t="s">
        <v>28</v>
      </c>
      <c r="B250" s="218">
        <v>89.5</v>
      </c>
      <c r="C250" s="664">
        <v>91</v>
      </c>
      <c r="D250" s="664">
        <v>94.5</v>
      </c>
      <c r="E250" s="322">
        <v>95.5</v>
      </c>
      <c r="F250" s="599">
        <v>94</v>
      </c>
      <c r="G250" s="664">
        <v>93</v>
      </c>
      <c r="H250" s="664">
        <v>91.5</v>
      </c>
      <c r="I250" s="322">
        <v>90.5</v>
      </c>
      <c r="J250" s="218">
        <v>94.5</v>
      </c>
      <c r="K250" s="664">
        <v>93.5</v>
      </c>
      <c r="L250" s="664">
        <v>91</v>
      </c>
      <c r="M250" s="322">
        <v>89</v>
      </c>
      <c r="N250" s="218">
        <v>96</v>
      </c>
      <c r="O250" s="664">
        <v>94.5</v>
      </c>
      <c r="P250" s="664">
        <v>91</v>
      </c>
      <c r="Q250" s="664">
        <v>90.5</v>
      </c>
      <c r="R250" s="322">
        <v>89</v>
      </c>
      <c r="S250" s="218">
        <v>96</v>
      </c>
      <c r="T250" s="664">
        <v>94</v>
      </c>
      <c r="U250" s="664">
        <v>91</v>
      </c>
      <c r="V250" s="664">
        <v>90</v>
      </c>
      <c r="W250" s="219">
        <v>89.5</v>
      </c>
      <c r="X250" s="394"/>
      <c r="Y250" s="663" t="s">
        <v>57</v>
      </c>
      <c r="Z250" s="577">
        <v>84.61</v>
      </c>
      <c r="AA250" s="228"/>
    </row>
    <row r="251" spans="1:27" ht="13.5" thickBot="1" x14ac:dyDescent="0.25">
      <c r="A251" s="274" t="s">
        <v>26</v>
      </c>
      <c r="B251" s="216">
        <f t="shared" ref="B251:W251" si="140">(B250-B236)</f>
        <v>7</v>
      </c>
      <c r="C251" s="217">
        <f t="shared" si="140"/>
        <v>7</v>
      </c>
      <c r="D251" s="217">
        <f t="shared" si="140"/>
        <v>7.5</v>
      </c>
      <c r="E251" s="416">
        <f t="shared" si="140"/>
        <v>7</v>
      </c>
      <c r="F251" s="216">
        <f t="shared" si="140"/>
        <v>7</v>
      </c>
      <c r="G251" s="217">
        <f t="shared" si="140"/>
        <v>7</v>
      </c>
      <c r="H251" s="217">
        <f t="shared" si="140"/>
        <v>7</v>
      </c>
      <c r="I251" s="416">
        <f t="shared" si="140"/>
        <v>7.5</v>
      </c>
      <c r="J251" s="216">
        <f t="shared" si="140"/>
        <v>7</v>
      </c>
      <c r="K251" s="217">
        <f t="shared" si="140"/>
        <v>7</v>
      </c>
      <c r="L251" s="217">
        <f t="shared" si="140"/>
        <v>7</v>
      </c>
      <c r="M251" s="416">
        <f t="shared" si="140"/>
        <v>7</v>
      </c>
      <c r="N251" s="216">
        <f t="shared" si="140"/>
        <v>7</v>
      </c>
      <c r="O251" s="217">
        <f t="shared" si="140"/>
        <v>7.5</v>
      </c>
      <c r="P251" s="217">
        <f t="shared" si="140"/>
        <v>7.5</v>
      </c>
      <c r="Q251" s="217">
        <f t="shared" si="140"/>
        <v>8</v>
      </c>
      <c r="R251" s="416">
        <f t="shared" si="140"/>
        <v>7.5</v>
      </c>
      <c r="S251" s="216">
        <f t="shared" si="140"/>
        <v>7.5</v>
      </c>
      <c r="T251" s="217">
        <f t="shared" si="140"/>
        <v>7.5</v>
      </c>
      <c r="U251" s="217">
        <f t="shared" si="140"/>
        <v>7.5</v>
      </c>
      <c r="V251" s="217">
        <f t="shared" si="140"/>
        <v>7.5</v>
      </c>
      <c r="W251" s="410">
        <f t="shared" si="140"/>
        <v>7.5</v>
      </c>
      <c r="X251" s="395"/>
      <c r="Y251" s="663" t="s">
        <v>57</v>
      </c>
      <c r="Z251" s="577">
        <f>Z250-Z236</f>
        <v>8.4299999999999926</v>
      </c>
      <c r="AA251" s="663"/>
    </row>
    <row r="252" spans="1:27" x14ac:dyDescent="0.2">
      <c r="B252" s="200">
        <v>89.5</v>
      </c>
      <c r="C252" s="200">
        <v>91</v>
      </c>
      <c r="D252" s="200">
        <v>94.5</v>
      </c>
      <c r="E252" s="200">
        <v>95.5</v>
      </c>
      <c r="F252" s="200">
        <v>94</v>
      </c>
      <c r="G252" s="200">
        <v>93</v>
      </c>
      <c r="H252" s="200">
        <v>91.5</v>
      </c>
      <c r="I252" s="200">
        <v>90.5</v>
      </c>
      <c r="J252" s="200">
        <v>94.5</v>
      </c>
      <c r="K252" s="200">
        <v>93.5</v>
      </c>
      <c r="L252" s="200">
        <v>91</v>
      </c>
      <c r="M252" s="200">
        <v>89</v>
      </c>
      <c r="N252" s="200">
        <v>96</v>
      </c>
      <c r="O252" s="200">
        <v>94.5</v>
      </c>
      <c r="P252" s="200">
        <v>91</v>
      </c>
      <c r="Q252" s="200">
        <v>90.5</v>
      </c>
      <c r="R252" s="200">
        <v>89</v>
      </c>
      <c r="S252" s="200">
        <v>96</v>
      </c>
      <c r="T252" s="200">
        <v>94</v>
      </c>
      <c r="U252" s="200">
        <v>91</v>
      </c>
      <c r="V252" s="200">
        <v>90</v>
      </c>
      <c r="W252" s="200">
        <v>89.5</v>
      </c>
    </row>
    <row r="253" spans="1:27" ht="13.5" thickBot="1" x14ac:dyDescent="0.25">
      <c r="C253" s="668"/>
      <c r="D253" s="668"/>
      <c r="E253" s="668"/>
      <c r="F253" s="668"/>
      <c r="G253" s="668"/>
      <c r="H253" s="668"/>
      <c r="I253" s="668"/>
      <c r="J253" s="668"/>
      <c r="K253" s="668"/>
      <c r="L253" s="668"/>
      <c r="M253" s="668"/>
      <c r="N253" s="668"/>
      <c r="O253" s="668"/>
      <c r="P253" s="668"/>
      <c r="Q253" s="668"/>
      <c r="R253" s="668"/>
      <c r="S253" s="668"/>
      <c r="T253" s="668"/>
      <c r="U253" s="668"/>
      <c r="V253" s="668"/>
      <c r="W253" s="668"/>
    </row>
    <row r="254" spans="1:27" ht="13.5" thickBot="1" x14ac:dyDescent="0.25">
      <c r="A254" s="674" t="s">
        <v>246</v>
      </c>
      <c r="B254" s="690" t="s">
        <v>53</v>
      </c>
      <c r="C254" s="691"/>
      <c r="D254" s="691"/>
      <c r="E254" s="691"/>
      <c r="F254" s="691"/>
      <c r="G254" s="691"/>
      <c r="H254" s="691"/>
      <c r="I254" s="691"/>
      <c r="J254" s="690" t="s">
        <v>142</v>
      </c>
      <c r="K254" s="691"/>
      <c r="L254" s="691"/>
      <c r="M254" s="691"/>
      <c r="N254" s="690" t="s">
        <v>63</v>
      </c>
      <c r="O254" s="691"/>
      <c r="P254" s="691"/>
      <c r="Q254" s="691"/>
      <c r="R254" s="692"/>
      <c r="S254" s="690" t="s">
        <v>64</v>
      </c>
      <c r="T254" s="691"/>
      <c r="U254" s="691"/>
      <c r="V254" s="691"/>
      <c r="W254" s="692"/>
      <c r="X254" s="298" t="s">
        <v>55</v>
      </c>
      <c r="Y254" s="671"/>
      <c r="Z254" s="671"/>
      <c r="AA254" s="671"/>
    </row>
    <row r="255" spans="1:27" x14ac:dyDescent="0.2">
      <c r="A255" s="231" t="s">
        <v>54</v>
      </c>
      <c r="B255" s="324">
        <v>1</v>
      </c>
      <c r="C255" s="325">
        <v>2</v>
      </c>
      <c r="D255" s="325">
        <v>3</v>
      </c>
      <c r="E255" s="326">
        <v>4</v>
      </c>
      <c r="F255" s="578">
        <v>5</v>
      </c>
      <c r="G255" s="325">
        <v>6</v>
      </c>
      <c r="H255" s="325">
        <v>7</v>
      </c>
      <c r="I255" s="326">
        <v>8</v>
      </c>
      <c r="J255" s="324">
        <v>1</v>
      </c>
      <c r="K255" s="325">
        <v>2</v>
      </c>
      <c r="L255" s="325">
        <v>3</v>
      </c>
      <c r="M255" s="326">
        <v>4</v>
      </c>
      <c r="N255" s="324">
        <v>1</v>
      </c>
      <c r="O255" s="325">
        <v>2</v>
      </c>
      <c r="P255" s="325">
        <v>3</v>
      </c>
      <c r="Q255" s="325">
        <v>4</v>
      </c>
      <c r="R255" s="326">
        <v>5</v>
      </c>
      <c r="S255" s="324">
        <v>1</v>
      </c>
      <c r="T255" s="325">
        <v>2</v>
      </c>
      <c r="U255" s="325">
        <v>3</v>
      </c>
      <c r="V255" s="325">
        <v>4</v>
      </c>
      <c r="W255" s="326">
        <v>5</v>
      </c>
      <c r="X255" s="450">
        <v>729</v>
      </c>
      <c r="Y255" s="671"/>
      <c r="Z255" s="671"/>
      <c r="AA255" s="671"/>
    </row>
    <row r="256" spans="1:27" ht="13.5" thickBot="1" x14ac:dyDescent="0.25">
      <c r="A256" s="231" t="s">
        <v>2</v>
      </c>
      <c r="B256" s="532">
        <v>4</v>
      </c>
      <c r="C256" s="449">
        <v>3</v>
      </c>
      <c r="D256" s="461">
        <v>2</v>
      </c>
      <c r="E256" s="533">
        <v>1</v>
      </c>
      <c r="F256" s="453">
        <v>1</v>
      </c>
      <c r="G256" s="461">
        <v>2</v>
      </c>
      <c r="H256" s="449">
        <v>3</v>
      </c>
      <c r="I256" s="534">
        <v>4</v>
      </c>
      <c r="J256" s="453">
        <v>1</v>
      </c>
      <c r="K256" s="461">
        <v>2</v>
      </c>
      <c r="L256" s="449">
        <v>3</v>
      </c>
      <c r="M256" s="534">
        <v>4</v>
      </c>
      <c r="N256" s="453">
        <v>1</v>
      </c>
      <c r="O256" s="454">
        <v>2</v>
      </c>
      <c r="P256" s="449">
        <v>3</v>
      </c>
      <c r="Q256" s="455">
        <v>4</v>
      </c>
      <c r="R256" s="535">
        <v>5</v>
      </c>
      <c r="S256" s="422">
        <v>1</v>
      </c>
      <c r="T256" s="426">
        <v>2</v>
      </c>
      <c r="U256" s="424">
        <v>3</v>
      </c>
      <c r="V256" s="465">
        <v>4</v>
      </c>
      <c r="W256" s="491">
        <v>5</v>
      </c>
      <c r="X256" s="451" t="s">
        <v>0</v>
      </c>
      <c r="Y256" s="671"/>
      <c r="Z256" s="671"/>
      <c r="AA256" s="671"/>
    </row>
    <row r="257" spans="1:27" x14ac:dyDescent="0.2">
      <c r="A257" s="236" t="s">
        <v>3</v>
      </c>
      <c r="B257" s="456">
        <v>1980</v>
      </c>
      <c r="C257" s="457">
        <v>1980</v>
      </c>
      <c r="D257" s="457">
        <v>1980</v>
      </c>
      <c r="E257" s="459">
        <v>1980</v>
      </c>
      <c r="F257" s="579">
        <v>1980</v>
      </c>
      <c r="G257" s="457">
        <v>1980</v>
      </c>
      <c r="H257" s="457">
        <v>1980</v>
      </c>
      <c r="I257" s="459">
        <v>1980</v>
      </c>
      <c r="J257" s="456">
        <v>1980</v>
      </c>
      <c r="K257" s="457">
        <v>1980</v>
      </c>
      <c r="L257" s="457">
        <v>1980</v>
      </c>
      <c r="M257" s="459">
        <v>1980</v>
      </c>
      <c r="N257" s="456">
        <v>1980</v>
      </c>
      <c r="O257" s="457">
        <v>1980</v>
      </c>
      <c r="P257" s="457">
        <v>1980</v>
      </c>
      <c r="Q257" s="457">
        <v>1980</v>
      </c>
      <c r="R257" s="459">
        <v>1980</v>
      </c>
      <c r="S257" s="486">
        <v>1980</v>
      </c>
      <c r="T257" s="418">
        <v>1980</v>
      </c>
      <c r="U257" s="418">
        <v>1980</v>
      </c>
      <c r="V257" s="418">
        <v>1980</v>
      </c>
      <c r="W257" s="420">
        <v>1980</v>
      </c>
      <c r="X257" s="452">
        <v>1980</v>
      </c>
      <c r="Y257" s="328"/>
      <c r="Z257" s="329"/>
      <c r="AA257" s="329"/>
    </row>
    <row r="258" spans="1:27" x14ac:dyDescent="0.2">
      <c r="A258" s="242" t="s">
        <v>6</v>
      </c>
      <c r="B258" s="243">
        <v>2027</v>
      </c>
      <c r="C258" s="244">
        <v>2003</v>
      </c>
      <c r="D258" s="244">
        <v>1945</v>
      </c>
      <c r="E258" s="245">
        <v>1950</v>
      </c>
      <c r="F258" s="244">
        <v>1981</v>
      </c>
      <c r="G258" s="244">
        <v>1960</v>
      </c>
      <c r="H258" s="244">
        <v>2000</v>
      </c>
      <c r="I258" s="245">
        <v>2041</v>
      </c>
      <c r="J258" s="243">
        <v>1894</v>
      </c>
      <c r="K258" s="244">
        <v>1995</v>
      </c>
      <c r="L258" s="244">
        <v>1989</v>
      </c>
      <c r="M258" s="245">
        <v>2021</v>
      </c>
      <c r="N258" s="243">
        <v>1931</v>
      </c>
      <c r="O258" s="244">
        <v>1952</v>
      </c>
      <c r="P258" s="244">
        <v>1974</v>
      </c>
      <c r="Q258" s="244">
        <v>1992</v>
      </c>
      <c r="R258" s="245">
        <v>2069</v>
      </c>
      <c r="S258" s="246">
        <v>1909</v>
      </c>
      <c r="T258" s="244">
        <v>1924</v>
      </c>
      <c r="U258" s="244">
        <v>1960</v>
      </c>
      <c r="V258" s="244">
        <v>2023</v>
      </c>
      <c r="W258" s="245">
        <v>2051</v>
      </c>
      <c r="X258" s="397">
        <v>1985</v>
      </c>
      <c r="Y258" s="671"/>
      <c r="Z258" s="329"/>
      <c r="AA258" s="329"/>
    </row>
    <row r="259" spans="1:27" x14ac:dyDescent="0.2">
      <c r="A259" s="231" t="s">
        <v>7</v>
      </c>
      <c r="B259" s="247">
        <v>96.3</v>
      </c>
      <c r="C259" s="248">
        <v>95.6</v>
      </c>
      <c r="D259" s="248">
        <v>90.9</v>
      </c>
      <c r="E259" s="249">
        <v>82.4</v>
      </c>
      <c r="F259" s="523">
        <v>88.9</v>
      </c>
      <c r="G259" s="248">
        <v>92.7</v>
      </c>
      <c r="H259" s="248">
        <v>97.2</v>
      </c>
      <c r="I259" s="249">
        <v>84.8</v>
      </c>
      <c r="J259" s="247">
        <v>100</v>
      </c>
      <c r="K259" s="248">
        <v>95.2</v>
      </c>
      <c r="L259" s="248">
        <v>97</v>
      </c>
      <c r="M259" s="249">
        <v>93.3</v>
      </c>
      <c r="N259" s="247">
        <v>76</v>
      </c>
      <c r="O259" s="248">
        <v>88.5</v>
      </c>
      <c r="P259" s="248">
        <v>96</v>
      </c>
      <c r="Q259" s="248">
        <v>93.8</v>
      </c>
      <c r="R259" s="249">
        <v>76.900000000000006</v>
      </c>
      <c r="S259" s="250">
        <v>64</v>
      </c>
      <c r="T259" s="248">
        <v>91.2</v>
      </c>
      <c r="U259" s="248">
        <v>100</v>
      </c>
      <c r="V259" s="248">
        <v>90.9</v>
      </c>
      <c r="W259" s="249">
        <v>78.599999999999994</v>
      </c>
      <c r="X259" s="398">
        <v>88.8</v>
      </c>
      <c r="Y259" s="525"/>
      <c r="Z259" s="210"/>
      <c r="AA259" s="210"/>
    </row>
    <row r="260" spans="1:27" ht="13.5" thickBot="1" x14ac:dyDescent="0.25">
      <c r="A260" s="231" t="s">
        <v>8</v>
      </c>
      <c r="B260" s="582">
        <v>5.3999999999999999E-2</v>
      </c>
      <c r="C260" s="583">
        <v>4.8000000000000001E-2</v>
      </c>
      <c r="D260" s="583">
        <v>5.7000000000000002E-2</v>
      </c>
      <c r="E260" s="584">
        <v>7.2999999999999995E-2</v>
      </c>
      <c r="F260" s="582">
        <v>7.1999999999999995E-2</v>
      </c>
      <c r="G260" s="583">
        <v>6.2E-2</v>
      </c>
      <c r="H260" s="583">
        <v>5.1999999999999998E-2</v>
      </c>
      <c r="I260" s="584">
        <v>6.9000000000000006E-2</v>
      </c>
      <c r="J260" s="582">
        <v>5.2999999999999999E-2</v>
      </c>
      <c r="K260" s="583">
        <v>5.7000000000000002E-2</v>
      </c>
      <c r="L260" s="583">
        <v>4.2999999999999997E-2</v>
      </c>
      <c r="M260" s="584">
        <v>0.06</v>
      </c>
      <c r="N260" s="582">
        <v>8.4000000000000005E-2</v>
      </c>
      <c r="O260" s="583">
        <v>6.3E-2</v>
      </c>
      <c r="P260" s="583">
        <v>5.5E-2</v>
      </c>
      <c r="Q260" s="583">
        <v>5.7000000000000002E-2</v>
      </c>
      <c r="R260" s="584">
        <v>7.3999999999999996E-2</v>
      </c>
      <c r="S260" s="585">
        <v>9.7000000000000003E-2</v>
      </c>
      <c r="T260" s="583">
        <v>6.0999999999999999E-2</v>
      </c>
      <c r="U260" s="583">
        <v>5.7000000000000002E-2</v>
      </c>
      <c r="V260" s="583">
        <v>7.1999999999999995E-2</v>
      </c>
      <c r="W260" s="584">
        <v>8.1000000000000003E-2</v>
      </c>
      <c r="X260" s="399">
        <v>6.5000000000000002E-2</v>
      </c>
      <c r="Y260" s="526"/>
      <c r="Z260" s="371"/>
      <c r="AA260" s="371"/>
    </row>
    <row r="261" spans="1:27" x14ac:dyDescent="0.2">
      <c r="A261" s="242" t="s">
        <v>1</v>
      </c>
      <c r="B261" s="586">
        <f>B258/B257*100-100</f>
        <v>2.3737373737373844</v>
      </c>
      <c r="C261" s="587">
        <f t="shared" ref="C261:E261" si="141">C258/C257*100-100</f>
        <v>1.1616161616161662</v>
      </c>
      <c r="D261" s="587">
        <f t="shared" si="141"/>
        <v>-1.7676767676767611</v>
      </c>
      <c r="E261" s="588">
        <f t="shared" si="141"/>
        <v>-1.5151515151515156</v>
      </c>
      <c r="F261" s="586">
        <f>F258/F257*100-100</f>
        <v>5.050505050505194E-2</v>
      </c>
      <c r="G261" s="587">
        <f t="shared" ref="G261:I261" si="142">G258/G257*100-100</f>
        <v>-1.0101010101010104</v>
      </c>
      <c r="H261" s="587">
        <f t="shared" si="142"/>
        <v>1.0101010101010104</v>
      </c>
      <c r="I261" s="588">
        <f t="shared" si="142"/>
        <v>3.0808080808080831</v>
      </c>
      <c r="J261" s="586">
        <f>J258/J257*100-100</f>
        <v>-4.343434343434339</v>
      </c>
      <c r="K261" s="587">
        <f>K258/K257*100-100</f>
        <v>0.75757575757575069</v>
      </c>
      <c r="L261" s="587">
        <f t="shared" ref="L261" si="143">L258/L257*100-100</f>
        <v>0.45454545454546746</v>
      </c>
      <c r="M261" s="588">
        <f>M258/M257*100-100</f>
        <v>2.0707070707070727</v>
      </c>
      <c r="N261" s="586">
        <f t="shared" ref="N261:P261" si="144">N258/N257*100-100</f>
        <v>-2.474747474747474</v>
      </c>
      <c r="O261" s="587">
        <f t="shared" si="144"/>
        <v>-1.4141414141414117</v>
      </c>
      <c r="P261" s="587">
        <f t="shared" si="144"/>
        <v>-0.30303030303031164</v>
      </c>
      <c r="Q261" s="587">
        <f>Q258/Q257*100-100</f>
        <v>0.60606060606060908</v>
      </c>
      <c r="R261" s="588">
        <f>R258/R257*100-100</f>
        <v>4.4949494949494806</v>
      </c>
      <c r="S261" s="589">
        <f t="shared" ref="S261:X261" si="145">S258/S257*100-100</f>
        <v>-3.5858585858585741</v>
      </c>
      <c r="T261" s="587">
        <f t="shared" si="145"/>
        <v>-2.8282828282828234</v>
      </c>
      <c r="U261" s="587">
        <f t="shared" si="145"/>
        <v>-1.0101010101010104</v>
      </c>
      <c r="V261" s="587">
        <f t="shared" si="145"/>
        <v>2.1717171717171766</v>
      </c>
      <c r="W261" s="588">
        <f t="shared" si="145"/>
        <v>3.5858585858585741</v>
      </c>
      <c r="X261" s="390">
        <f t="shared" si="145"/>
        <v>0.2525252525252597</v>
      </c>
      <c r="Y261" s="671"/>
      <c r="Z261" s="371"/>
      <c r="AA261" s="371"/>
    </row>
    <row r="262" spans="1:27" ht="13.5" thickBot="1" x14ac:dyDescent="0.25">
      <c r="A262" s="261" t="s">
        <v>27</v>
      </c>
      <c r="B262" s="262">
        <f t="shared" ref="B262:I262" si="146">B258-B244</f>
        <v>95</v>
      </c>
      <c r="C262" s="263">
        <f t="shared" si="146"/>
        <v>146</v>
      </c>
      <c r="D262" s="263">
        <f t="shared" si="146"/>
        <v>113</v>
      </c>
      <c r="E262" s="264">
        <f t="shared" si="146"/>
        <v>160</v>
      </c>
      <c r="F262" s="649">
        <f t="shared" si="146"/>
        <v>150</v>
      </c>
      <c r="G262" s="263">
        <f t="shared" si="146"/>
        <v>111</v>
      </c>
      <c r="H262" s="263">
        <f t="shared" si="146"/>
        <v>118</v>
      </c>
      <c r="I262" s="264">
        <f t="shared" si="146"/>
        <v>174</v>
      </c>
      <c r="J262" s="262">
        <f>J258-W244</f>
        <v>-4</v>
      </c>
      <c r="K262" s="263">
        <f>K258-Q244</f>
        <v>148</v>
      </c>
      <c r="L262" s="263">
        <f>L258-J244</f>
        <v>201</v>
      </c>
      <c r="M262" s="264">
        <f>M258-K244</f>
        <v>210</v>
      </c>
      <c r="N262" s="262">
        <f t="shared" ref="N262:X262" si="147">N258-N244</f>
        <v>139</v>
      </c>
      <c r="O262" s="263">
        <f t="shared" si="147"/>
        <v>177</v>
      </c>
      <c r="P262" s="263">
        <f t="shared" si="147"/>
        <v>118</v>
      </c>
      <c r="Q262" s="263">
        <f t="shared" si="147"/>
        <v>145</v>
      </c>
      <c r="R262" s="264">
        <f t="shared" si="147"/>
        <v>111</v>
      </c>
      <c r="S262" s="317">
        <f t="shared" si="147"/>
        <v>171</v>
      </c>
      <c r="T262" s="263">
        <f t="shared" si="147"/>
        <v>156</v>
      </c>
      <c r="U262" s="263">
        <f t="shared" si="147"/>
        <v>130</v>
      </c>
      <c r="V262" s="263">
        <f t="shared" si="147"/>
        <v>168</v>
      </c>
      <c r="W262" s="264">
        <f t="shared" si="147"/>
        <v>153</v>
      </c>
      <c r="X262" s="400">
        <f t="shared" si="147"/>
        <v>140</v>
      </c>
      <c r="Y262" s="336"/>
      <c r="Z262" s="210"/>
      <c r="AA262" s="371"/>
    </row>
    <row r="263" spans="1:27" x14ac:dyDescent="0.2">
      <c r="A263" s="266" t="s">
        <v>51</v>
      </c>
      <c r="B263" s="267">
        <v>369</v>
      </c>
      <c r="C263" s="268">
        <v>769</v>
      </c>
      <c r="D263" s="268">
        <v>591</v>
      </c>
      <c r="E263" s="323">
        <v>234</v>
      </c>
      <c r="F263" s="567">
        <v>360</v>
      </c>
      <c r="G263" s="268">
        <v>549</v>
      </c>
      <c r="H263" s="268">
        <v>492</v>
      </c>
      <c r="I263" s="323">
        <v>432</v>
      </c>
      <c r="J263" s="267">
        <v>138</v>
      </c>
      <c r="K263" s="268">
        <v>284</v>
      </c>
      <c r="L263" s="268">
        <v>445</v>
      </c>
      <c r="M263" s="323">
        <v>410</v>
      </c>
      <c r="N263" s="267">
        <v>337</v>
      </c>
      <c r="O263" s="268">
        <v>357</v>
      </c>
      <c r="P263" s="268">
        <v>679</v>
      </c>
      <c r="Q263" s="268">
        <v>647</v>
      </c>
      <c r="R263" s="323">
        <v>347</v>
      </c>
      <c r="S263" s="267">
        <v>291</v>
      </c>
      <c r="T263" s="268">
        <v>460</v>
      </c>
      <c r="U263" s="268">
        <v>630</v>
      </c>
      <c r="V263" s="268">
        <v>575</v>
      </c>
      <c r="W263" s="269">
        <v>377</v>
      </c>
      <c r="X263" s="393">
        <f>SUM(B263:W263)</f>
        <v>9773</v>
      </c>
      <c r="Y263" s="671" t="s">
        <v>56</v>
      </c>
      <c r="Z263" s="271">
        <f>X249-X263</f>
        <v>5</v>
      </c>
      <c r="AA263" s="292">
        <f>Z263/X249</f>
        <v>5.1135201472693806E-4</v>
      </c>
    </row>
    <row r="264" spans="1:27" x14ac:dyDescent="0.2">
      <c r="A264" s="273" t="s">
        <v>28</v>
      </c>
      <c r="B264" s="218">
        <v>97</v>
      </c>
      <c r="C264" s="672">
        <v>98.5</v>
      </c>
      <c r="D264" s="672">
        <v>102</v>
      </c>
      <c r="E264" s="322">
        <v>103</v>
      </c>
      <c r="F264" s="599">
        <v>101</v>
      </c>
      <c r="G264" s="672">
        <v>100.5</v>
      </c>
      <c r="H264" s="672">
        <v>99</v>
      </c>
      <c r="I264" s="322">
        <v>97.5</v>
      </c>
      <c r="J264" s="218">
        <v>102</v>
      </c>
      <c r="K264" s="672">
        <v>100.5</v>
      </c>
      <c r="L264" s="672">
        <v>98.5</v>
      </c>
      <c r="M264" s="322">
        <v>96.5</v>
      </c>
      <c r="N264" s="218">
        <v>103.5</v>
      </c>
      <c r="O264" s="672">
        <v>102</v>
      </c>
      <c r="P264" s="672">
        <v>98.5</v>
      </c>
      <c r="Q264" s="672">
        <v>98</v>
      </c>
      <c r="R264" s="322">
        <v>96.5</v>
      </c>
      <c r="S264" s="218">
        <v>103.5</v>
      </c>
      <c r="T264" s="672">
        <v>101.5</v>
      </c>
      <c r="U264" s="672">
        <v>98.5</v>
      </c>
      <c r="V264" s="672">
        <v>97</v>
      </c>
      <c r="W264" s="219">
        <v>97</v>
      </c>
      <c r="X264" s="394"/>
      <c r="Y264" s="671" t="s">
        <v>57</v>
      </c>
      <c r="Z264" s="577">
        <v>91.95</v>
      </c>
      <c r="AA264" s="228"/>
    </row>
    <row r="265" spans="1:27" ht="13.5" thickBot="1" x14ac:dyDescent="0.25">
      <c r="A265" s="274" t="s">
        <v>26</v>
      </c>
      <c r="B265" s="216">
        <f t="shared" ref="B265:W265" si="148">(B264-B250)</f>
        <v>7.5</v>
      </c>
      <c r="C265" s="217">
        <f t="shared" si="148"/>
        <v>7.5</v>
      </c>
      <c r="D265" s="217">
        <f t="shared" si="148"/>
        <v>7.5</v>
      </c>
      <c r="E265" s="416">
        <f t="shared" si="148"/>
        <v>7.5</v>
      </c>
      <c r="F265" s="216">
        <f t="shared" si="148"/>
        <v>7</v>
      </c>
      <c r="G265" s="217">
        <f t="shared" si="148"/>
        <v>7.5</v>
      </c>
      <c r="H265" s="217">
        <f t="shared" si="148"/>
        <v>7.5</v>
      </c>
      <c r="I265" s="416">
        <f t="shared" si="148"/>
        <v>7</v>
      </c>
      <c r="J265" s="216">
        <f t="shared" si="148"/>
        <v>7.5</v>
      </c>
      <c r="K265" s="217">
        <f t="shared" si="148"/>
        <v>7</v>
      </c>
      <c r="L265" s="217">
        <f t="shared" si="148"/>
        <v>7.5</v>
      </c>
      <c r="M265" s="416">
        <f t="shared" si="148"/>
        <v>7.5</v>
      </c>
      <c r="N265" s="216">
        <f t="shared" si="148"/>
        <v>7.5</v>
      </c>
      <c r="O265" s="217">
        <f t="shared" si="148"/>
        <v>7.5</v>
      </c>
      <c r="P265" s="217">
        <f t="shared" si="148"/>
        <v>7.5</v>
      </c>
      <c r="Q265" s="217">
        <f t="shared" si="148"/>
        <v>7.5</v>
      </c>
      <c r="R265" s="416">
        <f t="shared" si="148"/>
        <v>7.5</v>
      </c>
      <c r="S265" s="216">
        <f t="shared" si="148"/>
        <v>7.5</v>
      </c>
      <c r="T265" s="217">
        <f t="shared" si="148"/>
        <v>7.5</v>
      </c>
      <c r="U265" s="217">
        <f t="shared" si="148"/>
        <v>7.5</v>
      </c>
      <c r="V265" s="217">
        <f t="shared" si="148"/>
        <v>7</v>
      </c>
      <c r="W265" s="410">
        <f t="shared" si="148"/>
        <v>7.5</v>
      </c>
      <c r="X265" s="395"/>
      <c r="Y265" s="671" t="s">
        <v>57</v>
      </c>
      <c r="Z265" s="577">
        <f>Z264-Z250</f>
        <v>7.3400000000000034</v>
      </c>
      <c r="AA265" s="671"/>
    </row>
    <row r="267" spans="1:27" ht="13.5" thickBot="1" x14ac:dyDescent="0.25"/>
    <row r="268" spans="1:27" ht="13.5" thickBot="1" x14ac:dyDescent="0.25">
      <c r="A268" s="680" t="s">
        <v>247</v>
      </c>
      <c r="B268" s="690" t="s">
        <v>53</v>
      </c>
      <c r="C268" s="691"/>
      <c r="D268" s="691"/>
      <c r="E268" s="691"/>
      <c r="F268" s="691"/>
      <c r="G268" s="691"/>
      <c r="H268" s="691"/>
      <c r="I268" s="691"/>
      <c r="J268" s="690" t="s">
        <v>142</v>
      </c>
      <c r="K268" s="691"/>
      <c r="L268" s="691"/>
      <c r="M268" s="691"/>
      <c r="N268" s="690" t="s">
        <v>63</v>
      </c>
      <c r="O268" s="691"/>
      <c r="P268" s="691"/>
      <c r="Q268" s="691"/>
      <c r="R268" s="692"/>
      <c r="S268" s="690" t="s">
        <v>64</v>
      </c>
      <c r="T268" s="691"/>
      <c r="U268" s="691"/>
      <c r="V268" s="691"/>
      <c r="W268" s="692"/>
      <c r="X268" s="298" t="s">
        <v>55</v>
      </c>
      <c r="Y268" s="677"/>
      <c r="Z268" s="677"/>
      <c r="AA268" s="677"/>
    </row>
    <row r="269" spans="1:27" x14ac:dyDescent="0.2">
      <c r="A269" s="231" t="s">
        <v>54</v>
      </c>
      <c r="B269" s="324">
        <v>1</v>
      </c>
      <c r="C269" s="325">
        <v>2</v>
      </c>
      <c r="D269" s="325">
        <v>3</v>
      </c>
      <c r="E269" s="326">
        <v>4</v>
      </c>
      <c r="F269" s="578">
        <v>5</v>
      </c>
      <c r="G269" s="325">
        <v>6</v>
      </c>
      <c r="H269" s="325">
        <v>7</v>
      </c>
      <c r="I269" s="326">
        <v>8</v>
      </c>
      <c r="J269" s="324">
        <v>1</v>
      </c>
      <c r="K269" s="325">
        <v>2</v>
      </c>
      <c r="L269" s="325">
        <v>3</v>
      </c>
      <c r="M269" s="326">
        <v>4</v>
      </c>
      <c r="N269" s="324">
        <v>1</v>
      </c>
      <c r="O269" s="325">
        <v>2</v>
      </c>
      <c r="P269" s="325">
        <v>3</v>
      </c>
      <c r="Q269" s="325">
        <v>4</v>
      </c>
      <c r="R269" s="326">
        <v>5</v>
      </c>
      <c r="S269" s="324">
        <v>1</v>
      </c>
      <c r="T269" s="325">
        <v>2</v>
      </c>
      <c r="U269" s="325">
        <v>3</v>
      </c>
      <c r="V269" s="325">
        <v>4</v>
      </c>
      <c r="W269" s="326">
        <v>5</v>
      </c>
      <c r="X269" s="450">
        <v>728</v>
      </c>
      <c r="Y269" s="677"/>
      <c r="Z269" s="677"/>
      <c r="AA269" s="677"/>
    </row>
    <row r="270" spans="1:27" ht="13.5" thickBot="1" x14ac:dyDescent="0.25">
      <c r="A270" s="231" t="s">
        <v>2</v>
      </c>
      <c r="B270" s="532">
        <v>4</v>
      </c>
      <c r="C270" s="449">
        <v>3</v>
      </c>
      <c r="D270" s="461">
        <v>2</v>
      </c>
      <c r="E270" s="533">
        <v>1</v>
      </c>
      <c r="F270" s="453">
        <v>1</v>
      </c>
      <c r="G270" s="461">
        <v>2</v>
      </c>
      <c r="H270" s="449">
        <v>3</v>
      </c>
      <c r="I270" s="534">
        <v>4</v>
      </c>
      <c r="J270" s="453">
        <v>1</v>
      </c>
      <c r="K270" s="461">
        <v>2</v>
      </c>
      <c r="L270" s="449">
        <v>3</v>
      </c>
      <c r="M270" s="534">
        <v>4</v>
      </c>
      <c r="N270" s="453">
        <v>1</v>
      </c>
      <c r="O270" s="454">
        <v>2</v>
      </c>
      <c r="P270" s="449">
        <v>3</v>
      </c>
      <c r="Q270" s="455">
        <v>4</v>
      </c>
      <c r="R270" s="535">
        <v>5</v>
      </c>
      <c r="S270" s="422">
        <v>1</v>
      </c>
      <c r="T270" s="426">
        <v>2</v>
      </c>
      <c r="U270" s="424">
        <v>3</v>
      </c>
      <c r="V270" s="465">
        <v>4</v>
      </c>
      <c r="W270" s="491">
        <v>5</v>
      </c>
      <c r="X270" s="451" t="s">
        <v>0</v>
      </c>
      <c r="Y270" s="677"/>
      <c r="Z270" s="677"/>
      <c r="AA270" s="677"/>
    </row>
    <row r="271" spans="1:27" x14ac:dyDescent="0.2">
      <c r="A271" s="236" t="s">
        <v>3</v>
      </c>
      <c r="B271" s="456">
        <v>2130</v>
      </c>
      <c r="C271" s="457">
        <v>2130</v>
      </c>
      <c r="D271" s="457">
        <v>2130</v>
      </c>
      <c r="E271" s="459">
        <v>2130</v>
      </c>
      <c r="F271" s="579">
        <v>2130</v>
      </c>
      <c r="G271" s="457">
        <v>2130</v>
      </c>
      <c r="H271" s="457">
        <v>2130</v>
      </c>
      <c r="I271" s="459">
        <v>2130</v>
      </c>
      <c r="J271" s="456">
        <v>2130</v>
      </c>
      <c r="K271" s="457">
        <v>2130</v>
      </c>
      <c r="L271" s="457">
        <v>2130</v>
      </c>
      <c r="M271" s="459">
        <v>2130</v>
      </c>
      <c r="N271" s="456">
        <v>2130</v>
      </c>
      <c r="O271" s="457">
        <v>2130</v>
      </c>
      <c r="P271" s="457">
        <v>2130</v>
      </c>
      <c r="Q271" s="457">
        <v>2130</v>
      </c>
      <c r="R271" s="459">
        <v>2130</v>
      </c>
      <c r="S271" s="486">
        <v>2130</v>
      </c>
      <c r="T271" s="418">
        <v>2130</v>
      </c>
      <c r="U271" s="418">
        <v>2130</v>
      </c>
      <c r="V271" s="418">
        <v>2130</v>
      </c>
      <c r="W271" s="420">
        <v>2130</v>
      </c>
      <c r="X271" s="452">
        <v>2130</v>
      </c>
      <c r="Y271" s="328"/>
      <c r="Z271" s="329"/>
      <c r="AA271" s="329"/>
    </row>
    <row r="272" spans="1:27" x14ac:dyDescent="0.2">
      <c r="A272" s="242" t="s">
        <v>6</v>
      </c>
      <c r="B272" s="243">
        <v>2202</v>
      </c>
      <c r="C272" s="244">
        <v>2182</v>
      </c>
      <c r="D272" s="244">
        <v>2145</v>
      </c>
      <c r="E272" s="245">
        <v>2100</v>
      </c>
      <c r="F272" s="244">
        <v>2133</v>
      </c>
      <c r="G272" s="244">
        <v>2115</v>
      </c>
      <c r="H272" s="244">
        <v>2179</v>
      </c>
      <c r="I272" s="245">
        <v>2226</v>
      </c>
      <c r="J272" s="243">
        <v>2118</v>
      </c>
      <c r="K272" s="244">
        <v>2162</v>
      </c>
      <c r="L272" s="244">
        <v>2136</v>
      </c>
      <c r="M272" s="245">
        <v>2220</v>
      </c>
      <c r="N272" s="243">
        <v>2170</v>
      </c>
      <c r="O272" s="244">
        <v>2150</v>
      </c>
      <c r="P272" s="244">
        <v>2161</v>
      </c>
      <c r="Q272" s="244">
        <v>2163</v>
      </c>
      <c r="R272" s="245">
        <v>2251</v>
      </c>
      <c r="S272" s="246">
        <v>2145</v>
      </c>
      <c r="T272" s="244">
        <v>2087</v>
      </c>
      <c r="U272" s="244">
        <v>2175</v>
      </c>
      <c r="V272" s="244">
        <v>2166</v>
      </c>
      <c r="W272" s="245">
        <v>2146</v>
      </c>
      <c r="X272" s="397">
        <v>2163</v>
      </c>
      <c r="Y272" s="677"/>
      <c r="Z272" s="329"/>
      <c r="AA272" s="329"/>
    </row>
    <row r="273" spans="1:27" x14ac:dyDescent="0.2">
      <c r="A273" s="231" t="s">
        <v>7</v>
      </c>
      <c r="B273" s="247">
        <v>77.8</v>
      </c>
      <c r="C273" s="248">
        <v>895</v>
      </c>
      <c r="D273" s="248">
        <v>93.2</v>
      </c>
      <c r="E273" s="249">
        <v>66.7</v>
      </c>
      <c r="F273" s="523">
        <v>85.2</v>
      </c>
      <c r="G273" s="248">
        <v>85.4</v>
      </c>
      <c r="H273" s="248">
        <v>94.6</v>
      </c>
      <c r="I273" s="249">
        <v>75</v>
      </c>
      <c r="J273" s="247">
        <v>100</v>
      </c>
      <c r="K273" s="248">
        <v>95.2</v>
      </c>
      <c r="L273" s="248">
        <v>84.8</v>
      </c>
      <c r="M273" s="249">
        <v>90</v>
      </c>
      <c r="N273" s="247">
        <v>76.900000000000006</v>
      </c>
      <c r="O273" s="248">
        <v>92.3</v>
      </c>
      <c r="P273" s="248">
        <v>94</v>
      </c>
      <c r="Q273" s="248">
        <v>89.6</v>
      </c>
      <c r="R273" s="249">
        <v>80.8</v>
      </c>
      <c r="S273" s="250">
        <v>57.1</v>
      </c>
      <c r="T273" s="248">
        <v>79.400000000000006</v>
      </c>
      <c r="U273" s="248">
        <v>93.8</v>
      </c>
      <c r="V273" s="248">
        <v>93</v>
      </c>
      <c r="W273" s="249">
        <v>71.400000000000006</v>
      </c>
      <c r="X273" s="398">
        <v>84.3</v>
      </c>
      <c r="Y273" s="525"/>
      <c r="Z273" s="210"/>
      <c r="AA273" s="210"/>
    </row>
    <row r="274" spans="1:27" ht="13.5" thickBot="1" x14ac:dyDescent="0.25">
      <c r="A274" s="231" t="s">
        <v>8</v>
      </c>
      <c r="B274" s="582">
        <v>7.9000000000000001E-2</v>
      </c>
      <c r="C274" s="583">
        <v>5.8000000000000003E-2</v>
      </c>
      <c r="D274" s="583">
        <v>5.0999999999999997E-2</v>
      </c>
      <c r="E274" s="584">
        <v>0.09</v>
      </c>
      <c r="F274" s="582">
        <v>7.5999999999999998E-2</v>
      </c>
      <c r="G274" s="583">
        <v>7.0999999999999994E-2</v>
      </c>
      <c r="H274" s="583">
        <v>5.8999999999999997E-2</v>
      </c>
      <c r="I274" s="584">
        <v>9.6000000000000002E-2</v>
      </c>
      <c r="J274" s="582">
        <v>4.5999999999999999E-2</v>
      </c>
      <c r="K274" s="583">
        <v>5.7000000000000002E-2</v>
      </c>
      <c r="L274" s="583">
        <v>7.0999999999999994E-2</v>
      </c>
      <c r="M274" s="584">
        <v>7.5999999999999998E-2</v>
      </c>
      <c r="N274" s="582">
        <v>8.5999999999999993E-2</v>
      </c>
      <c r="O274" s="583">
        <v>6.2E-2</v>
      </c>
      <c r="P274" s="583">
        <v>5.8000000000000003E-2</v>
      </c>
      <c r="Q274" s="583">
        <v>6.0999999999999999E-2</v>
      </c>
      <c r="R274" s="584">
        <v>8.4000000000000005E-2</v>
      </c>
      <c r="S274" s="585">
        <v>0.107</v>
      </c>
      <c r="T274" s="583">
        <v>8.3000000000000004E-2</v>
      </c>
      <c r="U274" s="583">
        <v>7.2999999999999995E-2</v>
      </c>
      <c r="V274" s="583">
        <v>6.0999999999999999E-2</v>
      </c>
      <c r="W274" s="584">
        <v>8.5999999999999993E-2</v>
      </c>
      <c r="X274" s="399">
        <v>7.2999999999999995E-2</v>
      </c>
      <c r="Y274" s="526"/>
      <c r="Z274" s="371"/>
      <c r="AA274" s="371"/>
    </row>
    <row r="275" spans="1:27" x14ac:dyDescent="0.2">
      <c r="A275" s="242" t="s">
        <v>1</v>
      </c>
      <c r="B275" s="586">
        <f>B272/B271*100-100</f>
        <v>3.3802816901408335</v>
      </c>
      <c r="C275" s="587">
        <f t="shared" ref="C275:E275" si="149">C272/C271*100-100</f>
        <v>2.4413145539906083</v>
      </c>
      <c r="D275" s="587">
        <f t="shared" si="149"/>
        <v>0.70422535211267245</v>
      </c>
      <c r="E275" s="588">
        <f t="shared" si="149"/>
        <v>-1.4084507042253449</v>
      </c>
      <c r="F275" s="586">
        <f>F272/F271*100-100</f>
        <v>0.14084507042252881</v>
      </c>
      <c r="G275" s="587">
        <f t="shared" ref="G275:I275" si="150">G272/G271*100-100</f>
        <v>-0.70422535211267245</v>
      </c>
      <c r="H275" s="587">
        <f t="shared" si="150"/>
        <v>2.3004694835680795</v>
      </c>
      <c r="I275" s="588">
        <f t="shared" si="150"/>
        <v>4.5070422535211208</v>
      </c>
      <c r="J275" s="586">
        <f>J272/J271*100-100</f>
        <v>-0.56338028169014365</v>
      </c>
      <c r="K275" s="587">
        <f>K272/K271*100-100</f>
        <v>1.5023474178403688</v>
      </c>
      <c r="L275" s="587">
        <f t="shared" ref="L275" si="151">L272/L271*100-100</f>
        <v>0.28169014084507182</v>
      </c>
      <c r="M275" s="588">
        <f>M272/M271*100-100</f>
        <v>4.2253521126760489</v>
      </c>
      <c r="N275" s="586">
        <f t="shared" ref="N275:P275" si="152">N272/N271*100-100</f>
        <v>1.8779342723004788</v>
      </c>
      <c r="O275" s="587">
        <f t="shared" si="152"/>
        <v>0.9389671361502252</v>
      </c>
      <c r="P275" s="587">
        <f t="shared" si="152"/>
        <v>1.455399061032864</v>
      </c>
      <c r="Q275" s="587">
        <f>Q272/Q271*100-100</f>
        <v>1.5492957746478879</v>
      </c>
      <c r="R275" s="588">
        <f>R272/R271*100-100</f>
        <v>5.6807511737089271</v>
      </c>
      <c r="S275" s="589">
        <f t="shared" ref="S275:X275" si="153">S272/S271*100-100</f>
        <v>0.70422535211267245</v>
      </c>
      <c r="T275" s="587">
        <f t="shared" si="153"/>
        <v>-2.0187793427230076</v>
      </c>
      <c r="U275" s="587">
        <f t="shared" si="153"/>
        <v>2.1126760563380316</v>
      </c>
      <c r="V275" s="587">
        <f t="shared" si="153"/>
        <v>1.6901408450704167</v>
      </c>
      <c r="W275" s="588">
        <f t="shared" si="153"/>
        <v>0.75117370892019153</v>
      </c>
      <c r="X275" s="390">
        <f t="shared" si="153"/>
        <v>1.5492957746478879</v>
      </c>
      <c r="Y275" s="677"/>
      <c r="Z275" s="371"/>
      <c r="AA275" s="371"/>
    </row>
    <row r="276" spans="1:27" ht="13.5" thickBot="1" x14ac:dyDescent="0.25">
      <c r="A276" s="261" t="s">
        <v>27</v>
      </c>
      <c r="B276" s="262">
        <f t="shared" ref="B276:I276" si="154">B272-B258</f>
        <v>175</v>
      </c>
      <c r="C276" s="263">
        <f t="shared" si="154"/>
        <v>179</v>
      </c>
      <c r="D276" s="263">
        <f t="shared" si="154"/>
        <v>200</v>
      </c>
      <c r="E276" s="264">
        <f t="shared" si="154"/>
        <v>150</v>
      </c>
      <c r="F276" s="649">
        <f t="shared" si="154"/>
        <v>152</v>
      </c>
      <c r="G276" s="263">
        <f t="shared" si="154"/>
        <v>155</v>
      </c>
      <c r="H276" s="263">
        <f t="shared" si="154"/>
        <v>179</v>
      </c>
      <c r="I276" s="264">
        <f t="shared" si="154"/>
        <v>185</v>
      </c>
      <c r="J276" s="262">
        <f>J272-W258</f>
        <v>67</v>
      </c>
      <c r="K276" s="263">
        <f>K272-Q258</f>
        <v>170</v>
      </c>
      <c r="L276" s="263">
        <f>L272-J258</f>
        <v>242</v>
      </c>
      <c r="M276" s="264">
        <f>M272-K258</f>
        <v>225</v>
      </c>
      <c r="N276" s="262">
        <f t="shared" ref="N276:X276" si="155">N272-N258</f>
        <v>239</v>
      </c>
      <c r="O276" s="263">
        <f t="shared" si="155"/>
        <v>198</v>
      </c>
      <c r="P276" s="263">
        <f t="shared" si="155"/>
        <v>187</v>
      </c>
      <c r="Q276" s="263">
        <f t="shared" si="155"/>
        <v>171</v>
      </c>
      <c r="R276" s="264">
        <f t="shared" si="155"/>
        <v>182</v>
      </c>
      <c r="S276" s="317">
        <f t="shared" si="155"/>
        <v>236</v>
      </c>
      <c r="T276" s="263">
        <f t="shared" si="155"/>
        <v>163</v>
      </c>
      <c r="U276" s="263">
        <f t="shared" si="155"/>
        <v>215</v>
      </c>
      <c r="V276" s="263">
        <f t="shared" si="155"/>
        <v>143</v>
      </c>
      <c r="W276" s="264">
        <f t="shared" si="155"/>
        <v>95</v>
      </c>
      <c r="X276" s="400">
        <f t="shared" si="155"/>
        <v>178</v>
      </c>
      <c r="Y276" s="336"/>
      <c r="Z276" s="210"/>
      <c r="AA276" s="371"/>
    </row>
    <row r="277" spans="1:27" x14ac:dyDescent="0.2">
      <c r="A277" s="266" t="s">
        <v>51</v>
      </c>
      <c r="B277" s="267">
        <v>369</v>
      </c>
      <c r="C277" s="268">
        <v>769</v>
      </c>
      <c r="D277" s="268">
        <v>591</v>
      </c>
      <c r="E277" s="323">
        <v>234</v>
      </c>
      <c r="F277" s="567">
        <v>360</v>
      </c>
      <c r="G277" s="268">
        <v>549</v>
      </c>
      <c r="H277" s="268">
        <v>492</v>
      </c>
      <c r="I277" s="323">
        <v>432</v>
      </c>
      <c r="J277" s="267">
        <v>138</v>
      </c>
      <c r="K277" s="268">
        <v>284</v>
      </c>
      <c r="L277" s="268">
        <v>445</v>
      </c>
      <c r="M277" s="323">
        <v>410</v>
      </c>
      <c r="N277" s="267">
        <v>337</v>
      </c>
      <c r="O277" s="268">
        <v>357</v>
      </c>
      <c r="P277" s="268">
        <v>679</v>
      </c>
      <c r="Q277" s="268">
        <v>646</v>
      </c>
      <c r="R277" s="323">
        <v>347</v>
      </c>
      <c r="S277" s="267">
        <v>290</v>
      </c>
      <c r="T277" s="268">
        <v>460</v>
      </c>
      <c r="U277" s="268">
        <v>630</v>
      </c>
      <c r="V277" s="268">
        <v>575</v>
      </c>
      <c r="W277" s="269">
        <v>377</v>
      </c>
      <c r="X277" s="393">
        <f>SUM(B277:W277)</f>
        <v>9771</v>
      </c>
      <c r="Y277" s="677" t="s">
        <v>56</v>
      </c>
      <c r="Z277" s="271">
        <f>X263-X277</f>
        <v>2</v>
      </c>
      <c r="AA277" s="292">
        <f>Z277/X263</f>
        <v>2.0464545175483476E-4</v>
      </c>
    </row>
    <row r="278" spans="1:27" x14ac:dyDescent="0.2">
      <c r="A278" s="273" t="s">
        <v>28</v>
      </c>
      <c r="B278" s="218">
        <v>104.5</v>
      </c>
      <c r="C278" s="678">
        <v>105.5</v>
      </c>
      <c r="D278" s="678">
        <v>109</v>
      </c>
      <c r="E278" s="322">
        <v>110.5</v>
      </c>
      <c r="F278" s="599">
        <v>108.5</v>
      </c>
      <c r="G278" s="678">
        <v>108</v>
      </c>
      <c r="H278" s="678">
        <v>106.5</v>
      </c>
      <c r="I278" s="322">
        <v>104.5</v>
      </c>
      <c r="J278" s="218">
        <v>109.5</v>
      </c>
      <c r="K278" s="678">
        <v>107.5</v>
      </c>
      <c r="L278" s="678">
        <v>106</v>
      </c>
      <c r="M278" s="322">
        <v>103.5</v>
      </c>
      <c r="N278" s="218">
        <v>110.5</v>
      </c>
      <c r="O278" s="678">
        <v>109</v>
      </c>
      <c r="P278" s="678">
        <v>105.5</v>
      </c>
      <c r="Q278" s="678">
        <v>105</v>
      </c>
      <c r="R278" s="322">
        <v>103.5</v>
      </c>
      <c r="S278" s="218">
        <v>110.5</v>
      </c>
      <c r="T278" s="678">
        <v>109</v>
      </c>
      <c r="U278" s="678">
        <v>105.5</v>
      </c>
      <c r="V278" s="678">
        <v>104.5</v>
      </c>
      <c r="W278" s="219">
        <v>104.5</v>
      </c>
      <c r="X278" s="394"/>
      <c r="Y278" s="677" t="s">
        <v>57</v>
      </c>
      <c r="Z278" s="577">
        <v>99.33</v>
      </c>
      <c r="AA278" s="228"/>
    </row>
    <row r="279" spans="1:27" ht="13.5" thickBot="1" x14ac:dyDescent="0.25">
      <c r="A279" s="274" t="s">
        <v>26</v>
      </c>
      <c r="B279" s="216">
        <f t="shared" ref="B279:W279" si="156">(B278-B264)</f>
        <v>7.5</v>
      </c>
      <c r="C279" s="217">
        <f t="shared" si="156"/>
        <v>7</v>
      </c>
      <c r="D279" s="217">
        <f t="shared" si="156"/>
        <v>7</v>
      </c>
      <c r="E279" s="416">
        <f t="shared" si="156"/>
        <v>7.5</v>
      </c>
      <c r="F279" s="216">
        <f t="shared" si="156"/>
        <v>7.5</v>
      </c>
      <c r="G279" s="217">
        <f t="shared" si="156"/>
        <v>7.5</v>
      </c>
      <c r="H279" s="217">
        <f t="shared" si="156"/>
        <v>7.5</v>
      </c>
      <c r="I279" s="416">
        <f t="shared" si="156"/>
        <v>7</v>
      </c>
      <c r="J279" s="216">
        <f t="shared" si="156"/>
        <v>7.5</v>
      </c>
      <c r="K279" s="217">
        <f t="shared" si="156"/>
        <v>7</v>
      </c>
      <c r="L279" s="217">
        <f t="shared" si="156"/>
        <v>7.5</v>
      </c>
      <c r="M279" s="416">
        <f t="shared" si="156"/>
        <v>7</v>
      </c>
      <c r="N279" s="216">
        <f t="shared" si="156"/>
        <v>7</v>
      </c>
      <c r="O279" s="217">
        <f t="shared" si="156"/>
        <v>7</v>
      </c>
      <c r="P279" s="217">
        <f t="shared" si="156"/>
        <v>7</v>
      </c>
      <c r="Q279" s="217">
        <f t="shared" si="156"/>
        <v>7</v>
      </c>
      <c r="R279" s="416">
        <f t="shared" si="156"/>
        <v>7</v>
      </c>
      <c r="S279" s="216">
        <f t="shared" si="156"/>
        <v>7</v>
      </c>
      <c r="T279" s="217">
        <f t="shared" si="156"/>
        <v>7.5</v>
      </c>
      <c r="U279" s="217">
        <f t="shared" si="156"/>
        <v>7</v>
      </c>
      <c r="V279" s="217">
        <f t="shared" si="156"/>
        <v>7.5</v>
      </c>
      <c r="W279" s="410">
        <f t="shared" si="156"/>
        <v>7.5</v>
      </c>
      <c r="X279" s="395"/>
      <c r="Y279" s="677" t="s">
        <v>57</v>
      </c>
      <c r="Z279" s="577">
        <f>Z278-Z264</f>
        <v>7.3799999999999955</v>
      </c>
      <c r="AA279" s="677"/>
    </row>
    <row r="281" spans="1:27" ht="13.5" thickBot="1" x14ac:dyDescent="0.25"/>
    <row r="282" spans="1:27" ht="13.5" thickBot="1" x14ac:dyDescent="0.25">
      <c r="A282" s="683" t="s">
        <v>248</v>
      </c>
      <c r="B282" s="690" t="s">
        <v>53</v>
      </c>
      <c r="C282" s="691"/>
      <c r="D282" s="691"/>
      <c r="E282" s="691"/>
      <c r="F282" s="691"/>
      <c r="G282" s="691"/>
      <c r="H282" s="691"/>
      <c r="I282" s="691"/>
      <c r="J282" s="690" t="s">
        <v>142</v>
      </c>
      <c r="K282" s="691"/>
      <c r="L282" s="691"/>
      <c r="M282" s="691"/>
      <c r="N282" s="690" t="s">
        <v>63</v>
      </c>
      <c r="O282" s="691"/>
      <c r="P282" s="691"/>
      <c r="Q282" s="691"/>
      <c r="R282" s="692"/>
      <c r="S282" s="690" t="s">
        <v>64</v>
      </c>
      <c r="T282" s="691"/>
      <c r="U282" s="691"/>
      <c r="V282" s="691"/>
      <c r="W282" s="692"/>
      <c r="X282" s="298" t="s">
        <v>55</v>
      </c>
      <c r="Y282" s="681"/>
      <c r="Z282" s="681"/>
      <c r="AA282" s="681"/>
    </row>
    <row r="283" spans="1:27" x14ac:dyDescent="0.2">
      <c r="A283" s="231" t="s">
        <v>54</v>
      </c>
      <c r="B283" s="324">
        <v>1</v>
      </c>
      <c r="C283" s="325">
        <v>2</v>
      </c>
      <c r="D283" s="325">
        <v>3</v>
      </c>
      <c r="E283" s="326">
        <v>4</v>
      </c>
      <c r="F283" s="578">
        <v>5</v>
      </c>
      <c r="G283" s="325">
        <v>6</v>
      </c>
      <c r="H283" s="325">
        <v>7</v>
      </c>
      <c r="I283" s="326">
        <v>8</v>
      </c>
      <c r="J283" s="324">
        <v>1</v>
      </c>
      <c r="K283" s="325">
        <v>2</v>
      </c>
      <c r="L283" s="325">
        <v>3</v>
      </c>
      <c r="M283" s="326">
        <v>4</v>
      </c>
      <c r="N283" s="324">
        <v>1</v>
      </c>
      <c r="O283" s="325">
        <v>2</v>
      </c>
      <c r="P283" s="325">
        <v>3</v>
      </c>
      <c r="Q283" s="325">
        <v>4</v>
      </c>
      <c r="R283" s="326">
        <v>5</v>
      </c>
      <c r="S283" s="324">
        <v>1</v>
      </c>
      <c r="T283" s="325">
        <v>2</v>
      </c>
      <c r="U283" s="325">
        <v>3</v>
      </c>
      <c r="V283" s="325">
        <v>4</v>
      </c>
      <c r="W283" s="326">
        <v>5</v>
      </c>
      <c r="X283" s="450">
        <v>724</v>
      </c>
      <c r="Y283" s="681"/>
      <c r="Z283" s="681"/>
      <c r="AA283" s="681"/>
    </row>
    <row r="284" spans="1:27" ht="13.5" thickBot="1" x14ac:dyDescent="0.25">
      <c r="A284" s="231" t="s">
        <v>2</v>
      </c>
      <c r="B284" s="532">
        <v>4</v>
      </c>
      <c r="C284" s="449">
        <v>3</v>
      </c>
      <c r="D284" s="461">
        <v>2</v>
      </c>
      <c r="E284" s="533">
        <v>1</v>
      </c>
      <c r="F284" s="453">
        <v>1</v>
      </c>
      <c r="G284" s="461">
        <v>2</v>
      </c>
      <c r="H284" s="449">
        <v>3</v>
      </c>
      <c r="I284" s="534">
        <v>4</v>
      </c>
      <c r="J284" s="453">
        <v>1</v>
      </c>
      <c r="K284" s="461">
        <v>2</v>
      </c>
      <c r="L284" s="449">
        <v>3</v>
      </c>
      <c r="M284" s="534">
        <v>4</v>
      </c>
      <c r="N284" s="453">
        <v>1</v>
      </c>
      <c r="O284" s="454">
        <v>2</v>
      </c>
      <c r="P284" s="449">
        <v>3</v>
      </c>
      <c r="Q284" s="455">
        <v>4</v>
      </c>
      <c r="R284" s="535">
        <v>5</v>
      </c>
      <c r="S284" s="422">
        <v>1</v>
      </c>
      <c r="T284" s="426">
        <v>2</v>
      </c>
      <c r="U284" s="424">
        <v>3</v>
      </c>
      <c r="V284" s="465">
        <v>4</v>
      </c>
      <c r="W284" s="491">
        <v>5</v>
      </c>
      <c r="X284" s="451" t="s">
        <v>0</v>
      </c>
      <c r="Y284" s="681"/>
      <c r="Z284" s="681"/>
      <c r="AA284" s="681"/>
    </row>
    <row r="285" spans="1:27" x14ac:dyDescent="0.2">
      <c r="A285" s="236" t="s">
        <v>3</v>
      </c>
      <c r="B285" s="456">
        <v>2290</v>
      </c>
      <c r="C285" s="457">
        <v>2290</v>
      </c>
      <c r="D285" s="457">
        <v>2290</v>
      </c>
      <c r="E285" s="459">
        <v>2290</v>
      </c>
      <c r="F285" s="579">
        <v>2290</v>
      </c>
      <c r="G285" s="457">
        <v>2290</v>
      </c>
      <c r="H285" s="457">
        <v>2290</v>
      </c>
      <c r="I285" s="459">
        <v>2290</v>
      </c>
      <c r="J285" s="456">
        <v>2290</v>
      </c>
      <c r="K285" s="457">
        <v>2290</v>
      </c>
      <c r="L285" s="457">
        <v>2290</v>
      </c>
      <c r="M285" s="459">
        <v>2290</v>
      </c>
      <c r="N285" s="456">
        <v>2290</v>
      </c>
      <c r="O285" s="457">
        <v>2290</v>
      </c>
      <c r="P285" s="457">
        <v>2290</v>
      </c>
      <c r="Q285" s="457">
        <v>2290</v>
      </c>
      <c r="R285" s="459">
        <v>2290</v>
      </c>
      <c r="S285" s="486">
        <v>2290</v>
      </c>
      <c r="T285" s="418">
        <v>2290</v>
      </c>
      <c r="U285" s="418">
        <v>2290</v>
      </c>
      <c r="V285" s="418">
        <v>2290</v>
      </c>
      <c r="W285" s="420">
        <v>2290</v>
      </c>
      <c r="X285" s="452">
        <v>2290</v>
      </c>
      <c r="Y285" s="328"/>
      <c r="Z285" s="329"/>
      <c r="AA285" s="329"/>
    </row>
    <row r="286" spans="1:27" x14ac:dyDescent="0.2">
      <c r="A286" s="242" t="s">
        <v>6</v>
      </c>
      <c r="B286" s="243">
        <v>2420</v>
      </c>
      <c r="C286" s="244">
        <v>2366</v>
      </c>
      <c r="D286" s="244">
        <v>2313</v>
      </c>
      <c r="E286" s="245">
        <v>2235</v>
      </c>
      <c r="F286" s="244">
        <v>2325</v>
      </c>
      <c r="G286" s="244">
        <v>2268</v>
      </c>
      <c r="H286" s="244">
        <v>2316</v>
      </c>
      <c r="I286" s="245">
        <v>2347</v>
      </c>
      <c r="J286" s="243">
        <v>2310</v>
      </c>
      <c r="K286" s="244">
        <v>2361</v>
      </c>
      <c r="L286" s="244">
        <v>2352</v>
      </c>
      <c r="M286" s="245">
        <v>2408</v>
      </c>
      <c r="N286" s="243">
        <v>2324</v>
      </c>
      <c r="O286" s="244">
        <v>2346</v>
      </c>
      <c r="P286" s="244">
        <v>2357</v>
      </c>
      <c r="Q286" s="244">
        <v>2305</v>
      </c>
      <c r="R286" s="245">
        <v>2402</v>
      </c>
      <c r="S286" s="246">
        <v>2179</v>
      </c>
      <c r="T286" s="244">
        <v>2242</v>
      </c>
      <c r="U286" s="244">
        <v>2330</v>
      </c>
      <c r="V286" s="244">
        <v>2353</v>
      </c>
      <c r="W286" s="245">
        <v>2358</v>
      </c>
      <c r="X286" s="397">
        <v>2330</v>
      </c>
      <c r="Y286" s="681"/>
      <c r="Z286" s="329"/>
      <c r="AA286" s="329"/>
    </row>
    <row r="287" spans="1:27" x14ac:dyDescent="0.2">
      <c r="A287" s="231" t="s">
        <v>7</v>
      </c>
      <c r="B287" s="247">
        <v>63</v>
      </c>
      <c r="C287" s="248">
        <v>82.5</v>
      </c>
      <c r="D287" s="248">
        <v>84.1</v>
      </c>
      <c r="E287" s="249">
        <v>76.5</v>
      </c>
      <c r="F287" s="523">
        <v>81.5</v>
      </c>
      <c r="G287" s="248">
        <v>92.7</v>
      </c>
      <c r="H287" s="248">
        <v>94.4</v>
      </c>
      <c r="I287" s="249">
        <v>78.099999999999994</v>
      </c>
      <c r="J287" s="247">
        <v>81.8</v>
      </c>
      <c r="K287" s="248">
        <v>90.5</v>
      </c>
      <c r="L287" s="248">
        <v>84.8</v>
      </c>
      <c r="M287" s="249">
        <v>86.7</v>
      </c>
      <c r="N287" s="247">
        <v>72</v>
      </c>
      <c r="O287" s="248">
        <v>73.099999999999994</v>
      </c>
      <c r="P287" s="248">
        <v>84</v>
      </c>
      <c r="Q287" s="248">
        <v>81.2</v>
      </c>
      <c r="R287" s="249">
        <v>80.8</v>
      </c>
      <c r="S287" s="250">
        <v>61.9</v>
      </c>
      <c r="T287" s="248">
        <v>72.099999999999994</v>
      </c>
      <c r="U287" s="248">
        <v>70.2</v>
      </c>
      <c r="V287" s="248">
        <v>82.4</v>
      </c>
      <c r="W287" s="249">
        <v>82.1</v>
      </c>
      <c r="X287" s="398">
        <v>80.7</v>
      </c>
      <c r="Y287" s="525"/>
      <c r="Z287" s="210"/>
      <c r="AA287" s="210"/>
    </row>
    <row r="288" spans="1:27" ht="13.5" thickBot="1" x14ac:dyDescent="0.25">
      <c r="A288" s="231" t="s">
        <v>8</v>
      </c>
      <c r="B288" s="582">
        <v>8.7999999999999995E-2</v>
      </c>
      <c r="C288" s="583">
        <v>7.1999999999999995E-2</v>
      </c>
      <c r="D288" s="583">
        <v>6.6000000000000003E-2</v>
      </c>
      <c r="E288" s="584">
        <v>9.1999999999999998E-2</v>
      </c>
      <c r="F288" s="582">
        <v>6.8000000000000005E-2</v>
      </c>
      <c r="G288" s="583">
        <v>5.8999999999999997E-2</v>
      </c>
      <c r="H288" s="583">
        <v>6.4000000000000001E-2</v>
      </c>
      <c r="I288" s="584">
        <v>7.6999999999999999E-2</v>
      </c>
      <c r="J288" s="582">
        <v>7.2999999999999995E-2</v>
      </c>
      <c r="K288" s="583">
        <v>5.8999999999999997E-2</v>
      </c>
      <c r="L288" s="583">
        <v>6.4000000000000001E-2</v>
      </c>
      <c r="M288" s="584">
        <v>6.5000000000000002E-2</v>
      </c>
      <c r="N288" s="582">
        <v>9.8000000000000004E-2</v>
      </c>
      <c r="O288" s="583">
        <v>8.3000000000000004E-2</v>
      </c>
      <c r="P288" s="583">
        <v>7.0000000000000007E-2</v>
      </c>
      <c r="Q288" s="583">
        <v>6.8000000000000005E-2</v>
      </c>
      <c r="R288" s="584">
        <v>0.7</v>
      </c>
      <c r="S288" s="585">
        <v>9.5000000000000001E-2</v>
      </c>
      <c r="T288" s="583">
        <v>8.5999999999999993E-2</v>
      </c>
      <c r="U288" s="583">
        <v>0.09</v>
      </c>
      <c r="V288" s="583">
        <v>7.1999999999999995E-2</v>
      </c>
      <c r="W288" s="584">
        <v>7.4999999999999997E-2</v>
      </c>
      <c r="X288" s="399">
        <v>7.6999999999999999E-2</v>
      </c>
      <c r="Y288" s="526"/>
      <c r="Z288" s="371"/>
      <c r="AA288" s="371"/>
    </row>
    <row r="289" spans="1:27" x14ac:dyDescent="0.2">
      <c r="A289" s="242" t="s">
        <v>1</v>
      </c>
      <c r="B289" s="586">
        <f>B286/B285*100-100</f>
        <v>5.6768558951965105</v>
      </c>
      <c r="C289" s="587">
        <f t="shared" ref="C289:E289" si="157">C286/C285*100-100</f>
        <v>3.3187772925764136</v>
      </c>
      <c r="D289" s="587">
        <f t="shared" si="157"/>
        <v>1.0043668122270617</v>
      </c>
      <c r="E289" s="588">
        <f t="shared" si="157"/>
        <v>-2.4017467248908275</v>
      </c>
      <c r="F289" s="586">
        <f>F286/F285*100-100</f>
        <v>1.5283842794759863</v>
      </c>
      <c r="G289" s="587">
        <f t="shared" ref="G289:I289" si="158">G286/G285*100-100</f>
        <v>-0.96069868995633101</v>
      </c>
      <c r="H289" s="587">
        <f t="shared" si="158"/>
        <v>1.1353711790392964</v>
      </c>
      <c r="I289" s="588">
        <f t="shared" si="158"/>
        <v>2.4890829694323031</v>
      </c>
      <c r="J289" s="586">
        <f>J286/J285*100-100</f>
        <v>0.87336244541485542</v>
      </c>
      <c r="K289" s="587">
        <f>K286/K285*100-100</f>
        <v>3.1004366812227033</v>
      </c>
      <c r="L289" s="587">
        <f t="shared" ref="L289" si="159">L286/L285*100-100</f>
        <v>2.7074235807860134</v>
      </c>
      <c r="M289" s="588">
        <f>M286/M285*100-100</f>
        <v>5.1528384279476001</v>
      </c>
      <c r="N289" s="586">
        <f t="shared" ref="N289:P289" si="160">N286/N285*100-100</f>
        <v>1.4847161572052414</v>
      </c>
      <c r="O289" s="587">
        <f t="shared" si="160"/>
        <v>2.4454148471615582</v>
      </c>
      <c r="P289" s="587">
        <f t="shared" si="160"/>
        <v>2.9257641921397521</v>
      </c>
      <c r="Q289" s="587">
        <f>Q286/Q285*100-100</f>
        <v>0.65502183406114511</v>
      </c>
      <c r="R289" s="588">
        <f>R286/R285*100-100</f>
        <v>4.8908296943231448</v>
      </c>
      <c r="S289" s="589">
        <f t="shared" ref="S289:X289" si="161">S286/S285*100-100</f>
        <v>-4.8471615720523999</v>
      </c>
      <c r="T289" s="587">
        <f t="shared" si="161"/>
        <v>-2.0960698689956274</v>
      </c>
      <c r="U289" s="587">
        <f t="shared" si="161"/>
        <v>1.7467248908296966</v>
      </c>
      <c r="V289" s="587">
        <f t="shared" si="161"/>
        <v>2.7510917030567583</v>
      </c>
      <c r="W289" s="588">
        <f t="shared" si="161"/>
        <v>2.9694323144104686</v>
      </c>
      <c r="X289" s="390">
        <f t="shared" si="161"/>
        <v>1.7467248908296966</v>
      </c>
      <c r="Y289" s="681"/>
      <c r="Z289" s="371"/>
      <c r="AA289" s="371"/>
    </row>
    <row r="290" spans="1:27" ht="13.5" thickBot="1" x14ac:dyDescent="0.25">
      <c r="A290" s="261" t="s">
        <v>27</v>
      </c>
      <c r="B290" s="262">
        <f t="shared" ref="B290:I290" si="162">B286-B272</f>
        <v>218</v>
      </c>
      <c r="C290" s="263">
        <f t="shared" si="162"/>
        <v>184</v>
      </c>
      <c r="D290" s="263">
        <f t="shared" si="162"/>
        <v>168</v>
      </c>
      <c r="E290" s="264">
        <f t="shared" si="162"/>
        <v>135</v>
      </c>
      <c r="F290" s="649">
        <f t="shared" si="162"/>
        <v>192</v>
      </c>
      <c r="G290" s="263">
        <f t="shared" si="162"/>
        <v>153</v>
      </c>
      <c r="H290" s="263">
        <f t="shared" si="162"/>
        <v>137</v>
      </c>
      <c r="I290" s="264">
        <f t="shared" si="162"/>
        <v>121</v>
      </c>
      <c r="J290" s="262">
        <f>J286-W272</f>
        <v>164</v>
      </c>
      <c r="K290" s="263">
        <f>K286-Q272</f>
        <v>198</v>
      </c>
      <c r="L290" s="263">
        <f>L286-J272</f>
        <v>234</v>
      </c>
      <c r="M290" s="264">
        <f>M286-K272</f>
        <v>246</v>
      </c>
      <c r="N290" s="262">
        <f t="shared" ref="N290:X290" si="163">N286-N272</f>
        <v>154</v>
      </c>
      <c r="O290" s="263">
        <f t="shared" si="163"/>
        <v>196</v>
      </c>
      <c r="P290" s="263">
        <f t="shared" si="163"/>
        <v>196</v>
      </c>
      <c r="Q290" s="263">
        <f t="shared" si="163"/>
        <v>142</v>
      </c>
      <c r="R290" s="264">
        <f t="shared" si="163"/>
        <v>151</v>
      </c>
      <c r="S290" s="317">
        <f t="shared" si="163"/>
        <v>34</v>
      </c>
      <c r="T290" s="263">
        <f t="shared" si="163"/>
        <v>155</v>
      </c>
      <c r="U290" s="263">
        <f t="shared" si="163"/>
        <v>155</v>
      </c>
      <c r="V290" s="263">
        <f t="shared" si="163"/>
        <v>187</v>
      </c>
      <c r="W290" s="264">
        <f t="shared" si="163"/>
        <v>212</v>
      </c>
      <c r="X290" s="400">
        <f t="shared" si="163"/>
        <v>167</v>
      </c>
      <c r="Y290" s="336"/>
      <c r="Z290" s="210"/>
      <c r="AA290" s="371"/>
    </row>
    <row r="291" spans="1:27" x14ac:dyDescent="0.2">
      <c r="A291" s="266" t="s">
        <v>51</v>
      </c>
      <c r="B291" s="267">
        <v>369</v>
      </c>
      <c r="C291" s="268">
        <v>769</v>
      </c>
      <c r="D291" s="268">
        <v>590</v>
      </c>
      <c r="E291" s="323">
        <v>234</v>
      </c>
      <c r="F291" s="567">
        <v>360</v>
      </c>
      <c r="G291" s="268">
        <v>549</v>
      </c>
      <c r="H291" s="268">
        <v>492</v>
      </c>
      <c r="I291" s="323">
        <v>432</v>
      </c>
      <c r="J291" s="267">
        <v>137</v>
      </c>
      <c r="K291" s="268">
        <v>284</v>
      </c>
      <c r="L291" s="268">
        <v>445</v>
      </c>
      <c r="M291" s="323">
        <v>410</v>
      </c>
      <c r="N291" s="267">
        <v>337</v>
      </c>
      <c r="O291" s="268">
        <v>355</v>
      </c>
      <c r="P291" s="268">
        <v>679</v>
      </c>
      <c r="Q291" s="268">
        <v>646</v>
      </c>
      <c r="R291" s="323">
        <v>346</v>
      </c>
      <c r="S291" s="267">
        <v>289</v>
      </c>
      <c r="T291" s="268">
        <v>459</v>
      </c>
      <c r="U291" s="268">
        <v>629</v>
      </c>
      <c r="V291" s="268">
        <v>575</v>
      </c>
      <c r="W291" s="269">
        <v>377</v>
      </c>
      <c r="X291" s="393">
        <f>SUM(B291:W291)</f>
        <v>9763</v>
      </c>
      <c r="Y291" s="681" t="s">
        <v>56</v>
      </c>
      <c r="Z291" s="271">
        <f>X277-X291</f>
        <v>8</v>
      </c>
      <c r="AA291" s="292">
        <f>Z291/X277</f>
        <v>8.1874936035206223E-4</v>
      </c>
    </row>
    <row r="292" spans="1:27" x14ac:dyDescent="0.2">
      <c r="A292" s="273" t="s">
        <v>28</v>
      </c>
      <c r="B292" s="218"/>
      <c r="C292" s="682"/>
      <c r="D292" s="682"/>
      <c r="E292" s="322"/>
      <c r="F292" s="599"/>
      <c r="G292" s="682"/>
      <c r="H292" s="682"/>
      <c r="I292" s="322"/>
      <c r="J292" s="218"/>
      <c r="K292" s="682"/>
      <c r="L292" s="682"/>
      <c r="M292" s="322"/>
      <c r="N292" s="218"/>
      <c r="O292" s="682"/>
      <c r="P292" s="682"/>
      <c r="Q292" s="682"/>
      <c r="R292" s="322"/>
      <c r="S292" s="218"/>
      <c r="T292" s="682"/>
      <c r="U292" s="682"/>
      <c r="V292" s="682"/>
      <c r="W292" s="219"/>
      <c r="X292" s="394"/>
      <c r="Y292" s="681" t="s">
        <v>57</v>
      </c>
      <c r="Z292" s="577">
        <v>106.6</v>
      </c>
      <c r="AA292" s="228"/>
    </row>
    <row r="293" spans="1:27" ht="13.5" thickBot="1" x14ac:dyDescent="0.25">
      <c r="A293" s="274" t="s">
        <v>26</v>
      </c>
      <c r="B293" s="216">
        <f t="shared" ref="B293:W293" si="164">(B292-B278)</f>
        <v>-104.5</v>
      </c>
      <c r="C293" s="217">
        <f t="shared" si="164"/>
        <v>-105.5</v>
      </c>
      <c r="D293" s="217">
        <f t="shared" si="164"/>
        <v>-109</v>
      </c>
      <c r="E293" s="416">
        <f t="shared" si="164"/>
        <v>-110.5</v>
      </c>
      <c r="F293" s="216">
        <f t="shared" si="164"/>
        <v>-108.5</v>
      </c>
      <c r="G293" s="217">
        <f t="shared" si="164"/>
        <v>-108</v>
      </c>
      <c r="H293" s="217">
        <f t="shared" si="164"/>
        <v>-106.5</v>
      </c>
      <c r="I293" s="416">
        <f t="shared" si="164"/>
        <v>-104.5</v>
      </c>
      <c r="J293" s="216">
        <f t="shared" si="164"/>
        <v>-109.5</v>
      </c>
      <c r="K293" s="217">
        <f t="shared" si="164"/>
        <v>-107.5</v>
      </c>
      <c r="L293" s="217">
        <f t="shared" si="164"/>
        <v>-106</v>
      </c>
      <c r="M293" s="416">
        <f t="shared" si="164"/>
        <v>-103.5</v>
      </c>
      <c r="N293" s="216">
        <f t="shared" si="164"/>
        <v>-110.5</v>
      </c>
      <c r="O293" s="217">
        <f t="shared" si="164"/>
        <v>-109</v>
      </c>
      <c r="P293" s="217">
        <f t="shared" si="164"/>
        <v>-105.5</v>
      </c>
      <c r="Q293" s="217">
        <f t="shared" si="164"/>
        <v>-105</v>
      </c>
      <c r="R293" s="416">
        <f t="shared" si="164"/>
        <v>-103.5</v>
      </c>
      <c r="S293" s="216">
        <f t="shared" si="164"/>
        <v>-110.5</v>
      </c>
      <c r="T293" s="217">
        <f t="shared" si="164"/>
        <v>-109</v>
      </c>
      <c r="U293" s="217">
        <f t="shared" si="164"/>
        <v>-105.5</v>
      </c>
      <c r="V293" s="217">
        <f t="shared" si="164"/>
        <v>-104.5</v>
      </c>
      <c r="W293" s="410">
        <f t="shared" si="164"/>
        <v>-104.5</v>
      </c>
      <c r="X293" s="395"/>
      <c r="Y293" s="681" t="s">
        <v>57</v>
      </c>
      <c r="Z293" s="577">
        <f>Z292-Z278</f>
        <v>7.269999999999996</v>
      </c>
      <c r="AA293" s="681"/>
    </row>
  </sheetData>
  <mergeCells count="96">
    <mergeCell ref="B282:I282"/>
    <mergeCell ref="J282:M282"/>
    <mergeCell ref="N282:R282"/>
    <mergeCell ref="S282:W282"/>
    <mergeCell ref="S125:W125"/>
    <mergeCell ref="B169:I169"/>
    <mergeCell ref="B212:I212"/>
    <mergeCell ref="J212:M212"/>
    <mergeCell ref="N212:R212"/>
    <mergeCell ref="S212:W212"/>
    <mergeCell ref="B155:I155"/>
    <mergeCell ref="J155:M155"/>
    <mergeCell ref="N155:R155"/>
    <mergeCell ref="B183:I183"/>
    <mergeCell ref="J183:M183"/>
    <mergeCell ref="N183:R183"/>
    <mergeCell ref="S183:W183"/>
    <mergeCell ref="N169:R169"/>
    <mergeCell ref="H167:I167"/>
    <mergeCell ref="J169:M169"/>
    <mergeCell ref="B96:K96"/>
    <mergeCell ref="L96:Q96"/>
    <mergeCell ref="S169:W169"/>
    <mergeCell ref="AT172:AY177"/>
    <mergeCell ref="B110:I110"/>
    <mergeCell ref="J110:M110"/>
    <mergeCell ref="N110:R110"/>
    <mergeCell ref="B125:I125"/>
    <mergeCell ref="J125:M125"/>
    <mergeCell ref="AO125:AR125"/>
    <mergeCell ref="AD125:AG125"/>
    <mergeCell ref="B141:I141"/>
    <mergeCell ref="J141:M141"/>
    <mergeCell ref="N141:R141"/>
    <mergeCell ref="S141:W141"/>
    <mergeCell ref="AJ125:AM125"/>
    <mergeCell ref="K9:L9"/>
    <mergeCell ref="P9:Q9"/>
    <mergeCell ref="B23:I23"/>
    <mergeCell ref="K23:N23"/>
    <mergeCell ref="O23:R23"/>
    <mergeCell ref="B38:I38"/>
    <mergeCell ref="B68:K68"/>
    <mergeCell ref="L68:Q68"/>
    <mergeCell ref="R68:W68"/>
    <mergeCell ref="V44:AD46"/>
    <mergeCell ref="L53:Q53"/>
    <mergeCell ref="R53:U53"/>
    <mergeCell ref="B53:K53"/>
    <mergeCell ref="X58:AA58"/>
    <mergeCell ref="AD54:AI54"/>
    <mergeCell ref="AE6:AF6"/>
    <mergeCell ref="F2:I2"/>
    <mergeCell ref="P8:T8"/>
    <mergeCell ref="K8:O8"/>
    <mergeCell ref="B8:I8"/>
    <mergeCell ref="AI26:AJ29"/>
    <mergeCell ref="U42:AE42"/>
    <mergeCell ref="K38:N38"/>
    <mergeCell ref="O38:R38"/>
    <mergeCell ref="S155:W155"/>
    <mergeCell ref="R96:W96"/>
    <mergeCell ref="V27:X28"/>
    <mergeCell ref="Z28:AE28"/>
    <mergeCell ref="AF40:AG40"/>
    <mergeCell ref="AH40:AI40"/>
    <mergeCell ref="AJ40:AK40"/>
    <mergeCell ref="B82:K82"/>
    <mergeCell ref="L82:Q82"/>
    <mergeCell ref="R82:W82"/>
    <mergeCell ref="N125:R125"/>
    <mergeCell ref="S110:W110"/>
    <mergeCell ref="B197:I197"/>
    <mergeCell ref="J197:M197"/>
    <mergeCell ref="N197:R197"/>
    <mergeCell ref="S197:W197"/>
    <mergeCell ref="AO199:AS199"/>
    <mergeCell ref="AC199:AG199"/>
    <mergeCell ref="AU199:AY199"/>
    <mergeCell ref="AI199:AM199"/>
    <mergeCell ref="B240:I240"/>
    <mergeCell ref="J240:M240"/>
    <mergeCell ref="N240:R240"/>
    <mergeCell ref="S240:W240"/>
    <mergeCell ref="B226:I226"/>
    <mergeCell ref="J226:M226"/>
    <mergeCell ref="N226:R226"/>
    <mergeCell ref="S226:W226"/>
    <mergeCell ref="B268:I268"/>
    <mergeCell ref="J268:M268"/>
    <mergeCell ref="N268:R268"/>
    <mergeCell ref="S268:W268"/>
    <mergeCell ref="B254:I254"/>
    <mergeCell ref="J254:M254"/>
    <mergeCell ref="N254:R254"/>
    <mergeCell ref="S254:W254"/>
  </mergeCells>
  <conditionalFormatting sqref="B244:W24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W2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2:W27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6:W2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2024-07-04T19:48:55Z</dcterms:modified>
</cp:coreProperties>
</file>