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viagen\Desktop\AVIAGEN\"/>
    </mc:Choice>
  </mc:AlternateContent>
  <xr:revisionPtr revIDLastSave="0" documentId="13_ncr:1_{FC9B7A4C-8C6E-4A81-A546-55C6D02D1CBA}" xr6:coauthVersionLast="36" xr6:coauthVersionMax="36" xr10:uidLastSave="{00000000-0000-0000-0000-000000000000}"/>
  <bookViews>
    <workbookView xWindow="-120" yWindow="-120" windowWidth="20610" windowHeight="6750" tabRatio="733" firstSheet="8" activeTab="11" xr2:uid="{00000000-000D-0000-FFFF-FFFF00000000}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91029"/>
</workbook>
</file>

<file path=xl/calcChain.xml><?xml version="1.0" encoding="utf-8"?>
<calcChain xmlns="http://schemas.openxmlformats.org/spreadsheetml/2006/main">
  <c r="I669" i="251" l="1"/>
  <c r="F669" i="251"/>
  <c r="E669" i="251"/>
  <c r="D669" i="251"/>
  <c r="C669" i="251"/>
  <c r="B669" i="251"/>
  <c r="G667" i="251"/>
  <c r="G666" i="251"/>
  <c r="F666" i="251"/>
  <c r="E666" i="251"/>
  <c r="D666" i="251"/>
  <c r="C666" i="251"/>
  <c r="B666" i="251"/>
  <c r="G665" i="251"/>
  <c r="F665" i="251"/>
  <c r="E665" i="251"/>
  <c r="D665" i="251"/>
  <c r="C665" i="251"/>
  <c r="B665" i="251"/>
  <c r="I677" i="250"/>
  <c r="F677" i="250"/>
  <c r="E677" i="250"/>
  <c r="D677" i="250"/>
  <c r="C677" i="250"/>
  <c r="B677" i="250"/>
  <c r="G675" i="250"/>
  <c r="G674" i="250"/>
  <c r="F674" i="250"/>
  <c r="E674" i="250"/>
  <c r="D674" i="250"/>
  <c r="C674" i="250"/>
  <c r="B674" i="250"/>
  <c r="G673" i="250"/>
  <c r="G677" i="250" s="1"/>
  <c r="F673" i="250"/>
  <c r="E673" i="250"/>
  <c r="D673" i="250"/>
  <c r="C673" i="250"/>
  <c r="B673" i="250"/>
  <c r="X674" i="249"/>
  <c r="U674" i="249"/>
  <c r="T674" i="249"/>
  <c r="S674" i="249"/>
  <c r="R674" i="249"/>
  <c r="Q674" i="249"/>
  <c r="P674" i="249"/>
  <c r="O674" i="249"/>
  <c r="N674" i="249"/>
  <c r="M674" i="249"/>
  <c r="L674" i="249"/>
  <c r="K674" i="249"/>
  <c r="J674" i="249"/>
  <c r="I674" i="249"/>
  <c r="H674" i="249"/>
  <c r="G674" i="249"/>
  <c r="F674" i="249"/>
  <c r="E674" i="249"/>
  <c r="D674" i="249"/>
  <c r="C674" i="249"/>
  <c r="B674" i="249"/>
  <c r="V672" i="249"/>
  <c r="V671" i="249"/>
  <c r="U671" i="249"/>
  <c r="T671" i="249"/>
  <c r="S671" i="249"/>
  <c r="R671" i="249"/>
  <c r="Q671" i="249"/>
  <c r="P671" i="249"/>
  <c r="O671" i="249"/>
  <c r="N671" i="249"/>
  <c r="M671" i="249"/>
  <c r="L671" i="249"/>
  <c r="K671" i="249"/>
  <c r="J671" i="249"/>
  <c r="I671" i="249"/>
  <c r="H671" i="249"/>
  <c r="G671" i="249"/>
  <c r="F671" i="249"/>
  <c r="E671" i="249"/>
  <c r="D671" i="249"/>
  <c r="C671" i="249"/>
  <c r="B671" i="249"/>
  <c r="V670" i="249"/>
  <c r="U670" i="249"/>
  <c r="T670" i="249"/>
  <c r="S670" i="249"/>
  <c r="R670" i="249"/>
  <c r="Q670" i="249"/>
  <c r="P670" i="249"/>
  <c r="O670" i="249"/>
  <c r="N670" i="249"/>
  <c r="M670" i="249"/>
  <c r="L670" i="249"/>
  <c r="K670" i="249"/>
  <c r="J670" i="249"/>
  <c r="I670" i="249"/>
  <c r="H670" i="249"/>
  <c r="G670" i="249"/>
  <c r="F670" i="249"/>
  <c r="E670" i="249"/>
  <c r="D670" i="249"/>
  <c r="C670" i="249"/>
  <c r="B670" i="249"/>
  <c r="X685" i="248"/>
  <c r="U685" i="248"/>
  <c r="T685" i="248"/>
  <c r="S685" i="248"/>
  <c r="R685" i="248"/>
  <c r="Q685" i="248"/>
  <c r="P685" i="248"/>
  <c r="O685" i="248"/>
  <c r="N685" i="248"/>
  <c r="M685" i="248"/>
  <c r="L685" i="248"/>
  <c r="K685" i="248"/>
  <c r="J685" i="248"/>
  <c r="I685" i="248"/>
  <c r="H685" i="248"/>
  <c r="G685" i="248"/>
  <c r="F685" i="248"/>
  <c r="E685" i="248"/>
  <c r="D685" i="248"/>
  <c r="C685" i="248"/>
  <c r="B685" i="248"/>
  <c r="V683" i="248"/>
  <c r="V682" i="248"/>
  <c r="U682" i="248"/>
  <c r="T682" i="248"/>
  <c r="S682" i="248"/>
  <c r="R682" i="248"/>
  <c r="Q682" i="248"/>
  <c r="P682" i="248"/>
  <c r="O682" i="248"/>
  <c r="N682" i="248"/>
  <c r="M682" i="248"/>
  <c r="L682" i="248"/>
  <c r="K682" i="248"/>
  <c r="J682" i="248"/>
  <c r="I682" i="248"/>
  <c r="H682" i="248"/>
  <c r="G682" i="248"/>
  <c r="F682" i="248"/>
  <c r="E682" i="248"/>
  <c r="D682" i="248"/>
  <c r="C682" i="248"/>
  <c r="B682" i="248"/>
  <c r="V681" i="248"/>
  <c r="U681" i="248"/>
  <c r="T681" i="248"/>
  <c r="S681" i="248"/>
  <c r="R681" i="248"/>
  <c r="Q681" i="248"/>
  <c r="P681" i="248"/>
  <c r="O681" i="248"/>
  <c r="N681" i="248"/>
  <c r="M681" i="248"/>
  <c r="L681" i="248"/>
  <c r="K681" i="248"/>
  <c r="J681" i="248"/>
  <c r="I681" i="248"/>
  <c r="H681" i="248"/>
  <c r="G681" i="248"/>
  <c r="F681" i="248"/>
  <c r="E681" i="248"/>
  <c r="D681" i="248"/>
  <c r="C681" i="248"/>
  <c r="B681" i="248"/>
  <c r="I656" i="251" l="1"/>
  <c r="F656" i="251"/>
  <c r="E656" i="251"/>
  <c r="D656" i="251"/>
  <c r="C656" i="251"/>
  <c r="B656" i="251"/>
  <c r="G654" i="251"/>
  <c r="I667" i="251" s="1"/>
  <c r="J667" i="251" s="1"/>
  <c r="G653" i="251"/>
  <c r="F653" i="251"/>
  <c r="E653" i="251"/>
  <c r="D653" i="251"/>
  <c r="C653" i="251"/>
  <c r="B653" i="251"/>
  <c r="G652" i="251"/>
  <c r="F652" i="251"/>
  <c r="E652" i="251"/>
  <c r="D652" i="251"/>
  <c r="C652" i="251"/>
  <c r="B652" i="251"/>
  <c r="X661" i="249"/>
  <c r="U661" i="249"/>
  <c r="T661" i="249"/>
  <c r="S661" i="249"/>
  <c r="R661" i="249"/>
  <c r="Q661" i="249"/>
  <c r="P661" i="249"/>
  <c r="O661" i="249"/>
  <c r="N661" i="249"/>
  <c r="M661" i="249"/>
  <c r="L661" i="249"/>
  <c r="K661" i="249"/>
  <c r="J661" i="249"/>
  <c r="I661" i="249"/>
  <c r="H661" i="249"/>
  <c r="G661" i="249"/>
  <c r="F661" i="249"/>
  <c r="E661" i="249"/>
  <c r="D661" i="249"/>
  <c r="C661" i="249"/>
  <c r="B661" i="249"/>
  <c r="V659" i="249"/>
  <c r="V658" i="249"/>
  <c r="U658" i="249"/>
  <c r="T658" i="249"/>
  <c r="S658" i="249"/>
  <c r="R658" i="249"/>
  <c r="Q658" i="249"/>
  <c r="P658" i="249"/>
  <c r="O658" i="249"/>
  <c r="N658" i="249"/>
  <c r="M658" i="249"/>
  <c r="L658" i="249"/>
  <c r="K658" i="249"/>
  <c r="J658" i="249"/>
  <c r="I658" i="249"/>
  <c r="H658" i="249"/>
  <c r="G658" i="249"/>
  <c r="F658" i="249"/>
  <c r="E658" i="249"/>
  <c r="D658" i="249"/>
  <c r="C658" i="249"/>
  <c r="B658" i="249"/>
  <c r="V657" i="249"/>
  <c r="U657" i="249"/>
  <c r="T657" i="249"/>
  <c r="S657" i="249"/>
  <c r="R657" i="249"/>
  <c r="Q657" i="249"/>
  <c r="P657" i="249"/>
  <c r="O657" i="249"/>
  <c r="N657" i="249"/>
  <c r="M657" i="249"/>
  <c r="L657" i="249"/>
  <c r="K657" i="249"/>
  <c r="J657" i="249"/>
  <c r="I657" i="249"/>
  <c r="H657" i="249"/>
  <c r="G657" i="249"/>
  <c r="F657" i="249"/>
  <c r="E657" i="249"/>
  <c r="D657" i="249"/>
  <c r="C657" i="249"/>
  <c r="B657" i="249"/>
  <c r="X659" i="249" l="1"/>
  <c r="Y659" i="249" s="1"/>
  <c r="X672" i="249"/>
  <c r="Y672" i="249" s="1"/>
  <c r="I643" i="251"/>
  <c r="F643" i="251"/>
  <c r="E643" i="251"/>
  <c r="D643" i="251"/>
  <c r="C643" i="251"/>
  <c r="B643" i="251"/>
  <c r="G641" i="251"/>
  <c r="G640" i="251"/>
  <c r="F640" i="251"/>
  <c r="E640" i="251"/>
  <c r="D640" i="251"/>
  <c r="C640" i="251"/>
  <c r="B640" i="251"/>
  <c r="G639" i="251"/>
  <c r="F639" i="251"/>
  <c r="E639" i="251"/>
  <c r="D639" i="251"/>
  <c r="C639" i="251"/>
  <c r="B639" i="251"/>
  <c r="I663" i="250"/>
  <c r="F663" i="250"/>
  <c r="E663" i="250"/>
  <c r="D663" i="250"/>
  <c r="C663" i="250"/>
  <c r="B663" i="250"/>
  <c r="G661" i="250"/>
  <c r="G660" i="250"/>
  <c r="F660" i="250"/>
  <c r="E660" i="250"/>
  <c r="D660" i="250"/>
  <c r="C660" i="250"/>
  <c r="B660" i="250"/>
  <c r="G659" i="250"/>
  <c r="G663" i="250" s="1"/>
  <c r="F659" i="250"/>
  <c r="E659" i="250"/>
  <c r="D659" i="250"/>
  <c r="C659" i="250"/>
  <c r="B659" i="250"/>
  <c r="X648" i="249"/>
  <c r="U648" i="249"/>
  <c r="T648" i="249"/>
  <c r="S648" i="249"/>
  <c r="R648" i="249"/>
  <c r="Q648" i="249"/>
  <c r="P648" i="249"/>
  <c r="O648" i="249"/>
  <c r="N648" i="249"/>
  <c r="M648" i="249"/>
  <c r="L648" i="249"/>
  <c r="K648" i="249"/>
  <c r="J648" i="249"/>
  <c r="I648" i="249"/>
  <c r="H648" i="249"/>
  <c r="G648" i="249"/>
  <c r="F648" i="249"/>
  <c r="E648" i="249"/>
  <c r="D648" i="249"/>
  <c r="C648" i="249"/>
  <c r="B648" i="249"/>
  <c r="V646" i="249"/>
  <c r="V645" i="249"/>
  <c r="U645" i="249"/>
  <c r="T645" i="249"/>
  <c r="S645" i="249"/>
  <c r="R645" i="249"/>
  <c r="Q645" i="249"/>
  <c r="P645" i="249"/>
  <c r="O645" i="249"/>
  <c r="N645" i="249"/>
  <c r="M645" i="249"/>
  <c r="L645" i="249"/>
  <c r="K645" i="249"/>
  <c r="J645" i="249"/>
  <c r="I645" i="249"/>
  <c r="H645" i="249"/>
  <c r="G645" i="249"/>
  <c r="F645" i="249"/>
  <c r="E645" i="249"/>
  <c r="D645" i="249"/>
  <c r="C645" i="249"/>
  <c r="B645" i="249"/>
  <c r="V644" i="249"/>
  <c r="U644" i="249"/>
  <c r="T644" i="249"/>
  <c r="S644" i="249"/>
  <c r="R644" i="249"/>
  <c r="Q644" i="249"/>
  <c r="P644" i="249"/>
  <c r="O644" i="249"/>
  <c r="N644" i="249"/>
  <c r="M644" i="249"/>
  <c r="L644" i="249"/>
  <c r="K644" i="249"/>
  <c r="J644" i="249"/>
  <c r="I644" i="249"/>
  <c r="H644" i="249"/>
  <c r="G644" i="249"/>
  <c r="F644" i="249"/>
  <c r="E644" i="249"/>
  <c r="D644" i="249"/>
  <c r="C644" i="249"/>
  <c r="B644" i="249"/>
  <c r="X671" i="248"/>
  <c r="U671" i="248"/>
  <c r="T671" i="248"/>
  <c r="S671" i="248"/>
  <c r="R671" i="248"/>
  <c r="Q671" i="248"/>
  <c r="P671" i="248"/>
  <c r="O671" i="248"/>
  <c r="N671" i="248"/>
  <c r="M671" i="248"/>
  <c r="L671" i="248"/>
  <c r="K671" i="248"/>
  <c r="J671" i="248"/>
  <c r="I671" i="248"/>
  <c r="H671" i="248"/>
  <c r="G671" i="248"/>
  <c r="F671" i="248"/>
  <c r="E671" i="248"/>
  <c r="D671" i="248"/>
  <c r="C671" i="248"/>
  <c r="B671" i="248"/>
  <c r="V669" i="248"/>
  <c r="V668" i="248"/>
  <c r="U668" i="248"/>
  <c r="T668" i="248"/>
  <c r="S668" i="248"/>
  <c r="R668" i="248"/>
  <c r="Q668" i="248"/>
  <c r="P668" i="248"/>
  <c r="O668" i="248"/>
  <c r="N668" i="248"/>
  <c r="M668" i="248"/>
  <c r="L668" i="248"/>
  <c r="K668" i="248"/>
  <c r="J668" i="248"/>
  <c r="I668" i="248"/>
  <c r="H668" i="248"/>
  <c r="G668" i="248"/>
  <c r="F668" i="248"/>
  <c r="E668" i="248"/>
  <c r="D668" i="248"/>
  <c r="C668" i="248"/>
  <c r="B668" i="248"/>
  <c r="V667" i="248"/>
  <c r="U667" i="248"/>
  <c r="T667" i="248"/>
  <c r="S667" i="248"/>
  <c r="R667" i="248"/>
  <c r="Q667" i="248"/>
  <c r="P667" i="248"/>
  <c r="O667" i="248"/>
  <c r="N667" i="248"/>
  <c r="M667" i="248"/>
  <c r="L667" i="248"/>
  <c r="K667" i="248"/>
  <c r="J667" i="248"/>
  <c r="I667" i="248"/>
  <c r="H667" i="248"/>
  <c r="G667" i="248"/>
  <c r="F667" i="248"/>
  <c r="E667" i="248"/>
  <c r="D667" i="248"/>
  <c r="C667" i="248"/>
  <c r="B667" i="248"/>
  <c r="X683" i="248" l="1"/>
  <c r="Y683" i="248" s="1"/>
  <c r="I675" i="250"/>
  <c r="J675" i="250" s="1"/>
  <c r="I654" i="251"/>
  <c r="J654" i="251" s="1"/>
  <c r="B635" i="249"/>
  <c r="X635" i="249"/>
  <c r="I630" i="251" l="1"/>
  <c r="F630" i="251"/>
  <c r="E630" i="251"/>
  <c r="D630" i="251"/>
  <c r="C630" i="251"/>
  <c r="B630" i="251"/>
  <c r="G628" i="251"/>
  <c r="I641" i="251" s="1"/>
  <c r="J641" i="251" s="1"/>
  <c r="G627" i="251"/>
  <c r="F627" i="251"/>
  <c r="E627" i="251"/>
  <c r="D627" i="251"/>
  <c r="C627" i="251"/>
  <c r="B627" i="251"/>
  <c r="G626" i="251"/>
  <c r="F626" i="251"/>
  <c r="E626" i="251"/>
  <c r="D626" i="251"/>
  <c r="C626" i="251"/>
  <c r="B626" i="251"/>
  <c r="U635" i="249" l="1"/>
  <c r="T635" i="249"/>
  <c r="S635" i="249"/>
  <c r="R635" i="249"/>
  <c r="Q635" i="249"/>
  <c r="P635" i="249"/>
  <c r="O635" i="249"/>
  <c r="N635" i="249"/>
  <c r="M635" i="249"/>
  <c r="L635" i="249"/>
  <c r="K635" i="249"/>
  <c r="J635" i="249"/>
  <c r="I635" i="249"/>
  <c r="H635" i="249"/>
  <c r="G635" i="249"/>
  <c r="F635" i="249"/>
  <c r="E635" i="249"/>
  <c r="D635" i="249"/>
  <c r="C635" i="249"/>
  <c r="V633" i="249"/>
  <c r="X646" i="249" s="1"/>
  <c r="Y646" i="249" s="1"/>
  <c r="V632" i="249"/>
  <c r="U632" i="249"/>
  <c r="T632" i="249"/>
  <c r="S632" i="249"/>
  <c r="R632" i="249"/>
  <c r="Q632" i="249"/>
  <c r="P632" i="249"/>
  <c r="O632" i="249"/>
  <c r="N632" i="249"/>
  <c r="M632" i="249"/>
  <c r="L632" i="249"/>
  <c r="K632" i="249"/>
  <c r="J632" i="249"/>
  <c r="I632" i="249"/>
  <c r="H632" i="249"/>
  <c r="G632" i="249"/>
  <c r="F632" i="249"/>
  <c r="E632" i="249"/>
  <c r="D632" i="249"/>
  <c r="C632" i="249"/>
  <c r="B632" i="249"/>
  <c r="V631" i="249"/>
  <c r="U631" i="249"/>
  <c r="T631" i="249"/>
  <c r="S631" i="249"/>
  <c r="R631" i="249"/>
  <c r="Q631" i="249"/>
  <c r="P631" i="249"/>
  <c r="O631" i="249"/>
  <c r="N631" i="249"/>
  <c r="M631" i="249"/>
  <c r="L631" i="249"/>
  <c r="K631" i="249"/>
  <c r="J631" i="249"/>
  <c r="I631" i="249"/>
  <c r="H631" i="249"/>
  <c r="G631" i="249"/>
  <c r="F631" i="249"/>
  <c r="E631" i="249"/>
  <c r="D631" i="249"/>
  <c r="C631" i="249"/>
  <c r="B631" i="249"/>
  <c r="I617" i="251" l="1"/>
  <c r="F617" i="251"/>
  <c r="E617" i="251"/>
  <c r="D617" i="251"/>
  <c r="C617" i="251"/>
  <c r="B617" i="251"/>
  <c r="G615" i="251"/>
  <c r="G614" i="251"/>
  <c r="F614" i="251"/>
  <c r="E614" i="251"/>
  <c r="D614" i="251"/>
  <c r="C614" i="251"/>
  <c r="B614" i="251"/>
  <c r="G613" i="251"/>
  <c r="F613" i="251"/>
  <c r="E613" i="251"/>
  <c r="D613" i="251"/>
  <c r="C613" i="251"/>
  <c r="B613" i="251"/>
  <c r="I649" i="250"/>
  <c r="F649" i="250"/>
  <c r="E649" i="250"/>
  <c r="D649" i="250"/>
  <c r="C649" i="250"/>
  <c r="B649" i="250"/>
  <c r="G647" i="250"/>
  <c r="I661" i="250" s="1"/>
  <c r="J661" i="250" s="1"/>
  <c r="G646" i="250"/>
  <c r="F646" i="250"/>
  <c r="E646" i="250"/>
  <c r="D646" i="250"/>
  <c r="C646" i="250"/>
  <c r="B646" i="250"/>
  <c r="G645" i="250"/>
  <c r="G649" i="250" s="1"/>
  <c r="F645" i="250"/>
  <c r="E645" i="250"/>
  <c r="D645" i="250"/>
  <c r="C645" i="250"/>
  <c r="B645" i="250"/>
  <c r="X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B622" i="249"/>
  <c r="V620" i="249"/>
  <c r="V619" i="249"/>
  <c r="U619" i="249"/>
  <c r="T619" i="249"/>
  <c r="S619" i="249"/>
  <c r="R619" i="249"/>
  <c r="Q619" i="249"/>
  <c r="P619" i="249"/>
  <c r="O619" i="249"/>
  <c r="N619" i="249"/>
  <c r="M619" i="249"/>
  <c r="L619" i="249"/>
  <c r="K619" i="249"/>
  <c r="J619" i="249"/>
  <c r="I619" i="249"/>
  <c r="H619" i="249"/>
  <c r="G619" i="249"/>
  <c r="F619" i="249"/>
  <c r="E619" i="249"/>
  <c r="D619" i="249"/>
  <c r="C619" i="249"/>
  <c r="B619" i="249"/>
  <c r="V618" i="249"/>
  <c r="U618" i="249"/>
  <c r="T618" i="249"/>
  <c r="S618" i="249"/>
  <c r="R618" i="249"/>
  <c r="Q618" i="249"/>
  <c r="P618" i="249"/>
  <c r="O618" i="249"/>
  <c r="N618" i="249"/>
  <c r="M618" i="249"/>
  <c r="L618" i="249"/>
  <c r="K618" i="249"/>
  <c r="J618" i="249"/>
  <c r="I618" i="249"/>
  <c r="H618" i="249"/>
  <c r="G618" i="249"/>
  <c r="F618" i="249"/>
  <c r="E618" i="249"/>
  <c r="D618" i="249"/>
  <c r="C618" i="249"/>
  <c r="B618" i="249"/>
  <c r="X657" i="248"/>
  <c r="U657" i="248"/>
  <c r="T657" i="248"/>
  <c r="S657" i="248"/>
  <c r="R657" i="248"/>
  <c r="Q657" i="248"/>
  <c r="P657" i="248"/>
  <c r="O657" i="248"/>
  <c r="N657" i="248"/>
  <c r="M657" i="248"/>
  <c r="L657" i="248"/>
  <c r="K657" i="248"/>
  <c r="J657" i="248"/>
  <c r="I657" i="248"/>
  <c r="H657" i="248"/>
  <c r="G657" i="248"/>
  <c r="F657" i="248"/>
  <c r="E657" i="248"/>
  <c r="D657" i="248"/>
  <c r="C657" i="248"/>
  <c r="B657" i="248"/>
  <c r="V655" i="248"/>
  <c r="X669" i="248" s="1"/>
  <c r="Y669" i="248" s="1"/>
  <c r="V654" i="248"/>
  <c r="U654" i="248"/>
  <c r="T654" i="248"/>
  <c r="S654" i="248"/>
  <c r="R654" i="248"/>
  <c r="Q654" i="248"/>
  <c r="P654" i="248"/>
  <c r="O654" i="248"/>
  <c r="N654" i="248"/>
  <c r="M654" i="248"/>
  <c r="L654" i="248"/>
  <c r="K654" i="248"/>
  <c r="J654" i="248"/>
  <c r="I654" i="248"/>
  <c r="H654" i="248"/>
  <c r="G654" i="248"/>
  <c r="F654" i="248"/>
  <c r="E654" i="248"/>
  <c r="D654" i="248"/>
  <c r="C654" i="248"/>
  <c r="B654" i="248"/>
  <c r="V653" i="248"/>
  <c r="U653" i="248"/>
  <c r="T653" i="248"/>
  <c r="S653" i="248"/>
  <c r="R653" i="248"/>
  <c r="Q653" i="248"/>
  <c r="P653" i="248"/>
  <c r="O653" i="248"/>
  <c r="N653" i="248"/>
  <c r="M653" i="248"/>
  <c r="L653" i="248"/>
  <c r="K653" i="248"/>
  <c r="J653" i="248"/>
  <c r="I653" i="248"/>
  <c r="H653" i="248"/>
  <c r="G653" i="248"/>
  <c r="F653" i="248"/>
  <c r="E653" i="248"/>
  <c r="D653" i="248"/>
  <c r="C653" i="248"/>
  <c r="B653" i="248"/>
  <c r="X633" i="249" l="1"/>
  <c r="Y633" i="249" s="1"/>
  <c r="I628" i="251"/>
  <c r="J628" i="251" s="1"/>
  <c r="I604" i="251"/>
  <c r="F604" i="251"/>
  <c r="E604" i="251"/>
  <c r="D604" i="251"/>
  <c r="C604" i="251"/>
  <c r="B604" i="251"/>
  <c r="G602" i="251"/>
  <c r="G601" i="251"/>
  <c r="F601" i="251"/>
  <c r="E601" i="251"/>
  <c r="D601" i="251"/>
  <c r="C601" i="251"/>
  <c r="B601" i="251"/>
  <c r="G600" i="251"/>
  <c r="F600" i="251"/>
  <c r="E600" i="251"/>
  <c r="D600" i="251"/>
  <c r="C600" i="251"/>
  <c r="B600" i="251"/>
  <c r="X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B609" i="249"/>
  <c r="V607" i="249"/>
  <c r="V606" i="249"/>
  <c r="U606" i="249"/>
  <c r="T606" i="249"/>
  <c r="S606" i="249"/>
  <c r="R606" i="249"/>
  <c r="Q606" i="249"/>
  <c r="P606" i="249"/>
  <c r="O606" i="249"/>
  <c r="N606" i="249"/>
  <c r="M606" i="249"/>
  <c r="L606" i="249"/>
  <c r="K606" i="249"/>
  <c r="J606" i="249"/>
  <c r="I606" i="249"/>
  <c r="H606" i="249"/>
  <c r="G606" i="249"/>
  <c r="F606" i="249"/>
  <c r="E606" i="249"/>
  <c r="D606" i="249"/>
  <c r="C606" i="249"/>
  <c r="B606" i="249"/>
  <c r="V605" i="249"/>
  <c r="U605" i="249"/>
  <c r="T605" i="249"/>
  <c r="S605" i="249"/>
  <c r="R605" i="249"/>
  <c r="Q605" i="249"/>
  <c r="P605" i="249"/>
  <c r="O605" i="249"/>
  <c r="N605" i="249"/>
  <c r="M605" i="249"/>
  <c r="L605" i="249"/>
  <c r="K605" i="249"/>
  <c r="J605" i="249"/>
  <c r="I605" i="249"/>
  <c r="H605" i="249"/>
  <c r="G605" i="249"/>
  <c r="F605" i="249"/>
  <c r="E605" i="249"/>
  <c r="D605" i="249"/>
  <c r="C605" i="249"/>
  <c r="B605" i="249"/>
  <c r="X620" i="249" l="1"/>
  <c r="Y620" i="249" s="1"/>
  <c r="I615" i="251"/>
  <c r="J615" i="251" s="1"/>
  <c r="I591" i="251"/>
  <c r="F591" i="251"/>
  <c r="E591" i="251"/>
  <c r="D591" i="251"/>
  <c r="C591" i="251"/>
  <c r="B591" i="251"/>
  <c r="G589" i="251"/>
  <c r="I602" i="251" s="1"/>
  <c r="J602" i="251" s="1"/>
  <c r="G588" i="251"/>
  <c r="F588" i="251"/>
  <c r="E588" i="251"/>
  <c r="D588" i="251"/>
  <c r="C588" i="251"/>
  <c r="B588" i="251"/>
  <c r="G587" i="251"/>
  <c r="F587" i="251"/>
  <c r="E587" i="251"/>
  <c r="D587" i="251"/>
  <c r="C587" i="251"/>
  <c r="B587" i="251"/>
  <c r="I635" i="250"/>
  <c r="F635" i="250"/>
  <c r="E635" i="250"/>
  <c r="D635" i="250"/>
  <c r="C635" i="250"/>
  <c r="B635" i="250"/>
  <c r="G633" i="250"/>
  <c r="I647" i="250" s="1"/>
  <c r="J647" i="250" s="1"/>
  <c r="G632" i="250"/>
  <c r="F632" i="250"/>
  <c r="E632" i="250"/>
  <c r="D632" i="250"/>
  <c r="C632" i="250"/>
  <c r="B632" i="250"/>
  <c r="G631" i="250"/>
  <c r="G635" i="250" s="1"/>
  <c r="F631" i="250"/>
  <c r="E631" i="250"/>
  <c r="D631" i="250"/>
  <c r="C631" i="250"/>
  <c r="B631" i="250"/>
  <c r="X596" i="249"/>
  <c r="U596" i="249"/>
  <c r="T596" i="249"/>
  <c r="S596" i="249"/>
  <c r="R596" i="249"/>
  <c r="Q596" i="249"/>
  <c r="P596" i="249"/>
  <c r="O596" i="249"/>
  <c r="N596" i="249"/>
  <c r="M596" i="249"/>
  <c r="L596" i="249"/>
  <c r="K596" i="249"/>
  <c r="J596" i="249"/>
  <c r="I596" i="249"/>
  <c r="H596" i="249"/>
  <c r="G596" i="249"/>
  <c r="F596" i="249"/>
  <c r="E596" i="249"/>
  <c r="D596" i="249"/>
  <c r="C596" i="249"/>
  <c r="B596" i="249"/>
  <c r="V594" i="249"/>
  <c r="X607" i="249" s="1"/>
  <c r="Y607" i="249" s="1"/>
  <c r="V593" i="249"/>
  <c r="U593" i="249"/>
  <c r="T593" i="249"/>
  <c r="S593" i="249"/>
  <c r="R593" i="249"/>
  <c r="Q593" i="249"/>
  <c r="P593" i="249"/>
  <c r="O593" i="249"/>
  <c r="N593" i="249"/>
  <c r="M593" i="249"/>
  <c r="L593" i="249"/>
  <c r="K593" i="249"/>
  <c r="J593" i="249"/>
  <c r="I593" i="249"/>
  <c r="H593" i="249"/>
  <c r="G593" i="249"/>
  <c r="F593" i="249"/>
  <c r="E593" i="249"/>
  <c r="D593" i="249"/>
  <c r="C593" i="249"/>
  <c r="B593" i="249"/>
  <c r="V592" i="249"/>
  <c r="U592" i="249"/>
  <c r="T592" i="249"/>
  <c r="S592" i="249"/>
  <c r="R592" i="249"/>
  <c r="Q592" i="249"/>
  <c r="P592" i="249"/>
  <c r="O592" i="249"/>
  <c r="N592" i="249"/>
  <c r="M592" i="249"/>
  <c r="L592" i="249"/>
  <c r="K592" i="249"/>
  <c r="J592" i="249"/>
  <c r="I592" i="249"/>
  <c r="H592" i="249"/>
  <c r="G592" i="249"/>
  <c r="F592" i="249"/>
  <c r="E592" i="249"/>
  <c r="D592" i="249"/>
  <c r="C592" i="249"/>
  <c r="B592" i="249"/>
  <c r="X643" i="248"/>
  <c r="U643" i="248"/>
  <c r="T643" i="248"/>
  <c r="S643" i="248"/>
  <c r="R643" i="248"/>
  <c r="Q643" i="248"/>
  <c r="P643" i="248"/>
  <c r="O643" i="248"/>
  <c r="N643" i="248"/>
  <c r="M643" i="248"/>
  <c r="L643" i="248"/>
  <c r="K643" i="248"/>
  <c r="J643" i="248"/>
  <c r="I643" i="248"/>
  <c r="H643" i="248"/>
  <c r="G643" i="248"/>
  <c r="F643" i="248"/>
  <c r="E643" i="248"/>
  <c r="D643" i="248"/>
  <c r="C643" i="248"/>
  <c r="B643" i="248"/>
  <c r="V641" i="248"/>
  <c r="X655" i="248" s="1"/>
  <c r="Y655" i="248" s="1"/>
  <c r="V640" i="248"/>
  <c r="U640" i="248"/>
  <c r="T640" i="248"/>
  <c r="S640" i="248"/>
  <c r="R640" i="248"/>
  <c r="Q640" i="248"/>
  <c r="P640" i="248"/>
  <c r="O640" i="248"/>
  <c r="N640" i="248"/>
  <c r="M640" i="248"/>
  <c r="L640" i="248"/>
  <c r="K640" i="248"/>
  <c r="J640" i="248"/>
  <c r="I640" i="248"/>
  <c r="H640" i="248"/>
  <c r="G640" i="248"/>
  <c r="F640" i="248"/>
  <c r="E640" i="248"/>
  <c r="D640" i="248"/>
  <c r="C640" i="248"/>
  <c r="B640" i="248"/>
  <c r="V639" i="248"/>
  <c r="U639" i="248"/>
  <c r="T639" i="248"/>
  <c r="S639" i="248"/>
  <c r="R639" i="248"/>
  <c r="Q639" i="248"/>
  <c r="P639" i="248"/>
  <c r="O639" i="248"/>
  <c r="N639" i="248"/>
  <c r="M639" i="248"/>
  <c r="L639" i="248"/>
  <c r="K639" i="248"/>
  <c r="J639" i="248"/>
  <c r="I639" i="248"/>
  <c r="H639" i="248"/>
  <c r="G639" i="248"/>
  <c r="F639" i="248"/>
  <c r="E639" i="248"/>
  <c r="D639" i="248"/>
  <c r="C639" i="248"/>
  <c r="B639" i="248"/>
  <c r="I578" i="251" l="1"/>
  <c r="F578" i="251"/>
  <c r="E578" i="251"/>
  <c r="D578" i="251"/>
  <c r="C578" i="251"/>
  <c r="B578" i="251"/>
  <c r="G576" i="251"/>
  <c r="G575" i="251"/>
  <c r="F575" i="251"/>
  <c r="E575" i="251"/>
  <c r="D575" i="251"/>
  <c r="C575" i="251"/>
  <c r="B575" i="251"/>
  <c r="G574" i="251"/>
  <c r="F574" i="251"/>
  <c r="E574" i="251"/>
  <c r="D574" i="251"/>
  <c r="C574" i="251"/>
  <c r="B574" i="251"/>
  <c r="X583" i="249"/>
  <c r="U583" i="249"/>
  <c r="T583" i="249"/>
  <c r="S583" i="249"/>
  <c r="R583" i="249"/>
  <c r="Q583" i="249"/>
  <c r="P583" i="249"/>
  <c r="O583" i="249"/>
  <c r="N583" i="249"/>
  <c r="M583" i="249"/>
  <c r="L583" i="249"/>
  <c r="K583" i="249"/>
  <c r="J583" i="249"/>
  <c r="I583" i="249"/>
  <c r="H583" i="249"/>
  <c r="G583" i="249"/>
  <c r="F583" i="249"/>
  <c r="E583" i="249"/>
  <c r="D583" i="249"/>
  <c r="C583" i="249"/>
  <c r="B583" i="249"/>
  <c r="V581" i="249"/>
  <c r="X594" i="249" s="1"/>
  <c r="Y594" i="249" s="1"/>
  <c r="V580" i="249"/>
  <c r="U580" i="249"/>
  <c r="T580" i="249"/>
  <c r="S580" i="249"/>
  <c r="R580" i="249"/>
  <c r="Q580" i="249"/>
  <c r="P580" i="249"/>
  <c r="O580" i="249"/>
  <c r="N580" i="249"/>
  <c r="M580" i="249"/>
  <c r="L580" i="249"/>
  <c r="K580" i="249"/>
  <c r="J580" i="249"/>
  <c r="I580" i="249"/>
  <c r="H580" i="249"/>
  <c r="G580" i="249"/>
  <c r="F580" i="249"/>
  <c r="E580" i="249"/>
  <c r="D580" i="249"/>
  <c r="C580" i="249"/>
  <c r="B580" i="249"/>
  <c r="V579" i="249"/>
  <c r="U579" i="249"/>
  <c r="T579" i="249"/>
  <c r="S579" i="249"/>
  <c r="R579" i="249"/>
  <c r="Q579" i="249"/>
  <c r="P579" i="249"/>
  <c r="O579" i="249"/>
  <c r="N579" i="249"/>
  <c r="M579" i="249"/>
  <c r="L579" i="249"/>
  <c r="K579" i="249"/>
  <c r="J579" i="249"/>
  <c r="I579" i="249"/>
  <c r="H579" i="249"/>
  <c r="G579" i="249"/>
  <c r="F579" i="249"/>
  <c r="E579" i="249"/>
  <c r="D579" i="249"/>
  <c r="C579" i="249"/>
  <c r="B579" i="249"/>
  <c r="I589" i="251" l="1"/>
  <c r="J589" i="251" s="1"/>
  <c r="B625" i="248"/>
  <c r="I565" i="251" l="1"/>
  <c r="F565" i="251"/>
  <c r="E565" i="251"/>
  <c r="D565" i="251"/>
  <c r="C565" i="251"/>
  <c r="B565" i="251"/>
  <c r="G563" i="251"/>
  <c r="G562" i="251"/>
  <c r="F562" i="251"/>
  <c r="E562" i="251"/>
  <c r="D562" i="251"/>
  <c r="C562" i="251"/>
  <c r="B562" i="251"/>
  <c r="G561" i="251"/>
  <c r="F561" i="251"/>
  <c r="E561" i="251"/>
  <c r="D561" i="251"/>
  <c r="C561" i="251"/>
  <c r="B561" i="251"/>
  <c r="I621" i="250"/>
  <c r="F621" i="250"/>
  <c r="E621" i="250"/>
  <c r="D621" i="250"/>
  <c r="C621" i="250"/>
  <c r="B621" i="250"/>
  <c r="G619" i="250"/>
  <c r="I633" i="250" s="1"/>
  <c r="J633" i="250" s="1"/>
  <c r="G618" i="250"/>
  <c r="F618" i="250"/>
  <c r="E618" i="250"/>
  <c r="D618" i="250"/>
  <c r="C618" i="250"/>
  <c r="B618" i="250"/>
  <c r="G617" i="250"/>
  <c r="G621" i="250" s="1"/>
  <c r="F617" i="250"/>
  <c r="E617" i="250"/>
  <c r="D617" i="250"/>
  <c r="C617" i="250"/>
  <c r="B617" i="250"/>
  <c r="X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B570" i="249"/>
  <c r="V568" i="249"/>
  <c r="V567" i="249"/>
  <c r="U567" i="249"/>
  <c r="T567" i="249"/>
  <c r="S567" i="249"/>
  <c r="R567" i="249"/>
  <c r="Q567" i="249"/>
  <c r="P567" i="249"/>
  <c r="O567" i="249"/>
  <c r="N567" i="249"/>
  <c r="M567" i="249"/>
  <c r="L567" i="249"/>
  <c r="K567" i="249"/>
  <c r="J567" i="249"/>
  <c r="I567" i="249"/>
  <c r="H567" i="249"/>
  <c r="G567" i="249"/>
  <c r="F567" i="249"/>
  <c r="E567" i="249"/>
  <c r="D567" i="249"/>
  <c r="C567" i="249"/>
  <c r="B567" i="249"/>
  <c r="V566" i="249"/>
  <c r="U566" i="249"/>
  <c r="T566" i="249"/>
  <c r="S566" i="249"/>
  <c r="R566" i="249"/>
  <c r="Q566" i="249"/>
  <c r="P566" i="249"/>
  <c r="O566" i="249"/>
  <c r="N566" i="249"/>
  <c r="M566" i="249"/>
  <c r="L566" i="249"/>
  <c r="K566" i="249"/>
  <c r="J566" i="249"/>
  <c r="I566" i="249"/>
  <c r="H566" i="249"/>
  <c r="G566" i="249"/>
  <c r="F566" i="249"/>
  <c r="E566" i="249"/>
  <c r="D566" i="249"/>
  <c r="C566" i="249"/>
  <c r="B566" i="249"/>
  <c r="X629" i="248"/>
  <c r="U629" i="248"/>
  <c r="T629" i="248"/>
  <c r="S629" i="248"/>
  <c r="R629" i="248"/>
  <c r="Q629" i="248"/>
  <c r="P629" i="248"/>
  <c r="O629" i="248"/>
  <c r="N629" i="248"/>
  <c r="M629" i="248"/>
  <c r="L629" i="248"/>
  <c r="K629" i="248"/>
  <c r="J629" i="248"/>
  <c r="I629" i="248"/>
  <c r="H629" i="248"/>
  <c r="G629" i="248"/>
  <c r="F629" i="248"/>
  <c r="E629" i="248"/>
  <c r="D629" i="248"/>
  <c r="C629" i="248"/>
  <c r="B629" i="248"/>
  <c r="V627" i="248"/>
  <c r="X641" i="248" s="1"/>
  <c r="Y641" i="248" s="1"/>
  <c r="V626" i="248"/>
  <c r="U626" i="248"/>
  <c r="T626" i="248"/>
  <c r="S626" i="248"/>
  <c r="R626" i="248"/>
  <c r="Q626" i="248"/>
  <c r="P626" i="248"/>
  <c r="O626" i="248"/>
  <c r="N626" i="248"/>
  <c r="M626" i="248"/>
  <c r="L626" i="248"/>
  <c r="K626" i="248"/>
  <c r="J626" i="248"/>
  <c r="I626" i="248"/>
  <c r="H626" i="248"/>
  <c r="G626" i="248"/>
  <c r="F626" i="248"/>
  <c r="E626" i="248"/>
  <c r="D626" i="248"/>
  <c r="C626" i="248"/>
  <c r="B626" i="248"/>
  <c r="V625" i="248"/>
  <c r="U625" i="248"/>
  <c r="T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X581" i="249" l="1"/>
  <c r="Y581" i="249" s="1"/>
  <c r="I576" i="251"/>
  <c r="J576" i="251" s="1"/>
  <c r="I552" i="251"/>
  <c r="F552" i="251"/>
  <c r="E552" i="251"/>
  <c r="D552" i="251"/>
  <c r="C552" i="251"/>
  <c r="B552" i="251"/>
  <c r="G550" i="251"/>
  <c r="I563" i="251" s="1"/>
  <c r="J563" i="251" s="1"/>
  <c r="G549" i="251"/>
  <c r="F549" i="251"/>
  <c r="E549" i="251"/>
  <c r="D549" i="251"/>
  <c r="C549" i="251"/>
  <c r="B549" i="251"/>
  <c r="G548" i="251"/>
  <c r="F548" i="251"/>
  <c r="E548" i="251"/>
  <c r="D548" i="251"/>
  <c r="C548" i="251"/>
  <c r="B548" i="251"/>
  <c r="X557" i="249"/>
  <c r="U557" i="249"/>
  <c r="T557" i="249"/>
  <c r="S557" i="249"/>
  <c r="R557" i="249"/>
  <c r="Q557" i="249"/>
  <c r="P557" i="249"/>
  <c r="O557" i="249"/>
  <c r="N557" i="249"/>
  <c r="M557" i="249"/>
  <c r="L557" i="249"/>
  <c r="K557" i="249"/>
  <c r="J557" i="249"/>
  <c r="I557" i="249"/>
  <c r="H557" i="249"/>
  <c r="G557" i="249"/>
  <c r="F557" i="249"/>
  <c r="E557" i="249"/>
  <c r="D557" i="249"/>
  <c r="C557" i="249"/>
  <c r="B557" i="249"/>
  <c r="V555" i="249"/>
  <c r="X568" i="249" s="1"/>
  <c r="Y568" i="249" s="1"/>
  <c r="V554" i="249"/>
  <c r="U554" i="249"/>
  <c r="T554" i="249"/>
  <c r="S554" i="249"/>
  <c r="R554" i="249"/>
  <c r="Q554" i="249"/>
  <c r="P554" i="249"/>
  <c r="O554" i="249"/>
  <c r="N554" i="249"/>
  <c r="M554" i="249"/>
  <c r="L554" i="249"/>
  <c r="K554" i="249"/>
  <c r="J554" i="249"/>
  <c r="I554" i="249"/>
  <c r="H554" i="249"/>
  <c r="G554" i="249"/>
  <c r="F554" i="249"/>
  <c r="E554" i="249"/>
  <c r="D554" i="249"/>
  <c r="C554" i="249"/>
  <c r="B554" i="249"/>
  <c r="V553" i="249"/>
  <c r="U553" i="249"/>
  <c r="T553" i="249"/>
  <c r="S553" i="249"/>
  <c r="R553" i="249"/>
  <c r="Q553" i="249"/>
  <c r="P553" i="249"/>
  <c r="O553" i="249"/>
  <c r="N553" i="249"/>
  <c r="M553" i="249"/>
  <c r="L553" i="249"/>
  <c r="K553" i="249"/>
  <c r="J553" i="249"/>
  <c r="I553" i="249"/>
  <c r="H553" i="249"/>
  <c r="G553" i="249"/>
  <c r="F553" i="249"/>
  <c r="E553" i="249"/>
  <c r="D553" i="249"/>
  <c r="C553" i="249"/>
  <c r="B553" i="249"/>
  <c r="I539" i="251" l="1"/>
  <c r="F539" i="251"/>
  <c r="E539" i="251"/>
  <c r="D539" i="251"/>
  <c r="C539" i="251"/>
  <c r="B539" i="251"/>
  <c r="G537" i="251"/>
  <c r="G536" i="251"/>
  <c r="F536" i="251"/>
  <c r="E536" i="251"/>
  <c r="D536" i="251"/>
  <c r="C536" i="251"/>
  <c r="B536" i="251"/>
  <c r="G535" i="251"/>
  <c r="F535" i="251"/>
  <c r="E535" i="251"/>
  <c r="D535" i="251"/>
  <c r="C535" i="251"/>
  <c r="B535" i="251"/>
  <c r="I607" i="250"/>
  <c r="F607" i="250"/>
  <c r="E607" i="250"/>
  <c r="D607" i="250"/>
  <c r="C607" i="250"/>
  <c r="B607" i="250"/>
  <c r="G605" i="250"/>
  <c r="I619" i="250" s="1"/>
  <c r="J619" i="250" s="1"/>
  <c r="G604" i="250"/>
  <c r="F604" i="250"/>
  <c r="E604" i="250"/>
  <c r="D604" i="250"/>
  <c r="C604" i="250"/>
  <c r="B604" i="250"/>
  <c r="G603" i="250"/>
  <c r="G607" i="250" s="1"/>
  <c r="F603" i="250"/>
  <c r="E603" i="250"/>
  <c r="D603" i="250"/>
  <c r="C603" i="250"/>
  <c r="B603" i="250"/>
  <c r="X544" i="249"/>
  <c r="U544" i="249"/>
  <c r="T544" i="249"/>
  <c r="S544" i="249"/>
  <c r="R544" i="249"/>
  <c r="Q544" i="249"/>
  <c r="P544" i="249"/>
  <c r="O544" i="249"/>
  <c r="N544" i="249"/>
  <c r="M544" i="249"/>
  <c r="L544" i="249"/>
  <c r="K544" i="249"/>
  <c r="J544" i="249"/>
  <c r="I544" i="249"/>
  <c r="H544" i="249"/>
  <c r="G544" i="249"/>
  <c r="F544" i="249"/>
  <c r="E544" i="249"/>
  <c r="D544" i="249"/>
  <c r="C544" i="249"/>
  <c r="B544" i="249"/>
  <c r="V542" i="249"/>
  <c r="X555" i="249" s="1"/>
  <c r="Y555" i="249" s="1"/>
  <c r="V541" i="249"/>
  <c r="U541" i="249"/>
  <c r="T541" i="249"/>
  <c r="S541" i="249"/>
  <c r="R541" i="249"/>
  <c r="Q541" i="249"/>
  <c r="P541" i="249"/>
  <c r="O541" i="249"/>
  <c r="N541" i="249"/>
  <c r="M541" i="249"/>
  <c r="L541" i="249"/>
  <c r="K541" i="249"/>
  <c r="J541" i="249"/>
  <c r="I541" i="249"/>
  <c r="H541" i="249"/>
  <c r="G541" i="249"/>
  <c r="F541" i="249"/>
  <c r="E541" i="249"/>
  <c r="D541" i="249"/>
  <c r="C541" i="249"/>
  <c r="B541" i="249"/>
  <c r="V540" i="249"/>
  <c r="U540" i="249"/>
  <c r="T540" i="249"/>
  <c r="S540" i="249"/>
  <c r="R540" i="249"/>
  <c r="Q540" i="249"/>
  <c r="P540" i="249"/>
  <c r="O540" i="249"/>
  <c r="N540" i="249"/>
  <c r="M540" i="249"/>
  <c r="L540" i="249"/>
  <c r="K540" i="249"/>
  <c r="J540" i="249"/>
  <c r="I540" i="249"/>
  <c r="H540" i="249"/>
  <c r="G540" i="249"/>
  <c r="F540" i="249"/>
  <c r="E540" i="249"/>
  <c r="D540" i="249"/>
  <c r="C540" i="249"/>
  <c r="B540" i="249"/>
  <c r="X615" i="248"/>
  <c r="U615" i="248"/>
  <c r="T615" i="248"/>
  <c r="S615" i="248"/>
  <c r="R615" i="248"/>
  <c r="Q615" i="248"/>
  <c r="P615" i="248"/>
  <c r="O615" i="248"/>
  <c r="N615" i="248"/>
  <c r="M615" i="248"/>
  <c r="L615" i="248"/>
  <c r="K615" i="248"/>
  <c r="J615" i="248"/>
  <c r="I615" i="248"/>
  <c r="H615" i="248"/>
  <c r="G615" i="248"/>
  <c r="F615" i="248"/>
  <c r="E615" i="248"/>
  <c r="D615" i="248"/>
  <c r="C615" i="248"/>
  <c r="B615" i="248"/>
  <c r="V613" i="248"/>
  <c r="X627" i="248" s="1"/>
  <c r="Y627" i="248" s="1"/>
  <c r="V612" i="248"/>
  <c r="U612" i="248"/>
  <c r="T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V611" i="248"/>
  <c r="U611" i="248"/>
  <c r="T611" i="248"/>
  <c r="S611" i="248"/>
  <c r="R611" i="248"/>
  <c r="Q611" i="248"/>
  <c r="P611" i="248"/>
  <c r="O611" i="248"/>
  <c r="N611" i="248"/>
  <c r="M611" i="248"/>
  <c r="L611" i="248"/>
  <c r="K611" i="248"/>
  <c r="J611" i="248"/>
  <c r="I611" i="248"/>
  <c r="H611" i="248"/>
  <c r="G611" i="248"/>
  <c r="F611" i="248"/>
  <c r="E611" i="248"/>
  <c r="D611" i="248"/>
  <c r="C611" i="248"/>
  <c r="B611" i="248"/>
  <c r="I550" i="251" l="1"/>
  <c r="J550" i="251" s="1"/>
  <c r="I526" i="251"/>
  <c r="F526" i="251"/>
  <c r="E526" i="251"/>
  <c r="D526" i="251"/>
  <c r="C526" i="251"/>
  <c r="B526" i="251"/>
  <c r="G524" i="251"/>
  <c r="G523" i="251"/>
  <c r="F523" i="251"/>
  <c r="E523" i="251"/>
  <c r="D523" i="251"/>
  <c r="C523" i="251"/>
  <c r="B523" i="251"/>
  <c r="G522" i="251"/>
  <c r="F522" i="251"/>
  <c r="E522" i="251"/>
  <c r="D522" i="251"/>
  <c r="C522" i="251"/>
  <c r="B522" i="251"/>
  <c r="I593" i="250"/>
  <c r="F593" i="250"/>
  <c r="E593" i="250"/>
  <c r="D593" i="250"/>
  <c r="C593" i="250"/>
  <c r="B593" i="250"/>
  <c r="G591" i="250"/>
  <c r="I605" i="250" s="1"/>
  <c r="J605" i="250" s="1"/>
  <c r="G590" i="250"/>
  <c r="F590" i="250"/>
  <c r="E590" i="250"/>
  <c r="D590" i="250"/>
  <c r="C590" i="250"/>
  <c r="B590" i="250"/>
  <c r="G589" i="250"/>
  <c r="G593" i="250" s="1"/>
  <c r="F589" i="250"/>
  <c r="E589" i="250"/>
  <c r="D589" i="250"/>
  <c r="C589" i="250"/>
  <c r="B589" i="250"/>
  <c r="X531" i="249"/>
  <c r="U531" i="249"/>
  <c r="T531" i="249"/>
  <c r="S531" i="249"/>
  <c r="R531" i="249"/>
  <c r="Q531" i="249"/>
  <c r="P531" i="249"/>
  <c r="O531" i="249"/>
  <c r="N531" i="249"/>
  <c r="M531" i="249"/>
  <c r="L531" i="249"/>
  <c r="K531" i="249"/>
  <c r="J531" i="249"/>
  <c r="I531" i="249"/>
  <c r="H531" i="249"/>
  <c r="G531" i="249"/>
  <c r="F531" i="249"/>
  <c r="E531" i="249"/>
  <c r="D531" i="249"/>
  <c r="C531" i="249"/>
  <c r="B531" i="249"/>
  <c r="V529" i="249"/>
  <c r="X542" i="249" s="1"/>
  <c r="Y542" i="249" s="1"/>
  <c r="V528" i="249"/>
  <c r="U528" i="249"/>
  <c r="T528" i="249"/>
  <c r="S528" i="249"/>
  <c r="R528" i="249"/>
  <c r="Q528" i="249"/>
  <c r="P528" i="249"/>
  <c r="O528" i="249"/>
  <c r="N528" i="249"/>
  <c r="M528" i="249"/>
  <c r="L528" i="249"/>
  <c r="K528" i="249"/>
  <c r="J528" i="249"/>
  <c r="I528" i="249"/>
  <c r="H528" i="249"/>
  <c r="G528" i="249"/>
  <c r="F528" i="249"/>
  <c r="E528" i="249"/>
  <c r="D528" i="249"/>
  <c r="C528" i="249"/>
  <c r="B528" i="249"/>
  <c r="V527" i="249"/>
  <c r="U527" i="249"/>
  <c r="T527" i="249"/>
  <c r="S527" i="249"/>
  <c r="R527" i="249"/>
  <c r="Q527" i="249"/>
  <c r="P527" i="249"/>
  <c r="O527" i="249"/>
  <c r="N527" i="249"/>
  <c r="M527" i="249"/>
  <c r="L527" i="249"/>
  <c r="K527" i="249"/>
  <c r="J527" i="249"/>
  <c r="I527" i="249"/>
  <c r="H527" i="249"/>
  <c r="G527" i="249"/>
  <c r="F527" i="249"/>
  <c r="E527" i="249"/>
  <c r="D527" i="249"/>
  <c r="C527" i="249"/>
  <c r="B527" i="249"/>
  <c r="X601" i="248"/>
  <c r="U601" i="248"/>
  <c r="T601" i="248"/>
  <c r="S601" i="248"/>
  <c r="R601" i="248"/>
  <c r="Q601" i="248"/>
  <c r="P601" i="248"/>
  <c r="O601" i="248"/>
  <c r="N601" i="248"/>
  <c r="M601" i="248"/>
  <c r="L601" i="248"/>
  <c r="K601" i="248"/>
  <c r="J601" i="248"/>
  <c r="I601" i="248"/>
  <c r="H601" i="248"/>
  <c r="G601" i="248"/>
  <c r="F601" i="248"/>
  <c r="E601" i="248"/>
  <c r="D601" i="248"/>
  <c r="C601" i="248"/>
  <c r="B601" i="248"/>
  <c r="V599" i="248"/>
  <c r="V598" i="248"/>
  <c r="U598" i="248"/>
  <c r="T598" i="248"/>
  <c r="S598" i="248"/>
  <c r="R598" i="248"/>
  <c r="Q598" i="248"/>
  <c r="P598" i="248"/>
  <c r="O598" i="248"/>
  <c r="N598" i="248"/>
  <c r="M598" i="248"/>
  <c r="L598" i="248"/>
  <c r="K598" i="248"/>
  <c r="J598" i="248"/>
  <c r="I598" i="248"/>
  <c r="H598" i="248"/>
  <c r="G598" i="248"/>
  <c r="F598" i="248"/>
  <c r="E598" i="248"/>
  <c r="D598" i="248"/>
  <c r="C598" i="248"/>
  <c r="B598" i="248"/>
  <c r="V597" i="248"/>
  <c r="U597" i="248"/>
  <c r="T597" i="248"/>
  <c r="S597" i="248"/>
  <c r="R597" i="248"/>
  <c r="Q597" i="248"/>
  <c r="P597" i="248"/>
  <c r="O597" i="248"/>
  <c r="N597" i="248"/>
  <c r="M597" i="248"/>
  <c r="L597" i="248"/>
  <c r="K597" i="248"/>
  <c r="J597" i="248"/>
  <c r="I597" i="248"/>
  <c r="H597" i="248"/>
  <c r="G597" i="248"/>
  <c r="F597" i="248"/>
  <c r="E597" i="248"/>
  <c r="D597" i="248"/>
  <c r="C597" i="248"/>
  <c r="B597" i="248"/>
  <c r="I537" i="251" l="1"/>
  <c r="J537" i="251" s="1"/>
  <c r="X613" i="248"/>
  <c r="Y613" i="248" s="1"/>
  <c r="I513" i="251"/>
  <c r="F513" i="251"/>
  <c r="E513" i="251"/>
  <c r="D513" i="251"/>
  <c r="C513" i="251"/>
  <c r="B513" i="251"/>
  <c r="G511" i="251"/>
  <c r="I524" i="251" s="1"/>
  <c r="J524" i="251" s="1"/>
  <c r="G510" i="251"/>
  <c r="F510" i="251"/>
  <c r="E510" i="251"/>
  <c r="D510" i="251"/>
  <c r="C510" i="251"/>
  <c r="B510" i="251"/>
  <c r="G509" i="251"/>
  <c r="F509" i="251"/>
  <c r="E509" i="251"/>
  <c r="D509" i="251"/>
  <c r="C509" i="251"/>
  <c r="B509" i="251"/>
  <c r="I579" i="250"/>
  <c r="F579" i="250"/>
  <c r="E579" i="250"/>
  <c r="D579" i="250"/>
  <c r="C579" i="250"/>
  <c r="B579" i="250"/>
  <c r="G577" i="250"/>
  <c r="I591" i="250" s="1"/>
  <c r="J591" i="250" s="1"/>
  <c r="G576" i="250"/>
  <c r="F576" i="250"/>
  <c r="E576" i="250"/>
  <c r="D576" i="250"/>
  <c r="C576" i="250"/>
  <c r="B576" i="250"/>
  <c r="G575" i="250"/>
  <c r="G579" i="250" s="1"/>
  <c r="F575" i="250"/>
  <c r="E575" i="250"/>
  <c r="D575" i="250"/>
  <c r="C575" i="250"/>
  <c r="B575" i="250"/>
  <c r="X518" i="249"/>
  <c r="U518" i="249"/>
  <c r="T518" i="249"/>
  <c r="S518" i="249"/>
  <c r="R518" i="249"/>
  <c r="Q518" i="249"/>
  <c r="P518" i="249"/>
  <c r="O518" i="249"/>
  <c r="N518" i="249"/>
  <c r="M518" i="249"/>
  <c r="L518" i="249"/>
  <c r="K518" i="249"/>
  <c r="J518" i="249"/>
  <c r="I518" i="249"/>
  <c r="H518" i="249"/>
  <c r="G518" i="249"/>
  <c r="F518" i="249"/>
  <c r="E518" i="249"/>
  <c r="D518" i="249"/>
  <c r="C518" i="249"/>
  <c r="B518" i="249"/>
  <c r="V516" i="249"/>
  <c r="X529" i="249" s="1"/>
  <c r="Y529" i="249" s="1"/>
  <c r="V515" i="249"/>
  <c r="U515" i="249"/>
  <c r="T515" i="249"/>
  <c r="S515" i="249"/>
  <c r="R515" i="249"/>
  <c r="Q515" i="249"/>
  <c r="P515" i="249"/>
  <c r="O515" i="249"/>
  <c r="N515" i="249"/>
  <c r="M515" i="249"/>
  <c r="L515" i="249"/>
  <c r="K515" i="249"/>
  <c r="J515" i="249"/>
  <c r="I515" i="249"/>
  <c r="H515" i="249"/>
  <c r="G515" i="249"/>
  <c r="F515" i="249"/>
  <c r="E515" i="249"/>
  <c r="D515" i="249"/>
  <c r="C515" i="249"/>
  <c r="B515" i="249"/>
  <c r="V514" i="249"/>
  <c r="U514" i="249"/>
  <c r="T514" i="249"/>
  <c r="S514" i="249"/>
  <c r="R514" i="249"/>
  <c r="Q514" i="249"/>
  <c r="P514" i="249"/>
  <c r="O514" i="249"/>
  <c r="N514" i="249"/>
  <c r="M514" i="249"/>
  <c r="L514" i="249"/>
  <c r="K514" i="249"/>
  <c r="J514" i="249"/>
  <c r="I514" i="249"/>
  <c r="H514" i="249"/>
  <c r="G514" i="249"/>
  <c r="F514" i="249"/>
  <c r="E514" i="249"/>
  <c r="D514" i="249"/>
  <c r="C514" i="249"/>
  <c r="B514" i="249"/>
  <c r="X587" i="248"/>
  <c r="U587" i="248"/>
  <c r="T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V585" i="248"/>
  <c r="X599" i="248" s="1"/>
  <c r="Y599" i="248" s="1"/>
  <c r="V584" i="248"/>
  <c r="U584" i="248"/>
  <c r="T584" i="248"/>
  <c r="S584" i="248"/>
  <c r="R584" i="248"/>
  <c r="Q584" i="248"/>
  <c r="P584" i="248"/>
  <c r="O584" i="248"/>
  <c r="N584" i="248"/>
  <c r="M584" i="248"/>
  <c r="L584" i="248"/>
  <c r="K584" i="248"/>
  <c r="J584" i="248"/>
  <c r="I584" i="248"/>
  <c r="H584" i="248"/>
  <c r="G584" i="248"/>
  <c r="F584" i="248"/>
  <c r="E584" i="248"/>
  <c r="D584" i="248"/>
  <c r="C584" i="248"/>
  <c r="B584" i="248"/>
  <c r="V583" i="248"/>
  <c r="U583" i="248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G563" i="250" l="1"/>
  <c r="I577" i="250" l="1"/>
  <c r="J577" i="250" s="1"/>
  <c r="I500" i="251"/>
  <c r="F500" i="251"/>
  <c r="E500" i="251"/>
  <c r="D500" i="251"/>
  <c r="C500" i="251"/>
  <c r="B500" i="251"/>
  <c r="G498" i="251"/>
  <c r="G497" i="251"/>
  <c r="F497" i="251"/>
  <c r="E497" i="251"/>
  <c r="D497" i="251"/>
  <c r="C497" i="251"/>
  <c r="B497" i="251"/>
  <c r="G496" i="251"/>
  <c r="F496" i="251"/>
  <c r="E496" i="251"/>
  <c r="D496" i="251"/>
  <c r="C496" i="251"/>
  <c r="B496" i="251"/>
  <c r="I565" i="250"/>
  <c r="F565" i="250"/>
  <c r="E565" i="250"/>
  <c r="D565" i="250"/>
  <c r="C565" i="250"/>
  <c r="B565" i="250"/>
  <c r="G562" i="250"/>
  <c r="F562" i="250"/>
  <c r="E562" i="250"/>
  <c r="D562" i="250"/>
  <c r="C562" i="250"/>
  <c r="B562" i="250"/>
  <c r="G561" i="250"/>
  <c r="G565" i="250" s="1"/>
  <c r="F561" i="250"/>
  <c r="E561" i="250"/>
  <c r="D561" i="250"/>
  <c r="C561" i="250"/>
  <c r="B561" i="250"/>
  <c r="X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B505" i="249"/>
  <c r="V503" i="249"/>
  <c r="V502" i="249"/>
  <c r="U502" i="249"/>
  <c r="T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V501" i="249"/>
  <c r="U501" i="249"/>
  <c r="T501" i="249"/>
  <c r="S501" i="249"/>
  <c r="R501" i="249"/>
  <c r="Q501" i="249"/>
  <c r="P501" i="249"/>
  <c r="O501" i="249"/>
  <c r="N501" i="249"/>
  <c r="M501" i="249"/>
  <c r="L501" i="249"/>
  <c r="K501" i="249"/>
  <c r="J501" i="249"/>
  <c r="I501" i="249"/>
  <c r="H501" i="249"/>
  <c r="G501" i="249"/>
  <c r="F501" i="249"/>
  <c r="E501" i="249"/>
  <c r="D501" i="249"/>
  <c r="C501" i="249"/>
  <c r="B501" i="249"/>
  <c r="X573" i="248"/>
  <c r="U573" i="248"/>
  <c r="T573" i="248"/>
  <c r="S573" i="248"/>
  <c r="R573" i="248"/>
  <c r="Q573" i="248"/>
  <c r="P573" i="248"/>
  <c r="O573" i="248"/>
  <c r="N573" i="248"/>
  <c r="M573" i="248"/>
  <c r="L573" i="248"/>
  <c r="K573" i="248"/>
  <c r="J573" i="248"/>
  <c r="I573" i="248"/>
  <c r="H573" i="248"/>
  <c r="G573" i="248"/>
  <c r="F573" i="248"/>
  <c r="E573" i="248"/>
  <c r="D573" i="248"/>
  <c r="C573" i="248"/>
  <c r="B573" i="248"/>
  <c r="V571" i="248"/>
  <c r="V570" i="248"/>
  <c r="U570" i="248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V569" i="248"/>
  <c r="U569" i="248"/>
  <c r="T569" i="248"/>
  <c r="S569" i="248"/>
  <c r="R569" i="248"/>
  <c r="Q569" i="248"/>
  <c r="P569" i="248"/>
  <c r="O569" i="248"/>
  <c r="N569" i="248"/>
  <c r="M569" i="248"/>
  <c r="L569" i="248"/>
  <c r="K569" i="248"/>
  <c r="J569" i="248"/>
  <c r="I569" i="248"/>
  <c r="H569" i="248"/>
  <c r="G569" i="248"/>
  <c r="F569" i="248"/>
  <c r="E569" i="248"/>
  <c r="D569" i="248"/>
  <c r="C569" i="248"/>
  <c r="B569" i="248"/>
  <c r="I511" i="251" l="1"/>
  <c r="J511" i="251" s="1"/>
  <c r="X585" i="248"/>
  <c r="Y585" i="248" s="1"/>
  <c r="X516" i="249"/>
  <c r="Y516" i="249" s="1"/>
  <c r="I487" i="251"/>
  <c r="F487" i="251"/>
  <c r="E487" i="251"/>
  <c r="D487" i="251"/>
  <c r="C487" i="251"/>
  <c r="B487" i="251"/>
  <c r="G485" i="251"/>
  <c r="G484" i="251"/>
  <c r="F484" i="251"/>
  <c r="E484" i="251"/>
  <c r="D484" i="251"/>
  <c r="C484" i="251"/>
  <c r="B484" i="251"/>
  <c r="G483" i="251"/>
  <c r="F483" i="251"/>
  <c r="E483" i="251"/>
  <c r="D483" i="251"/>
  <c r="C483" i="251"/>
  <c r="B483" i="251"/>
  <c r="I551" i="250"/>
  <c r="F551" i="250"/>
  <c r="E551" i="250"/>
  <c r="D551" i="250"/>
  <c r="C551" i="250"/>
  <c r="B551" i="250"/>
  <c r="G549" i="250"/>
  <c r="G548" i="250"/>
  <c r="F548" i="250"/>
  <c r="E548" i="250"/>
  <c r="D548" i="250"/>
  <c r="C548" i="250"/>
  <c r="B548" i="250"/>
  <c r="G547" i="250"/>
  <c r="G551" i="250" s="1"/>
  <c r="F547" i="250"/>
  <c r="E547" i="250"/>
  <c r="D547" i="250"/>
  <c r="C547" i="250"/>
  <c r="B547" i="250"/>
  <c r="X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B492" i="249"/>
  <c r="V490" i="249"/>
  <c r="X503" i="249" s="1"/>
  <c r="Y503" i="249" s="1"/>
  <c r="V489" i="249"/>
  <c r="U489" i="249"/>
  <c r="T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V488" i="249"/>
  <c r="U488" i="249"/>
  <c r="T488" i="249"/>
  <c r="S488" i="249"/>
  <c r="R488" i="249"/>
  <c r="Q488" i="249"/>
  <c r="P488" i="249"/>
  <c r="O488" i="249"/>
  <c r="N488" i="249"/>
  <c r="M488" i="249"/>
  <c r="L488" i="249"/>
  <c r="K488" i="249"/>
  <c r="J488" i="249"/>
  <c r="I488" i="249"/>
  <c r="H488" i="249"/>
  <c r="G488" i="249"/>
  <c r="F488" i="249"/>
  <c r="E488" i="249"/>
  <c r="D488" i="249"/>
  <c r="C488" i="249"/>
  <c r="B488" i="249"/>
  <c r="X559" i="248"/>
  <c r="U559" i="248"/>
  <c r="T559" i="248"/>
  <c r="S559" i="248"/>
  <c r="R559" i="248"/>
  <c r="Q559" i="248"/>
  <c r="P559" i="248"/>
  <c r="O559" i="248"/>
  <c r="N559" i="248"/>
  <c r="M559" i="248"/>
  <c r="L559" i="248"/>
  <c r="K559" i="248"/>
  <c r="J559" i="248"/>
  <c r="I559" i="248"/>
  <c r="H559" i="248"/>
  <c r="G559" i="248"/>
  <c r="F559" i="248"/>
  <c r="E559" i="248"/>
  <c r="D559" i="248"/>
  <c r="C559" i="248"/>
  <c r="B559" i="248"/>
  <c r="V557" i="248"/>
  <c r="V556" i="248"/>
  <c r="U556" i="248"/>
  <c r="T556" i="248"/>
  <c r="S556" i="248"/>
  <c r="R556" i="248"/>
  <c r="Q556" i="248"/>
  <c r="P556" i="248"/>
  <c r="O556" i="248"/>
  <c r="N556" i="248"/>
  <c r="M556" i="248"/>
  <c r="L556" i="248"/>
  <c r="K556" i="248"/>
  <c r="J556" i="248"/>
  <c r="I556" i="248"/>
  <c r="H556" i="248"/>
  <c r="G556" i="248"/>
  <c r="F556" i="248"/>
  <c r="E556" i="248"/>
  <c r="D556" i="248"/>
  <c r="C556" i="248"/>
  <c r="B556" i="248"/>
  <c r="V555" i="248"/>
  <c r="U555" i="248"/>
  <c r="T555" i="248"/>
  <c r="S555" i="248"/>
  <c r="R555" i="248"/>
  <c r="Q555" i="248"/>
  <c r="P555" i="248"/>
  <c r="O555" i="248"/>
  <c r="N555" i="248"/>
  <c r="M555" i="248"/>
  <c r="L555" i="248"/>
  <c r="K555" i="248"/>
  <c r="J555" i="248"/>
  <c r="I555" i="248"/>
  <c r="H555" i="248"/>
  <c r="G555" i="248"/>
  <c r="F555" i="248"/>
  <c r="E555" i="248"/>
  <c r="D555" i="248"/>
  <c r="C555" i="248"/>
  <c r="B555" i="248"/>
  <c r="I563" i="250" l="1"/>
  <c r="J563" i="250" s="1"/>
  <c r="X571" i="248"/>
  <c r="Y571" i="248" s="1"/>
  <c r="I498" i="251"/>
  <c r="J498" i="251" s="1"/>
  <c r="I474" i="251"/>
  <c r="F474" i="251"/>
  <c r="E474" i="251"/>
  <c r="D474" i="251"/>
  <c r="C474" i="251"/>
  <c r="B474" i="251"/>
  <c r="G472" i="251"/>
  <c r="I485" i="251" s="1"/>
  <c r="J485" i="251" s="1"/>
  <c r="G471" i="251"/>
  <c r="F471" i="251"/>
  <c r="E471" i="251"/>
  <c r="D471" i="251"/>
  <c r="C471" i="251"/>
  <c r="B471" i="251"/>
  <c r="G470" i="251"/>
  <c r="F470" i="251"/>
  <c r="E470" i="251"/>
  <c r="D470" i="251"/>
  <c r="C470" i="251"/>
  <c r="B470" i="251"/>
  <c r="I537" i="250"/>
  <c r="F537" i="250"/>
  <c r="E537" i="250"/>
  <c r="D537" i="250"/>
  <c r="C537" i="250"/>
  <c r="B537" i="250"/>
  <c r="G535" i="250"/>
  <c r="I549" i="250" s="1"/>
  <c r="J549" i="250" s="1"/>
  <c r="G534" i="250"/>
  <c r="F534" i="250"/>
  <c r="E534" i="250"/>
  <c r="D534" i="250"/>
  <c r="C534" i="250"/>
  <c r="B534" i="250"/>
  <c r="G533" i="250"/>
  <c r="G537" i="250" s="1"/>
  <c r="F533" i="250"/>
  <c r="E533" i="250"/>
  <c r="D533" i="250"/>
  <c r="C533" i="250"/>
  <c r="B533" i="250"/>
  <c r="X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B479" i="249"/>
  <c r="V477" i="249"/>
  <c r="X490" i="249" s="1"/>
  <c r="Y490" i="249" s="1"/>
  <c r="V476" i="249"/>
  <c r="U476" i="249"/>
  <c r="T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V475" i="249"/>
  <c r="U475" i="249"/>
  <c r="T475" i="249"/>
  <c r="S475" i="249"/>
  <c r="R475" i="249"/>
  <c r="Q475" i="249"/>
  <c r="P475" i="249"/>
  <c r="O475" i="249"/>
  <c r="N475" i="249"/>
  <c r="M475" i="249"/>
  <c r="L475" i="249"/>
  <c r="K475" i="249"/>
  <c r="J475" i="249"/>
  <c r="I475" i="249"/>
  <c r="H475" i="249"/>
  <c r="G475" i="249"/>
  <c r="F475" i="249"/>
  <c r="E475" i="249"/>
  <c r="D475" i="249"/>
  <c r="C475" i="249"/>
  <c r="B475" i="249"/>
  <c r="X545" i="248"/>
  <c r="U545" i="248"/>
  <c r="T545" i="248"/>
  <c r="S545" i="248"/>
  <c r="R545" i="248"/>
  <c r="Q545" i="248"/>
  <c r="P545" i="248"/>
  <c r="O545" i="248"/>
  <c r="N545" i="248"/>
  <c r="M545" i="248"/>
  <c r="L545" i="248"/>
  <c r="K545" i="248"/>
  <c r="J545" i="248"/>
  <c r="I545" i="248"/>
  <c r="H545" i="248"/>
  <c r="G545" i="248"/>
  <c r="F545" i="248"/>
  <c r="E545" i="248"/>
  <c r="D545" i="248"/>
  <c r="C545" i="248"/>
  <c r="B545" i="248"/>
  <c r="V543" i="248"/>
  <c r="X557" i="248" s="1"/>
  <c r="Y557" i="248" s="1"/>
  <c r="V542" i="248"/>
  <c r="U542" i="248"/>
  <c r="T542" i="248"/>
  <c r="S542" i="248"/>
  <c r="R542" i="248"/>
  <c r="Q542" i="248"/>
  <c r="P542" i="248"/>
  <c r="O542" i="248"/>
  <c r="N542" i="248"/>
  <c r="M542" i="248"/>
  <c r="L542" i="248"/>
  <c r="K542" i="248"/>
  <c r="J542" i="248"/>
  <c r="I542" i="248"/>
  <c r="H542" i="248"/>
  <c r="G542" i="248"/>
  <c r="F542" i="248"/>
  <c r="E542" i="248"/>
  <c r="D542" i="248"/>
  <c r="C542" i="248"/>
  <c r="B542" i="248"/>
  <c r="V541" i="248"/>
  <c r="U541" i="248"/>
  <c r="T541" i="248"/>
  <c r="S541" i="248"/>
  <c r="R541" i="248"/>
  <c r="Q541" i="248"/>
  <c r="P541" i="248"/>
  <c r="O541" i="248"/>
  <c r="N541" i="248"/>
  <c r="M541" i="248"/>
  <c r="L541" i="248"/>
  <c r="K541" i="248"/>
  <c r="J541" i="248"/>
  <c r="I541" i="248"/>
  <c r="H541" i="248"/>
  <c r="G541" i="248"/>
  <c r="F541" i="248"/>
  <c r="E541" i="248"/>
  <c r="D541" i="248"/>
  <c r="C541" i="248"/>
  <c r="B541" i="248"/>
  <c r="G521" i="250" l="1"/>
  <c r="I535" i="250" l="1"/>
  <c r="J535" i="250" s="1"/>
  <c r="I461" i="251"/>
  <c r="F461" i="251"/>
  <c r="E461" i="251"/>
  <c r="D461" i="251"/>
  <c r="C461" i="251"/>
  <c r="B461" i="251"/>
  <c r="G459" i="251"/>
  <c r="G458" i="251"/>
  <c r="F458" i="251"/>
  <c r="E458" i="251"/>
  <c r="D458" i="251"/>
  <c r="C458" i="251"/>
  <c r="B458" i="251"/>
  <c r="G457" i="251"/>
  <c r="F457" i="251"/>
  <c r="E457" i="251"/>
  <c r="D457" i="251"/>
  <c r="C457" i="251"/>
  <c r="B457" i="251"/>
  <c r="I523" i="250"/>
  <c r="F523" i="250"/>
  <c r="E523" i="250"/>
  <c r="D523" i="250"/>
  <c r="C523" i="250"/>
  <c r="B523" i="250"/>
  <c r="G520" i="250"/>
  <c r="F520" i="250"/>
  <c r="E520" i="250"/>
  <c r="D520" i="250"/>
  <c r="C520" i="250"/>
  <c r="B520" i="250"/>
  <c r="G519" i="250"/>
  <c r="G523" i="250" s="1"/>
  <c r="F519" i="250"/>
  <c r="E519" i="250"/>
  <c r="D519" i="250"/>
  <c r="C519" i="250"/>
  <c r="B519" i="250"/>
  <c r="X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B466" i="249"/>
  <c r="V464" i="249"/>
  <c r="V463" i="249"/>
  <c r="U463" i="249"/>
  <c r="T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V462" i="249"/>
  <c r="U462" i="249"/>
  <c r="T462" i="249"/>
  <c r="S462" i="249"/>
  <c r="R462" i="249"/>
  <c r="Q462" i="249"/>
  <c r="P462" i="249"/>
  <c r="O462" i="249"/>
  <c r="N462" i="249"/>
  <c r="M462" i="249"/>
  <c r="L462" i="249"/>
  <c r="K462" i="249"/>
  <c r="J462" i="249"/>
  <c r="I462" i="249"/>
  <c r="H462" i="249"/>
  <c r="G462" i="249"/>
  <c r="F462" i="249"/>
  <c r="E462" i="249"/>
  <c r="D462" i="249"/>
  <c r="C462" i="249"/>
  <c r="B462" i="249"/>
  <c r="X531" i="248"/>
  <c r="U531" i="248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V529" i="248"/>
  <c r="V528" i="248"/>
  <c r="U528" i="248"/>
  <c r="T528" i="248"/>
  <c r="S528" i="248"/>
  <c r="R528" i="248"/>
  <c r="Q528" i="248"/>
  <c r="P528" i="248"/>
  <c r="O528" i="248"/>
  <c r="N528" i="248"/>
  <c r="M528" i="248"/>
  <c r="L528" i="248"/>
  <c r="K528" i="248"/>
  <c r="J528" i="248"/>
  <c r="I528" i="248"/>
  <c r="H528" i="248"/>
  <c r="G528" i="248"/>
  <c r="F528" i="248"/>
  <c r="E528" i="248"/>
  <c r="D528" i="248"/>
  <c r="C528" i="248"/>
  <c r="B528" i="248"/>
  <c r="V527" i="248"/>
  <c r="U527" i="248"/>
  <c r="T527" i="248"/>
  <c r="S527" i="248"/>
  <c r="R527" i="248"/>
  <c r="Q527" i="248"/>
  <c r="P527" i="248"/>
  <c r="O527" i="248"/>
  <c r="N527" i="248"/>
  <c r="M527" i="248"/>
  <c r="L527" i="248"/>
  <c r="K527" i="248"/>
  <c r="J527" i="248"/>
  <c r="I527" i="248"/>
  <c r="H527" i="248"/>
  <c r="G527" i="248"/>
  <c r="F527" i="248"/>
  <c r="E527" i="248"/>
  <c r="D527" i="248"/>
  <c r="C527" i="248"/>
  <c r="B527" i="248"/>
  <c r="I472" i="251" l="1"/>
  <c r="J472" i="251" s="1"/>
  <c r="X543" i="248"/>
  <c r="Y543" i="248" s="1"/>
  <c r="X477" i="249"/>
  <c r="Y477" i="249" s="1"/>
  <c r="I448" i="251"/>
  <c r="F448" i="251"/>
  <c r="E448" i="251"/>
  <c r="D448" i="251"/>
  <c r="C448" i="251"/>
  <c r="B448" i="251"/>
  <c r="G446" i="251"/>
  <c r="G445" i="251"/>
  <c r="F445" i="251"/>
  <c r="E445" i="251"/>
  <c r="D445" i="251"/>
  <c r="C445" i="251"/>
  <c r="B445" i="251"/>
  <c r="G444" i="251"/>
  <c r="F444" i="251"/>
  <c r="E444" i="251"/>
  <c r="D444" i="251"/>
  <c r="C444" i="251"/>
  <c r="B444" i="251"/>
  <c r="I509" i="250"/>
  <c r="F509" i="250"/>
  <c r="E509" i="250"/>
  <c r="D509" i="250"/>
  <c r="C509" i="250"/>
  <c r="B509" i="250"/>
  <c r="G507" i="250"/>
  <c r="G506" i="250"/>
  <c r="F506" i="250"/>
  <c r="E506" i="250"/>
  <c r="D506" i="250"/>
  <c r="C506" i="250"/>
  <c r="B506" i="250"/>
  <c r="G505" i="250"/>
  <c r="G509" i="250" s="1"/>
  <c r="F505" i="250"/>
  <c r="E505" i="250"/>
  <c r="D505" i="250"/>
  <c r="C505" i="250"/>
  <c r="B505" i="250"/>
  <c r="X517" i="248"/>
  <c r="U517" i="248"/>
  <c r="T517" i="248"/>
  <c r="S517" i="248"/>
  <c r="R517" i="248"/>
  <c r="Q517" i="248"/>
  <c r="P517" i="248"/>
  <c r="O517" i="248"/>
  <c r="N517" i="248"/>
  <c r="M517" i="248"/>
  <c r="L517" i="248"/>
  <c r="K517" i="248"/>
  <c r="J517" i="248"/>
  <c r="I517" i="248"/>
  <c r="H517" i="248"/>
  <c r="G517" i="248"/>
  <c r="F517" i="248"/>
  <c r="E517" i="248"/>
  <c r="D517" i="248"/>
  <c r="C517" i="248"/>
  <c r="B517" i="248"/>
  <c r="V515" i="248"/>
  <c r="V514" i="248"/>
  <c r="U514" i="248"/>
  <c r="T514" i="248"/>
  <c r="S514" i="248"/>
  <c r="R514" i="248"/>
  <c r="Q514" i="248"/>
  <c r="P514" i="248"/>
  <c r="O514" i="248"/>
  <c r="N514" i="248"/>
  <c r="M514" i="248"/>
  <c r="L514" i="248"/>
  <c r="K514" i="248"/>
  <c r="J514" i="248"/>
  <c r="I514" i="248"/>
  <c r="H514" i="248"/>
  <c r="G514" i="248"/>
  <c r="F514" i="248"/>
  <c r="E514" i="248"/>
  <c r="D514" i="248"/>
  <c r="C514" i="248"/>
  <c r="B514" i="248"/>
  <c r="V513" i="248"/>
  <c r="U513" i="248"/>
  <c r="T513" i="248"/>
  <c r="S513" i="248"/>
  <c r="R513" i="248"/>
  <c r="Q513" i="248"/>
  <c r="P513" i="248"/>
  <c r="O513" i="248"/>
  <c r="N513" i="248"/>
  <c r="M513" i="248"/>
  <c r="L513" i="248"/>
  <c r="K513" i="248"/>
  <c r="J513" i="248"/>
  <c r="I513" i="248"/>
  <c r="H513" i="248"/>
  <c r="G513" i="248"/>
  <c r="F513" i="248"/>
  <c r="E513" i="248"/>
  <c r="D513" i="248"/>
  <c r="C513" i="248"/>
  <c r="B513" i="248"/>
  <c r="X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B453" i="249"/>
  <c r="V451" i="249"/>
  <c r="V450" i="249"/>
  <c r="U450" i="249"/>
  <c r="T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V449" i="249"/>
  <c r="U449" i="249"/>
  <c r="T449" i="249"/>
  <c r="S449" i="249"/>
  <c r="R449" i="249"/>
  <c r="Q449" i="249"/>
  <c r="P449" i="249"/>
  <c r="O449" i="249"/>
  <c r="N449" i="249"/>
  <c r="M449" i="249"/>
  <c r="L449" i="249"/>
  <c r="K449" i="249"/>
  <c r="J449" i="249"/>
  <c r="I449" i="249"/>
  <c r="H449" i="249"/>
  <c r="G449" i="249"/>
  <c r="F449" i="249"/>
  <c r="E449" i="249"/>
  <c r="D449" i="249"/>
  <c r="C449" i="249"/>
  <c r="B449" i="249"/>
  <c r="I521" i="250" l="1"/>
  <c r="J521" i="250" s="1"/>
  <c r="X529" i="248"/>
  <c r="Y529" i="248" s="1"/>
  <c r="X464" i="249"/>
  <c r="Y464" i="249" s="1"/>
  <c r="I459" i="251"/>
  <c r="J459" i="251" s="1"/>
  <c r="I435" i="251"/>
  <c r="F435" i="251"/>
  <c r="E435" i="251"/>
  <c r="D435" i="251"/>
  <c r="C435" i="251"/>
  <c r="B435" i="251"/>
  <c r="G433" i="251"/>
  <c r="I446" i="251" s="1"/>
  <c r="J446" i="251" s="1"/>
  <c r="G432" i="251"/>
  <c r="F432" i="251"/>
  <c r="E432" i="251"/>
  <c r="D432" i="251"/>
  <c r="C432" i="251"/>
  <c r="B432" i="251"/>
  <c r="G431" i="251"/>
  <c r="F431" i="251"/>
  <c r="E431" i="251"/>
  <c r="D431" i="251"/>
  <c r="C431" i="251"/>
  <c r="B431" i="251"/>
  <c r="I495" i="250"/>
  <c r="F495" i="250"/>
  <c r="E495" i="250"/>
  <c r="D495" i="250"/>
  <c r="C495" i="250"/>
  <c r="B495" i="250"/>
  <c r="G493" i="250"/>
  <c r="I507" i="250" s="1"/>
  <c r="J507" i="250" s="1"/>
  <c r="G492" i="250"/>
  <c r="F492" i="250"/>
  <c r="E492" i="250"/>
  <c r="D492" i="250"/>
  <c r="C492" i="250"/>
  <c r="B492" i="250"/>
  <c r="G491" i="250"/>
  <c r="G495" i="250" s="1"/>
  <c r="F491" i="250"/>
  <c r="E491" i="250"/>
  <c r="D491" i="250"/>
  <c r="C491" i="250"/>
  <c r="B491" i="250"/>
  <c r="X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V438" i="249"/>
  <c r="X451" i="249" s="1"/>
  <c r="Y451" i="249" s="1"/>
  <c r="V437" i="249"/>
  <c r="U437" i="249"/>
  <c r="T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V436" i="249"/>
  <c r="U436" i="249"/>
  <c r="T436" i="249"/>
  <c r="S436" i="249"/>
  <c r="R436" i="249"/>
  <c r="Q436" i="249"/>
  <c r="P436" i="249"/>
  <c r="O436" i="249"/>
  <c r="N436" i="249"/>
  <c r="M436" i="249"/>
  <c r="L436" i="249"/>
  <c r="K436" i="249"/>
  <c r="J436" i="249"/>
  <c r="I436" i="249"/>
  <c r="H436" i="249"/>
  <c r="G436" i="249"/>
  <c r="F436" i="249"/>
  <c r="E436" i="249"/>
  <c r="D436" i="249"/>
  <c r="C436" i="249"/>
  <c r="B436" i="249"/>
  <c r="X503" i="248"/>
  <c r="U503" i="248"/>
  <c r="T503" i="248"/>
  <c r="S503" i="248"/>
  <c r="R503" i="248"/>
  <c r="Q503" i="248"/>
  <c r="P503" i="248"/>
  <c r="O503" i="248"/>
  <c r="N503" i="248"/>
  <c r="M503" i="248"/>
  <c r="L503" i="248"/>
  <c r="K503" i="248"/>
  <c r="J503" i="248"/>
  <c r="I503" i="248"/>
  <c r="H503" i="248"/>
  <c r="G503" i="248"/>
  <c r="F503" i="248"/>
  <c r="E503" i="248"/>
  <c r="D503" i="248"/>
  <c r="C503" i="248"/>
  <c r="B503" i="248"/>
  <c r="V501" i="248"/>
  <c r="X515" i="248" s="1"/>
  <c r="Y515" i="248" s="1"/>
  <c r="V500" i="248"/>
  <c r="U500" i="248"/>
  <c r="T500" i="248"/>
  <c r="S500" i="248"/>
  <c r="R500" i="248"/>
  <c r="Q500" i="248"/>
  <c r="P500" i="248"/>
  <c r="O500" i="248"/>
  <c r="N500" i="248"/>
  <c r="M500" i="248"/>
  <c r="L500" i="248"/>
  <c r="K500" i="248"/>
  <c r="J500" i="248"/>
  <c r="I500" i="248"/>
  <c r="H500" i="248"/>
  <c r="G500" i="248"/>
  <c r="F500" i="248"/>
  <c r="E500" i="248"/>
  <c r="D500" i="248"/>
  <c r="C500" i="248"/>
  <c r="B500" i="248"/>
  <c r="V499" i="248"/>
  <c r="U499" i="248"/>
  <c r="T499" i="248"/>
  <c r="S499" i="248"/>
  <c r="R499" i="248"/>
  <c r="Q499" i="248"/>
  <c r="P499" i="248"/>
  <c r="O499" i="248"/>
  <c r="N499" i="248"/>
  <c r="M499" i="248"/>
  <c r="L499" i="248"/>
  <c r="K499" i="248"/>
  <c r="J499" i="248"/>
  <c r="I499" i="248"/>
  <c r="H499" i="248"/>
  <c r="G499" i="248"/>
  <c r="F499" i="248"/>
  <c r="E499" i="248"/>
  <c r="D499" i="248"/>
  <c r="C499" i="248"/>
  <c r="B499" i="248"/>
  <c r="I422" i="251" l="1"/>
  <c r="F422" i="251"/>
  <c r="E422" i="251"/>
  <c r="D422" i="251"/>
  <c r="C422" i="251"/>
  <c r="B422" i="251"/>
  <c r="G420" i="251"/>
  <c r="I433" i="251" s="1"/>
  <c r="J433" i="251" s="1"/>
  <c r="G419" i="251"/>
  <c r="F419" i="251"/>
  <c r="E419" i="251"/>
  <c r="D419" i="251"/>
  <c r="C419" i="251"/>
  <c r="B419" i="251"/>
  <c r="G418" i="251"/>
  <c r="F418" i="251"/>
  <c r="E418" i="251"/>
  <c r="D418" i="251"/>
  <c r="C418" i="251"/>
  <c r="B418" i="251"/>
  <c r="I481" i="250"/>
  <c r="F481" i="250"/>
  <c r="E481" i="250"/>
  <c r="D481" i="250"/>
  <c r="C481" i="250"/>
  <c r="B481" i="250"/>
  <c r="G479" i="250"/>
  <c r="I493" i="250" s="1"/>
  <c r="J493" i="250" s="1"/>
  <c r="G478" i="250"/>
  <c r="F478" i="250"/>
  <c r="E478" i="250"/>
  <c r="D478" i="250"/>
  <c r="C478" i="250"/>
  <c r="B478" i="250"/>
  <c r="G477" i="250"/>
  <c r="G481" i="250" s="1"/>
  <c r="F477" i="250"/>
  <c r="E477" i="250"/>
  <c r="D477" i="250"/>
  <c r="C477" i="250"/>
  <c r="B477" i="250"/>
  <c r="X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V425" i="249"/>
  <c r="X438" i="249" s="1"/>
  <c r="Y438" i="249" s="1"/>
  <c r="V424" i="249"/>
  <c r="U424" i="249"/>
  <c r="T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V423" i="249"/>
  <c r="U423" i="249"/>
  <c r="T423" i="249"/>
  <c r="S423" i="249"/>
  <c r="R423" i="249"/>
  <c r="Q423" i="249"/>
  <c r="P423" i="249"/>
  <c r="O423" i="249"/>
  <c r="N423" i="249"/>
  <c r="M423" i="249"/>
  <c r="L423" i="249"/>
  <c r="K423" i="249"/>
  <c r="J423" i="249"/>
  <c r="I423" i="249"/>
  <c r="H423" i="249"/>
  <c r="G423" i="249"/>
  <c r="F423" i="249"/>
  <c r="E423" i="249"/>
  <c r="D423" i="249"/>
  <c r="C423" i="249"/>
  <c r="B423" i="249"/>
  <c r="X489" i="248"/>
  <c r="U489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V487" i="248"/>
  <c r="X501" i="248" s="1"/>
  <c r="Y501" i="248" s="1"/>
  <c r="V486" i="248"/>
  <c r="U486" i="248"/>
  <c r="T486" i="248"/>
  <c r="S486" i="248"/>
  <c r="R486" i="248"/>
  <c r="Q486" i="248"/>
  <c r="P486" i="248"/>
  <c r="O486" i="248"/>
  <c r="N486" i="248"/>
  <c r="M486" i="248"/>
  <c r="L486" i="248"/>
  <c r="K486" i="248"/>
  <c r="J486" i="248"/>
  <c r="I486" i="248"/>
  <c r="H486" i="248"/>
  <c r="G486" i="248"/>
  <c r="F486" i="248"/>
  <c r="E486" i="248"/>
  <c r="D486" i="248"/>
  <c r="C486" i="248"/>
  <c r="B486" i="248"/>
  <c r="V485" i="248"/>
  <c r="U485" i="248"/>
  <c r="T485" i="248"/>
  <c r="S485" i="248"/>
  <c r="R485" i="248"/>
  <c r="Q485" i="248"/>
  <c r="P485" i="248"/>
  <c r="O485" i="248"/>
  <c r="N485" i="248"/>
  <c r="M485" i="248"/>
  <c r="L485" i="248"/>
  <c r="K485" i="248"/>
  <c r="J485" i="248"/>
  <c r="I485" i="248"/>
  <c r="H485" i="248"/>
  <c r="G485" i="248"/>
  <c r="F485" i="248"/>
  <c r="E485" i="248"/>
  <c r="D485" i="248"/>
  <c r="C485" i="248"/>
  <c r="B485" i="248"/>
  <c r="I409" i="251" l="1"/>
  <c r="F409" i="251"/>
  <c r="E409" i="251"/>
  <c r="D409" i="251"/>
  <c r="C409" i="251"/>
  <c r="B409" i="251"/>
  <c r="G407" i="251"/>
  <c r="G406" i="251"/>
  <c r="F406" i="251"/>
  <c r="E406" i="251"/>
  <c r="D406" i="251"/>
  <c r="C406" i="251"/>
  <c r="B406" i="251"/>
  <c r="G405" i="251"/>
  <c r="F405" i="251"/>
  <c r="E405" i="251"/>
  <c r="D405" i="251"/>
  <c r="C405" i="251"/>
  <c r="B405" i="251"/>
  <c r="I467" i="250"/>
  <c r="F467" i="250"/>
  <c r="E467" i="250"/>
  <c r="D467" i="250"/>
  <c r="C467" i="250"/>
  <c r="B467" i="250"/>
  <c r="G465" i="250"/>
  <c r="I479" i="250" s="1"/>
  <c r="J479" i="250" s="1"/>
  <c r="G464" i="250"/>
  <c r="F464" i="250"/>
  <c r="E464" i="250"/>
  <c r="D464" i="250"/>
  <c r="C464" i="250"/>
  <c r="B464" i="250"/>
  <c r="G463" i="250"/>
  <c r="G467" i="250" s="1"/>
  <c r="F463" i="250"/>
  <c r="E463" i="250"/>
  <c r="D463" i="250"/>
  <c r="C463" i="250"/>
  <c r="B463" i="250"/>
  <c r="X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V412" i="249"/>
  <c r="V411" i="249"/>
  <c r="U411" i="249"/>
  <c r="T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V410" i="249"/>
  <c r="U410" i="249"/>
  <c r="T410" i="249"/>
  <c r="S410" i="249"/>
  <c r="R410" i="249"/>
  <c r="Q410" i="249"/>
  <c r="P410" i="249"/>
  <c r="O410" i="249"/>
  <c r="N410" i="249"/>
  <c r="M410" i="249"/>
  <c r="L410" i="249"/>
  <c r="K410" i="249"/>
  <c r="J410" i="249"/>
  <c r="I410" i="249"/>
  <c r="H410" i="249"/>
  <c r="G410" i="249"/>
  <c r="F410" i="249"/>
  <c r="E410" i="249"/>
  <c r="D410" i="249"/>
  <c r="C410" i="249"/>
  <c r="B410" i="249"/>
  <c r="X475" i="248"/>
  <c r="U475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V473" i="248"/>
  <c r="V472" i="248"/>
  <c r="U472" i="248"/>
  <c r="T472" i="248"/>
  <c r="S472" i="248"/>
  <c r="R472" i="248"/>
  <c r="Q472" i="248"/>
  <c r="P472" i="248"/>
  <c r="O472" i="248"/>
  <c r="N472" i="248"/>
  <c r="M472" i="248"/>
  <c r="L472" i="248"/>
  <c r="K472" i="248"/>
  <c r="J472" i="248"/>
  <c r="I472" i="248"/>
  <c r="H472" i="248"/>
  <c r="G472" i="248"/>
  <c r="F472" i="248"/>
  <c r="E472" i="248"/>
  <c r="D472" i="248"/>
  <c r="C472" i="248"/>
  <c r="B472" i="248"/>
  <c r="V471" i="248"/>
  <c r="U471" i="248"/>
  <c r="T471" i="248"/>
  <c r="S471" i="248"/>
  <c r="R471" i="248"/>
  <c r="Q471" i="248"/>
  <c r="P471" i="248"/>
  <c r="O471" i="248"/>
  <c r="N471" i="248"/>
  <c r="M471" i="248"/>
  <c r="L471" i="248"/>
  <c r="K471" i="248"/>
  <c r="J471" i="248"/>
  <c r="I471" i="248"/>
  <c r="H471" i="248"/>
  <c r="G471" i="248"/>
  <c r="F471" i="248"/>
  <c r="E471" i="248"/>
  <c r="D471" i="248"/>
  <c r="C471" i="248"/>
  <c r="B471" i="248"/>
  <c r="X425" i="249" l="1"/>
  <c r="Y425" i="249" s="1"/>
  <c r="I420" i="251"/>
  <c r="J420" i="251" s="1"/>
  <c r="X487" i="248"/>
  <c r="Y487" i="248" s="1"/>
  <c r="I396" i="251"/>
  <c r="F396" i="251"/>
  <c r="E396" i="251"/>
  <c r="D396" i="251"/>
  <c r="C396" i="251"/>
  <c r="B396" i="251"/>
  <c r="G394" i="251"/>
  <c r="I407" i="251" s="1"/>
  <c r="J407" i="251" s="1"/>
  <c r="G393" i="251"/>
  <c r="F393" i="251"/>
  <c r="E393" i="251"/>
  <c r="D393" i="251"/>
  <c r="C393" i="251"/>
  <c r="B393" i="251"/>
  <c r="G392" i="251"/>
  <c r="F392" i="251"/>
  <c r="E392" i="251"/>
  <c r="D392" i="251"/>
  <c r="C392" i="251"/>
  <c r="B392" i="251"/>
  <c r="I453" i="250"/>
  <c r="F453" i="250"/>
  <c r="E453" i="250"/>
  <c r="D453" i="250"/>
  <c r="C453" i="250"/>
  <c r="B453" i="250"/>
  <c r="G451" i="250"/>
  <c r="I465" i="250" s="1"/>
  <c r="J465" i="250" s="1"/>
  <c r="G450" i="250"/>
  <c r="F450" i="250"/>
  <c r="E450" i="250"/>
  <c r="D450" i="250"/>
  <c r="C450" i="250"/>
  <c r="B450" i="250"/>
  <c r="G449" i="250"/>
  <c r="G453" i="250" s="1"/>
  <c r="F449" i="250"/>
  <c r="E449" i="250"/>
  <c r="D449" i="250"/>
  <c r="C449" i="250"/>
  <c r="B449" i="250"/>
  <c r="X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V399" i="249"/>
  <c r="X412" i="249" s="1"/>
  <c r="Y412" i="249" s="1"/>
  <c r="V398" i="249"/>
  <c r="U398" i="249"/>
  <c r="T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V397" i="249"/>
  <c r="U397" i="249"/>
  <c r="T397" i="249"/>
  <c r="S397" i="249"/>
  <c r="R397" i="249"/>
  <c r="Q397" i="249"/>
  <c r="P397" i="249"/>
  <c r="O397" i="249"/>
  <c r="N397" i="249"/>
  <c r="M397" i="249"/>
  <c r="L397" i="249"/>
  <c r="K397" i="249"/>
  <c r="J397" i="249"/>
  <c r="I397" i="249"/>
  <c r="H397" i="249"/>
  <c r="G397" i="249"/>
  <c r="F397" i="249"/>
  <c r="E397" i="249"/>
  <c r="D397" i="249"/>
  <c r="C397" i="249"/>
  <c r="B397" i="249"/>
  <c r="X461" i="248"/>
  <c r="U461" i="248"/>
  <c r="T461" i="248"/>
  <c r="S461" i="248"/>
  <c r="R461" i="248"/>
  <c r="Q461" i="248"/>
  <c r="P461" i="248"/>
  <c r="O461" i="248"/>
  <c r="N461" i="248"/>
  <c r="M461" i="248"/>
  <c r="L461" i="248"/>
  <c r="K461" i="248"/>
  <c r="J461" i="248"/>
  <c r="I461" i="248"/>
  <c r="H461" i="248"/>
  <c r="G461" i="248"/>
  <c r="F461" i="248"/>
  <c r="E461" i="248"/>
  <c r="D461" i="248"/>
  <c r="C461" i="248"/>
  <c r="B461" i="248"/>
  <c r="V459" i="248"/>
  <c r="X473" i="248" s="1"/>
  <c r="Y473" i="248" s="1"/>
  <c r="V458" i="248"/>
  <c r="U458" i="248"/>
  <c r="T458" i="248"/>
  <c r="S458" i="248"/>
  <c r="R458" i="248"/>
  <c r="Q458" i="248"/>
  <c r="P458" i="248"/>
  <c r="O458" i="248"/>
  <c r="N458" i="248"/>
  <c r="M458" i="248"/>
  <c r="L458" i="248"/>
  <c r="K458" i="248"/>
  <c r="J458" i="248"/>
  <c r="I458" i="248"/>
  <c r="H458" i="248"/>
  <c r="G458" i="248"/>
  <c r="F458" i="248"/>
  <c r="E458" i="248"/>
  <c r="D458" i="248"/>
  <c r="C458" i="248"/>
  <c r="B458" i="248"/>
  <c r="V457" i="248"/>
  <c r="U457" i="248"/>
  <c r="T457" i="248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I383" i="251" l="1"/>
  <c r="F383" i="251"/>
  <c r="E383" i="251"/>
  <c r="D383" i="251"/>
  <c r="C383" i="251"/>
  <c r="B383" i="251"/>
  <c r="G381" i="251"/>
  <c r="I394" i="251" s="1"/>
  <c r="J394" i="251" s="1"/>
  <c r="G380" i="251"/>
  <c r="F380" i="251"/>
  <c r="E380" i="251"/>
  <c r="D380" i="251"/>
  <c r="C380" i="251"/>
  <c r="B380" i="251"/>
  <c r="G379" i="251"/>
  <c r="F379" i="251"/>
  <c r="E379" i="251"/>
  <c r="D379" i="251"/>
  <c r="C379" i="251"/>
  <c r="B379" i="251"/>
  <c r="I439" i="250"/>
  <c r="F439" i="250"/>
  <c r="E439" i="250"/>
  <c r="D439" i="250"/>
  <c r="C439" i="250"/>
  <c r="B439" i="250"/>
  <c r="G437" i="250"/>
  <c r="I451" i="250" s="1"/>
  <c r="J451" i="250" s="1"/>
  <c r="G436" i="250"/>
  <c r="F436" i="250"/>
  <c r="E436" i="250"/>
  <c r="D436" i="250"/>
  <c r="C436" i="250"/>
  <c r="B436" i="250"/>
  <c r="G435" i="250"/>
  <c r="G439" i="250" s="1"/>
  <c r="F435" i="250"/>
  <c r="E435" i="250"/>
  <c r="D435" i="250"/>
  <c r="C435" i="250"/>
  <c r="B435" i="250"/>
  <c r="X388" i="249"/>
  <c r="U388" i="249"/>
  <c r="T388" i="249"/>
  <c r="S388" i="249"/>
  <c r="R388" i="249"/>
  <c r="Q388" i="249"/>
  <c r="P388" i="249"/>
  <c r="O388" i="249"/>
  <c r="N388" i="249"/>
  <c r="M388" i="249"/>
  <c r="L388" i="249"/>
  <c r="K388" i="249"/>
  <c r="J388" i="249"/>
  <c r="I388" i="249"/>
  <c r="H388" i="249"/>
  <c r="G388" i="249"/>
  <c r="F388" i="249"/>
  <c r="E388" i="249"/>
  <c r="D388" i="249"/>
  <c r="C388" i="249"/>
  <c r="B388" i="249"/>
  <c r="V386" i="249"/>
  <c r="X399" i="249" s="1"/>
  <c r="Y399" i="249" s="1"/>
  <c r="V385" i="249"/>
  <c r="U385" i="249"/>
  <c r="T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V384" i="249"/>
  <c r="U384" i="249"/>
  <c r="T384" i="249"/>
  <c r="S384" i="249"/>
  <c r="R384" i="249"/>
  <c r="Q384" i="249"/>
  <c r="P384" i="249"/>
  <c r="O384" i="249"/>
  <c r="N384" i="249"/>
  <c r="M384" i="249"/>
  <c r="L384" i="249"/>
  <c r="K384" i="249"/>
  <c r="J384" i="249"/>
  <c r="I384" i="249"/>
  <c r="H384" i="249"/>
  <c r="G384" i="249"/>
  <c r="F384" i="249"/>
  <c r="E384" i="249"/>
  <c r="D384" i="249"/>
  <c r="C384" i="249"/>
  <c r="B384" i="249"/>
  <c r="X447" i="248"/>
  <c r="U447" i="248"/>
  <c r="T447" i="248"/>
  <c r="S447" i="248"/>
  <c r="R447" i="248"/>
  <c r="Q447" i="248"/>
  <c r="P447" i="248"/>
  <c r="O447" i="248"/>
  <c r="N447" i="248"/>
  <c r="M447" i="248"/>
  <c r="L447" i="248"/>
  <c r="K447" i="248"/>
  <c r="J447" i="248"/>
  <c r="I447" i="248"/>
  <c r="H447" i="248"/>
  <c r="G447" i="248"/>
  <c r="F447" i="248"/>
  <c r="E447" i="248"/>
  <c r="D447" i="248"/>
  <c r="C447" i="248"/>
  <c r="B447" i="248"/>
  <c r="V445" i="248"/>
  <c r="X459" i="248" s="1"/>
  <c r="Y459" i="248" s="1"/>
  <c r="V444" i="248"/>
  <c r="U444" i="248"/>
  <c r="T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V443" i="248"/>
  <c r="U443" i="248"/>
  <c r="T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I370" i="251" l="1"/>
  <c r="F370" i="251"/>
  <c r="E370" i="251"/>
  <c r="D370" i="251"/>
  <c r="C370" i="251"/>
  <c r="B370" i="251"/>
  <c r="G368" i="251"/>
  <c r="I381" i="251" s="1"/>
  <c r="J381" i="251" s="1"/>
  <c r="G367" i="251"/>
  <c r="F367" i="251"/>
  <c r="E367" i="251"/>
  <c r="D367" i="251"/>
  <c r="C367" i="251"/>
  <c r="B367" i="251"/>
  <c r="G366" i="251"/>
  <c r="F366" i="251"/>
  <c r="E366" i="251"/>
  <c r="D366" i="251"/>
  <c r="C366" i="251"/>
  <c r="B366" i="251"/>
  <c r="I425" i="250"/>
  <c r="F425" i="250"/>
  <c r="E425" i="250"/>
  <c r="D425" i="250"/>
  <c r="C425" i="250"/>
  <c r="B425" i="250"/>
  <c r="G423" i="250"/>
  <c r="I437" i="250" s="1"/>
  <c r="J437" i="250" s="1"/>
  <c r="G422" i="250"/>
  <c r="F422" i="250"/>
  <c r="E422" i="250"/>
  <c r="D422" i="250"/>
  <c r="C422" i="250"/>
  <c r="B422" i="250"/>
  <c r="G421" i="250"/>
  <c r="G425" i="250" s="1"/>
  <c r="F421" i="250"/>
  <c r="E421" i="250"/>
  <c r="D421" i="250"/>
  <c r="C421" i="250"/>
  <c r="B421" i="250"/>
  <c r="X375" i="249"/>
  <c r="U375" i="249"/>
  <c r="T375" i="249"/>
  <c r="S375" i="249"/>
  <c r="R375" i="249"/>
  <c r="Q375" i="249"/>
  <c r="P375" i="249"/>
  <c r="O375" i="249"/>
  <c r="N375" i="249"/>
  <c r="M375" i="249"/>
  <c r="L375" i="249"/>
  <c r="K375" i="249"/>
  <c r="J375" i="249"/>
  <c r="I375" i="249"/>
  <c r="H375" i="249"/>
  <c r="G375" i="249"/>
  <c r="F375" i="249"/>
  <c r="E375" i="249"/>
  <c r="D375" i="249"/>
  <c r="C375" i="249"/>
  <c r="B375" i="249"/>
  <c r="V373" i="249"/>
  <c r="X386" i="249" s="1"/>
  <c r="Y386" i="249" s="1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V371" i="249"/>
  <c r="U371" i="249"/>
  <c r="T371" i="249"/>
  <c r="S371" i="249"/>
  <c r="R371" i="249"/>
  <c r="Q371" i="249"/>
  <c r="P371" i="249"/>
  <c r="O371" i="249"/>
  <c r="N371" i="249"/>
  <c r="M371" i="249"/>
  <c r="L371" i="249"/>
  <c r="K371" i="249"/>
  <c r="J371" i="249"/>
  <c r="I371" i="249"/>
  <c r="H371" i="249"/>
  <c r="G371" i="249"/>
  <c r="F371" i="249"/>
  <c r="E371" i="249"/>
  <c r="D371" i="249"/>
  <c r="C371" i="249"/>
  <c r="B371" i="249"/>
  <c r="X433" i="248"/>
  <c r="U433" i="248"/>
  <c r="T433" i="248"/>
  <c r="S433" i="248"/>
  <c r="R433" i="248"/>
  <c r="Q433" i="248"/>
  <c r="P433" i="248"/>
  <c r="O433" i="248"/>
  <c r="N433" i="248"/>
  <c r="M433" i="248"/>
  <c r="L433" i="248"/>
  <c r="K433" i="248"/>
  <c r="J433" i="248"/>
  <c r="I433" i="248"/>
  <c r="H433" i="248"/>
  <c r="G433" i="248"/>
  <c r="F433" i="248"/>
  <c r="E433" i="248"/>
  <c r="D433" i="248"/>
  <c r="C433" i="248"/>
  <c r="B433" i="248"/>
  <c r="V431" i="248"/>
  <c r="X445" i="248" s="1"/>
  <c r="Y445" i="248" s="1"/>
  <c r="V430" i="248"/>
  <c r="U430" i="248"/>
  <c r="T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V429" i="248"/>
  <c r="U429" i="248"/>
  <c r="T429" i="248"/>
  <c r="S429" i="248"/>
  <c r="R429" i="248"/>
  <c r="Q429" i="248"/>
  <c r="P429" i="248"/>
  <c r="O429" i="248"/>
  <c r="N429" i="248"/>
  <c r="M429" i="248"/>
  <c r="L429" i="248"/>
  <c r="K429" i="248"/>
  <c r="J429" i="248"/>
  <c r="I429" i="248"/>
  <c r="H429" i="248"/>
  <c r="G429" i="248"/>
  <c r="F429" i="248"/>
  <c r="E429" i="248"/>
  <c r="D429" i="248"/>
  <c r="C429" i="248"/>
  <c r="B429" i="248"/>
  <c r="V358" i="249" l="1"/>
  <c r="B416" i="248" l="1"/>
  <c r="I357" i="251"/>
  <c r="F357" i="251"/>
  <c r="E357" i="251"/>
  <c r="D357" i="251"/>
  <c r="C357" i="251"/>
  <c r="B357" i="251"/>
  <c r="G355" i="251"/>
  <c r="I368" i="251" s="1"/>
  <c r="J368" i="251" s="1"/>
  <c r="G354" i="251"/>
  <c r="F354" i="251"/>
  <c r="E354" i="251"/>
  <c r="D354" i="251"/>
  <c r="C354" i="251"/>
  <c r="B354" i="251"/>
  <c r="G353" i="251"/>
  <c r="F353" i="251"/>
  <c r="E353" i="251"/>
  <c r="D353" i="251"/>
  <c r="C353" i="251"/>
  <c r="B353" i="251"/>
  <c r="I411" i="250"/>
  <c r="F411" i="250"/>
  <c r="E411" i="250"/>
  <c r="D411" i="250"/>
  <c r="C411" i="250"/>
  <c r="B411" i="250"/>
  <c r="G409" i="250"/>
  <c r="I423" i="250" s="1"/>
  <c r="J423" i="250" s="1"/>
  <c r="G408" i="250"/>
  <c r="F408" i="250"/>
  <c r="E408" i="250"/>
  <c r="D408" i="250"/>
  <c r="C408" i="250"/>
  <c r="B408" i="250"/>
  <c r="G407" i="250"/>
  <c r="G411" i="250" s="1"/>
  <c r="F407" i="250"/>
  <c r="E407" i="250"/>
  <c r="D407" i="250"/>
  <c r="C407" i="250"/>
  <c r="B407" i="250"/>
  <c r="X419" i="248"/>
  <c r="U419" i="248"/>
  <c r="T419" i="248"/>
  <c r="S419" i="248"/>
  <c r="R419" i="248"/>
  <c r="Q419" i="248"/>
  <c r="P419" i="248"/>
  <c r="O419" i="248"/>
  <c r="N419" i="248"/>
  <c r="M419" i="248"/>
  <c r="L419" i="248"/>
  <c r="K419" i="248"/>
  <c r="J419" i="248"/>
  <c r="I419" i="248"/>
  <c r="H419" i="248"/>
  <c r="G419" i="248"/>
  <c r="F419" i="248"/>
  <c r="E419" i="248"/>
  <c r="D419" i="248"/>
  <c r="C419" i="248"/>
  <c r="B419" i="248"/>
  <c r="V417" i="248"/>
  <c r="X431" i="248" s="1"/>
  <c r="Y431" i="248" s="1"/>
  <c r="V416" i="248"/>
  <c r="U416" i="248"/>
  <c r="T416" i="248"/>
  <c r="S416" i="248"/>
  <c r="R416" i="248"/>
  <c r="Q416" i="248"/>
  <c r="P416" i="248"/>
  <c r="O416" i="248"/>
  <c r="N416" i="248"/>
  <c r="M416" i="248"/>
  <c r="L416" i="248"/>
  <c r="K416" i="248"/>
  <c r="J416" i="248"/>
  <c r="I416" i="248"/>
  <c r="H416" i="248"/>
  <c r="G416" i="248"/>
  <c r="F416" i="248"/>
  <c r="E416" i="248"/>
  <c r="D416" i="248"/>
  <c r="C416" i="248"/>
  <c r="V415" i="248"/>
  <c r="U415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X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V360" i="249"/>
  <c r="X373" i="249" s="1"/>
  <c r="Y373" i="249" s="1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D397" i="250" l="1"/>
  <c r="E397" i="250"/>
  <c r="F397" i="250"/>
  <c r="C397" i="250"/>
  <c r="B397" i="250"/>
  <c r="G395" i="250" l="1"/>
  <c r="I409" i="250" s="1"/>
  <c r="J409" i="250" s="1"/>
  <c r="G342" i="251"/>
  <c r="I355" i="251" s="1"/>
  <c r="J355" i="251" s="1"/>
  <c r="G328" i="251" l="1"/>
  <c r="C394" i="250"/>
  <c r="D394" i="250"/>
  <c r="E394" i="250"/>
  <c r="F394" i="250"/>
  <c r="G394" i="250"/>
  <c r="B394" i="250"/>
  <c r="C341" i="251"/>
  <c r="D341" i="251"/>
  <c r="E341" i="251"/>
  <c r="F341" i="251"/>
  <c r="B341" i="251"/>
  <c r="F344" i="251"/>
  <c r="E344" i="251"/>
  <c r="D344" i="251"/>
  <c r="C344" i="251"/>
  <c r="B344" i="251"/>
  <c r="U349" i="249"/>
  <c r="T349" i="249"/>
  <c r="S349" i="249"/>
  <c r="R349" i="249"/>
  <c r="Q349" i="249"/>
  <c r="P349" i="249"/>
  <c r="O349" i="249"/>
  <c r="N349" i="249"/>
  <c r="M349" i="249"/>
  <c r="L349" i="249"/>
  <c r="K349" i="249"/>
  <c r="J349" i="249"/>
  <c r="I349" i="249"/>
  <c r="H349" i="249"/>
  <c r="G349" i="249"/>
  <c r="F349" i="249"/>
  <c r="E349" i="249"/>
  <c r="D349" i="249"/>
  <c r="C349" i="249"/>
  <c r="B349" i="249"/>
  <c r="I344" i="251" l="1"/>
  <c r="G341" i="251"/>
  <c r="G340" i="251"/>
  <c r="F340" i="251"/>
  <c r="E340" i="251"/>
  <c r="D340" i="251"/>
  <c r="C340" i="251"/>
  <c r="B340" i="251"/>
  <c r="I397" i="250"/>
  <c r="G393" i="250"/>
  <c r="G397" i="250" s="1"/>
  <c r="F393" i="250"/>
  <c r="E393" i="250"/>
  <c r="D393" i="250"/>
  <c r="C393" i="250"/>
  <c r="B393" i="250"/>
  <c r="X349" i="249"/>
  <c r="V347" i="249"/>
  <c r="X360" i="249" s="1"/>
  <c r="Y360" i="249" s="1"/>
  <c r="V346" i="249"/>
  <c r="U346" i="249"/>
  <c r="T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X405" i="248" l="1"/>
  <c r="U405" i="248"/>
  <c r="T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V403" i="248"/>
  <c r="X417" i="248" s="1"/>
  <c r="Y417" i="248" s="1"/>
  <c r="V402" i="248"/>
  <c r="U402" i="248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V401" i="248"/>
  <c r="U401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C331" i="251" l="1"/>
  <c r="D383" i="250"/>
  <c r="E383" i="250"/>
  <c r="F383" i="250"/>
  <c r="C383" i="250"/>
  <c r="B383" i="250"/>
  <c r="C328" i="251" l="1"/>
  <c r="D328" i="251"/>
  <c r="E328" i="251"/>
  <c r="F328" i="251"/>
  <c r="B328" i="251"/>
  <c r="C380" i="250"/>
  <c r="D380" i="250"/>
  <c r="E380" i="250"/>
  <c r="F380" i="250"/>
  <c r="G380" i="250"/>
  <c r="B380" i="250"/>
  <c r="X391" i="248" l="1"/>
  <c r="U391" i="248"/>
  <c r="T391" i="248"/>
  <c r="S391" i="248"/>
  <c r="R391" i="248"/>
  <c r="Q391" i="248"/>
  <c r="P391" i="248"/>
  <c r="O391" i="248"/>
  <c r="N391" i="248"/>
  <c r="M391" i="248"/>
  <c r="L391" i="248"/>
  <c r="K391" i="248"/>
  <c r="J391" i="248"/>
  <c r="I391" i="248"/>
  <c r="H391" i="248"/>
  <c r="G391" i="248"/>
  <c r="F391" i="248"/>
  <c r="E391" i="248"/>
  <c r="D391" i="248"/>
  <c r="C391" i="248"/>
  <c r="B391" i="248"/>
  <c r="V389" i="248"/>
  <c r="X403" i="248" s="1"/>
  <c r="Y403" i="248" s="1"/>
  <c r="V388" i="248"/>
  <c r="U388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V387" i="248"/>
  <c r="U387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X336" i="249"/>
  <c r="U336" i="249"/>
  <c r="T336" i="249"/>
  <c r="S336" i="249"/>
  <c r="R336" i="249"/>
  <c r="Q336" i="249"/>
  <c r="P336" i="249"/>
  <c r="O336" i="249"/>
  <c r="N336" i="249"/>
  <c r="M336" i="249"/>
  <c r="L336" i="249"/>
  <c r="K336" i="249"/>
  <c r="J336" i="249"/>
  <c r="I336" i="249"/>
  <c r="H336" i="249"/>
  <c r="G336" i="249"/>
  <c r="F336" i="249"/>
  <c r="E336" i="249"/>
  <c r="D336" i="249"/>
  <c r="C336" i="249"/>
  <c r="B336" i="249"/>
  <c r="V334" i="249"/>
  <c r="X347" i="249" s="1"/>
  <c r="Y347" i="249" s="1"/>
  <c r="V333" i="249"/>
  <c r="U333" i="249"/>
  <c r="T333" i="249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2" i="249"/>
  <c r="U332" i="249"/>
  <c r="T332" i="249"/>
  <c r="S332" i="249"/>
  <c r="R332" i="249"/>
  <c r="Q332" i="249"/>
  <c r="P332" i="249"/>
  <c r="O332" i="249"/>
  <c r="N332" i="249"/>
  <c r="M332" i="249"/>
  <c r="L332" i="249"/>
  <c r="K332" i="249"/>
  <c r="J332" i="249"/>
  <c r="I332" i="249"/>
  <c r="H332" i="249"/>
  <c r="G332" i="249"/>
  <c r="F332" i="249"/>
  <c r="E332" i="249"/>
  <c r="D332" i="249"/>
  <c r="C332" i="249"/>
  <c r="B332" i="249"/>
  <c r="D331" i="251"/>
  <c r="E331" i="251"/>
  <c r="F331" i="251"/>
  <c r="B331" i="251"/>
  <c r="I331" i="251"/>
  <c r="G329" i="251" l="1"/>
  <c r="I342" i="251" s="1"/>
  <c r="J342" i="251" s="1"/>
  <c r="G327" i="251"/>
  <c r="F327" i="251"/>
  <c r="E327" i="251"/>
  <c r="D327" i="251"/>
  <c r="C327" i="251"/>
  <c r="B327" i="251"/>
  <c r="I383" i="250" l="1"/>
  <c r="G381" i="250"/>
  <c r="I395" i="250" s="1"/>
  <c r="J395" i="250" s="1"/>
  <c r="G379" i="250"/>
  <c r="F379" i="250"/>
  <c r="E379" i="250"/>
  <c r="D379" i="250"/>
  <c r="C379" i="250"/>
  <c r="B379" i="250"/>
  <c r="S318" i="251" l="1"/>
  <c r="L318" i="251"/>
  <c r="P318" i="251"/>
  <c r="O318" i="251"/>
  <c r="N318" i="251"/>
  <c r="M318" i="251"/>
  <c r="Q316" i="251"/>
  <c r="Q315" i="251"/>
  <c r="P315" i="251"/>
  <c r="O315" i="251"/>
  <c r="N315" i="251"/>
  <c r="M315" i="251"/>
  <c r="L315" i="251"/>
  <c r="Q314" i="251"/>
  <c r="P314" i="251"/>
  <c r="O314" i="251"/>
  <c r="N314" i="251"/>
  <c r="M314" i="251"/>
  <c r="L314" i="251"/>
  <c r="S369" i="250"/>
  <c r="L369" i="250"/>
  <c r="P369" i="250"/>
  <c r="O369" i="250"/>
  <c r="N369" i="250"/>
  <c r="M369" i="250"/>
  <c r="Q367" i="250"/>
  <c r="Q366" i="250"/>
  <c r="P366" i="250"/>
  <c r="O366" i="250"/>
  <c r="N366" i="250"/>
  <c r="M366" i="250"/>
  <c r="L366" i="250"/>
  <c r="Q365" i="250"/>
  <c r="P365" i="250"/>
  <c r="O365" i="250"/>
  <c r="N365" i="250"/>
  <c r="M365" i="250"/>
  <c r="L365" i="250"/>
  <c r="B369" i="250"/>
  <c r="I354" i="250" l="1"/>
  <c r="G354" i="250"/>
  <c r="L350" i="250"/>
  <c r="L346" i="250"/>
  <c r="L342" i="250"/>
  <c r="L338" i="250"/>
  <c r="L334" i="250"/>
  <c r="B365" i="250" l="1"/>
  <c r="C365" i="250"/>
  <c r="D365" i="250"/>
  <c r="E365" i="250"/>
  <c r="F365" i="250"/>
  <c r="G365" i="250"/>
  <c r="B366" i="250"/>
  <c r="C366" i="250"/>
  <c r="D366" i="250"/>
  <c r="E366" i="250"/>
  <c r="F366" i="250"/>
  <c r="G366" i="250"/>
  <c r="G367" i="250"/>
  <c r="I381" i="250" s="1"/>
  <c r="J381" i="250" s="1"/>
  <c r="C369" i="250"/>
  <c r="D369" i="250"/>
  <c r="E369" i="250"/>
  <c r="F369" i="250"/>
  <c r="I369" i="250"/>
  <c r="B315" i="251" l="1"/>
  <c r="C315" i="251"/>
  <c r="D315" i="251"/>
  <c r="E315" i="251"/>
  <c r="F315" i="251"/>
  <c r="C314" i="251"/>
  <c r="D314" i="251"/>
  <c r="E314" i="251"/>
  <c r="F314" i="251"/>
  <c r="B314" i="251"/>
  <c r="V321" i="249" l="1"/>
  <c r="X334" i="249" s="1"/>
  <c r="Y334" i="249" s="1"/>
  <c r="G315" i="251" l="1"/>
  <c r="C318" i="251"/>
  <c r="D318" i="251"/>
  <c r="E318" i="251"/>
  <c r="F318" i="251"/>
  <c r="B318" i="251"/>
  <c r="I318" i="251"/>
  <c r="G316" i="251"/>
  <c r="I329" i="251" s="1"/>
  <c r="J329" i="251" s="1"/>
  <c r="G314" i="251"/>
  <c r="X323" i="249" l="1"/>
  <c r="C323" i="249"/>
  <c r="D323" i="249"/>
  <c r="E323" i="249"/>
  <c r="F323" i="249"/>
  <c r="G323" i="249"/>
  <c r="H323" i="249"/>
  <c r="I323" i="249"/>
  <c r="J323" i="249"/>
  <c r="K323" i="249"/>
  <c r="L323" i="249"/>
  <c r="M323" i="249"/>
  <c r="N323" i="249"/>
  <c r="O323" i="249"/>
  <c r="P323" i="249"/>
  <c r="Q323" i="249"/>
  <c r="R323" i="249"/>
  <c r="S323" i="249"/>
  <c r="T323" i="249"/>
  <c r="U323" i="249"/>
  <c r="B323" i="249"/>
  <c r="C320" i="249"/>
  <c r="D320" i="249"/>
  <c r="E320" i="249"/>
  <c r="F320" i="249"/>
  <c r="G320" i="249"/>
  <c r="H320" i="249"/>
  <c r="I320" i="249"/>
  <c r="J320" i="249"/>
  <c r="K320" i="249"/>
  <c r="L320" i="249"/>
  <c r="M320" i="249"/>
  <c r="N320" i="249"/>
  <c r="O320" i="249"/>
  <c r="P320" i="249"/>
  <c r="Q320" i="249"/>
  <c r="R320" i="249"/>
  <c r="S320" i="249"/>
  <c r="T320" i="249"/>
  <c r="U320" i="249"/>
  <c r="V320" i="249"/>
  <c r="B320" i="249"/>
  <c r="V319" i="249"/>
  <c r="U319" i="249"/>
  <c r="T319" i="249"/>
  <c r="S319" i="249"/>
  <c r="R319" i="249"/>
  <c r="Q319" i="249"/>
  <c r="P319" i="249"/>
  <c r="O319" i="249"/>
  <c r="N319" i="249"/>
  <c r="M319" i="249"/>
  <c r="L319" i="249"/>
  <c r="K319" i="249"/>
  <c r="J319" i="249"/>
  <c r="I319" i="249"/>
  <c r="H319" i="249"/>
  <c r="G319" i="249"/>
  <c r="F319" i="249"/>
  <c r="E319" i="249"/>
  <c r="D319" i="249"/>
  <c r="C319" i="249"/>
  <c r="B319" i="249"/>
  <c r="C374" i="248"/>
  <c r="D374" i="248"/>
  <c r="E374" i="248"/>
  <c r="F374" i="248"/>
  <c r="G374" i="248"/>
  <c r="H374" i="248"/>
  <c r="I374" i="248"/>
  <c r="J374" i="248"/>
  <c r="K374" i="248"/>
  <c r="L374" i="248"/>
  <c r="M374" i="248"/>
  <c r="N374" i="248"/>
  <c r="O374" i="248"/>
  <c r="P374" i="248"/>
  <c r="Q374" i="248"/>
  <c r="R374" i="248"/>
  <c r="S374" i="248"/>
  <c r="T374" i="248"/>
  <c r="U374" i="248"/>
  <c r="V374" i="248"/>
  <c r="B374" i="248"/>
  <c r="C377" i="248"/>
  <c r="D377" i="248"/>
  <c r="E377" i="248"/>
  <c r="F377" i="248"/>
  <c r="G377" i="248"/>
  <c r="H377" i="248"/>
  <c r="I377" i="248"/>
  <c r="J377" i="248"/>
  <c r="K377" i="248"/>
  <c r="L377" i="248"/>
  <c r="M377" i="248"/>
  <c r="N377" i="248"/>
  <c r="O377" i="248"/>
  <c r="P377" i="248"/>
  <c r="Q377" i="248"/>
  <c r="R377" i="248"/>
  <c r="S377" i="248"/>
  <c r="T377" i="248"/>
  <c r="U377" i="248"/>
  <c r="B377" i="248"/>
  <c r="X377" i="248"/>
  <c r="V375" i="248"/>
  <c r="X389" i="248" s="1"/>
  <c r="Y389" i="248" s="1"/>
  <c r="V373" i="248"/>
  <c r="U373" i="248"/>
  <c r="T373" i="248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B327" i="250" l="1"/>
  <c r="C327" i="250"/>
  <c r="D327" i="250"/>
  <c r="E327" i="250"/>
  <c r="F327" i="250"/>
  <c r="G327" i="250"/>
  <c r="H327" i="250"/>
  <c r="I327" i="250"/>
  <c r="C364" i="248" l="1"/>
  <c r="D364" i="248"/>
  <c r="E364" i="248"/>
  <c r="F364" i="248"/>
  <c r="G364" i="248"/>
  <c r="H364" i="248"/>
  <c r="I364" i="248"/>
  <c r="J364" i="248"/>
  <c r="K364" i="248"/>
  <c r="L364" i="248"/>
  <c r="M364" i="248"/>
  <c r="N364" i="248"/>
  <c r="O364" i="248"/>
  <c r="P364" i="248"/>
  <c r="Q364" i="248"/>
  <c r="R364" i="248"/>
  <c r="S364" i="248"/>
  <c r="T364" i="248"/>
  <c r="U364" i="248"/>
  <c r="B364" i="248"/>
  <c r="G304" i="251" l="1"/>
  <c r="D304" i="251"/>
  <c r="C304" i="251"/>
  <c r="B304" i="251"/>
  <c r="E302" i="251"/>
  <c r="E301" i="251"/>
  <c r="D301" i="251"/>
  <c r="C301" i="251"/>
  <c r="B301" i="251"/>
  <c r="E300" i="251"/>
  <c r="D300" i="251"/>
  <c r="C300" i="251"/>
  <c r="B300" i="251"/>
  <c r="K330" i="250"/>
  <c r="H330" i="250"/>
  <c r="G330" i="250"/>
  <c r="F330" i="250"/>
  <c r="E330" i="250"/>
  <c r="D330" i="250"/>
  <c r="C330" i="250"/>
  <c r="B330" i="250"/>
  <c r="I328" i="250"/>
  <c r="I326" i="250"/>
  <c r="H326" i="250"/>
  <c r="G326" i="250"/>
  <c r="F326" i="250"/>
  <c r="E326" i="250"/>
  <c r="D326" i="250"/>
  <c r="C326" i="250"/>
  <c r="B326" i="250"/>
  <c r="C310" i="249"/>
  <c r="D310" i="249"/>
  <c r="E310" i="249"/>
  <c r="F310" i="249"/>
  <c r="G310" i="249"/>
  <c r="H310" i="249"/>
  <c r="I310" i="249"/>
  <c r="J310" i="249"/>
  <c r="K310" i="249"/>
  <c r="L310" i="249"/>
  <c r="M310" i="249"/>
  <c r="N310" i="249"/>
  <c r="O310" i="249"/>
  <c r="P310" i="249"/>
  <c r="Q310" i="249"/>
  <c r="R310" i="249"/>
  <c r="S310" i="249"/>
  <c r="T310" i="249"/>
  <c r="U310" i="249"/>
  <c r="B310" i="249"/>
  <c r="I316" i="251" l="1"/>
  <c r="J316" i="251" s="1"/>
  <c r="S316" i="251"/>
  <c r="T316" i="251" s="1"/>
  <c r="I367" i="250"/>
  <c r="J367" i="250" s="1"/>
  <c r="S367" i="250"/>
  <c r="T367" i="250" s="1"/>
  <c r="C307" i="249"/>
  <c r="D307" i="249"/>
  <c r="E307" i="249"/>
  <c r="F307" i="249"/>
  <c r="G307" i="249"/>
  <c r="H307" i="249"/>
  <c r="I307" i="249"/>
  <c r="J307" i="249"/>
  <c r="K307" i="249"/>
  <c r="L307" i="249"/>
  <c r="M307" i="249"/>
  <c r="N307" i="249"/>
  <c r="O307" i="249"/>
  <c r="P307" i="249"/>
  <c r="Q307" i="249"/>
  <c r="R307" i="249"/>
  <c r="S307" i="249"/>
  <c r="T307" i="249"/>
  <c r="U307" i="249"/>
  <c r="V307" i="249"/>
  <c r="B307" i="249"/>
  <c r="V308" i="249"/>
  <c r="X321" i="249" s="1"/>
  <c r="Y321" i="249" s="1"/>
  <c r="U306" i="249"/>
  <c r="T306" i="249"/>
  <c r="S306" i="249"/>
  <c r="R306" i="249"/>
  <c r="Q306" i="249"/>
  <c r="P306" i="249"/>
  <c r="O306" i="249"/>
  <c r="N306" i="249"/>
  <c r="M306" i="249"/>
  <c r="L306" i="249"/>
  <c r="K306" i="249"/>
  <c r="J306" i="249"/>
  <c r="I306" i="249"/>
  <c r="H306" i="249"/>
  <c r="G306" i="249"/>
  <c r="X310" i="249"/>
  <c r="V306" i="249"/>
  <c r="F306" i="249"/>
  <c r="E306" i="249"/>
  <c r="D306" i="249"/>
  <c r="C306" i="249"/>
  <c r="B306" i="249"/>
  <c r="X364" i="248"/>
  <c r="V361" i="248"/>
  <c r="C361" i="248"/>
  <c r="D361" i="248"/>
  <c r="E361" i="248"/>
  <c r="F361" i="248"/>
  <c r="G361" i="248"/>
  <c r="H361" i="248"/>
  <c r="I361" i="248"/>
  <c r="J361" i="248"/>
  <c r="K361" i="248"/>
  <c r="L361" i="248"/>
  <c r="M361" i="248"/>
  <c r="N361" i="248"/>
  <c r="O361" i="248"/>
  <c r="P361" i="248"/>
  <c r="Q361" i="248"/>
  <c r="R361" i="248"/>
  <c r="S361" i="248"/>
  <c r="T361" i="248"/>
  <c r="U361" i="248"/>
  <c r="B361" i="248"/>
  <c r="C360" i="248" l="1"/>
  <c r="D360" i="248"/>
  <c r="E360" i="248"/>
  <c r="F360" i="248"/>
  <c r="G360" i="248"/>
  <c r="H360" i="248"/>
  <c r="I360" i="248"/>
  <c r="J360" i="248"/>
  <c r="K360" i="248"/>
  <c r="L360" i="248"/>
  <c r="M360" i="248"/>
  <c r="N360" i="248"/>
  <c r="O360" i="248"/>
  <c r="P360" i="248"/>
  <c r="Q360" i="248"/>
  <c r="R360" i="248"/>
  <c r="S360" i="248"/>
  <c r="T360" i="248"/>
  <c r="U360" i="248"/>
  <c r="V362" i="248"/>
  <c r="X375" i="248" s="1"/>
  <c r="Y375" i="248" s="1"/>
  <c r="V360" i="248"/>
  <c r="B360" i="248"/>
  <c r="AR349" i="248" l="1"/>
  <c r="AS349" i="248"/>
  <c r="AQ349" i="248"/>
  <c r="AV345" i="248"/>
  <c r="AF349" i="248"/>
  <c r="AG349" i="248"/>
  <c r="AE349" i="248"/>
  <c r="U349" i="248"/>
  <c r="S349" i="248"/>
  <c r="I349" i="248"/>
  <c r="G349" i="248"/>
  <c r="AJ345" i="248"/>
  <c r="X345" i="248"/>
  <c r="L345" i="248"/>
  <c r="AV341" i="248"/>
  <c r="AJ341" i="248"/>
  <c r="X341" i="248"/>
  <c r="L341" i="248"/>
  <c r="AV337" i="248"/>
  <c r="AJ337" i="248"/>
  <c r="X337" i="248"/>
  <c r="L337" i="248"/>
  <c r="AV333" i="248"/>
  <c r="AJ333" i="248"/>
  <c r="X333" i="248"/>
  <c r="L333" i="248"/>
  <c r="AV329" i="248"/>
  <c r="AJ329" i="248"/>
  <c r="X329" i="248"/>
  <c r="L329" i="248"/>
  <c r="I313" i="250" l="1"/>
  <c r="K328" i="250" s="1"/>
  <c r="L328" i="250" s="1"/>
  <c r="N323" i="248" l="1"/>
  <c r="E288" i="251" l="1"/>
  <c r="H316" i="250"/>
  <c r="I312" i="250"/>
  <c r="H312" i="250"/>
  <c r="C312" i="250"/>
  <c r="D312" i="250"/>
  <c r="E312" i="250"/>
  <c r="F312" i="250"/>
  <c r="G312" i="250"/>
  <c r="B312" i="250"/>
  <c r="C242" i="250"/>
  <c r="D242" i="250"/>
  <c r="E242" i="250"/>
  <c r="F242" i="250"/>
  <c r="G242" i="250"/>
  <c r="H242" i="250"/>
  <c r="B242" i="250"/>
  <c r="C256" i="250"/>
  <c r="D256" i="250"/>
  <c r="E256" i="250"/>
  <c r="F256" i="250"/>
  <c r="G256" i="250"/>
  <c r="H256" i="250"/>
  <c r="B256" i="250"/>
  <c r="C270" i="250"/>
  <c r="D270" i="250"/>
  <c r="E270" i="250"/>
  <c r="F270" i="250"/>
  <c r="G270" i="250"/>
  <c r="H270" i="250"/>
  <c r="B270" i="250"/>
  <c r="C284" i="250"/>
  <c r="D284" i="250"/>
  <c r="E284" i="250"/>
  <c r="F284" i="250"/>
  <c r="G284" i="250"/>
  <c r="H284" i="250"/>
  <c r="B284" i="250"/>
  <c r="C298" i="250"/>
  <c r="D298" i="250"/>
  <c r="E298" i="250"/>
  <c r="F298" i="250"/>
  <c r="G298" i="250"/>
  <c r="H298" i="250"/>
  <c r="B298" i="250"/>
  <c r="H311" i="250"/>
  <c r="G291" i="251"/>
  <c r="D291" i="251"/>
  <c r="C291" i="251"/>
  <c r="B291" i="251"/>
  <c r="E289" i="251"/>
  <c r="G302" i="251" s="1"/>
  <c r="H302" i="251" s="1"/>
  <c r="D288" i="251"/>
  <c r="C288" i="251"/>
  <c r="B288" i="251"/>
  <c r="E287" i="251"/>
  <c r="D287" i="251"/>
  <c r="C287" i="251"/>
  <c r="B287" i="251"/>
  <c r="K316" i="250"/>
  <c r="G316" i="250"/>
  <c r="F316" i="250"/>
  <c r="E316" i="250"/>
  <c r="D316" i="250"/>
  <c r="C316" i="250"/>
  <c r="B316" i="250"/>
  <c r="I311" i="250"/>
  <c r="G311" i="250"/>
  <c r="F311" i="250"/>
  <c r="E311" i="250"/>
  <c r="D311" i="250"/>
  <c r="C311" i="250"/>
  <c r="B311" i="250"/>
  <c r="I296" i="249"/>
  <c r="F296" i="249"/>
  <c r="E296" i="249"/>
  <c r="D296" i="249"/>
  <c r="C296" i="249"/>
  <c r="B296" i="249"/>
  <c r="G294" i="249"/>
  <c r="X308" i="249" s="1"/>
  <c r="Y308" i="249" s="1"/>
  <c r="G293" i="249"/>
  <c r="F293" i="249"/>
  <c r="E293" i="249"/>
  <c r="D293" i="249"/>
  <c r="C293" i="249"/>
  <c r="B293" i="249"/>
  <c r="G292" i="249"/>
  <c r="F292" i="249"/>
  <c r="E292" i="249"/>
  <c r="D292" i="249"/>
  <c r="C292" i="249"/>
  <c r="B292" i="249"/>
  <c r="O318" i="248"/>
  <c r="N318" i="248"/>
  <c r="C318" i="248"/>
  <c r="D318" i="248"/>
  <c r="E318" i="248"/>
  <c r="F318" i="248"/>
  <c r="G318" i="248"/>
  <c r="H318" i="248"/>
  <c r="I318" i="248"/>
  <c r="J318" i="248"/>
  <c r="K318" i="248"/>
  <c r="L318" i="248"/>
  <c r="M318" i="248"/>
  <c r="N317" i="248"/>
  <c r="AA323" i="248" l="1"/>
  <c r="X323" i="248"/>
  <c r="W323" i="248"/>
  <c r="V323" i="248"/>
  <c r="U323" i="248"/>
  <c r="T323" i="248"/>
  <c r="S323" i="248"/>
  <c r="R323" i="248"/>
  <c r="Q323" i="248"/>
  <c r="P323" i="248"/>
  <c r="O323" i="248"/>
  <c r="M323" i="248"/>
  <c r="L323" i="248"/>
  <c r="K323" i="248"/>
  <c r="J323" i="248"/>
  <c r="I323" i="248"/>
  <c r="H323" i="248"/>
  <c r="G323" i="248"/>
  <c r="F323" i="248"/>
  <c r="E323" i="248"/>
  <c r="D323" i="248"/>
  <c r="C323" i="248"/>
  <c r="B323" i="248"/>
  <c r="Y319" i="248"/>
  <c r="X362" i="248" s="1"/>
  <c r="Y362" i="248" s="1"/>
  <c r="Y318" i="248"/>
  <c r="X318" i="248"/>
  <c r="W318" i="248"/>
  <c r="V318" i="248"/>
  <c r="U318" i="248"/>
  <c r="T318" i="248"/>
  <c r="S318" i="248"/>
  <c r="R318" i="248"/>
  <c r="Q318" i="248"/>
  <c r="P318" i="248"/>
  <c r="B318" i="248"/>
  <c r="Y317" i="248"/>
  <c r="X317" i="248"/>
  <c r="W317" i="248"/>
  <c r="V317" i="248"/>
  <c r="U317" i="248"/>
  <c r="T317" i="248"/>
  <c r="S317" i="248"/>
  <c r="R317" i="248"/>
  <c r="Q317" i="248"/>
  <c r="P317" i="248"/>
  <c r="O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J301" i="250"/>
  <c r="G301" i="250"/>
  <c r="F301" i="250"/>
  <c r="E301" i="250"/>
  <c r="D301" i="250"/>
  <c r="C301" i="250"/>
  <c r="B301" i="250"/>
  <c r="H299" i="250"/>
  <c r="L314" i="250" s="1"/>
  <c r="H297" i="250"/>
  <c r="G297" i="250"/>
  <c r="F297" i="250"/>
  <c r="E297" i="250"/>
  <c r="D297" i="250"/>
  <c r="C297" i="250"/>
  <c r="B297" i="250"/>
  <c r="I283" i="249" l="1"/>
  <c r="F283" i="249"/>
  <c r="E283" i="249"/>
  <c r="D283" i="249"/>
  <c r="C283" i="249"/>
  <c r="B283" i="249"/>
  <c r="G281" i="249"/>
  <c r="I294" i="249" s="1"/>
  <c r="G280" i="249"/>
  <c r="F280" i="249"/>
  <c r="E280" i="249"/>
  <c r="D280" i="249"/>
  <c r="C280" i="249"/>
  <c r="B280" i="249"/>
  <c r="G279" i="249"/>
  <c r="F279" i="249"/>
  <c r="E279" i="249"/>
  <c r="D279" i="249"/>
  <c r="C279" i="249"/>
  <c r="B279" i="249"/>
  <c r="AA307" i="248"/>
  <c r="X307" i="248"/>
  <c r="W307" i="248"/>
  <c r="V307" i="248"/>
  <c r="U307" i="248"/>
  <c r="T307" i="248"/>
  <c r="S307" i="248"/>
  <c r="R307" i="248"/>
  <c r="Q307" i="248"/>
  <c r="P307" i="248"/>
  <c r="O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Y305" i="248"/>
  <c r="AA321" i="248" s="1"/>
  <c r="AB321" i="248" s="1"/>
  <c r="Y304" i="248"/>
  <c r="X304" i="248"/>
  <c r="W304" i="248"/>
  <c r="V304" i="248"/>
  <c r="U304" i="248"/>
  <c r="T304" i="248"/>
  <c r="S304" i="248"/>
  <c r="R304" i="248"/>
  <c r="Q304" i="248"/>
  <c r="P304" i="248"/>
  <c r="O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Y303" i="248"/>
  <c r="X303" i="248"/>
  <c r="W303" i="248"/>
  <c r="V303" i="248"/>
  <c r="U303" i="248"/>
  <c r="T303" i="248"/>
  <c r="S303" i="248"/>
  <c r="R303" i="248"/>
  <c r="Q303" i="248"/>
  <c r="P303" i="248"/>
  <c r="O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H285" i="250" l="1"/>
  <c r="J299" i="250" s="1"/>
  <c r="G265" i="251" l="1"/>
  <c r="D265" i="251"/>
  <c r="C265" i="251"/>
  <c r="B265" i="251"/>
  <c r="E263" i="251"/>
  <c r="G276" i="251" s="1"/>
  <c r="H276" i="251" s="1"/>
  <c r="E262" i="251"/>
  <c r="D262" i="251"/>
  <c r="C262" i="251"/>
  <c r="B262" i="251"/>
  <c r="E261" i="251"/>
  <c r="D261" i="251"/>
  <c r="C261" i="251"/>
  <c r="B261" i="251"/>
  <c r="J287" i="250"/>
  <c r="G287" i="250"/>
  <c r="F287" i="250"/>
  <c r="E287" i="250"/>
  <c r="D287" i="250"/>
  <c r="C287" i="250"/>
  <c r="B287" i="250"/>
  <c r="K299" i="250"/>
  <c r="H283" i="250"/>
  <c r="G283" i="250"/>
  <c r="F283" i="250"/>
  <c r="E283" i="250"/>
  <c r="D283" i="250"/>
  <c r="C283" i="250"/>
  <c r="B283" i="250"/>
  <c r="I270" i="249"/>
  <c r="F270" i="249"/>
  <c r="E270" i="249"/>
  <c r="D270" i="249"/>
  <c r="C270" i="249"/>
  <c r="B270" i="249"/>
  <c r="G268" i="249"/>
  <c r="I281" i="249" s="1"/>
  <c r="G267" i="249"/>
  <c r="F267" i="249"/>
  <c r="E267" i="249"/>
  <c r="D267" i="249"/>
  <c r="C267" i="249"/>
  <c r="B267" i="249"/>
  <c r="G266" i="249"/>
  <c r="F266" i="249"/>
  <c r="E266" i="249"/>
  <c r="D266" i="249"/>
  <c r="C266" i="249"/>
  <c r="B266" i="249"/>
  <c r="AA293" i="248"/>
  <c r="X293" i="248"/>
  <c r="W293" i="248"/>
  <c r="V293" i="248"/>
  <c r="U293" i="248"/>
  <c r="T293" i="248"/>
  <c r="S293" i="248"/>
  <c r="R293" i="248"/>
  <c r="Q293" i="248"/>
  <c r="P293" i="248"/>
  <c r="O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Y291" i="248"/>
  <c r="AA305" i="248" s="1"/>
  <c r="AB305" i="248" s="1"/>
  <c r="Y290" i="248"/>
  <c r="X290" i="248"/>
  <c r="W290" i="248"/>
  <c r="V290" i="248"/>
  <c r="U290" i="248"/>
  <c r="T290" i="248"/>
  <c r="S290" i="248"/>
  <c r="R290" i="248"/>
  <c r="Q290" i="248"/>
  <c r="P290" i="248"/>
  <c r="O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Y289" i="248"/>
  <c r="X289" i="248"/>
  <c r="W289" i="248"/>
  <c r="V289" i="248"/>
  <c r="U289" i="248"/>
  <c r="T289" i="248"/>
  <c r="S289" i="248"/>
  <c r="R289" i="248"/>
  <c r="Q289" i="248"/>
  <c r="P289" i="248"/>
  <c r="O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J273" i="250"/>
  <c r="G273" i="250"/>
  <c r="F273" i="250"/>
  <c r="E273" i="250"/>
  <c r="D273" i="250"/>
  <c r="C273" i="250"/>
  <c r="B273" i="250"/>
  <c r="H271" i="250"/>
  <c r="J285" i="250" s="1"/>
  <c r="H269" i="250"/>
  <c r="G269" i="250"/>
  <c r="F269" i="250"/>
  <c r="E269" i="250"/>
  <c r="D269" i="250"/>
  <c r="C269" i="250"/>
  <c r="B269" i="250"/>
  <c r="I257" i="249"/>
  <c r="F257" i="249"/>
  <c r="E257" i="249"/>
  <c r="D257" i="249"/>
  <c r="C257" i="249"/>
  <c r="B257" i="249"/>
  <c r="G255" i="249"/>
  <c r="I268" i="249" s="1"/>
  <c r="G254" i="249"/>
  <c r="F254" i="249"/>
  <c r="E254" i="249"/>
  <c r="D254" i="249"/>
  <c r="C254" i="249"/>
  <c r="B254" i="249"/>
  <c r="G253" i="249"/>
  <c r="F253" i="249"/>
  <c r="E253" i="249"/>
  <c r="D253" i="249"/>
  <c r="C253" i="249"/>
  <c r="B253" i="249"/>
  <c r="K285" i="250" l="1"/>
  <c r="Z279" i="248"/>
  <c r="W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X277" i="248"/>
  <c r="AA291" i="248" s="1"/>
  <c r="AB291" i="248" s="1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X275" i="248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Z265" i="248" l="1"/>
  <c r="W265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X263" i="248"/>
  <c r="Z277" i="248" s="1"/>
  <c r="AA277" i="248" s="1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X261" i="248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4" i="249"/>
  <c r="F244" i="249"/>
  <c r="E244" i="249"/>
  <c r="D244" i="249"/>
  <c r="C244" i="249"/>
  <c r="B244" i="249"/>
  <c r="G242" i="249"/>
  <c r="I255" i="249" s="1"/>
  <c r="G241" i="249"/>
  <c r="F241" i="249"/>
  <c r="E241" i="249"/>
  <c r="D241" i="249"/>
  <c r="C241" i="249"/>
  <c r="B241" i="249"/>
  <c r="G240" i="249"/>
  <c r="F240" i="249"/>
  <c r="E240" i="249"/>
  <c r="D240" i="249"/>
  <c r="C240" i="249"/>
  <c r="B240" i="249"/>
  <c r="J259" i="250"/>
  <c r="G259" i="250"/>
  <c r="F259" i="250"/>
  <c r="E259" i="250"/>
  <c r="D259" i="250"/>
  <c r="C259" i="250"/>
  <c r="B259" i="250"/>
  <c r="H257" i="250"/>
  <c r="J271" i="250" s="1"/>
  <c r="H255" i="250"/>
  <c r="G255" i="250"/>
  <c r="F255" i="250"/>
  <c r="E255" i="250"/>
  <c r="D255" i="250"/>
  <c r="C255" i="250"/>
  <c r="B255" i="250"/>
  <c r="G239" i="25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K271" i="250" l="1"/>
  <c r="J245" i="250"/>
  <c r="C245" i="250"/>
  <c r="D245" i="250"/>
  <c r="E245" i="250"/>
  <c r="F245" i="250"/>
  <c r="G245" i="250"/>
  <c r="B245" i="250"/>
  <c r="B251" i="248"/>
  <c r="H226" i="251" l="1"/>
  <c r="D226" i="251"/>
  <c r="C226" i="251"/>
  <c r="B226" i="251"/>
  <c r="F224" i="251"/>
  <c r="G237" i="251" s="1"/>
  <c r="H237" i="251" s="1"/>
  <c r="F223" i="251"/>
  <c r="D223" i="251"/>
  <c r="C223" i="251"/>
  <c r="B223" i="251"/>
  <c r="F222" i="251"/>
  <c r="D222" i="251"/>
  <c r="C222" i="251"/>
  <c r="B222" i="251"/>
  <c r="H243" i="250"/>
  <c r="J257" i="250" s="1"/>
  <c r="H241" i="250"/>
  <c r="G241" i="250"/>
  <c r="F241" i="250"/>
  <c r="E241" i="250"/>
  <c r="D241" i="250"/>
  <c r="C241" i="250"/>
  <c r="B241" i="250"/>
  <c r="I230" i="249"/>
  <c r="F230" i="249"/>
  <c r="E230" i="249"/>
  <c r="D230" i="249"/>
  <c r="C230" i="249"/>
  <c r="B230" i="249"/>
  <c r="G228" i="249"/>
  <c r="I242" i="249" s="1"/>
  <c r="G227" i="249"/>
  <c r="F227" i="249"/>
  <c r="E227" i="249"/>
  <c r="D227" i="249"/>
  <c r="C227" i="249"/>
  <c r="B227" i="249"/>
  <c r="G226" i="249"/>
  <c r="F226" i="249"/>
  <c r="E226" i="249"/>
  <c r="D226" i="249"/>
  <c r="C226" i="249"/>
  <c r="B226" i="249"/>
  <c r="Z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X249" i="248"/>
  <c r="Z263" i="248" s="1"/>
  <c r="AA263" i="248" s="1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K257" i="250" l="1"/>
  <c r="C231" i="250"/>
  <c r="D231" i="250"/>
  <c r="E231" i="250"/>
  <c r="F231" i="250"/>
  <c r="G231" i="250"/>
  <c r="B231" i="250"/>
  <c r="F237" i="248"/>
  <c r="C237" i="248"/>
  <c r="D237" i="248"/>
  <c r="E237" i="248"/>
  <c r="G237" i="248"/>
  <c r="H237" i="248"/>
  <c r="I237" i="248"/>
  <c r="J237" i="248"/>
  <c r="K237" i="248"/>
  <c r="L237" i="248"/>
  <c r="M237" i="248"/>
  <c r="N237" i="248"/>
  <c r="O237" i="248"/>
  <c r="P237" i="248"/>
  <c r="Q237" i="248"/>
  <c r="R237" i="248"/>
  <c r="S237" i="248"/>
  <c r="T237" i="248"/>
  <c r="U237" i="248"/>
  <c r="V237" i="248"/>
  <c r="W237" i="248"/>
  <c r="B237" i="248"/>
  <c r="H213" i="251" l="1"/>
  <c r="D213" i="251"/>
  <c r="C213" i="251"/>
  <c r="B213" i="251"/>
  <c r="F211" i="251"/>
  <c r="H224" i="251" s="1"/>
  <c r="I224" i="251" s="1"/>
  <c r="F210" i="251"/>
  <c r="D210" i="251"/>
  <c r="C210" i="251"/>
  <c r="B210" i="251"/>
  <c r="F209" i="251"/>
  <c r="D209" i="251"/>
  <c r="C209" i="251"/>
  <c r="B209" i="251"/>
  <c r="J231" i="250"/>
  <c r="H229" i="250"/>
  <c r="J243" i="250" s="1"/>
  <c r="H228" i="250"/>
  <c r="G228" i="250"/>
  <c r="F228" i="250"/>
  <c r="E228" i="250"/>
  <c r="D228" i="250"/>
  <c r="C228" i="250"/>
  <c r="B228" i="250"/>
  <c r="H227" i="250"/>
  <c r="G227" i="250"/>
  <c r="F227" i="250"/>
  <c r="E227" i="250"/>
  <c r="D227" i="250"/>
  <c r="C227" i="250"/>
  <c r="B227" i="250"/>
  <c r="I216" i="249"/>
  <c r="F216" i="249"/>
  <c r="E216" i="249"/>
  <c r="D216" i="249"/>
  <c r="C216" i="249"/>
  <c r="B216" i="249"/>
  <c r="G214" i="249"/>
  <c r="I228" i="249" s="1"/>
  <c r="G213" i="249"/>
  <c r="F213" i="249"/>
  <c r="E213" i="249"/>
  <c r="D213" i="249"/>
  <c r="C213" i="249"/>
  <c r="B213" i="249"/>
  <c r="G212" i="249"/>
  <c r="F212" i="249"/>
  <c r="E212" i="249"/>
  <c r="D212" i="249"/>
  <c r="C212" i="249"/>
  <c r="B212" i="249"/>
  <c r="Z237" i="248"/>
  <c r="X235" i="248"/>
  <c r="Z249" i="248" s="1"/>
  <c r="AA249" i="248" s="1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K243" i="250" l="1"/>
  <c r="S223" i="248"/>
  <c r="T223" i="248"/>
  <c r="U223" i="248"/>
  <c r="V223" i="248"/>
  <c r="W223" i="248"/>
  <c r="R223" i="248"/>
  <c r="Q223" i="248"/>
  <c r="P223" i="248"/>
  <c r="M223" i="248"/>
  <c r="N223" i="248"/>
  <c r="O223" i="248"/>
  <c r="C216" i="250"/>
  <c r="D216" i="250"/>
  <c r="E216" i="250"/>
  <c r="F216" i="250"/>
  <c r="G216" i="250"/>
  <c r="B216" i="250"/>
  <c r="C200" i="251" l="1"/>
  <c r="B200" i="251"/>
  <c r="J223" i="248"/>
  <c r="K223" i="248"/>
  <c r="L223" i="248"/>
  <c r="C223" i="248"/>
  <c r="D223" i="248"/>
  <c r="E223" i="248"/>
  <c r="F223" i="248"/>
  <c r="G223" i="248"/>
  <c r="H223" i="248"/>
  <c r="I223" i="248"/>
  <c r="B223" i="248"/>
  <c r="J201" i="250" l="1"/>
  <c r="G201" i="250"/>
  <c r="F201" i="250"/>
  <c r="E201" i="250"/>
  <c r="D201" i="250"/>
  <c r="C201" i="250"/>
  <c r="B201" i="250"/>
  <c r="H199" i="250"/>
  <c r="H198" i="250"/>
  <c r="G198" i="250"/>
  <c r="F198" i="250"/>
  <c r="E198" i="250"/>
  <c r="D198" i="250"/>
  <c r="C198" i="250"/>
  <c r="B198" i="250"/>
  <c r="H197" i="250"/>
  <c r="G197" i="250"/>
  <c r="F197" i="250"/>
  <c r="E197" i="250"/>
  <c r="D197" i="250"/>
  <c r="C197" i="250"/>
  <c r="B197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H200" i="251" l="1"/>
  <c r="D200" i="251"/>
  <c r="F198" i="251"/>
  <c r="H211" i="251" s="1"/>
  <c r="I211" i="251" s="1"/>
  <c r="F197" i="251"/>
  <c r="D197" i="251"/>
  <c r="C197" i="251"/>
  <c r="B197" i="251"/>
  <c r="F196" i="251"/>
  <c r="D196" i="251"/>
  <c r="C196" i="251"/>
  <c r="B196" i="251"/>
  <c r="J216" i="250"/>
  <c r="H214" i="250"/>
  <c r="H213" i="250"/>
  <c r="G213" i="250"/>
  <c r="F213" i="250"/>
  <c r="E213" i="250"/>
  <c r="D213" i="250"/>
  <c r="C213" i="250"/>
  <c r="B213" i="250"/>
  <c r="H212" i="250"/>
  <c r="G212" i="250"/>
  <c r="F212" i="250"/>
  <c r="E212" i="250"/>
  <c r="D212" i="250"/>
  <c r="C212" i="250"/>
  <c r="B212" i="250"/>
  <c r="Z223" i="248"/>
  <c r="X221" i="248"/>
  <c r="Z235" i="248" s="1"/>
  <c r="AA235" i="248" s="1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202" i="249"/>
  <c r="F202" i="249"/>
  <c r="E202" i="249"/>
  <c r="D202" i="249"/>
  <c r="C202" i="249"/>
  <c r="B202" i="249"/>
  <c r="G200" i="249"/>
  <c r="G199" i="249"/>
  <c r="F199" i="249"/>
  <c r="E199" i="249"/>
  <c r="D199" i="249"/>
  <c r="C199" i="249"/>
  <c r="B199" i="249"/>
  <c r="G198" i="249"/>
  <c r="F198" i="249"/>
  <c r="E198" i="249"/>
  <c r="D198" i="249"/>
  <c r="C198" i="249"/>
  <c r="B198" i="249"/>
  <c r="I200" i="249" l="1"/>
  <c r="I214" i="249"/>
  <c r="J214" i="250"/>
  <c r="K214" i="250" s="1"/>
  <c r="J229" i="250"/>
  <c r="K229" i="250" s="1"/>
  <c r="B208" i="248"/>
  <c r="H187" i="251" l="1"/>
  <c r="D187" i="251"/>
  <c r="C187" i="251"/>
  <c r="B187" i="251"/>
  <c r="F185" i="251"/>
  <c r="H198" i="251" s="1"/>
  <c r="I198" i="251" s="1"/>
  <c r="F184" i="251"/>
  <c r="D184" i="251"/>
  <c r="C184" i="251"/>
  <c r="B184" i="251"/>
  <c r="F183" i="251"/>
  <c r="D183" i="251"/>
  <c r="C183" i="251"/>
  <c r="B183" i="251"/>
  <c r="Z208" i="248"/>
  <c r="W208" i="248"/>
  <c r="V208" i="248"/>
  <c r="U208" i="248"/>
  <c r="T208" i="248"/>
  <c r="R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6" i="248"/>
  <c r="Z221" i="248" s="1"/>
  <c r="AA221" i="248" s="1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B194" i="248" l="1"/>
  <c r="Q190" i="248"/>
  <c r="R190" i="248"/>
  <c r="H174" i="251" l="1"/>
  <c r="D174" i="251"/>
  <c r="C174" i="251"/>
  <c r="B174" i="251"/>
  <c r="F172" i="251"/>
  <c r="H185" i="251" s="1"/>
  <c r="I185" i="251" s="1"/>
  <c r="F171" i="251"/>
  <c r="D171" i="251"/>
  <c r="C171" i="251"/>
  <c r="B171" i="251"/>
  <c r="F170" i="251"/>
  <c r="D170" i="251"/>
  <c r="C170" i="251"/>
  <c r="B170" i="251"/>
  <c r="J187" i="250"/>
  <c r="G187" i="250"/>
  <c r="F187" i="250"/>
  <c r="E187" i="250"/>
  <c r="D187" i="250"/>
  <c r="C187" i="250"/>
  <c r="B187" i="250"/>
  <c r="H185" i="250"/>
  <c r="J199" i="250" s="1"/>
  <c r="K199" i="250" s="1"/>
  <c r="H184" i="250"/>
  <c r="G184" i="250"/>
  <c r="F184" i="250"/>
  <c r="E184" i="250"/>
  <c r="D184" i="250"/>
  <c r="C184" i="250"/>
  <c r="B184" i="250"/>
  <c r="H183" i="250"/>
  <c r="G183" i="250"/>
  <c r="F183" i="250"/>
  <c r="E183" i="250"/>
  <c r="D183" i="250"/>
  <c r="C183" i="250"/>
  <c r="B183" i="250"/>
  <c r="I175" i="249"/>
  <c r="F175" i="249"/>
  <c r="E175" i="249"/>
  <c r="D175" i="249"/>
  <c r="C175" i="249"/>
  <c r="B175" i="249"/>
  <c r="G173" i="249"/>
  <c r="I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Z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X192" i="248"/>
  <c r="Z206" i="248" s="1"/>
  <c r="AA206" i="248" s="1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J191" i="248"/>
  <c r="I191" i="248"/>
  <c r="H191" i="248"/>
  <c r="G191" i="248"/>
  <c r="F191" i="248"/>
  <c r="E191" i="248"/>
  <c r="D191" i="248"/>
  <c r="C191" i="248"/>
  <c r="B191" i="248"/>
  <c r="X190" i="248"/>
  <c r="W190" i="248"/>
  <c r="V190" i="248"/>
  <c r="U190" i="248"/>
  <c r="T190" i="248"/>
  <c r="S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B162" i="249" l="1"/>
  <c r="H161" i="251" l="1"/>
  <c r="D161" i="251"/>
  <c r="C161" i="251"/>
  <c r="B161" i="251"/>
  <c r="F159" i="251"/>
  <c r="H172" i="251" s="1"/>
  <c r="I172" i="251" s="1"/>
  <c r="F158" i="251"/>
  <c r="D158" i="251"/>
  <c r="C158" i="251"/>
  <c r="B158" i="251"/>
  <c r="F157" i="251"/>
  <c r="D157" i="251"/>
  <c r="C157" i="251"/>
  <c r="B157" i="251"/>
  <c r="J173" i="250"/>
  <c r="G173" i="250"/>
  <c r="F173" i="250"/>
  <c r="E173" i="250"/>
  <c r="D173" i="250"/>
  <c r="C173" i="250"/>
  <c r="B173" i="250"/>
  <c r="H171" i="250"/>
  <c r="J185" i="250" s="1"/>
  <c r="K185" i="250" s="1"/>
  <c r="H170" i="250"/>
  <c r="G170" i="250"/>
  <c r="F170" i="250"/>
  <c r="E170" i="250"/>
  <c r="D170" i="250"/>
  <c r="C170" i="250"/>
  <c r="B170" i="250"/>
  <c r="H169" i="250"/>
  <c r="G169" i="250"/>
  <c r="F169" i="250"/>
  <c r="E169" i="250"/>
  <c r="D169" i="250"/>
  <c r="C169" i="250"/>
  <c r="B169" i="250"/>
  <c r="I162" i="249"/>
  <c r="F162" i="249"/>
  <c r="E162" i="249"/>
  <c r="D162" i="249"/>
  <c r="C162" i="249"/>
  <c r="G160" i="249"/>
  <c r="I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F176" i="248"/>
  <c r="Z180" i="248"/>
  <c r="W180" i="248"/>
  <c r="V180" i="248"/>
  <c r="U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X178" i="248"/>
  <c r="Z192" i="248" s="1"/>
  <c r="AA192" i="248" s="1"/>
  <c r="X177" i="248"/>
  <c r="W177" i="248"/>
  <c r="V177" i="248"/>
  <c r="U177" i="248"/>
  <c r="T177" i="248"/>
  <c r="S177" i="248"/>
  <c r="R177" i="248"/>
  <c r="Q177" i="248"/>
  <c r="P177" i="248"/>
  <c r="O177" i="248"/>
  <c r="N177" i="248"/>
  <c r="M177" i="248"/>
  <c r="L177" i="248"/>
  <c r="K177" i="248"/>
  <c r="J177" i="248"/>
  <c r="I177" i="248"/>
  <c r="H177" i="248"/>
  <c r="G177" i="248"/>
  <c r="F177" i="248"/>
  <c r="E177" i="248"/>
  <c r="D177" i="248"/>
  <c r="C177" i="248"/>
  <c r="B177" i="248"/>
  <c r="X176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E176" i="248"/>
  <c r="D176" i="248"/>
  <c r="C176" i="248"/>
  <c r="B176" i="248"/>
  <c r="F152" i="248" l="1"/>
  <c r="B152" i="248" l="1"/>
  <c r="E152" i="248"/>
  <c r="B159" i="250" l="1"/>
  <c r="C149" i="249"/>
  <c r="D149" i="249"/>
  <c r="E149" i="249"/>
  <c r="F149" i="249"/>
  <c r="B149" i="249"/>
  <c r="Z166" i="248" l="1"/>
  <c r="C166" i="248"/>
  <c r="D166" i="248"/>
  <c r="E166" i="248"/>
  <c r="F166" i="248"/>
  <c r="G166" i="248"/>
  <c r="H166" i="248"/>
  <c r="I166" i="248"/>
  <c r="J166" i="248"/>
  <c r="K166" i="248"/>
  <c r="L166" i="248"/>
  <c r="M166" i="248"/>
  <c r="N166" i="248"/>
  <c r="O166" i="248"/>
  <c r="P166" i="248"/>
  <c r="Q166" i="248"/>
  <c r="R166" i="248"/>
  <c r="S166" i="248"/>
  <c r="T166" i="248"/>
  <c r="U166" i="248"/>
  <c r="V166" i="248"/>
  <c r="W166" i="248"/>
  <c r="B166" i="248"/>
  <c r="B145" i="251" l="1"/>
  <c r="D145" i="251"/>
  <c r="B144" i="251"/>
  <c r="D144" i="251"/>
  <c r="X149" i="248" l="1"/>
  <c r="X163" i="248"/>
  <c r="X164" i="248"/>
  <c r="Z178" i="248" s="1"/>
  <c r="AA178" i="248" s="1"/>
  <c r="W163" i="248"/>
  <c r="V163" i="248"/>
  <c r="U163" i="248"/>
  <c r="T163" i="248"/>
  <c r="S163" i="248"/>
  <c r="R163" i="248"/>
  <c r="Q163" i="248"/>
  <c r="P163" i="248"/>
  <c r="O163" i="248"/>
  <c r="N163" i="248"/>
  <c r="M163" i="248"/>
  <c r="L163" i="248"/>
  <c r="K163" i="248"/>
  <c r="J163" i="248"/>
  <c r="I163" i="248"/>
  <c r="H163" i="248"/>
  <c r="G163" i="248"/>
  <c r="F163" i="248"/>
  <c r="E163" i="248"/>
  <c r="D163" i="248"/>
  <c r="C163" i="248"/>
  <c r="B163" i="248"/>
  <c r="X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33" i="248"/>
  <c r="I149" i="249"/>
  <c r="G147" i="249"/>
  <c r="I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J159" i="250"/>
  <c r="G159" i="250"/>
  <c r="F159" i="250"/>
  <c r="E159" i="250"/>
  <c r="D159" i="250"/>
  <c r="C159" i="250"/>
  <c r="H157" i="250"/>
  <c r="J171" i="250" s="1"/>
  <c r="K171" i="250" s="1"/>
  <c r="H156" i="250"/>
  <c r="G156" i="250"/>
  <c r="F156" i="250"/>
  <c r="E156" i="250"/>
  <c r="D156" i="250"/>
  <c r="C156" i="250"/>
  <c r="B156" i="250"/>
  <c r="H155" i="250"/>
  <c r="G155" i="250"/>
  <c r="F155" i="250"/>
  <c r="E155" i="250"/>
  <c r="D155" i="250"/>
  <c r="C155" i="250"/>
  <c r="B155" i="250"/>
  <c r="H148" i="251"/>
  <c r="D148" i="251"/>
  <c r="C148" i="251"/>
  <c r="B148" i="251"/>
  <c r="F146" i="251"/>
  <c r="H159" i="251" s="1"/>
  <c r="I159" i="251" s="1"/>
  <c r="F145" i="251"/>
  <c r="C145" i="251"/>
  <c r="F144" i="251"/>
  <c r="C144" i="251"/>
  <c r="I136" i="249" l="1"/>
  <c r="G145" i="250" l="1"/>
  <c r="F145" i="250"/>
  <c r="E145" i="250"/>
  <c r="D145" i="250"/>
  <c r="C145" i="250"/>
  <c r="M152" i="248"/>
  <c r="B131" i="250" l="1"/>
  <c r="W152" i="248"/>
  <c r="V152" i="248"/>
  <c r="U152" i="248"/>
  <c r="T152" i="248"/>
  <c r="S152" i="248"/>
  <c r="R152" i="248"/>
  <c r="Q152" i="248"/>
  <c r="P152" i="248"/>
  <c r="O152" i="248"/>
  <c r="N152" i="248"/>
  <c r="L152" i="248"/>
  <c r="K152" i="248"/>
  <c r="J152" i="248"/>
  <c r="C152" i="248"/>
  <c r="D152" i="248"/>
  <c r="G152" i="248"/>
  <c r="H152" i="248"/>
  <c r="I152" i="248"/>
  <c r="H135" i="251" l="1"/>
  <c r="D135" i="251"/>
  <c r="C135" i="251"/>
  <c r="B135" i="251"/>
  <c r="F133" i="251"/>
  <c r="H146" i="251" s="1"/>
  <c r="I146" i="251" s="1"/>
  <c r="F132" i="251"/>
  <c r="C132" i="251"/>
  <c r="F131" i="251"/>
  <c r="C131" i="251"/>
  <c r="J145" i="250"/>
  <c r="H143" i="250"/>
  <c r="J157" i="250" s="1"/>
  <c r="K157" i="250" s="1"/>
  <c r="H142" i="250"/>
  <c r="G142" i="250"/>
  <c r="F142" i="250"/>
  <c r="E142" i="250"/>
  <c r="D142" i="250"/>
  <c r="C142" i="250"/>
  <c r="B142" i="250"/>
  <c r="H141" i="250"/>
  <c r="G141" i="250"/>
  <c r="F141" i="250"/>
  <c r="E141" i="250"/>
  <c r="D141" i="250"/>
  <c r="C141" i="250"/>
  <c r="B141" i="250"/>
  <c r="G134" i="249"/>
  <c r="I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2" i="248"/>
  <c r="X150" i="248"/>
  <c r="Z164" i="248" s="1"/>
  <c r="AA164" i="248" s="1"/>
  <c r="W149" i="248"/>
  <c r="V149" i="248"/>
  <c r="U149" i="248"/>
  <c r="T149" i="248"/>
  <c r="S149" i="248"/>
  <c r="R149" i="248"/>
  <c r="Q149" i="248"/>
  <c r="P149" i="248"/>
  <c r="O149" i="248"/>
  <c r="N149" i="248"/>
  <c r="M149" i="248"/>
  <c r="L149" i="248"/>
  <c r="K149" i="248"/>
  <c r="J149" i="248"/>
  <c r="I149" i="248"/>
  <c r="H149" i="248"/>
  <c r="G149" i="248"/>
  <c r="F149" i="248"/>
  <c r="E149" i="248"/>
  <c r="D149" i="248"/>
  <c r="C149" i="248"/>
  <c r="B149" i="248"/>
  <c r="X148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S136" i="248" l="1"/>
  <c r="B136" i="248"/>
  <c r="G131" i="250"/>
  <c r="F131" i="250"/>
  <c r="E131" i="250"/>
  <c r="D131" i="250"/>
  <c r="C131" i="250"/>
  <c r="M136" i="248"/>
  <c r="L136" i="248"/>
  <c r="K136" i="248"/>
  <c r="J136" i="248"/>
  <c r="N136" i="248"/>
  <c r="L133" i="248"/>
  <c r="L132" i="248"/>
  <c r="M133" i="248"/>
  <c r="M132" i="248"/>
  <c r="Q136" i="248"/>
  <c r="T136" i="248"/>
  <c r="W136" i="248"/>
  <c r="V136" i="248"/>
  <c r="U136" i="248"/>
  <c r="R136" i="248"/>
  <c r="P136" i="248"/>
  <c r="O136" i="248"/>
  <c r="M121" i="248"/>
  <c r="M118" i="248"/>
  <c r="M117" i="248"/>
  <c r="L121" i="248"/>
  <c r="L118" i="248"/>
  <c r="L117" i="248"/>
  <c r="I136" i="248"/>
  <c r="H136" i="248"/>
  <c r="G136" i="248"/>
  <c r="F136" i="248"/>
  <c r="E136" i="248"/>
  <c r="D136" i="248"/>
  <c r="C136" i="248"/>
  <c r="Z136" i="248" l="1"/>
  <c r="X134" i="248"/>
  <c r="Z150" i="248" s="1"/>
  <c r="AA150" i="248" s="1"/>
  <c r="W133" i="248"/>
  <c r="V133" i="248"/>
  <c r="U133" i="248"/>
  <c r="T133" i="248"/>
  <c r="S133" i="248"/>
  <c r="R133" i="248"/>
  <c r="Q133" i="248"/>
  <c r="P133" i="248"/>
  <c r="O133" i="248"/>
  <c r="N133" i="248"/>
  <c r="K133" i="248"/>
  <c r="J133" i="248"/>
  <c r="I133" i="248"/>
  <c r="H133" i="248"/>
  <c r="G133" i="248"/>
  <c r="F133" i="248"/>
  <c r="E133" i="248"/>
  <c r="D133" i="248"/>
  <c r="C133" i="248"/>
  <c r="B133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K132" i="248"/>
  <c r="J132" i="248"/>
  <c r="I132" i="248"/>
  <c r="H132" i="248"/>
  <c r="G132" i="248"/>
  <c r="F132" i="248"/>
  <c r="E132" i="248"/>
  <c r="D132" i="248"/>
  <c r="C132" i="248"/>
  <c r="B132" i="248"/>
  <c r="I123" i="249"/>
  <c r="F123" i="249"/>
  <c r="E123" i="249"/>
  <c r="D123" i="249"/>
  <c r="C123" i="249"/>
  <c r="B123" i="249"/>
  <c r="G121" i="249"/>
  <c r="I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J131" i="250"/>
  <c r="H129" i="250"/>
  <c r="J143" i="250" s="1"/>
  <c r="K143" i="250" s="1"/>
  <c r="H128" i="250"/>
  <c r="G128" i="250"/>
  <c r="F128" i="250"/>
  <c r="E128" i="250"/>
  <c r="D128" i="250"/>
  <c r="C128" i="250"/>
  <c r="B128" i="250"/>
  <c r="H127" i="250"/>
  <c r="G127" i="250"/>
  <c r="F127" i="250"/>
  <c r="E127" i="250"/>
  <c r="D127" i="250"/>
  <c r="C127" i="250"/>
  <c r="B127" i="250"/>
  <c r="H122" i="251"/>
  <c r="D122" i="251"/>
  <c r="C122" i="251"/>
  <c r="B122" i="251"/>
  <c r="F120" i="251"/>
  <c r="H133" i="251" s="1"/>
  <c r="I133" i="251" s="1"/>
  <c r="F119" i="251"/>
  <c r="D119" i="251"/>
  <c r="C119" i="251"/>
  <c r="B119" i="251"/>
  <c r="F118" i="251"/>
  <c r="D118" i="251"/>
  <c r="C118" i="251"/>
  <c r="B118" i="251"/>
  <c r="J121" i="248" l="1"/>
  <c r="W121" i="248"/>
  <c r="V121" i="248"/>
  <c r="U121" i="248"/>
  <c r="T121" i="248"/>
  <c r="S121" i="248"/>
  <c r="K121" i="248"/>
  <c r="R121" i="248"/>
  <c r="Q121" i="248"/>
  <c r="P121" i="248"/>
  <c r="O121" i="248"/>
  <c r="N121" i="248"/>
  <c r="K118" i="248" l="1"/>
  <c r="J118" i="248"/>
  <c r="Z121" i="248" l="1"/>
  <c r="I121" i="248"/>
  <c r="H121" i="248"/>
  <c r="G121" i="248"/>
  <c r="F121" i="248"/>
  <c r="C121" i="248"/>
  <c r="B121" i="248"/>
  <c r="X119" i="248"/>
  <c r="Z134" i="248" s="1"/>
  <c r="AA134" i="248" s="1"/>
  <c r="X118" i="248"/>
  <c r="W118" i="248"/>
  <c r="V118" i="248"/>
  <c r="U118" i="248"/>
  <c r="T118" i="248"/>
  <c r="S118" i="248"/>
  <c r="R118" i="248"/>
  <c r="Q118" i="248"/>
  <c r="P118" i="248"/>
  <c r="O118" i="248"/>
  <c r="N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K117" i="248"/>
  <c r="J117" i="248"/>
  <c r="I117" i="248"/>
  <c r="H117" i="248"/>
  <c r="G117" i="248"/>
  <c r="F117" i="248"/>
  <c r="E117" i="248"/>
  <c r="D117" i="248"/>
  <c r="C117" i="248"/>
  <c r="B117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J117" i="250"/>
  <c r="F117" i="250"/>
  <c r="E117" i="250"/>
  <c r="D117" i="250"/>
  <c r="C117" i="250"/>
  <c r="B117" i="250"/>
  <c r="H115" i="250"/>
  <c r="J129" i="250" s="1"/>
  <c r="K129" i="250" s="1"/>
  <c r="H114" i="250"/>
  <c r="G114" i="250"/>
  <c r="F114" i="250"/>
  <c r="E114" i="250"/>
  <c r="D114" i="250"/>
  <c r="C114" i="250"/>
  <c r="B114" i="250"/>
  <c r="H113" i="250"/>
  <c r="G113" i="250"/>
  <c r="F113" i="250"/>
  <c r="E113" i="250"/>
  <c r="D113" i="250"/>
  <c r="C113" i="250"/>
  <c r="B113" i="250"/>
  <c r="H109" i="251"/>
  <c r="D109" i="251"/>
  <c r="C109" i="251"/>
  <c r="B109" i="251"/>
  <c r="F107" i="251"/>
  <c r="H120" i="251" s="1"/>
  <c r="I120" i="251" s="1"/>
  <c r="F106" i="251"/>
  <c r="D106" i="251"/>
  <c r="C106" i="251"/>
  <c r="B106" i="251"/>
  <c r="F105" i="251"/>
  <c r="D105" i="251"/>
  <c r="C105" i="251"/>
  <c r="B105" i="251"/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H107" i="251" s="1"/>
  <c r="I107" i="251" s="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J115" i="250" s="1"/>
  <c r="K115" i="250" s="1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Z119" i="248" s="1"/>
  <c r="AA119" i="248" s="1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G7" i="239" s="1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D5" i="240" l="1"/>
  <c r="D5" i="239"/>
  <c r="H6" i="239"/>
  <c r="D6" i="239"/>
  <c r="B8" i="239"/>
  <c r="D8" i="239" s="1"/>
  <c r="D6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B11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D10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Alabama</author>
  </authors>
  <commentList>
    <comment ref="A73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 xr:uid="{00000000-0006-0000-0800-00000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5" authorId="0" shapeId="0" xr:uid="{00000000-0006-0000-0800-00000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6" authorId="0" shapeId="0" xr:uid="{00000000-0006-0000-0800-00000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8" authorId="0" shapeId="0" xr:uid="{00000000-0006-0000-0800-00000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 xr:uid="{00000000-0006-0000-0800-00000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 xr:uid="{00000000-0006-0000-0800-00000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 xr:uid="{00000000-0006-0000-0800-00000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6" authorId="0" shapeId="0" xr:uid="{00000000-0006-0000-0800-00001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7" authorId="0" shapeId="0" xr:uid="{00000000-0006-0000-0800-00001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9" authorId="0" shapeId="0" xr:uid="{00000000-0006-0000-0800-00001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0" authorId="0" shapeId="0" xr:uid="{00000000-0006-0000-0800-00001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1" authorId="0" shapeId="0" xr:uid="{00000000-0006-0000-0800-00001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63" authorId="0" shapeId="0" xr:uid="{00000000-0006-0000-0800-00001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74" authorId="0" shapeId="0" xr:uid="{00000000-0006-0000-0800-00001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5" authorId="0" shapeId="0" xr:uid="{00000000-0006-0000-0800-00001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7" authorId="0" shapeId="0" xr:uid="{00000000-0006-0000-0800-00001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8" authorId="0" shapeId="0" xr:uid="{00000000-0006-0000-0800-00001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9" authorId="0" shapeId="0" xr:uid="{00000000-0006-0000-0800-00001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1" authorId="0" shapeId="0" xr:uid="{00000000-0006-0000-0800-00001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2" authorId="0" shapeId="0" xr:uid="{00000000-0006-0000-0800-00001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3" authorId="0" shapeId="0" xr:uid="{00000000-0006-0000-0800-00001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05" authorId="0" shapeId="0" xr:uid="{00000000-0006-0000-0800-00001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7" authorId="0" shapeId="0" xr:uid="{00000000-0006-0000-0800-00001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8" authorId="0" shapeId="0" xr:uid="{00000000-0006-0000-0800-00002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0" authorId="0" shapeId="0" xr:uid="{00000000-0006-0000-0800-00002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1" authorId="0" shapeId="0" xr:uid="{00000000-0006-0000-0800-00002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2" authorId="0" shapeId="0" xr:uid="{00000000-0006-0000-0800-00002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4" authorId="0" shapeId="0" xr:uid="{00000000-0006-0000-0800-00002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5" authorId="0" shapeId="0" xr:uid="{00000000-0006-0000-0800-00002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6" authorId="0" shapeId="0" xr:uid="{00000000-0006-0000-0800-00002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8" authorId="0" shapeId="0" xr:uid="{00000000-0006-0000-0800-00002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 xr:uid="{00000000-0006-0000-0800-00002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 xr:uid="{00000000-0006-0000-0800-00002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 xr:uid="{00000000-0006-0000-0800-00002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3" authorId="0" shapeId="0" xr:uid="{00000000-0006-0000-0800-00002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4" authorId="0" shapeId="0" xr:uid="{00000000-0006-0000-0800-00002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6" authorId="0" shapeId="0" xr:uid="{00000000-0006-0000-0800-00002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7" authorId="0" shapeId="0" xr:uid="{00000000-0006-0000-0800-00002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8" authorId="0" shapeId="0" xr:uid="{00000000-0006-0000-0800-00002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0" authorId="0" shapeId="0" xr:uid="{00000000-0006-0000-0800-00003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1" authorId="0" shapeId="0" xr:uid="{00000000-0006-0000-0800-00003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2" authorId="0" shapeId="0" xr:uid="{00000000-0006-0000-0800-00003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4" authorId="0" shapeId="0" xr:uid="{00000000-0006-0000-0800-00003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5" authorId="0" shapeId="0" xr:uid="{00000000-0006-0000-0800-00003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6" authorId="0" shapeId="0" xr:uid="{00000000-0006-0000-0800-00003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8" authorId="0" shapeId="0" xr:uid="{00000000-0006-0000-0800-00003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8" authorId="0" shapeId="0" xr:uid="{00000000-0006-0000-0800-00003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9" authorId="0" shapeId="0" xr:uid="{00000000-0006-0000-0800-00003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1" authorId="0" shapeId="0" xr:uid="{00000000-0006-0000-0800-00003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1" authorId="0" shapeId="0" xr:uid="{00000000-0006-0000-0800-00003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2" authorId="0" shapeId="0" xr:uid="{00000000-0006-0000-0800-00003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4" authorId="0" shapeId="0" xr:uid="{00000000-0006-0000-0800-00003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5" authorId="0" shapeId="0" xr:uid="{00000000-0006-0000-0800-00003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6" authorId="0" shapeId="0" xr:uid="{00000000-0006-0000-0800-00003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8" authorId="0" shapeId="0" xr:uid="{00000000-0006-0000-0800-00003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9" authorId="0" shapeId="0" xr:uid="{00000000-0006-0000-0800-00004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0" authorId="0" shapeId="0" xr:uid="{00000000-0006-0000-0800-00004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2" authorId="0" shapeId="0" xr:uid="{00000000-0006-0000-0800-00004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3" authorId="0" shapeId="0" xr:uid="{00000000-0006-0000-0800-00004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4" authorId="0" shapeId="0" xr:uid="{00000000-0006-0000-0800-00004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6" authorId="0" shapeId="0" xr:uid="{00000000-0006-0000-0800-00004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7" authorId="0" shapeId="0" xr:uid="{00000000-0006-0000-0800-00004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8" authorId="0" shapeId="0" xr:uid="{00000000-0006-0000-0800-00004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0" authorId="0" shapeId="0" xr:uid="{00000000-0006-0000-0800-00004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1" authorId="0" shapeId="0" xr:uid="{00000000-0006-0000-0800-00004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2" authorId="0" shapeId="0" xr:uid="{00000000-0006-0000-0800-00004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4" authorId="0" shapeId="0" xr:uid="{00000000-0006-0000-0800-00004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 xr:uid="{00000000-0006-0000-0800-00004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 xr:uid="{00000000-0006-0000-0800-00004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 xr:uid="{00000000-0006-0000-0800-00004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9" authorId="0" shapeId="0" xr:uid="{00000000-0006-0000-0800-00004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0" authorId="0" shapeId="0" xr:uid="{00000000-0006-0000-0800-00005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2" authorId="0" shapeId="0" xr:uid="{00000000-0006-0000-0800-00005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3" authorId="0" shapeId="0" xr:uid="{00000000-0006-0000-0800-00005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4" authorId="0" shapeId="0" xr:uid="{00000000-0006-0000-0800-00005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6" authorId="0" shapeId="0" xr:uid="{00000000-0006-0000-0800-00005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7" authorId="0" shapeId="0" xr:uid="{00000000-0006-0000-0800-00005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8" authorId="0" shapeId="0" xr:uid="{00000000-0006-0000-0800-00005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0" authorId="0" shapeId="0" xr:uid="{00000000-0006-0000-0800-00005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1" authorId="0" shapeId="0" xr:uid="{00000000-0006-0000-0800-00005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2" authorId="0" shapeId="0" xr:uid="{00000000-0006-0000-0800-00005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4" authorId="0" shapeId="0" xr:uid="{00000000-0006-0000-0800-00005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5" authorId="0" shapeId="0" xr:uid="{00000000-0006-0000-0800-00005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6" authorId="0" shapeId="0" xr:uid="{00000000-0006-0000-0800-00005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8" authorId="0" shapeId="0" xr:uid="{00000000-0006-0000-0800-00005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9" authorId="0" shapeId="0" xr:uid="{00000000-0006-0000-0800-00005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0" authorId="0" shapeId="0" xr:uid="{00000000-0006-0000-0800-00005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2" authorId="0" shapeId="0" xr:uid="{00000000-0006-0000-0800-00006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3" authorId="0" shapeId="0" xr:uid="{00000000-0006-0000-0800-00006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54" authorId="0" shapeId="0" xr:uid="{00000000-0006-0000-0800-00006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56" authorId="0" shapeId="0" xr:uid="{00000000-0006-0000-0800-00006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67" authorId="0" shapeId="0" xr:uid="{00000000-0006-0000-0800-00006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8" authorId="0" shapeId="0" xr:uid="{00000000-0006-0000-0800-00006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0" authorId="0" shapeId="0" xr:uid="{00000000-0006-0000-0800-00006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1" authorId="0" shapeId="0" xr:uid="{00000000-0006-0000-0800-00006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2" authorId="0" shapeId="0" xr:uid="{00000000-0006-0000-0800-00006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84" authorId="0" shapeId="0" xr:uid="{00000000-0006-0000-0800-00006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95" authorId="0" shapeId="0" xr:uid="{00000000-0006-0000-0800-00006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96" authorId="0" shapeId="0" xr:uid="{00000000-0006-0000-0800-00006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8" authorId="0" shapeId="0" xr:uid="{00000000-0006-0000-0800-00006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09" authorId="0" shapeId="0" xr:uid="{00000000-0006-0000-0800-00006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0" authorId="0" shapeId="0" xr:uid="{00000000-0006-0000-0800-00006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2" authorId="0" shapeId="0" xr:uid="{00000000-0006-0000-0800-00006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3" authorId="0" shapeId="0" xr:uid="{00000000-0006-0000-0800-00007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24" authorId="0" shapeId="0" xr:uid="{00000000-0006-0000-0800-00007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26" authorId="0" shapeId="0" xr:uid="{00000000-0006-0000-0800-00007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37" authorId="0" shapeId="0" xr:uid="{00000000-0006-0000-0800-00007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38" authorId="0" shapeId="0" xr:uid="{00000000-0006-0000-0800-00007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40" authorId="0" shapeId="0" xr:uid="{00000000-0006-0000-0800-00007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51" authorId="0" shapeId="0" xr:uid="{00000000-0006-0000-0800-00007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52" authorId="0" shapeId="0" xr:uid="{00000000-0006-0000-0800-00007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54" authorId="0" shapeId="0" xr:uid="{00000000-0006-0000-0800-00007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65" authorId="0" shapeId="0" xr:uid="{00000000-0006-0000-0800-00007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66" authorId="0" shapeId="0" xr:uid="{00000000-0006-0000-0800-00007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68" authorId="0" shapeId="0" xr:uid="{00000000-0006-0000-0800-00007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79" authorId="0" shapeId="0" xr:uid="{00000000-0006-0000-0800-00007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80" authorId="0" shapeId="0" xr:uid="{00000000-0006-0000-0800-00007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82" authorId="0" shapeId="0" xr:uid="{00000000-0006-0000-0800-00007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Alabama</author>
    <author>aviagen</author>
  </authors>
  <commentList>
    <comment ref="A10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5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7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8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0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 xr:uid="{00000000-0006-0000-0900-00000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 xr:uid="{00000000-0006-0000-0900-00000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 xr:uid="{00000000-0006-0000-0900-00000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3" authorId="0" shapeId="0" xr:uid="{00000000-0006-0000-0900-00000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4" authorId="0" shapeId="0" xr:uid="{00000000-0006-0000-0900-00000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6" authorId="0" shapeId="0" xr:uid="{00000000-0006-0000-0900-00000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6" authorId="0" shapeId="0" xr:uid="{00000000-0006-0000-0900-00000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7" authorId="0" shapeId="0" xr:uid="{00000000-0006-0000-0900-00000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9" authorId="0" shapeId="0" xr:uid="{00000000-0006-0000-0900-00000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9" authorId="0" shapeId="0" xr:uid="{00000000-0006-0000-0900-00001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0" authorId="0" shapeId="0" xr:uid="{00000000-0006-0000-0900-00001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2" authorId="0" shapeId="0" xr:uid="{00000000-0006-0000-0900-00001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2" authorId="0" shapeId="0" xr:uid="{00000000-0006-0000-0900-00001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3" authorId="0" shapeId="0" xr:uid="{00000000-0006-0000-0900-00001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5" authorId="0" shapeId="0" xr:uid="{00000000-0006-0000-0900-00001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6" authorId="0" shapeId="0" xr:uid="{00000000-0006-0000-0900-00001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7" authorId="0" shapeId="0" xr:uid="{00000000-0006-0000-0900-00001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9" authorId="0" shapeId="0" xr:uid="{00000000-0006-0000-0900-00001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 xr:uid="{00000000-0006-0000-0900-00001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 xr:uid="{00000000-0006-0000-0900-00001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 xr:uid="{00000000-0006-0000-0900-00001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4" authorId="0" shapeId="0" xr:uid="{00000000-0006-0000-0900-00001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5" authorId="0" shapeId="0" xr:uid="{00000000-0006-0000-0900-00001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7" authorId="0" shapeId="0" xr:uid="{00000000-0006-0000-0900-00001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8" authorId="0" shapeId="0" xr:uid="{00000000-0006-0000-0900-00001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9" authorId="0" shapeId="0" xr:uid="{00000000-0006-0000-0900-00002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1" authorId="0" shapeId="0" xr:uid="{00000000-0006-0000-0900-00002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1" authorId="0" shapeId="0" xr:uid="{00000000-0006-0000-0900-00002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2" authorId="0" shapeId="0" xr:uid="{00000000-0006-0000-0900-00002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4" authorId="0" shapeId="0" xr:uid="{00000000-0006-0000-0900-00002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4" authorId="0" shapeId="0" xr:uid="{00000000-0006-0000-0900-00002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5" authorId="0" shapeId="0" xr:uid="{00000000-0006-0000-0900-00002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7" authorId="0" shapeId="0" xr:uid="{00000000-0006-0000-0900-00002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7" authorId="0" shapeId="0" xr:uid="{00000000-0006-0000-0900-00002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8" authorId="0" shapeId="0" xr:uid="{00000000-0006-0000-0900-00002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0" authorId="0" shapeId="0" xr:uid="{00000000-0006-0000-0900-00002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0" authorId="0" shapeId="0" xr:uid="{00000000-0006-0000-0900-00002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1" authorId="0" shapeId="0" xr:uid="{00000000-0006-0000-0900-00002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3" authorId="0" shapeId="0" xr:uid="{00000000-0006-0000-0900-00002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4" authorId="0" shapeId="0" xr:uid="{00000000-0006-0000-0900-00002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05" authorId="0" shapeId="0" xr:uid="{00000000-0006-0000-0900-00002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7" authorId="0" shapeId="0" xr:uid="{00000000-0006-0000-0900-00003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7" authorId="0" shapeId="0" xr:uid="{00000000-0006-0000-0900-00003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8" authorId="0" shapeId="0" xr:uid="{00000000-0006-0000-0900-00003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0" authorId="0" shapeId="0" xr:uid="{00000000-0006-0000-0900-00003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0" authorId="0" shapeId="0" xr:uid="{00000000-0006-0000-0900-00003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1" authorId="0" shapeId="0" xr:uid="{00000000-0006-0000-0900-00003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33" authorId="0" shapeId="0" xr:uid="{00000000-0006-0000-0900-00003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43" authorId="0" shapeId="0" xr:uid="{00000000-0006-0000-0900-00003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44" authorId="0" shapeId="0" xr:uid="{00000000-0006-0000-0900-00003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6" authorId="0" shapeId="0" xr:uid="{00000000-0006-0000-0900-00003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6" authorId="0" shapeId="0" xr:uid="{00000000-0006-0000-0900-00003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7" authorId="0" shapeId="0" xr:uid="{00000000-0006-0000-0900-00003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9" authorId="0" shapeId="0" xr:uid="{00000000-0006-0000-0900-00003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9" authorId="0" shapeId="0" xr:uid="{00000000-0006-0000-0900-00003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0" authorId="0" shapeId="0" xr:uid="{00000000-0006-0000-0900-00003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72" authorId="0" shapeId="0" xr:uid="{00000000-0006-0000-0900-00003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82" authorId="0" shapeId="0" xr:uid="{00000000-0006-0000-0900-00004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83" authorId="0" shapeId="0" xr:uid="{00000000-0006-0000-0900-00004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5" authorId="0" shapeId="0" xr:uid="{00000000-0006-0000-0900-00004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5" authorId="0" shapeId="0" xr:uid="{00000000-0006-0000-0900-00004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6" authorId="0" shapeId="0" xr:uid="{00000000-0006-0000-0900-00004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8" authorId="0" shapeId="0" xr:uid="{00000000-0006-0000-0900-00004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8" authorId="0" shapeId="0" xr:uid="{00000000-0006-0000-0900-00004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9" authorId="0" shapeId="0" xr:uid="{00000000-0006-0000-0900-00004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1" authorId="0" shapeId="0" xr:uid="{00000000-0006-0000-0900-00004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1" authorId="0" shapeId="0" xr:uid="{00000000-0006-0000-0900-00004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2" authorId="0" shapeId="0" xr:uid="{00000000-0006-0000-0900-00004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4" authorId="0" shapeId="0" xr:uid="{00000000-0006-0000-0900-00004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4" authorId="0" shapeId="0" xr:uid="{00000000-0006-0000-0900-00004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5" authorId="0" shapeId="0" xr:uid="{00000000-0006-0000-0900-00004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7" authorId="0" shapeId="0" xr:uid="{00000000-0006-0000-0900-00004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 xr:uid="{00000000-0006-0000-0900-00004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 xr:uid="{00000000-0006-0000-0900-00005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 xr:uid="{00000000-0006-0000-0900-00005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0" authorId="0" shapeId="0" xr:uid="{00000000-0006-0000-0900-00005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1" authorId="0" shapeId="0" xr:uid="{00000000-0006-0000-0900-00005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3" authorId="0" shapeId="0" xr:uid="{00000000-0006-0000-0900-00005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73" authorId="0" shapeId="0" xr:uid="{00000000-0006-0000-0900-00005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4" authorId="0" shapeId="0" xr:uid="{00000000-0006-0000-0900-00005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6" authorId="0" shapeId="0" xr:uid="{00000000-0006-0000-0900-00005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6" authorId="0" shapeId="0" xr:uid="{00000000-0006-0000-0900-00005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7" authorId="0" shapeId="0" xr:uid="{00000000-0006-0000-0900-00005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9" authorId="0" shapeId="0" xr:uid="{00000000-0006-0000-0900-00005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9" authorId="0" shapeId="0" xr:uid="{00000000-0006-0000-0900-00005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0" authorId="0" shapeId="0" xr:uid="{00000000-0006-0000-0900-00005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2" authorId="0" shapeId="0" xr:uid="{00000000-0006-0000-0900-00005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2" authorId="0" shapeId="0" xr:uid="{00000000-0006-0000-0900-00005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3" authorId="0" shapeId="0" xr:uid="{00000000-0006-0000-0900-00005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5" authorId="0" shapeId="0" xr:uid="{00000000-0006-0000-0900-00006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5" authorId="0" shapeId="0" xr:uid="{00000000-0006-0000-0900-00006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6" authorId="0" shapeId="0" xr:uid="{00000000-0006-0000-0900-00006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8" authorId="0" shapeId="0" xr:uid="{00000000-0006-0000-0900-00006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8" authorId="0" shapeId="0" xr:uid="{00000000-0006-0000-0900-00006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9" authorId="0" shapeId="0" xr:uid="{00000000-0006-0000-0900-00006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1" authorId="0" shapeId="0" xr:uid="{00000000-0006-0000-0900-00006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1" authorId="0" shapeId="0" xr:uid="{00000000-0006-0000-0900-00006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52" authorId="0" shapeId="0" xr:uid="{00000000-0006-0000-0900-00006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54" authorId="0" shapeId="0" xr:uid="{00000000-0006-0000-0900-00006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64" authorId="0" shapeId="0" xr:uid="{00000000-0006-0000-0900-00006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5" authorId="0" shapeId="0" xr:uid="{00000000-0006-0000-0900-00006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7" authorId="0" shapeId="0" xr:uid="{00000000-0006-0000-0900-00006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77" authorId="0" shapeId="0" xr:uid="{00000000-0006-0000-0900-00006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78" authorId="0" shapeId="0" xr:uid="{00000000-0006-0000-0900-00006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80" authorId="0" shapeId="0" xr:uid="{00000000-0006-0000-0900-00006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90" authorId="0" shapeId="0" xr:uid="{00000000-0006-0000-0900-00007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91" authorId="0" shapeId="0" xr:uid="{00000000-0006-0000-0900-00007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3" authorId="0" shapeId="0" xr:uid="{00000000-0006-0000-0900-00007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03" authorId="0" shapeId="0" xr:uid="{00000000-0006-0000-0900-00007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04" authorId="0" shapeId="0" xr:uid="{00000000-0006-0000-0900-00007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06" authorId="0" shapeId="0" xr:uid="{00000000-0006-0000-0900-00007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16" authorId="0" shapeId="0" xr:uid="{00000000-0006-0000-0900-00007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7" authorId="0" shapeId="0" xr:uid="{00000000-0006-0000-0900-00007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9" authorId="0" shapeId="0" xr:uid="{00000000-0006-0000-0900-00007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5" authorId="1" shapeId="0" xr:uid="{00000000-0006-0000-0900-000079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16/01/2025</t>
        </r>
      </text>
    </comment>
    <comment ref="A629" authorId="0" shapeId="0" xr:uid="{00000000-0006-0000-0900-00007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30" authorId="0" shapeId="0" xr:uid="{00000000-0006-0000-0900-00007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32" authorId="0" shapeId="0" xr:uid="{00000000-0006-0000-0900-00007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42" authorId="0" shapeId="0" xr:uid="{00000000-0006-0000-0900-00007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43" authorId="0" shapeId="0" xr:uid="{00000000-0006-0000-0900-00007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45" authorId="0" shapeId="0" xr:uid="{00000000-0006-0000-0900-00007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51" authorId="1" shapeId="0" xr:uid="{A71CBBCD-206B-4E75-B906-A037DA7DB3A7}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de grading</t>
        </r>
      </text>
    </comment>
    <comment ref="A655" authorId="0" shapeId="0" xr:uid="{00000000-0006-0000-0900-00008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56" authorId="0" shapeId="0" xr:uid="{00000000-0006-0000-0900-00008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58" authorId="0" shapeId="0" xr:uid="{00000000-0006-0000-0900-00008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64" authorId="1" shapeId="0" xr:uid="{E1306F76-5CB1-4AC5-B5C2-9697D92787F4}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6/2/25</t>
        </r>
      </text>
    </comment>
    <comment ref="A668" authorId="0" shapeId="0" xr:uid="{00000000-0006-0000-0900-00008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69" authorId="0" shapeId="0" xr:uid="{00000000-0006-0000-0900-00008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71" authorId="0" shapeId="0" xr:uid="{00000000-0006-0000-0900-00008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Alabama</author>
  </authors>
  <commentList>
    <comment ref="A11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2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4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5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26" authorId="0" shapeId="0" xr:uid="{00000000-0006-0000-0A00-00000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8" authorId="0" shapeId="0" xr:uid="{00000000-0006-0000-0A00-00000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9" authorId="0" shapeId="0" xr:uid="{00000000-0006-0000-0A00-00000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0" authorId="0" shapeId="0" xr:uid="{00000000-0006-0000-0A00-00000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2" authorId="0" shapeId="0" xr:uid="{00000000-0006-0000-0A00-00000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3" authorId="0" shapeId="0" xr:uid="{00000000-0006-0000-0A00-00000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4" authorId="0" shapeId="0" xr:uid="{00000000-0006-0000-0A00-00000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6" authorId="0" shapeId="0" xr:uid="{00000000-0006-0000-0A00-00000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7" authorId="0" shapeId="0" xr:uid="{00000000-0006-0000-0A00-00000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8" authorId="0" shapeId="0" xr:uid="{00000000-0006-0000-0A00-00000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0" authorId="0" shapeId="0" xr:uid="{00000000-0006-0000-0A00-00000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 xr:uid="{00000000-0006-0000-0A00-00001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 xr:uid="{00000000-0006-0000-0A00-00001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 xr:uid="{00000000-0006-0000-0A00-00001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5" authorId="0" shapeId="0" xr:uid="{00000000-0006-0000-0A00-00001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6" authorId="0" shapeId="0" xr:uid="{00000000-0006-0000-0A00-00001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8" authorId="0" shapeId="0" xr:uid="{00000000-0006-0000-0A00-00001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 xr:uid="{00000000-0006-0000-0A00-00001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 xr:uid="{00000000-0006-0000-0A00-00001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 xr:uid="{00000000-0006-0000-0A00-00001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5" authorId="0" shapeId="0" xr:uid="{00000000-0006-0000-0A00-00001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6" authorId="0" shapeId="0" xr:uid="{00000000-0006-0000-0A00-00001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8" authorId="0" shapeId="0" xr:uid="{00000000-0006-0000-0A00-00001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9" authorId="0" shapeId="0" xr:uid="{00000000-0006-0000-0A00-00001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0" authorId="0" shapeId="0" xr:uid="{00000000-0006-0000-0A00-00001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2" authorId="0" shapeId="0" xr:uid="{00000000-0006-0000-0A00-00001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3" authorId="0" shapeId="0" xr:uid="{00000000-0006-0000-0A00-00001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4" authorId="0" shapeId="0" xr:uid="{00000000-0006-0000-0A00-00002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6" authorId="0" shapeId="0" xr:uid="{00000000-0006-0000-0A00-00002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7" authorId="0" shapeId="0" xr:uid="{00000000-0006-0000-0A00-00002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8" authorId="0" shapeId="0" xr:uid="{00000000-0006-0000-0A00-00002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0" authorId="0" shapeId="0" xr:uid="{00000000-0006-0000-0A00-00002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1" authorId="0" shapeId="0" xr:uid="{00000000-0006-0000-0A00-00002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2" authorId="0" shapeId="0" xr:uid="{00000000-0006-0000-0A00-00002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4" authorId="0" shapeId="0" xr:uid="{00000000-0006-0000-0A00-00002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5" authorId="0" shapeId="0" xr:uid="{00000000-0006-0000-0A00-00002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6" authorId="0" shapeId="0" xr:uid="{00000000-0006-0000-0A00-00002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8" authorId="0" shapeId="0" xr:uid="{00000000-0006-0000-0A00-00002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09" authorId="0" shapeId="0" xr:uid="{00000000-0006-0000-0A00-00002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0" authorId="0" shapeId="0" xr:uid="{00000000-0006-0000-0A00-00002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2" authorId="0" shapeId="0" xr:uid="{00000000-0006-0000-0A00-00002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4" authorId="0" shapeId="0" xr:uid="{00000000-0006-0000-0A00-00002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5" authorId="0" shapeId="0" xr:uid="{00000000-0006-0000-0A00-00002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7" authorId="0" shapeId="0" xr:uid="{00000000-0006-0000-0A00-00003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3" authorId="0" shapeId="0" xr:uid="{00000000-0006-0000-0A00-00003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63" authorId="0" shapeId="0" xr:uid="{00000000-0006-0000-0A00-00003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4" authorId="0" shapeId="0" xr:uid="{00000000-0006-0000-0A00-00003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64" authorId="0" shapeId="0" xr:uid="{00000000-0006-0000-0A00-00003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6" authorId="0" shapeId="0" xr:uid="{00000000-0006-0000-0A00-00003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66" authorId="0" shapeId="0" xr:uid="{00000000-0006-0000-0A00-00003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 xr:uid="{00000000-0006-0000-0A00-00003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 xr:uid="{00000000-0006-0000-0A00-00003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 xr:uid="{00000000-0006-0000-0A00-00003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1" authorId="0" shapeId="0" xr:uid="{00000000-0006-0000-0A00-00003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2" authorId="0" shapeId="0" xr:uid="{00000000-0006-0000-0A00-00003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4" authorId="0" shapeId="0" xr:uid="{00000000-0006-0000-0A00-00003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5" authorId="0" shapeId="0" xr:uid="{00000000-0006-0000-0A00-00003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6" authorId="0" shapeId="0" xr:uid="{00000000-0006-0000-0A00-00003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8" authorId="0" shapeId="0" xr:uid="{00000000-0006-0000-0A00-00003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9" authorId="0" shapeId="0" xr:uid="{00000000-0006-0000-0A00-00004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20" authorId="0" shapeId="0" xr:uid="{00000000-0006-0000-0A00-00004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22" authorId="0" shapeId="0" xr:uid="{00000000-0006-0000-0A00-00004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33" authorId="0" shapeId="0" xr:uid="{00000000-0006-0000-0A00-00004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4" authorId="0" shapeId="0" xr:uid="{00000000-0006-0000-0A00-00004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6" authorId="0" shapeId="0" xr:uid="{00000000-0006-0000-0A00-00004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7" authorId="0" shapeId="0" xr:uid="{00000000-0006-0000-0A00-00004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8" authorId="0" shapeId="0" xr:uid="{00000000-0006-0000-0A00-00004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0" authorId="0" shapeId="0" xr:uid="{00000000-0006-0000-0A00-00004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1" authorId="0" shapeId="0" xr:uid="{00000000-0006-0000-0A00-00004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2" authorId="0" shapeId="0" xr:uid="{00000000-0006-0000-0A00-00004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64" authorId="0" shapeId="0" xr:uid="{00000000-0006-0000-0A00-00004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75" authorId="0" shapeId="0" xr:uid="{00000000-0006-0000-0A00-00004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76" authorId="0" shapeId="0" xr:uid="{00000000-0006-0000-0A00-00004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8" authorId="0" shapeId="0" xr:uid="{00000000-0006-0000-0A00-00004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9" authorId="0" shapeId="0" xr:uid="{00000000-0006-0000-0A00-00004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0" authorId="0" shapeId="0" xr:uid="{00000000-0006-0000-0A00-00005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92" authorId="0" shapeId="0" xr:uid="{00000000-0006-0000-0A00-00005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03" authorId="0" shapeId="0" xr:uid="{00000000-0006-0000-0A00-00005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4" authorId="0" shapeId="0" xr:uid="{00000000-0006-0000-0A00-00005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06" authorId="0" shapeId="0" xr:uid="{00000000-0006-0000-0A00-00005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17" authorId="0" shapeId="0" xr:uid="{00000000-0006-0000-0A00-00005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18" authorId="0" shapeId="0" xr:uid="{00000000-0006-0000-0A00-00005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0" authorId="0" shapeId="0" xr:uid="{00000000-0006-0000-0A00-00005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1" authorId="0" shapeId="0" xr:uid="{00000000-0006-0000-0A00-00005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2" authorId="0" shapeId="0" xr:uid="{00000000-0006-0000-0A00-00005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34" authorId="0" shapeId="0" xr:uid="{00000000-0006-0000-0A00-00005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45" authorId="0" shapeId="0" xr:uid="{00000000-0006-0000-0A00-00005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6" authorId="0" shapeId="0" xr:uid="{00000000-0006-0000-0A00-00005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8" authorId="0" shapeId="0" xr:uid="{00000000-0006-0000-0A00-00005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9" authorId="0" shapeId="0" xr:uid="{00000000-0006-0000-0A00-00005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0" authorId="0" shapeId="0" xr:uid="{00000000-0006-0000-0A00-00005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2" authorId="0" shapeId="0" xr:uid="{00000000-0006-0000-0A00-00006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73" authorId="0" shapeId="0" xr:uid="{00000000-0006-0000-0A00-00006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74" authorId="0" shapeId="0" xr:uid="{00000000-0006-0000-0A00-00006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6" authorId="0" shapeId="0" xr:uid="{00000000-0006-0000-0A00-00006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7" authorId="0" shapeId="0" xr:uid="{00000000-0006-0000-0A00-00006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8" authorId="0" shapeId="0" xr:uid="{00000000-0006-0000-0A00-00006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90" authorId="0" shapeId="0" xr:uid="{00000000-0006-0000-0A00-00006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01" authorId="0" shapeId="0" xr:uid="{00000000-0006-0000-0A00-00006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02" authorId="0" shapeId="0" xr:uid="{00000000-0006-0000-0A00-00006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04" authorId="0" shapeId="0" xr:uid="{00000000-0006-0000-0A00-00006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15" authorId="0" shapeId="0" xr:uid="{00000000-0006-0000-0A00-00006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6" authorId="0" shapeId="0" xr:uid="{00000000-0006-0000-0A00-00006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8" authorId="0" shapeId="0" xr:uid="{00000000-0006-0000-0A00-00006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9" authorId="0" shapeId="0" xr:uid="{00000000-0006-0000-0A00-00006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30" authorId="0" shapeId="0" xr:uid="{00000000-0006-0000-0A00-00006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32" authorId="0" shapeId="0" xr:uid="{00000000-0006-0000-0A00-00006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43" authorId="0" shapeId="0" xr:uid="{00000000-0006-0000-0A00-00007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44" authorId="0" shapeId="0" xr:uid="{00000000-0006-0000-0A00-00007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46" authorId="0" shapeId="0" xr:uid="{00000000-0006-0000-0A00-00007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57" authorId="0" shapeId="0" xr:uid="{00000000-0006-0000-0A00-00007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58" authorId="0" shapeId="0" xr:uid="{00000000-0006-0000-0A00-00007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60" authorId="0" shapeId="0" xr:uid="{00000000-0006-0000-0A00-00007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71" authorId="0" shapeId="0" xr:uid="{00000000-0006-0000-0A00-00007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72" authorId="0" shapeId="0" xr:uid="{00000000-0006-0000-0A00-00007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74" authorId="0" shapeId="0" xr:uid="{00000000-0006-0000-0A00-00007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Alabama</author>
    <author>aviagen</author>
  </authors>
  <commentList>
    <comment ref="A103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4" authorId="0" shapeId="0" xr:uid="{00000000-0006-0000-0B00-00000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6" authorId="0" shapeId="0" xr:uid="{00000000-0006-0000-0B00-00000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6" authorId="0" shapeId="0" xr:uid="{00000000-0006-0000-0B00-00000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7" authorId="0" shapeId="0" xr:uid="{00000000-0006-0000-0B00-00000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9" authorId="0" shapeId="0" xr:uid="{00000000-0006-0000-0B00-00000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9" authorId="0" shapeId="0" xr:uid="{00000000-0006-0000-0B00-00000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0" authorId="0" shapeId="0" xr:uid="{00000000-0006-0000-0B00-00000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2" authorId="0" shapeId="0" xr:uid="{00000000-0006-0000-0B00-00000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2" authorId="0" shapeId="0" xr:uid="{00000000-0006-0000-0B00-00000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3" authorId="0" shapeId="0" xr:uid="{00000000-0006-0000-0B00-00000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5" authorId="0" shapeId="0" xr:uid="{00000000-0006-0000-0B00-00000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5" authorId="0" shapeId="0" xr:uid="{00000000-0006-0000-0B00-00000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6" authorId="0" shapeId="0" xr:uid="{00000000-0006-0000-0B00-00000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8" authorId="0" shapeId="0" xr:uid="{00000000-0006-0000-0B00-00000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8" authorId="0" shapeId="0" xr:uid="{00000000-0006-0000-0B00-00001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9" authorId="0" shapeId="0" xr:uid="{00000000-0006-0000-0B00-00001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1" authorId="0" shapeId="0" xr:uid="{00000000-0006-0000-0B00-00001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 xr:uid="{00000000-0006-0000-0B00-00001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 xr:uid="{00000000-0006-0000-0B00-00001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 xr:uid="{00000000-0006-0000-0B00-00001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4" authorId="0" shapeId="0" xr:uid="{00000000-0006-0000-0B00-00001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5" authorId="0" shapeId="0" xr:uid="{00000000-0006-0000-0B00-00001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7" authorId="0" shapeId="0" xr:uid="{00000000-0006-0000-0B00-00001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7" authorId="0" shapeId="0" xr:uid="{00000000-0006-0000-0B00-00001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8" authorId="0" shapeId="0" xr:uid="{00000000-0006-0000-0B00-00001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0" authorId="0" shapeId="0" xr:uid="{00000000-0006-0000-0B00-00001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0" authorId="0" shapeId="0" xr:uid="{00000000-0006-0000-0B00-00001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1" authorId="0" shapeId="0" xr:uid="{00000000-0006-0000-0B00-00001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3" authorId="0" shapeId="0" xr:uid="{00000000-0006-0000-0B00-00001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3" authorId="0" shapeId="0" xr:uid="{00000000-0006-0000-0B00-00001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4" authorId="0" shapeId="0" xr:uid="{00000000-0006-0000-0B00-00002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6" authorId="0" shapeId="0" xr:uid="{00000000-0006-0000-0B00-00002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6" authorId="0" shapeId="0" xr:uid="{00000000-0006-0000-0B00-00002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7" authorId="0" shapeId="0" xr:uid="{00000000-0006-0000-0B00-00002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9" authorId="0" shapeId="0" xr:uid="{00000000-0006-0000-0B00-00002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 xr:uid="{00000000-0006-0000-0B00-00002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 xr:uid="{00000000-0006-0000-0B00-00002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 xr:uid="{00000000-0006-0000-0B00-00002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2" authorId="0" shapeId="0" xr:uid="{00000000-0006-0000-0B00-00002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3" authorId="0" shapeId="0" xr:uid="{00000000-0006-0000-0B00-00002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5" authorId="0" shapeId="0" xr:uid="{00000000-0006-0000-0B00-00002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5" authorId="0" shapeId="0" xr:uid="{00000000-0006-0000-0B00-00002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6" authorId="0" shapeId="0" xr:uid="{00000000-0006-0000-0B00-00002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8" authorId="0" shapeId="0" xr:uid="{00000000-0006-0000-0B00-00002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98" authorId="0" shapeId="0" xr:uid="{00000000-0006-0000-0B00-00002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99" authorId="0" shapeId="0" xr:uid="{00000000-0006-0000-0B00-00002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01" authorId="0" shapeId="0" xr:uid="{00000000-0006-0000-0B00-00003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12" authorId="0" shapeId="0" xr:uid="{00000000-0006-0000-0B00-00003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K312" authorId="0" shapeId="0" xr:uid="{00000000-0006-0000-0B00-00003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13" authorId="0" shapeId="0" xr:uid="{00000000-0006-0000-0B00-00003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K313" authorId="0" shapeId="0" xr:uid="{00000000-0006-0000-0B00-00003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15" authorId="0" shapeId="0" xr:uid="{00000000-0006-0000-0B00-00003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K315" authorId="0" shapeId="0" xr:uid="{00000000-0006-0000-0B00-00003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25" authorId="0" shapeId="0" xr:uid="{00000000-0006-0000-0B00-00003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26" authorId="0" shapeId="0" xr:uid="{00000000-0006-0000-0B00-00003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28" authorId="0" shapeId="0" xr:uid="{00000000-0006-0000-0B00-00003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38" authorId="0" shapeId="0" xr:uid="{00000000-0006-0000-0B00-00003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39" authorId="0" shapeId="0" xr:uid="{00000000-0006-0000-0B00-00003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41" authorId="0" shapeId="0" xr:uid="{00000000-0006-0000-0B00-00003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51" authorId="0" shapeId="0" xr:uid="{00000000-0006-0000-0B00-00003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52" authorId="0" shapeId="0" xr:uid="{00000000-0006-0000-0B00-00003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54" authorId="0" shapeId="0" xr:uid="{00000000-0006-0000-0B00-00003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64" authorId="0" shapeId="0" xr:uid="{00000000-0006-0000-0B00-00004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65" authorId="0" shapeId="0" xr:uid="{00000000-0006-0000-0B00-00004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67" authorId="0" shapeId="0" xr:uid="{00000000-0006-0000-0B00-00004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77" authorId="0" shapeId="0" xr:uid="{00000000-0006-0000-0B00-00004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78" authorId="0" shapeId="0" xr:uid="{00000000-0006-0000-0B00-00004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80" authorId="0" shapeId="0" xr:uid="{00000000-0006-0000-0B00-00004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390" authorId="0" shapeId="0" xr:uid="{00000000-0006-0000-0B00-00004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391" authorId="0" shapeId="0" xr:uid="{00000000-0006-0000-0B00-00004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393" authorId="0" shapeId="0" xr:uid="{00000000-0006-0000-0B00-00004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03" authorId="0" shapeId="0" xr:uid="{00000000-0006-0000-0B00-00004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04" authorId="0" shapeId="0" xr:uid="{00000000-0006-0000-0B00-00004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06" authorId="0" shapeId="0" xr:uid="{00000000-0006-0000-0B00-00004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16" authorId="0" shapeId="0" xr:uid="{00000000-0006-0000-0B00-00004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17" authorId="0" shapeId="0" xr:uid="{00000000-0006-0000-0B00-00004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19" authorId="0" shapeId="0" xr:uid="{00000000-0006-0000-0B00-00004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29" authorId="0" shapeId="0" xr:uid="{00000000-0006-0000-0B00-00004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30" authorId="0" shapeId="0" xr:uid="{00000000-0006-0000-0B00-00005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32" authorId="0" shapeId="0" xr:uid="{00000000-0006-0000-0B00-00005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42" authorId="0" shapeId="0" xr:uid="{00000000-0006-0000-0B00-00005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43" authorId="0" shapeId="0" xr:uid="{00000000-0006-0000-0B00-00005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45" authorId="0" shapeId="0" xr:uid="{00000000-0006-0000-0B00-00005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55" authorId="0" shapeId="0" xr:uid="{00000000-0006-0000-0B00-00005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56" authorId="0" shapeId="0" xr:uid="{00000000-0006-0000-0B00-00005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58" authorId="0" shapeId="0" xr:uid="{00000000-0006-0000-0B00-00005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68" authorId="0" shapeId="0" xr:uid="{00000000-0006-0000-0B00-00005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69" authorId="0" shapeId="0" xr:uid="{00000000-0006-0000-0B00-00005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71" authorId="0" shapeId="0" xr:uid="{00000000-0006-0000-0B00-00005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81" authorId="0" shapeId="0" xr:uid="{00000000-0006-0000-0B00-00005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82" authorId="0" shapeId="0" xr:uid="{00000000-0006-0000-0B00-00005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84" authorId="0" shapeId="0" xr:uid="{00000000-0006-0000-0B00-00005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494" authorId="0" shapeId="0" xr:uid="{00000000-0006-0000-0B00-00005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495" authorId="0" shapeId="0" xr:uid="{00000000-0006-0000-0B00-00005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497" authorId="0" shapeId="0" xr:uid="{00000000-0006-0000-0B00-00006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07" authorId="0" shapeId="0" xr:uid="{00000000-0006-0000-0B00-00006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08" authorId="0" shapeId="0" xr:uid="{00000000-0006-0000-0B00-00006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10" authorId="0" shapeId="0" xr:uid="{00000000-0006-0000-0B00-00006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20" authorId="0" shapeId="0" xr:uid="{00000000-0006-0000-0B00-00006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21" authorId="0" shapeId="0" xr:uid="{00000000-0006-0000-0B00-00006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23" authorId="0" shapeId="0" xr:uid="{00000000-0006-0000-0B00-00006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33" authorId="0" shapeId="0" xr:uid="{00000000-0006-0000-0B00-00006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34" authorId="0" shapeId="0" xr:uid="{00000000-0006-0000-0B00-00006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36" authorId="0" shapeId="0" xr:uid="{00000000-0006-0000-0B00-00006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46" authorId="0" shapeId="0" xr:uid="{00000000-0006-0000-0B00-00006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47" authorId="0" shapeId="0" xr:uid="{00000000-0006-0000-0B00-00006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49" authorId="0" shapeId="0" xr:uid="{00000000-0006-0000-0B00-00006C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59" authorId="0" shapeId="0" xr:uid="{00000000-0006-0000-0B00-00006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60" authorId="0" shapeId="0" xr:uid="{00000000-0006-0000-0B00-00006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62" authorId="0" shapeId="0" xr:uid="{00000000-0006-0000-0B00-00006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72" authorId="0" shapeId="0" xr:uid="{00000000-0006-0000-0B00-00007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73" authorId="0" shapeId="0" xr:uid="{00000000-0006-0000-0B00-00007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75" authorId="0" shapeId="0" xr:uid="{00000000-0006-0000-0B00-00007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85" authorId="0" shapeId="0" xr:uid="{00000000-0006-0000-0B00-00007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86" authorId="0" shapeId="0" xr:uid="{00000000-0006-0000-0B00-00007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588" authorId="0" shapeId="0" xr:uid="{00000000-0006-0000-0B00-00007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598" authorId="0" shapeId="0" xr:uid="{00000000-0006-0000-0B00-00007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599" authorId="0" shapeId="0" xr:uid="{00000000-0006-0000-0B00-00007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01" authorId="0" shapeId="0" xr:uid="{00000000-0006-0000-0B00-00007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11" authorId="0" shapeId="0" xr:uid="{00000000-0006-0000-0B00-000079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12" authorId="0" shapeId="0" xr:uid="{00000000-0006-0000-0B00-00007A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14" authorId="0" shapeId="0" xr:uid="{00000000-0006-0000-0B00-00007B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20" authorId="1" shapeId="0" xr:uid="{00000000-0006-0000-0B00-00007C000000}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16/1/2025</t>
        </r>
      </text>
    </comment>
    <comment ref="A624" authorId="0" shapeId="0" xr:uid="{00000000-0006-0000-0B00-00007D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25" authorId="0" shapeId="0" xr:uid="{00000000-0006-0000-0B00-00007E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27" authorId="0" shapeId="0" xr:uid="{00000000-0006-0000-0B00-00007F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37" authorId="0" shapeId="0" xr:uid="{00000000-0006-0000-0B00-000080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38" authorId="0" shapeId="0" xr:uid="{00000000-0006-0000-0B00-000081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40" authorId="0" shapeId="0" xr:uid="{00000000-0006-0000-0B00-000082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46" authorId="1" shapeId="0" xr:uid="{C3222C99-B4F3-4533-AF93-0877BE8E01BC}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incremento de grading
</t>
        </r>
      </text>
    </comment>
    <comment ref="A650" authorId="0" shapeId="0" xr:uid="{00000000-0006-0000-0B00-000083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51" authorId="0" shapeId="0" xr:uid="{00000000-0006-0000-0B00-000084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53" authorId="0" shapeId="0" xr:uid="{00000000-0006-0000-0B00-000085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659" authorId="1" shapeId="0" xr:uid="{BF78437E-1E1A-4E03-A172-27F4EAB59231}">
      <text>
        <r>
          <rPr>
            <b/>
            <sz val="9"/>
            <color indexed="81"/>
            <rFont val="Tahoma"/>
            <charset val="1"/>
          </rPr>
          <t>aviagen:</t>
        </r>
        <r>
          <rPr>
            <sz val="9"/>
            <color indexed="81"/>
            <rFont val="Tahoma"/>
            <charset val="1"/>
          </rPr>
          <t xml:space="preserve">
6/02/25</t>
        </r>
      </text>
    </comment>
    <comment ref="A663" authorId="0" shapeId="0" xr:uid="{00000000-0006-0000-0B00-000086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664" authorId="0" shapeId="0" xr:uid="{00000000-0006-0000-0B00-000087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666" authorId="0" shapeId="0" xr:uid="{00000000-0006-0000-0B00-000088000000}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<sst xmlns="http://schemas.openxmlformats.org/spreadsheetml/2006/main" count="4261" uniqueCount="371">
  <si>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</si>
  <si>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</si>
  <si>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</si>
  <si>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</si>
  <si>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</si>
  <si>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</si>
  <si>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</si>
  <si>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</si>
  <si>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</si>
  <si>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</si>
  <si>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</si>
  <si>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</si>
  <si>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</si>
  <si>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</si>
  <si>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</si>
  <si>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</si>
  <si>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</si>
  <si>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</si>
  <si>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</si>
  <si>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</si>
  <si>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</si>
  <si>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</si>
  <si>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</si>
  <si>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</si>
  <si>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</si>
  <si>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</si>
  <si>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</si>
  <si>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</si>
  <si>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</si>
  <si>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</si>
  <si>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</si>
  <si>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</si>
  <si>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</si>
  <si>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</si>
  <si>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</si>
  <si>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</si>
  <si>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</si>
  <si>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</si>
  <si>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</si>
  <si>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</si>
  <si>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</si>
  <si>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</si>
  <si>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</si>
  <si>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</si>
  <si>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</si>
  <si>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</si>
  <si>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</si>
  <si>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</si>
  <si>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</si>
  <si>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</si>
  <si>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</si>
  <si>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</si>
  <si>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</si>
  <si>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</si>
  <si>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</si>
  <si>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</si>
  <si>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</si>
  <si>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</si>
  <si>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</si>
  <si>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</si>
  <si>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</si>
  <si>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</si>
  <si>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</si>
  <si>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</si>
  <si>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</si>
  <si>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</si>
  <si>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</si>
  <si>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</si>
  <si>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</si>
  <si>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</si>
  <si>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</si>
  <si>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</si>
  <si>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</si>
  <si>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</si>
  <si>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</si>
  <si>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</si>
  <si>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</si>
  <si>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</si>
  <si>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</si>
  <si>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</si>
  <si>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</si>
  <si>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</si>
  <si>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</si>
  <si>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</si>
  <si>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</si>
  <si>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</si>
  <si>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</si>
  <si>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</si>
  <si>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</si>
  <si>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</si>
  <si>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</si>
  <si>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</si>
  <si>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</si>
  <si>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</si>
  <si>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</si>
  <si>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</si>
  <si>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</si>
  <si>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</si>
  <si>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</si>
  <si>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</si>
  <si>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</si>
  <si>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</si>
  <si>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</si>
  <si>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</si>
  <si>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</si>
  <si>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</si>
  <si>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</si>
  <si>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</si>
  <si>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</si>
  <si>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</si>
  <si>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</si>
  <si>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</si>
  <si>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</si>
  <si>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</si>
  <si>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</si>
  <si>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</si>
  <si>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</si>
  <si>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</si>
  <si>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</si>
  <si>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</si>
  <si>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</si>
  <si>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</si>
  <si>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</si>
  <si>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</si>
  <si>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</si>
  <si>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</si>
  <si>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</si>
  <si>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</si>
  <si>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</si>
  <si>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</si>
  <si>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</si>
  <si>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</si>
  <si>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</si>
  <si>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</si>
  <si>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</si>
  <si>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</si>
  <si>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</si>
  <si>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</si>
  <si>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</si>
  <si>
    <t>Semana 8</t>
  </si>
  <si>
    <t>CASETA C</t>
  </si>
  <si>
    <t>800-870</t>
  </si>
  <si>
    <t>880-940</t>
  </si>
  <si>
    <t>950-990</t>
  </si>
  <si>
    <t>1000-1060</t>
  </si>
  <si>
    <t>gramos programados grading</t>
  </si>
  <si>
    <t>aves/corral</t>
  </si>
  <si>
    <t>Rango Gr</t>
  </si>
  <si>
    <t>grading Sem 9</t>
  </si>
  <si>
    <t>C-E</t>
  </si>
  <si>
    <t>C-D</t>
  </si>
  <si>
    <t>C-B</t>
  </si>
  <si>
    <t>Semana 9</t>
  </si>
  <si>
    <t>Grading 11/04/24 CASETA B</t>
  </si>
  <si>
    <t xml:space="preserve">Rangos Pesados </t>
  </si>
  <si>
    <t>peso</t>
  </si>
  <si>
    <t>790- 840</t>
  </si>
  <si>
    <t>850-890</t>
  </si>
  <si>
    <t xml:space="preserve">rangos livianas </t>
  </si>
  <si>
    <t>770-820</t>
  </si>
  <si>
    <t>830-870</t>
  </si>
  <si>
    <t>Gradind 12/04/24 CASETAS D Y E</t>
  </si>
  <si>
    <t>Caseta D</t>
  </si>
  <si>
    <t>820-860</t>
  </si>
  <si>
    <t>870-910</t>
  </si>
  <si>
    <t>920-970</t>
  </si>
  <si>
    <t>Caseta E</t>
  </si>
  <si>
    <t>810-850</t>
  </si>
  <si>
    <t>860-900</t>
  </si>
  <si>
    <t>910-950</t>
  </si>
  <si>
    <t>gramos programados</t>
  </si>
  <si>
    <t>Caseta C</t>
  </si>
  <si>
    <t>900-940</t>
  </si>
  <si>
    <t>950-1000</t>
  </si>
  <si>
    <t>GRAMOS</t>
  </si>
  <si>
    <t>DUDOSO</t>
  </si>
  <si>
    <t>La distrubucion de las aves no responde a una campana de Gauss. Cómo fueron los cortes?</t>
  </si>
  <si>
    <t>Malas uniformidades porque despues de clasificacion debe quedar todos los corrales en 100% excepto los extremos.</t>
  </si>
  <si>
    <t>Muy mala uniformidad. Cómo fue el corte?</t>
  </si>
  <si>
    <t>Semana 10</t>
  </si>
  <si>
    <t>Gradind 13/04/24 CASETA C</t>
  </si>
  <si>
    <t>Que respuesta hay?</t>
  </si>
  <si>
    <t>Este dato esta errado</t>
  </si>
  <si>
    <t>Esta es la consecuencia del error en el programa de alimento. Por favor concentración.</t>
  </si>
  <si>
    <t>No estaran trocados los corrales 1 y 3?</t>
  </si>
  <si>
    <t>Rangos</t>
  </si>
  <si>
    <t>Descartes</t>
  </si>
  <si>
    <t>1430-1480</t>
  </si>
  <si>
    <t>1490-1530</t>
  </si>
  <si>
    <t>1540-1590</t>
  </si>
  <si>
    <t>1600-1650</t>
  </si>
  <si>
    <t>Grading 13/04/24 CASETA C Cepa 7</t>
  </si>
  <si>
    <t>Doctora este es el corte que se realizo el dia del grading, lo realizamos en conjunto con andres. En ese momento una de las vasculas de hueso  estaba descalibrada y creo que eso hizo que se nos corrieran los pesos.</t>
  </si>
  <si>
    <t>doctora el consumo de este mes esta descudrado por el error mio de la programacion de 10 kg menos el dia sabado. Por esa solo la difencia de 0,17</t>
  </si>
  <si>
    <t>Semana 11</t>
  </si>
  <si>
    <t>consulta se repesa mañana ?</t>
  </si>
  <si>
    <t>ya se corrigo , los corrales estaban truncados , como fue el primer dia de peso de jorge en ese modulo se dio esa confusion. Ya tambien se corrigio la contada de los corrales , habian 4 machos de mas que eran descartes.</t>
  </si>
  <si>
    <t>Realmente comemos menos alimento esta semana que la semana anterior? Por favor revisar muy bien que paso. Revisar programas de alimento, identificacion de corrales, el peso sea el correspondiente a cada corral aca identificado, … etc.</t>
  </si>
  <si>
    <t>Bueno señor</t>
  </si>
  <si>
    <t>Semana 12</t>
  </si>
  <si>
    <t>se peso el viernes 3 , como se puede evidenciar  en el segundo peso al diferencia de peso vs estandar no fue de -18 fue de -5,73 y la unifomidad fue de 96 algo mas acorde a la presentada en la semana 10</t>
  </si>
  <si>
    <t>Semana 13</t>
  </si>
  <si>
    <t>Semana 14</t>
  </si>
  <si>
    <t>uniformidad rara en el corral 5 , se peude repesar ?</t>
  </si>
  <si>
    <t xml:space="preserve">No pienso que sea necesario. </t>
  </si>
  <si>
    <t>Pasar a prepostura en semana 16. Gracias.</t>
  </si>
  <si>
    <t>1410-1580</t>
  </si>
  <si>
    <t>1450-1610</t>
  </si>
  <si>
    <t xml:space="preserve">1620 -  </t>
  </si>
  <si>
    <t>1440 -</t>
  </si>
  <si>
    <t>1590-</t>
  </si>
  <si>
    <t>corral</t>
  </si>
  <si>
    <t>Flacas</t>
  </si>
  <si>
    <t>1540-</t>
  </si>
  <si>
    <t>1420-1530</t>
  </si>
  <si>
    <t>1300-1410</t>
  </si>
  <si>
    <t>1370-1440</t>
  </si>
  <si>
    <t>1450-1510</t>
  </si>
  <si>
    <t>Caseta B</t>
  </si>
  <si>
    <t>1350-</t>
  </si>
  <si>
    <t>1360-1430</t>
  </si>
  <si>
    <t>1440-1510</t>
  </si>
  <si>
    <t>1520-1600</t>
  </si>
  <si>
    <t>1320-</t>
  </si>
  <si>
    <t>1330-1390</t>
  </si>
  <si>
    <t>1400-1480</t>
  </si>
  <si>
    <t>1400-</t>
  </si>
  <si>
    <t>1410-1480</t>
  </si>
  <si>
    <t>1490-1580</t>
  </si>
  <si>
    <t>1590-1690</t>
  </si>
  <si>
    <t>Semana 15</t>
  </si>
  <si>
    <t>Muy grande este rango. No es lo normal.</t>
  </si>
  <si>
    <t>Apertura de cada rango</t>
  </si>
  <si>
    <t>1410-1500</t>
  </si>
  <si>
    <t>1510-1600</t>
  </si>
  <si>
    <t>1610-1700</t>
  </si>
  <si>
    <t>Apertura uniforme</t>
  </si>
  <si>
    <t>Semana 16</t>
  </si>
  <si>
    <t>Semana 17</t>
  </si>
  <si>
    <t>Este dato no es coherente.</t>
  </si>
  <si>
    <t>Semana 18</t>
  </si>
  <si>
    <t>Semana 19</t>
  </si>
  <si>
    <t>Semana 20</t>
  </si>
  <si>
    <t>Semana 21</t>
  </si>
  <si>
    <t>se sacan 101 aves a un corral a corral de descartes</t>
  </si>
  <si>
    <t>Esas hembras que NO son descarte, seran recuperacion igual les debo programar alimento. No se pesaron? No se pueden retirar del saldo de aves.</t>
  </si>
  <si>
    <t>Semana 22</t>
  </si>
  <si>
    <t>Err. Sex</t>
  </si>
  <si>
    <t>se sacan errores y se colocan en un 5to corral en la caseta C</t>
  </si>
  <si>
    <t>se descartan estas aves</t>
  </si>
  <si>
    <t>Retiro aves</t>
  </si>
  <si>
    <t>Se retiran aves y se crean dos nuevos corrales, Recuperables y error de sexajes</t>
  </si>
  <si>
    <t>Recupe</t>
  </si>
  <si>
    <t>DT</t>
  </si>
  <si>
    <t>3060-3480</t>
  </si>
  <si>
    <t>3490-3770</t>
  </si>
  <si>
    <t>Caseta A</t>
  </si>
  <si>
    <t>2920-3020</t>
  </si>
  <si>
    <t>3030-3170</t>
  </si>
  <si>
    <t>3180-3340</t>
  </si>
  <si>
    <t>3350-3870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</si>
  <si>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</si>
  <si>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</si>
  <si>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</si>
  <si>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</si>
  <si>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</si>
  <si>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</si>
  <si>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</si>
  <si>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</si>
  <si>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Todas</t>
  </si>
  <si>
    <t>Gordas</t>
  </si>
  <si>
    <t>3R</t>
  </si>
  <si>
    <t>CASETA B (718,2 mt)</t>
  </si>
  <si>
    <t>CASETA C (718,2 mt)</t>
  </si>
  <si>
    <t>CASETA D (604,8 mt)</t>
  </si>
  <si>
    <t>CASETA E (630,0 mt)</t>
  </si>
  <si>
    <t>Resto</t>
  </si>
  <si>
    <t>Gordas 2</t>
  </si>
  <si>
    <t>Gordas 1</t>
  </si>
  <si>
    <t>D 5</t>
  </si>
  <si>
    <t>E 5</t>
  </si>
  <si>
    <t>B 1</t>
  </si>
  <si>
    <t>B 8</t>
  </si>
  <si>
    <t>C 2</t>
  </si>
  <si>
    <t>B 7</t>
  </si>
  <si>
    <t>C 1</t>
  </si>
  <si>
    <t>B 3</t>
  </si>
  <si>
    <t>C 3</t>
  </si>
  <si>
    <t>C 4</t>
  </si>
  <si>
    <t>B 2</t>
  </si>
  <si>
    <t>B 4</t>
  </si>
  <si>
    <t>Flacas 2</t>
  </si>
  <si>
    <t>Flacas 1</t>
  </si>
  <si>
    <t>B 5</t>
  </si>
  <si>
    <t>B 6</t>
  </si>
  <si>
    <t>D 1</t>
  </si>
  <si>
    <t>D 2</t>
  </si>
  <si>
    <t>D 3</t>
  </si>
  <si>
    <t>D 4</t>
  </si>
  <si>
    <t xml:space="preserve">Gordas </t>
  </si>
  <si>
    <t>E 1</t>
  </si>
  <si>
    <t>E 2</t>
  </si>
  <si>
    <t>E 3</t>
  </si>
  <si>
    <t>E 4</t>
  </si>
  <si>
    <t>Orden</t>
  </si>
  <si>
    <t>Machos</t>
  </si>
  <si>
    <t>D3</t>
  </si>
  <si>
    <t>C5</t>
  </si>
  <si>
    <t>C1</t>
  </si>
  <si>
    <t>D1</t>
  </si>
  <si>
    <t>B1</t>
  </si>
  <si>
    <t>C2</t>
  </si>
  <si>
    <t>B4</t>
  </si>
  <si>
    <t>D5</t>
  </si>
  <si>
    <t>E2</t>
  </si>
  <si>
    <t>B3</t>
  </si>
  <si>
    <t>E5</t>
  </si>
  <si>
    <t>C4</t>
  </si>
  <si>
    <t>B5</t>
  </si>
  <si>
    <t>D2</t>
  </si>
  <si>
    <t>E3</t>
  </si>
  <si>
    <t>B2</t>
  </si>
  <si>
    <t>E1</t>
  </si>
  <si>
    <t>D4</t>
  </si>
  <si>
    <t>E4</t>
  </si>
  <si>
    <t>C3</t>
  </si>
  <si>
    <t>Machos mas pesados</t>
  </si>
  <si>
    <t>Machos mas livianos</t>
  </si>
  <si>
    <t>Semana 23</t>
  </si>
  <si>
    <t>Este dato esta mal</t>
  </si>
  <si>
    <t>Estos datos estan mal</t>
  </si>
  <si>
    <t>Este dato esta correcto?</t>
  </si>
  <si>
    <t>Semana 24</t>
  </si>
  <si>
    <t>CASETA A (723,2 mt)</t>
  </si>
  <si>
    <t>Panel humedo</t>
  </si>
  <si>
    <t>57 R2     1 R1</t>
  </si>
  <si>
    <t>Rec</t>
  </si>
  <si>
    <t>6</t>
  </si>
  <si>
    <t>1</t>
  </si>
  <si>
    <t>Extractores</t>
  </si>
  <si>
    <t>Perdieron peso o realizaron algun trabajo de selección?</t>
  </si>
  <si>
    <t>Semana 25</t>
  </si>
  <si>
    <t>Producción día</t>
  </si>
  <si>
    <t>Semana 26</t>
  </si>
  <si>
    <t>Estos datos no son ciertos</t>
  </si>
  <si>
    <t>se liquido manualmente, la formula del totalizador estaba con un dato malo, ya quedo corregida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</si>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</sst>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C00000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499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05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2" fontId="12" fillId="0" borderId="73" xfId="1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1" fillId="0" borderId="73" xfId="0" applyNumberFormat="1" applyFont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12" borderId="27" xfId="0" applyNumberFormat="1" applyFont="1" applyFill="1" applyBorder="1" applyAlignment="1">
      <alignment horizontal="center" vertical="center"/>
    </xf>
    <xf numFmtId="1" fontId="1" fillId="12" borderId="57" xfId="0" applyNumberFormat="1" applyFont="1" applyFill="1" applyBorder="1" applyAlignment="1">
      <alignment horizontal="center" vertical="center"/>
    </xf>
    <xf numFmtId="1" fontId="1" fillId="12" borderId="3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2" fontId="1" fillId="12" borderId="5" xfId="10" applyNumberFormat="1" applyFill="1" applyBorder="1" applyAlignment="1">
      <alignment horizontal="center" vertical="center"/>
    </xf>
    <xf numFmtId="2" fontId="19" fillId="12" borderId="0" xfId="10" applyNumberFormat="1" applyFont="1" applyFill="1" applyAlignment="1">
      <alignment horizontal="left" vertical="center"/>
    </xf>
    <xf numFmtId="2" fontId="1" fillId="15" borderId="2" xfId="10" applyNumberFormat="1" applyFill="1" applyBorder="1" applyAlignment="1">
      <alignment horizontal="center" vertical="center"/>
    </xf>
    <xf numFmtId="0" fontId="1" fillId="15" borderId="56" xfId="0" applyFont="1" applyFill="1" applyBorder="1" applyAlignment="1">
      <alignment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/>
    </xf>
    <xf numFmtId="164" fontId="1" fillId="18" borderId="4" xfId="0" applyNumberFormat="1" applyFont="1" applyFill="1" applyBorder="1" applyAlignment="1">
      <alignment horizontal="center" vertical="center"/>
    </xf>
    <xf numFmtId="164" fontId="1" fillId="18" borderId="6" xfId="0" applyNumberFormat="1" applyFont="1" applyFill="1" applyBorder="1" applyAlignment="1">
      <alignment horizontal="center" vertical="center"/>
    </xf>
    <xf numFmtId="164" fontId="1" fillId="18" borderId="19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2" fontId="12" fillId="12" borderId="21" xfId="10" applyNumberFormat="1" applyFont="1" applyFill="1" applyBorder="1" applyAlignment="1">
      <alignment horizontal="center" vertical="center"/>
    </xf>
    <xf numFmtId="2" fontId="1" fillId="12" borderId="2" xfId="10" applyNumberFormat="1" applyFill="1" applyBorder="1" applyAlignment="1">
      <alignment horizontal="center" vertical="center"/>
    </xf>
    <xf numFmtId="10" fontId="1" fillId="12" borderId="2" xfId="3" applyNumberFormat="1" applyFont="1" applyFill="1" applyBorder="1" applyAlignment="1">
      <alignment horizontal="center" vertical="center"/>
    </xf>
    <xf numFmtId="2" fontId="1" fillId="12" borderId="2" xfId="3" applyNumberFormat="1" applyFont="1" applyFill="1" applyBorder="1" applyAlignment="1">
      <alignment horizontal="center" vertical="center"/>
    </xf>
    <xf numFmtId="2" fontId="1" fillId="12" borderId="3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3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" fontId="1" fillId="12" borderId="40" xfId="0" applyNumberFormat="1" applyFont="1" applyFill="1" applyBorder="1" applyAlignment="1">
      <alignment horizontal="center" vertical="center"/>
    </xf>
    <xf numFmtId="164" fontId="1" fillId="12" borderId="5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5" borderId="16" xfId="0" applyNumberFormat="1" applyFont="1" applyFill="1" applyBorder="1" applyAlignment="1">
      <alignment horizontal="center" vertical="center"/>
    </xf>
    <xf numFmtId="2" fontId="1" fillId="15" borderId="7" xfId="0" applyNumberFormat="1" applyFont="1" applyFill="1" applyBorder="1" applyAlignment="1">
      <alignment horizontal="center" vertical="center"/>
    </xf>
    <xf numFmtId="2" fontId="1" fillId="15" borderId="19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12" borderId="0" xfId="0" applyNumberFormat="1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" fontId="1" fillId="19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59" xfId="3" applyNumberFormat="1" applyFont="1" applyFill="1" applyBorder="1" applyAlignment="1">
      <alignment horizontal="center" vertical="center"/>
    </xf>
    <xf numFmtId="0" fontId="14" fillId="3" borderId="58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1" fontId="1" fillId="0" borderId="69" xfId="0" applyNumberFormat="1" applyFont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4" fillId="20" borderId="56" xfId="0" applyFont="1" applyFill="1" applyBorder="1" applyAlignment="1">
      <alignment horizontal="center" vertical="center"/>
    </xf>
    <xf numFmtId="0" fontId="1" fillId="20" borderId="0" xfId="0" applyFont="1" applyFill="1" applyAlignment="1">
      <alignment vertical="center"/>
    </xf>
    <xf numFmtId="0" fontId="14" fillId="21" borderId="56" xfId="0" applyFont="1" applyFill="1" applyBorder="1" applyAlignment="1">
      <alignment horizontal="center" vertical="center"/>
    </xf>
    <xf numFmtId="0" fontId="1" fillId="21" borderId="0" xfId="0" applyFont="1" applyFill="1" applyAlignment="1">
      <alignment horizontal="left" vertical="center"/>
    </xf>
    <xf numFmtId="1" fontId="1" fillId="21" borderId="27" xfId="0" applyNumberFormat="1" applyFont="1" applyFill="1" applyBorder="1" applyAlignment="1">
      <alignment horizontal="center" vertical="center"/>
    </xf>
    <xf numFmtId="1" fontId="1" fillId="21" borderId="57" xfId="0" applyNumberFormat="1" applyFont="1" applyFill="1" applyBorder="1" applyAlignment="1">
      <alignment horizontal="center" vertical="center"/>
    </xf>
    <xf numFmtId="1" fontId="1" fillId="21" borderId="67" xfId="0" applyNumberFormat="1" applyFont="1" applyFill="1" applyBorder="1" applyAlignment="1">
      <alignment horizontal="center" vertical="center"/>
    </xf>
    <xf numFmtId="1" fontId="1" fillId="21" borderId="73" xfId="0" applyNumberFormat="1" applyFont="1" applyFill="1" applyBorder="1" applyAlignment="1">
      <alignment horizontal="center" vertical="center"/>
    </xf>
    <xf numFmtId="1" fontId="1" fillId="21" borderId="30" xfId="0" applyNumberFormat="1" applyFont="1" applyFill="1" applyBorder="1" applyAlignment="1">
      <alignment horizontal="center" vertical="center"/>
    </xf>
    <xf numFmtId="1" fontId="1" fillId="20" borderId="27" xfId="0" applyNumberFormat="1" applyFont="1" applyFill="1" applyBorder="1" applyAlignment="1">
      <alignment horizontal="center" vertical="center"/>
    </xf>
    <xf numFmtId="1" fontId="1" fillId="20" borderId="57" xfId="0" applyNumberFormat="1" applyFont="1" applyFill="1" applyBorder="1" applyAlignment="1">
      <alignment horizontal="center" vertical="center"/>
    </xf>
    <xf numFmtId="1" fontId="1" fillId="20" borderId="67" xfId="0" applyNumberFormat="1" applyFont="1" applyFill="1" applyBorder="1" applyAlignment="1">
      <alignment horizontal="center" vertical="center"/>
    </xf>
    <xf numFmtId="1" fontId="1" fillId="20" borderId="73" xfId="0" applyNumberFormat="1" applyFont="1" applyFill="1" applyBorder="1" applyAlignment="1">
      <alignment horizontal="center" vertical="center"/>
    </xf>
    <xf numFmtId="1" fontId="1" fillId="20" borderId="30" xfId="0" applyNumberFormat="1" applyFont="1" applyFill="1" applyBorder="1" applyAlignment="1">
      <alignment horizontal="center" vertical="center"/>
    </xf>
    <xf numFmtId="1" fontId="2" fillId="20" borderId="40" xfId="0" applyNumberFormat="1" applyFont="1" applyFill="1" applyBorder="1" applyAlignment="1">
      <alignment horizontal="center" vertical="center"/>
    </xf>
    <xf numFmtId="1" fontId="2" fillId="21" borderId="22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2" fontId="1" fillId="3" borderId="67" xfId="3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2" fillId="0" borderId="21" xfId="0" applyNumberFormat="1" applyFont="1" applyBorder="1" applyAlignment="1">
      <alignment horizontal="center" vertical="center"/>
    </xf>
    <xf numFmtId="1" fontId="12" fillId="0" borderId="2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4" fillId="0" borderId="0" xfId="0" applyFont="1"/>
    <xf numFmtId="0" fontId="0" fillId="0" borderId="0" xfId="0" applyBorder="1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0" fontId="35" fillId="0" borderId="26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 wrapText="1"/>
    </xf>
    <xf numFmtId="0" fontId="35" fillId="0" borderId="38" xfId="0" applyFont="1" applyFill="1" applyBorder="1" applyAlignment="1">
      <alignment horizontal="center" vertical="center"/>
    </xf>
    <xf numFmtId="0" fontId="35" fillId="0" borderId="36" xfId="0" applyFont="1" applyFill="1" applyBorder="1" applyAlignment="1">
      <alignment horizontal="center" vertical="center"/>
    </xf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0" fontId="35" fillId="23" borderId="22" xfId="0" applyFont="1" applyFill="1" applyBorder="1" applyAlignment="1">
      <alignment horizontal="center" vertical="center"/>
    </xf>
    <xf numFmtId="49" fontId="35" fillId="0" borderId="59" xfId="0" applyNumberFormat="1" applyFont="1" applyFill="1" applyBorder="1" applyAlignment="1">
      <alignment horizontal="center" vertical="center"/>
    </xf>
    <xf numFmtId="0" fontId="35" fillId="0" borderId="41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23" borderId="5" xfId="0" applyFont="1" applyFill="1" applyBorder="1" applyAlignment="1">
      <alignment horizontal="center" vertical="center"/>
    </xf>
    <xf numFmtId="49" fontId="35" fillId="0" borderId="8" xfId="0" applyNumberFormat="1" applyFont="1" applyFill="1" applyBorder="1" applyAlignment="1">
      <alignment horizontal="center" vertical="center"/>
    </xf>
    <xf numFmtId="0" fontId="35" fillId="0" borderId="20" xfId="0" applyFont="1" applyFill="1" applyBorder="1" applyAlignment="1">
      <alignment horizontal="center" vertical="center"/>
    </xf>
    <xf numFmtId="0" fontId="35" fillId="0" borderId="8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6" borderId="57" xfId="0" applyFont="1" applyFill="1" applyBorder="1" applyAlignment="1">
      <alignment horizontal="center" vertical="center"/>
    </xf>
    <xf numFmtId="0" fontId="35" fillId="6" borderId="22" xfId="0" applyFont="1" applyFill="1" applyBorder="1" applyAlignment="1">
      <alignment horizontal="center" vertical="center"/>
    </xf>
    <xf numFmtId="49" fontId="35" fillId="6" borderId="22" xfId="0" applyNumberFormat="1" applyFont="1" applyFill="1" applyBorder="1" applyAlignment="1">
      <alignment horizontal="center" vertical="center"/>
    </xf>
    <xf numFmtId="0" fontId="35" fillId="24" borderId="5" xfId="0" applyFont="1" applyFill="1" applyBorder="1" applyAlignment="1">
      <alignment horizontal="center" vertical="center"/>
    </xf>
    <xf numFmtId="0" fontId="35" fillId="6" borderId="5" xfId="0" applyFont="1" applyFill="1" applyBorder="1" applyAlignment="1">
      <alignment horizontal="center" vertical="center"/>
    </xf>
    <xf numFmtId="49" fontId="35" fillId="6" borderId="13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49" fontId="35" fillId="6" borderId="6" xfId="0" applyNumberFormat="1" applyFont="1" applyFill="1" applyBorder="1" applyAlignment="1">
      <alignment horizontal="center" vertical="center"/>
    </xf>
    <xf numFmtId="0" fontId="36" fillId="25" borderId="63" xfId="0" applyFont="1" applyFill="1" applyBorder="1" applyAlignment="1">
      <alignment horizontal="center"/>
    </xf>
    <xf numFmtId="0" fontId="35" fillId="13" borderId="22" xfId="0" applyFont="1" applyFill="1" applyBorder="1" applyAlignment="1">
      <alignment horizontal="center" vertical="center"/>
    </xf>
    <xf numFmtId="0" fontId="35" fillId="26" borderId="22" xfId="0" applyFont="1" applyFill="1" applyBorder="1" applyAlignment="1">
      <alignment horizontal="center" vertical="center"/>
    </xf>
    <xf numFmtId="0" fontId="35" fillId="8" borderId="22" xfId="0" applyFont="1" applyFill="1" applyBorder="1" applyAlignment="1">
      <alignment horizontal="center" vertical="center"/>
    </xf>
    <xf numFmtId="0" fontId="35" fillId="8" borderId="5" xfId="0" applyFont="1" applyFill="1" applyBorder="1" applyAlignment="1">
      <alignment horizontal="center" vertical="center"/>
    </xf>
    <xf numFmtId="49" fontId="35" fillId="6" borderId="5" xfId="0" applyNumberFormat="1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0" fontId="35" fillId="9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8" xfId="0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35" fillId="9" borderId="57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35" fillId="27" borderId="22" xfId="0" applyFont="1" applyFill="1" applyBorder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35" fillId="27" borderId="5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35" fillId="16" borderId="22" xfId="0" applyFont="1" applyFill="1" applyBorder="1" applyAlignment="1">
      <alignment horizontal="center" vertical="center"/>
    </xf>
    <xf numFmtId="0" fontId="35" fillId="16" borderId="5" xfId="0" applyFont="1" applyFill="1" applyBorder="1" applyAlignment="1">
      <alignment horizontal="center" vertical="center"/>
    </xf>
    <xf numFmtId="0" fontId="35" fillId="16" borderId="13" xfId="0" applyFont="1" applyFill="1" applyBorder="1" applyAlignment="1">
      <alignment horizontal="center" vertical="center"/>
    </xf>
    <xf numFmtId="0" fontId="35" fillId="16" borderId="6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1" fillId="11" borderId="0" xfId="0" applyFont="1" applyFill="1" applyAlignment="1">
      <alignment horizontal="center" vertical="center"/>
    </xf>
    <xf numFmtId="0" fontId="35" fillId="11" borderId="22" xfId="0" applyFont="1" applyFill="1" applyBorder="1" applyAlignment="1">
      <alignment horizontal="center" vertical="center"/>
    </xf>
    <xf numFmtId="0" fontId="35" fillId="11" borderId="5" xfId="0" applyFont="1" applyFill="1" applyBorder="1" applyAlignment="1">
      <alignment horizontal="center" vertical="center"/>
    </xf>
    <xf numFmtId="0" fontId="35" fillId="11" borderId="13" xfId="0" applyFont="1" applyFill="1" applyBorder="1" applyAlignment="1">
      <alignment horizontal="center" vertical="center"/>
    </xf>
    <xf numFmtId="0" fontId="35" fillId="13" borderId="5" xfId="0" applyFont="1" applyFill="1" applyBorder="1" applyAlignment="1">
      <alignment horizontal="center" vertical="center"/>
    </xf>
    <xf numFmtId="0" fontId="35" fillId="28" borderId="22" xfId="0" applyFont="1" applyFill="1" applyBorder="1" applyAlignment="1">
      <alignment horizontal="center" vertical="center"/>
    </xf>
    <xf numFmtId="0" fontId="35" fillId="28" borderId="5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15" borderId="5" xfId="0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1" fillId="25" borderId="0" xfId="0" applyFont="1" applyFill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35" fillId="30" borderId="57" xfId="0" applyFont="1" applyFill="1" applyBorder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35" fillId="3" borderId="22" xfId="0" applyFont="1" applyFill="1" applyBorder="1" applyAlignment="1">
      <alignment horizontal="center" vertical="center"/>
    </xf>
    <xf numFmtId="0" fontId="35" fillId="3" borderId="5" xfId="0" applyFont="1" applyFill="1" applyBorder="1" applyAlignment="1">
      <alignment horizontal="center" vertical="center"/>
    </xf>
    <xf numFmtId="0" fontId="35" fillId="3" borderId="13" xfId="0" applyFont="1" applyFill="1" applyBorder="1" applyAlignment="1">
      <alignment horizontal="center" vertical="center"/>
    </xf>
    <xf numFmtId="0" fontId="35" fillId="31" borderId="22" xfId="0" applyFont="1" applyFill="1" applyBorder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5" fillId="32" borderId="22" xfId="0" applyFont="1" applyFill="1" applyBorder="1" applyAlignment="1">
      <alignment horizontal="center" vertical="center"/>
    </xf>
    <xf numFmtId="0" fontId="35" fillId="32" borderId="5" xfId="0" applyFont="1" applyFill="1" applyBorder="1" applyAlignment="1">
      <alignment horizontal="center" vertical="center"/>
    </xf>
    <xf numFmtId="0" fontId="35" fillId="12" borderId="22" xfId="0" applyFont="1" applyFill="1" applyBorder="1" applyAlignment="1">
      <alignment horizontal="center" vertical="center"/>
    </xf>
    <xf numFmtId="0" fontId="35" fillId="12" borderId="5" xfId="0" applyFont="1" applyFill="1" applyBorder="1" applyAlignment="1">
      <alignment horizontal="center" vertical="center"/>
    </xf>
    <xf numFmtId="0" fontId="35" fillId="29" borderId="22" xfId="0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35" fillId="33" borderId="22" xfId="0" applyFont="1" applyFill="1" applyBorder="1" applyAlignment="1">
      <alignment horizontal="center" vertical="center"/>
    </xf>
    <xf numFmtId="0" fontId="35" fillId="33" borderId="5" xfId="0" applyFont="1" applyFill="1" applyBorder="1" applyAlignment="1">
      <alignment horizontal="center" vertical="center"/>
    </xf>
    <xf numFmtId="1" fontId="1" fillId="0" borderId="59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2" fontId="1" fillId="12" borderId="5" xfId="0" applyNumberFormat="1" applyFont="1" applyFill="1" applyBorder="1" applyAlignment="1">
      <alignment horizontal="center" vertical="center"/>
    </xf>
    <xf numFmtId="2" fontId="1" fillId="12" borderId="13" xfId="0" applyNumberFormat="1" applyFont="1" applyFill="1" applyBorder="1" applyAlignment="1">
      <alignment horizontal="center" vertical="center"/>
    </xf>
    <xf numFmtId="2" fontId="1" fillId="12" borderId="0" xfId="0" applyNumberFormat="1" applyFont="1" applyFill="1" applyAlignment="1">
      <alignment horizontal="left" vertical="center"/>
    </xf>
    <xf numFmtId="2" fontId="19" fillId="31" borderId="0" xfId="10" applyNumberFormat="1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5" borderId="6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15" borderId="56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4" fillId="0" borderId="0" xfId="0" applyFont="1"/>
    <xf numFmtId="0" fontId="35" fillId="0" borderId="1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 wrapText="1"/>
    </xf>
    <xf numFmtId="0" fontId="35" fillId="0" borderId="10" xfId="0" applyFont="1" applyFill="1" applyBorder="1" applyAlignment="1">
      <alignment horizontal="center" vertical="center"/>
    </xf>
    <xf numFmtId="0" fontId="35" fillId="0" borderId="28" xfId="0" applyFont="1" applyFill="1" applyBorder="1" applyAlignment="1">
      <alignment horizontal="center" vertical="center"/>
    </xf>
    <xf numFmtId="0" fontId="34" fillId="0" borderId="0" xfId="0" applyFont="1" applyFill="1"/>
    <xf numFmtId="49" fontId="35" fillId="0" borderId="22" xfId="0" applyNumberFormat="1" applyFont="1" applyFill="1" applyBorder="1" applyAlignment="1">
      <alignment horizontal="center" vertical="center"/>
    </xf>
    <xf numFmtId="0" fontId="35" fillId="22" borderId="22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49" fontId="35" fillId="0" borderId="5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0" fontId="35" fillId="6" borderId="6" xfId="0" applyFont="1" applyFill="1" applyBorder="1" applyAlignment="1">
      <alignment horizontal="center" vertical="center"/>
    </xf>
    <xf numFmtId="49" fontId="35" fillId="0" borderId="6" xfId="0" applyNumberFormat="1" applyFont="1" applyFill="1" applyBorder="1" applyAlignment="1">
      <alignment horizontal="center" vertical="center"/>
    </xf>
    <xf numFmtId="0" fontId="35" fillId="0" borderId="57" xfId="0" applyFont="1" applyFill="1" applyBorder="1" applyAlignment="1">
      <alignment horizontal="center" vertical="center"/>
    </xf>
    <xf numFmtId="0" fontId="35" fillId="24" borderId="57" xfId="0" applyFont="1" applyFill="1" applyBorder="1" applyAlignment="1">
      <alignment horizontal="center" vertical="center"/>
    </xf>
    <xf numFmtId="49" fontId="35" fillId="0" borderId="57" xfId="0" applyNumberFormat="1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5" fillId="6" borderId="13" xfId="0" applyFont="1" applyFill="1" applyBorder="1" applyAlignment="1">
      <alignment horizontal="center" vertical="center"/>
    </xf>
    <xf numFmtId="49" fontId="35" fillId="0" borderId="13" xfId="0" applyNumberFormat="1" applyFont="1" applyFill="1" applyBorder="1" applyAlignment="1">
      <alignment horizontal="center" vertical="center"/>
    </xf>
    <xf numFmtId="0" fontId="35" fillId="13" borderId="22" xfId="0" applyFont="1" applyFill="1" applyBorder="1" applyAlignment="1">
      <alignment horizontal="center" vertical="center"/>
    </xf>
    <xf numFmtId="0" fontId="36" fillId="0" borderId="1" xfId="0" applyFont="1" applyBorder="1"/>
    <xf numFmtId="0" fontId="36" fillId="0" borderId="10" xfId="0" applyFont="1" applyBorder="1"/>
    <xf numFmtId="0" fontId="36" fillId="0" borderId="10" xfId="0" applyFont="1" applyBorder="1" applyAlignment="1">
      <alignment horizontal="center"/>
    </xf>
    <xf numFmtId="0" fontId="36" fillId="0" borderId="28" xfId="0" applyFont="1" applyBorder="1"/>
    <xf numFmtId="2" fontId="1" fillId="0" borderId="0" xfId="0" applyNumberFormat="1" applyFont="1" applyAlignment="1">
      <alignment horizontal="right" vertical="center"/>
    </xf>
    <xf numFmtId="0" fontId="35" fillId="13" borderId="5" xfId="0" applyFont="1" applyFill="1" applyBorder="1" applyAlignment="1">
      <alignment horizontal="center" vertical="center"/>
    </xf>
    <xf numFmtId="0" fontId="35" fillId="13" borderId="13" xfId="0" applyFont="1" applyFill="1" applyBorder="1" applyAlignment="1">
      <alignment horizontal="center" vertical="center"/>
    </xf>
    <xf numFmtId="0" fontId="35" fillId="15" borderId="22" xfId="0" applyFont="1" applyFill="1" applyBorder="1" applyAlignment="1">
      <alignment horizontal="center" vertical="center"/>
    </xf>
    <xf numFmtId="0" fontId="35" fillId="25" borderId="5" xfId="0" applyFont="1" applyFill="1" applyBorder="1" applyAlignment="1">
      <alignment horizontal="center" vertical="center"/>
    </xf>
    <xf numFmtId="0" fontId="35" fillId="22" borderId="5" xfId="0" applyFont="1" applyFill="1" applyBorder="1" applyAlignment="1">
      <alignment horizontal="center" vertical="center"/>
    </xf>
    <xf numFmtId="0" fontId="35" fillId="13" borderId="6" xfId="0" applyFont="1" applyFill="1" applyBorder="1" applyAlignment="1">
      <alignment horizontal="center" vertical="center"/>
    </xf>
    <xf numFmtId="0" fontId="35" fillId="25" borderId="22" xfId="0" applyFont="1" applyFill="1" applyBorder="1" applyAlignment="1">
      <alignment horizontal="center" vertical="center"/>
    </xf>
    <xf numFmtId="0" fontId="35" fillId="25" borderId="1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6" borderId="0" xfId="0" applyFill="1" applyBorder="1"/>
    <xf numFmtId="0" fontId="1" fillId="6" borderId="0" xfId="0" applyFont="1" applyFill="1" applyBorder="1" applyAlignment="1">
      <alignment horizontal="center" vertical="center"/>
    </xf>
    <xf numFmtId="3" fontId="0" fillId="6" borderId="0" xfId="0" applyNumberFormat="1" applyFill="1" applyBorder="1"/>
    <xf numFmtId="0" fontId="1" fillId="6" borderId="0" xfId="0" applyFont="1" applyFill="1" applyBorder="1" applyAlignment="1">
      <alignment vertical="top" wrapText="1"/>
    </xf>
    <xf numFmtId="0" fontId="1" fillId="6" borderId="2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0" borderId="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3" borderId="3" xfId="3" applyNumberFormat="1" applyFont="1" applyFill="1" applyBorder="1" applyAlignment="1">
      <alignment horizontal="center" vertical="center"/>
    </xf>
    <xf numFmtId="2" fontId="1" fillId="3" borderId="13" xfId="3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165" fontId="1" fillId="0" borderId="2" xfId="3" applyNumberFormat="1" applyFill="1" applyBorder="1" applyAlignment="1">
      <alignment horizontal="center" vertical="center"/>
    </xf>
    <xf numFmtId="165" fontId="1" fillId="0" borderId="5" xfId="3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6" borderId="59" xfId="0" applyFon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165" fontId="1" fillId="0" borderId="8" xfId="3" applyNumberFormat="1" applyFill="1" applyBorder="1" applyAlignment="1">
      <alignment horizontal="center" vertical="center"/>
    </xf>
    <xf numFmtId="2" fontId="1" fillId="3" borderId="14" xfId="3" applyNumberFormat="1" applyFont="1" applyFill="1" applyBorder="1" applyAlignment="1">
      <alignment horizontal="center" vertical="center"/>
    </xf>
    <xf numFmtId="2" fontId="1" fillId="0" borderId="49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15" borderId="50" xfId="10" applyNumberFormat="1" applyFill="1" applyBorder="1" applyAlignment="1">
      <alignment horizontal="center" vertical="center"/>
    </xf>
    <xf numFmtId="165" fontId="19" fillId="0" borderId="50" xfId="3" applyNumberFormat="1" applyFont="1" applyBorder="1" applyAlignment="1">
      <alignment horizontal="center" vertical="center"/>
    </xf>
    <xf numFmtId="2" fontId="1" fillId="15" borderId="51" xfId="3" applyNumberFormat="1" applyFont="1" applyFill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2" fontId="1" fillId="15" borderId="64" xfId="0" applyNumberFormat="1" applyFont="1" applyFill="1" applyBorder="1" applyAlignment="1">
      <alignment horizontal="center" vertical="center"/>
    </xf>
    <xf numFmtId="2" fontId="1" fillId="15" borderId="64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Fill="1" applyBorder="1" applyAlignment="1">
      <alignment vertical="top" wrapText="1"/>
    </xf>
    <xf numFmtId="2" fontId="1" fillId="13" borderId="51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26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76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/>
    </xf>
    <xf numFmtId="0" fontId="35" fillId="0" borderId="15" xfId="0" applyFont="1" applyFill="1" applyBorder="1" applyAlignment="1">
      <alignment horizontal="center" vertical="center"/>
    </xf>
    <xf numFmtId="0" fontId="35" fillId="0" borderId="12" xfId="0" applyFont="1" applyFill="1" applyBorder="1" applyAlignment="1">
      <alignment horizontal="center" vertical="center"/>
    </xf>
    <xf numFmtId="0" fontId="35" fillId="0" borderId="38" xfId="0" applyFont="1" applyFill="1" applyBorder="1" applyAlignment="1">
      <alignment horizontal="center" vertical="center" wrapText="1"/>
    </xf>
    <xf numFmtId="0" fontId="35" fillId="0" borderId="15" xfId="0" applyFont="1" applyFill="1" applyBorder="1" applyAlignment="1">
      <alignment horizontal="center" vertical="center" wrapText="1"/>
    </xf>
    <xf numFmtId="0" fontId="35" fillId="0" borderId="12" xfId="0" applyFont="1" applyFill="1" applyBorder="1" applyAlignment="1">
      <alignment horizontal="center" vertical="center" wrapText="1"/>
    </xf>
    <xf numFmtId="0" fontId="35" fillId="0" borderId="36" xfId="0" applyFont="1" applyFill="1" applyBorder="1" applyAlignment="1">
      <alignment horizontal="center" vertical="center"/>
    </xf>
    <xf numFmtId="0" fontId="35" fillId="0" borderId="74" xfId="0" applyFont="1" applyFill="1" applyBorder="1" applyAlignment="1">
      <alignment horizontal="center" vertical="center"/>
    </xf>
    <xf numFmtId="0" fontId="35" fillId="0" borderId="75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5" fillId="16" borderId="26" xfId="0" applyFont="1" applyFill="1" applyBorder="1" applyAlignment="1">
      <alignment horizontal="center" vertical="center"/>
    </xf>
    <xf numFmtId="0" fontId="35" fillId="16" borderId="60" xfId="0" applyFont="1" applyFill="1" applyBorder="1" applyAlignment="1">
      <alignment horizontal="center" vertical="center"/>
    </xf>
    <xf numFmtId="0" fontId="35" fillId="16" borderId="31" xfId="0" applyFont="1" applyFill="1" applyBorder="1" applyAlignment="1">
      <alignment horizontal="center" vertical="center"/>
    </xf>
    <xf numFmtId="0" fontId="35" fillId="31" borderId="26" xfId="0" applyFont="1" applyFill="1" applyBorder="1" applyAlignment="1">
      <alignment horizontal="center" vertical="center"/>
    </xf>
    <xf numFmtId="0" fontId="35" fillId="31" borderId="60" xfId="0" applyFont="1" applyFill="1" applyBorder="1" applyAlignment="1">
      <alignment horizontal="center" vertical="center"/>
    </xf>
    <xf numFmtId="0" fontId="35" fillId="31" borderId="31" xfId="0" applyFont="1" applyFill="1" applyBorder="1" applyAlignment="1">
      <alignment horizontal="center" vertical="center"/>
    </xf>
    <xf numFmtId="0" fontId="35" fillId="3" borderId="26" xfId="0" applyFont="1" applyFill="1" applyBorder="1" applyAlignment="1">
      <alignment horizontal="center" vertical="center"/>
    </xf>
    <xf numFmtId="0" fontId="35" fillId="3" borderId="6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5" fillId="6" borderId="38" xfId="0" applyFont="1" applyFill="1" applyBorder="1" applyAlignment="1">
      <alignment horizontal="center" vertical="center"/>
    </xf>
    <xf numFmtId="0" fontId="35" fillId="6" borderId="15" xfId="0" applyFont="1" applyFill="1" applyBorder="1" applyAlignment="1">
      <alignment horizontal="center" vertical="center"/>
    </xf>
    <xf numFmtId="0" fontId="35" fillId="26" borderId="26" xfId="0" applyFont="1" applyFill="1" applyBorder="1" applyAlignment="1">
      <alignment horizontal="center" vertical="center"/>
    </xf>
    <xf numFmtId="0" fontId="35" fillId="26" borderId="60" xfId="0" applyFont="1" applyFill="1" applyBorder="1" applyAlignment="1">
      <alignment horizontal="center" vertical="center"/>
    </xf>
    <xf numFmtId="0" fontId="35" fillId="26" borderId="31" xfId="0" applyFont="1" applyFill="1" applyBorder="1" applyAlignment="1">
      <alignment horizontal="center" vertical="center"/>
    </xf>
    <xf numFmtId="0" fontId="35" fillId="33" borderId="26" xfId="0" applyFont="1" applyFill="1" applyBorder="1" applyAlignment="1">
      <alignment horizontal="center" vertical="center"/>
    </xf>
    <xf numFmtId="0" fontId="35" fillId="33" borderId="60" xfId="0" applyFont="1" applyFill="1" applyBorder="1" applyAlignment="1">
      <alignment horizontal="center" vertical="center"/>
    </xf>
    <xf numFmtId="0" fontId="35" fillId="29" borderId="26" xfId="0" applyFont="1" applyFill="1" applyBorder="1" applyAlignment="1">
      <alignment horizontal="center" vertical="center"/>
    </xf>
    <xf numFmtId="0" fontId="35" fillId="29" borderId="60" xfId="0" applyFont="1" applyFill="1" applyBorder="1" applyAlignment="1">
      <alignment horizontal="center" vertical="center"/>
    </xf>
    <xf numFmtId="0" fontId="35" fillId="29" borderId="31" xfId="0" applyFont="1" applyFill="1" applyBorder="1" applyAlignment="1">
      <alignment horizontal="center" vertical="center"/>
    </xf>
    <xf numFmtId="0" fontId="35" fillId="12" borderId="26" xfId="0" applyFont="1" applyFill="1" applyBorder="1" applyAlignment="1">
      <alignment horizontal="center" vertical="center"/>
    </xf>
    <xf numFmtId="0" fontId="35" fillId="12" borderId="60" xfId="0" applyFont="1" applyFill="1" applyBorder="1" applyAlignment="1">
      <alignment horizontal="center" vertical="center"/>
    </xf>
    <xf numFmtId="0" fontId="35" fillId="12" borderId="31" xfId="0" applyFont="1" applyFill="1" applyBorder="1" applyAlignment="1">
      <alignment horizontal="center" vertical="center"/>
    </xf>
    <xf numFmtId="0" fontId="35" fillId="11" borderId="26" xfId="0" applyFont="1" applyFill="1" applyBorder="1" applyAlignment="1">
      <alignment horizontal="center" vertical="center"/>
    </xf>
    <xf numFmtId="0" fontId="35" fillId="11" borderId="60" xfId="0" applyFont="1" applyFill="1" applyBorder="1" applyAlignment="1">
      <alignment horizontal="center" vertical="center"/>
    </xf>
    <xf numFmtId="0" fontId="35" fillId="11" borderId="31" xfId="0" applyFont="1" applyFill="1" applyBorder="1" applyAlignment="1">
      <alignment horizontal="center" vertical="center"/>
    </xf>
    <xf numFmtId="0" fontId="35" fillId="28" borderId="26" xfId="0" applyFont="1" applyFill="1" applyBorder="1" applyAlignment="1">
      <alignment horizontal="center" vertical="center"/>
    </xf>
    <xf numFmtId="0" fontId="35" fillId="28" borderId="60" xfId="0" applyFont="1" applyFill="1" applyBorder="1" applyAlignment="1">
      <alignment horizontal="center" vertical="center"/>
    </xf>
    <xf numFmtId="0" fontId="35" fillId="28" borderId="31" xfId="0" applyFont="1" applyFill="1" applyBorder="1" applyAlignment="1">
      <alignment horizontal="center" vertical="center"/>
    </xf>
    <xf numFmtId="0" fontId="35" fillId="25" borderId="26" xfId="0" applyFont="1" applyFill="1" applyBorder="1" applyAlignment="1">
      <alignment horizontal="center" vertical="center"/>
    </xf>
    <xf numFmtId="0" fontId="35" fillId="25" borderId="60" xfId="0" applyFont="1" applyFill="1" applyBorder="1" applyAlignment="1">
      <alignment horizontal="center" vertical="center"/>
    </xf>
    <xf numFmtId="0" fontId="35" fillId="25" borderId="31" xfId="0" applyFont="1" applyFill="1" applyBorder="1" applyAlignment="1">
      <alignment horizontal="center" vertical="center"/>
    </xf>
    <xf numFmtId="0" fontId="35" fillId="6" borderId="12" xfId="0" applyFont="1" applyFill="1" applyBorder="1" applyAlignment="1">
      <alignment horizontal="center" vertical="center"/>
    </xf>
    <xf numFmtId="0" fontId="35" fillId="24" borderId="26" xfId="0" applyFont="1" applyFill="1" applyBorder="1" applyAlignment="1">
      <alignment horizontal="center" vertical="center"/>
    </xf>
    <xf numFmtId="0" fontId="35" fillId="24" borderId="60" xfId="0" applyFont="1" applyFill="1" applyBorder="1" applyAlignment="1">
      <alignment horizontal="center" vertical="center"/>
    </xf>
    <xf numFmtId="0" fontId="35" fillId="24" borderId="31" xfId="0" applyFont="1" applyFill="1" applyBorder="1" applyAlignment="1">
      <alignment horizontal="center" vertical="center"/>
    </xf>
    <xf numFmtId="0" fontId="35" fillId="9" borderId="26" xfId="0" applyFont="1" applyFill="1" applyBorder="1" applyAlignment="1">
      <alignment horizontal="center" vertical="center"/>
    </xf>
    <xf numFmtId="0" fontId="35" fillId="9" borderId="60" xfId="0" applyFont="1" applyFill="1" applyBorder="1" applyAlignment="1">
      <alignment horizontal="center" vertical="center"/>
    </xf>
    <xf numFmtId="0" fontId="35" fillId="9" borderId="31" xfId="0" applyFont="1" applyFill="1" applyBorder="1" applyAlignment="1">
      <alignment horizontal="center" vertical="center"/>
    </xf>
    <xf numFmtId="0" fontId="35" fillId="30" borderId="26" xfId="0" applyFont="1" applyFill="1" applyBorder="1" applyAlignment="1">
      <alignment horizontal="center" vertical="center"/>
    </xf>
    <xf numFmtId="0" fontId="35" fillId="30" borderId="60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33" fillId="0" borderId="34" xfId="0" applyFont="1" applyBorder="1" applyAlignment="1">
      <alignment horizontal="center" vertical="center"/>
    </xf>
    <xf numFmtId="0" fontId="35" fillId="22" borderId="26" xfId="0" applyFont="1" applyFill="1" applyBorder="1" applyAlignment="1">
      <alignment horizontal="center" vertical="center"/>
    </xf>
    <xf numFmtId="0" fontId="35" fillId="22" borderId="60" xfId="0" applyFont="1" applyFill="1" applyBorder="1" applyAlignment="1">
      <alignment horizontal="center" vertical="center"/>
    </xf>
    <xf numFmtId="0" fontId="35" fillId="22" borderId="31" xfId="0" applyFont="1" applyFill="1" applyBorder="1" applyAlignment="1">
      <alignment horizontal="center" vertical="center"/>
    </xf>
    <xf numFmtId="0" fontId="35" fillId="23" borderId="26" xfId="0" applyFont="1" applyFill="1" applyBorder="1" applyAlignment="1">
      <alignment horizontal="center" vertical="center"/>
    </xf>
    <xf numFmtId="0" fontId="35" fillId="23" borderId="60" xfId="0" applyFont="1" applyFill="1" applyBorder="1" applyAlignment="1">
      <alignment horizontal="center" vertical="center"/>
    </xf>
    <xf numFmtId="0" fontId="35" fillId="23" borderId="31" xfId="0" applyFont="1" applyFill="1" applyBorder="1" applyAlignment="1">
      <alignment horizontal="center" vertical="center"/>
    </xf>
    <xf numFmtId="0" fontId="35" fillId="15" borderId="26" xfId="0" applyFont="1" applyFill="1" applyBorder="1" applyAlignment="1">
      <alignment horizontal="center" vertical="center"/>
    </xf>
    <xf numFmtId="0" fontId="35" fillId="15" borderId="60" xfId="0" applyFont="1" applyFill="1" applyBorder="1" applyAlignment="1">
      <alignment horizontal="center" vertical="center"/>
    </xf>
    <xf numFmtId="0" fontId="35" fillId="15" borderId="31" xfId="0" applyFont="1" applyFill="1" applyBorder="1" applyAlignment="1">
      <alignment horizontal="center" vertical="center"/>
    </xf>
    <xf numFmtId="0" fontId="35" fillId="32" borderId="26" xfId="0" applyFont="1" applyFill="1" applyBorder="1" applyAlignment="1">
      <alignment horizontal="center" vertical="center"/>
    </xf>
    <xf numFmtId="0" fontId="35" fillId="32" borderId="60" xfId="0" applyFont="1" applyFill="1" applyBorder="1" applyAlignment="1">
      <alignment horizontal="center" vertical="center"/>
    </xf>
    <xf numFmtId="0" fontId="35" fillId="32" borderId="31" xfId="0" applyFont="1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55" xfId="0" applyFont="1" applyFill="1" applyBorder="1" applyAlignment="1">
      <alignment horizontal="center" vertical="center"/>
    </xf>
    <xf numFmtId="0" fontId="1" fillId="7" borderId="3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3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35" fillId="8" borderId="26" xfId="0" applyFont="1" applyFill="1" applyBorder="1" applyAlignment="1">
      <alignment horizontal="center" vertical="center"/>
    </xf>
    <xf numFmtId="0" fontId="35" fillId="8" borderId="60" xfId="0" applyFont="1" applyFill="1" applyBorder="1" applyAlignment="1">
      <alignment horizontal="center" vertical="center"/>
    </xf>
    <xf numFmtId="0" fontId="35" fillId="8" borderId="31" xfId="0" applyFont="1" applyFill="1" applyBorder="1" applyAlignment="1">
      <alignment horizontal="center" vertical="center"/>
    </xf>
    <xf numFmtId="0" fontId="35" fillId="13" borderId="26" xfId="0" applyFont="1" applyFill="1" applyBorder="1" applyAlignment="1">
      <alignment horizontal="center" vertical="center"/>
    </xf>
    <xf numFmtId="0" fontId="35" fillId="13" borderId="60" xfId="0" applyFont="1" applyFill="1" applyBorder="1" applyAlignment="1">
      <alignment horizontal="center" vertical="center"/>
    </xf>
    <xf numFmtId="0" fontId="35" fillId="13" borderId="31" xfId="0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60" xfId="0" applyFont="1" applyFill="1" applyBorder="1" applyAlignment="1">
      <alignment horizontal="center" vertical="center"/>
    </xf>
    <xf numFmtId="0" fontId="35" fillId="27" borderId="3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7" borderId="70" xfId="0" applyFont="1" applyFill="1" applyBorder="1" applyAlignment="1">
      <alignment horizontal="center" vertical="center"/>
    </xf>
    <xf numFmtId="0" fontId="1" fillId="0" borderId="56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15" borderId="56" xfId="0" applyFont="1" applyFill="1" applyBorder="1" applyAlignment="1">
      <alignment horizontal="left" vertical="top" wrapText="1"/>
    </xf>
    <xf numFmtId="0" fontId="1" fillId="15" borderId="0" xfId="0" applyFont="1" applyFill="1" applyBorder="1" applyAlignment="1">
      <alignment horizontal="left" vertical="top" wrapText="1"/>
    </xf>
    <xf numFmtId="0" fontId="1" fillId="0" borderId="7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right" textRotation="90"/>
    </xf>
    <xf numFmtId="0" fontId="1" fillId="7" borderId="69" xfId="0" applyFont="1" applyFill="1" applyBorder="1" applyAlignment="1">
      <alignment horizontal="center" vertical="center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" fillId="3" borderId="6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</cellXfs>
  <cellStyles count="499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Millares 2 2" xfId="491" xr:uid="{00000000-0005-0000-0000-0000D6010000}"/>
    <cellStyle name="Millares 2 2 2" xfId="498" xr:uid="{00000000-0005-0000-0000-0000D7010000}"/>
    <cellStyle name="Millares 2 3" xfId="497" xr:uid="{00000000-0005-0000-0000-0000D8010000}"/>
    <cellStyle name="Normal" xfId="0" builtinId="0"/>
    <cellStyle name="Normal 2" xfId="2" xr:uid="{00000000-0005-0000-0000-0000DA010000}"/>
    <cellStyle name="Normal 2 2" xfId="10" xr:uid="{00000000-0005-0000-0000-0000DB010000}"/>
    <cellStyle name="Normal 3" xfId="9" xr:uid="{00000000-0005-0000-0000-0000DC010000}"/>
    <cellStyle name="Porcentaje" xfId="3" builtinId="5"/>
    <cellStyle name="Porcentaje 2" xfId="7" xr:uid="{00000000-0005-0000-0000-0000DE010000}"/>
    <cellStyle name="Porcentaje 3" xfId="8" xr:uid="{00000000-0005-0000-0000-0000DF010000}"/>
    <cellStyle name="Porcentaje 3 2" xfId="14" xr:uid="{00000000-0005-0000-0000-0000E0010000}"/>
    <cellStyle name="Porcentaje 4" xfId="484" xr:uid="{00000000-0005-0000-0000-0000E1010000}"/>
    <cellStyle name="Porcentaje 4 2" xfId="486" xr:uid="{00000000-0005-0000-0000-0000E2010000}"/>
    <cellStyle name="Porcentaje 5" xfId="485" xr:uid="{00000000-0005-0000-0000-0000E3010000}"/>
    <cellStyle name="Porcentaje 5 2" xfId="492" xr:uid="{00000000-0005-0000-0000-0000E4010000}"/>
    <cellStyle name="Porcentaje 6" xfId="487" xr:uid="{00000000-0005-0000-0000-0000E5010000}"/>
    <cellStyle name="Porcentaje 6 2" xfId="493" xr:uid="{00000000-0005-0000-0000-0000E6010000}"/>
    <cellStyle name="Porcentaje 7" xfId="488" xr:uid="{00000000-0005-0000-0000-0000E7010000}"/>
    <cellStyle name="Porcentaje 7 2" xfId="494" xr:uid="{00000000-0005-0000-0000-0000E8010000}"/>
    <cellStyle name="Porcentaje 8" xfId="489" xr:uid="{00000000-0005-0000-0000-0000E9010000}"/>
    <cellStyle name="Porcentaje 8 2" xfId="495" xr:uid="{00000000-0005-0000-0000-0000EA010000}"/>
    <cellStyle name="Porcentaje 9" xfId="490" xr:uid="{00000000-0005-0000-0000-0000EB010000}"/>
    <cellStyle name="Porcentaje 9 2" xfId="496" xr:uid="{00000000-0005-0000-0000-0000EC010000}"/>
    <cellStyle name="Porcentual 2" xfId="4" xr:uid="{00000000-0005-0000-0000-0000ED010000}"/>
    <cellStyle name="Porcentual 2 2" xfId="11" xr:uid="{00000000-0005-0000-0000-0000EE010000}"/>
    <cellStyle name="Porcentual 3" xfId="5" xr:uid="{00000000-0005-0000-0000-0000EF010000}"/>
    <cellStyle name="Porcentual 3 2" xfId="12" xr:uid="{00000000-0005-0000-0000-0000F0010000}"/>
    <cellStyle name="Porcentual 4" xfId="6" xr:uid="{00000000-0005-0000-0000-0000F1010000}"/>
    <cellStyle name="Porcentual 4 2" xfId="13" xr:uid="{00000000-0005-0000-0000-0000F2010000}"/>
  </cellStyles>
  <dxfs count="0"/>
  <tableStyles count="0" defaultTableStyle="TableStyleMedium9" defaultPivotStyle="PivotStyleLight16"/>
  <colors>
    <mruColors>
      <color rgb="FFFF9933"/>
      <color rgb="FFFF99FF"/>
      <color rgb="FF00FF00"/>
      <color rgb="FFCC9900"/>
      <color rgb="FF008080"/>
      <color rgb="FFCCFF33"/>
      <color rgb="FF00FF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357188</xdr:colOff>
      <xdr:row>167</xdr:row>
      <xdr:rowOff>157629</xdr:rowOff>
    </xdr:from>
    <xdr:to>
      <xdr:col>46</xdr:col>
      <xdr:colOff>215171</xdr:colOff>
      <xdr:row>180</xdr:row>
      <xdr:rowOff>50225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483"/>
        <a:stretch/>
      </xdr:blipFill>
      <xdr:spPr>
        <a:xfrm>
          <a:off x="24779883" y="28464738"/>
          <a:ext cx="5863828" cy="2110135"/>
        </a:xfrm>
        <a:prstGeom prst="rect">
          <a:avLst/>
        </a:prstGeom>
      </xdr:spPr>
    </xdr:pic>
    <xdr:clientData/>
  </xdr:twoCellAnchor>
  <xdr:twoCellAnchor editAs="oneCell">
    <xdr:from>
      <xdr:col>28</xdr:col>
      <xdr:colOff>14881</xdr:colOff>
      <xdr:row>167</xdr:row>
      <xdr:rowOff>119064</xdr:rowOff>
    </xdr:from>
    <xdr:to>
      <xdr:col>37</xdr:col>
      <xdr:colOff>426243</xdr:colOff>
      <xdr:row>180</xdr:row>
      <xdr:rowOff>59532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229"/>
        <a:stretch/>
      </xdr:blipFill>
      <xdr:spPr>
        <a:xfrm>
          <a:off x="18365389" y="28426173"/>
          <a:ext cx="5781391" cy="2158007"/>
        </a:xfrm>
        <a:prstGeom prst="rect">
          <a:avLst/>
        </a:prstGeom>
      </xdr:spPr>
    </xdr:pic>
    <xdr:clientData/>
  </xdr:twoCellAnchor>
  <xdr:twoCellAnchor>
    <xdr:from>
      <xdr:col>52</xdr:col>
      <xdr:colOff>350672</xdr:colOff>
      <xdr:row>329</xdr:row>
      <xdr:rowOff>113731</xdr:rowOff>
    </xdr:from>
    <xdr:to>
      <xdr:col>53</xdr:col>
      <xdr:colOff>255895</xdr:colOff>
      <xdr:row>346</xdr:row>
      <xdr:rowOff>170596</xdr:rowOff>
    </xdr:to>
    <xdr:sp macro="" textlink="">
      <xdr:nvSpPr>
        <xdr:cNvPr id="4" name="Flecha: hacia abajo 3">
          <a:extLst>
            <a:ext uri="{FF2B5EF4-FFF2-40B4-BE49-F238E27FC236}">
              <a16:creationId xmlns:a16="http://schemas.microsoft.com/office/drawing/2014/main" id="{85262924-0D32-4459-B001-0D615EA20660}"/>
            </a:ext>
          </a:extLst>
        </xdr:cNvPr>
        <xdr:cNvSpPr/>
      </xdr:nvSpPr>
      <xdr:spPr bwMode="auto">
        <a:xfrm>
          <a:off x="35076642" y="53520074"/>
          <a:ext cx="701343" cy="3440373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598714</xdr:colOff>
      <xdr:row>63</xdr:row>
      <xdr:rowOff>13606</xdr:rowOff>
    </xdr:from>
    <xdr:to>
      <xdr:col>27</xdr:col>
      <xdr:colOff>317286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  <xdr:twoCellAnchor>
    <xdr:from>
      <xdr:col>17</xdr:col>
      <xdr:colOff>298823</xdr:colOff>
      <xdr:row>334</xdr:row>
      <xdr:rowOff>499</xdr:rowOff>
    </xdr:from>
    <xdr:to>
      <xdr:col>18</xdr:col>
      <xdr:colOff>1496</xdr:colOff>
      <xdr:row>336</xdr:row>
      <xdr:rowOff>190500</xdr:rowOff>
    </xdr:to>
    <xdr:sp macro="" textlink="">
      <xdr:nvSpPr>
        <xdr:cNvPr id="5" name="Flecha: hacia abajo 4">
          <a:extLst>
            <a:ext uri="{FF2B5EF4-FFF2-40B4-BE49-F238E27FC236}">
              <a16:creationId xmlns:a16="http://schemas.microsoft.com/office/drawing/2014/main" id="{267C9DBD-CC2F-4AC3-A885-659F80646A25}"/>
            </a:ext>
          </a:extLst>
        </xdr:cNvPr>
        <xdr:cNvSpPr/>
      </xdr:nvSpPr>
      <xdr:spPr bwMode="auto">
        <a:xfrm>
          <a:off x="10974294" y="55477087"/>
          <a:ext cx="158378" cy="563531"/>
        </a:xfrm>
        <a:prstGeom prst="downArrow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057" t="s">
        <v>18</v>
      </c>
      <c r="C4" s="1058"/>
      <c r="D4" s="1058"/>
      <c r="E4" s="1058"/>
      <c r="F4" s="1058"/>
      <c r="G4" s="1058"/>
      <c r="H4" s="1058"/>
      <c r="I4" s="1058"/>
      <c r="J4" s="1059"/>
      <c r="K4" s="1057" t="s">
        <v>21</v>
      </c>
      <c r="L4" s="1058"/>
      <c r="M4" s="1058"/>
      <c r="N4" s="1058"/>
      <c r="O4" s="1058"/>
      <c r="P4" s="1058"/>
      <c r="Q4" s="1058"/>
      <c r="R4" s="1058"/>
      <c r="S4" s="1058"/>
      <c r="T4" s="1059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057" t="s">
        <v>23</v>
      </c>
      <c r="C17" s="1058"/>
      <c r="D17" s="1058"/>
      <c r="E17" s="1058"/>
      <c r="F17" s="1059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Y674"/>
  <sheetViews>
    <sheetView showGridLines="0" topLeftCell="A645" zoomScale="70" zoomScaleNormal="70" workbookViewId="0">
      <selection activeCell="A664" sqref="A664"/>
    </sheetView>
  </sheetViews>
  <sheetFormatPr baseColWidth="10" defaultColWidth="19.85546875" defaultRowHeight="12.75" x14ac:dyDescent="0.2"/>
  <cols>
    <col min="1" max="1" width="16.85546875" style="200" customWidth="1"/>
    <col min="2" max="21" width="9.28515625" style="200" customWidth="1"/>
    <col min="22" max="22" width="12.140625" style="200" customWidth="1"/>
    <col min="23" max="16384" width="19.8554687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40.72</v>
      </c>
    </row>
    <row r="3" spans="1:9" x14ac:dyDescent="0.2">
      <c r="A3" s="200" t="s">
        <v>7</v>
      </c>
      <c r="B3" s="227">
        <v>79.166666666666671</v>
      </c>
    </row>
    <row r="4" spans="1:9" x14ac:dyDescent="0.2">
      <c r="A4" s="200" t="s">
        <v>60</v>
      </c>
      <c r="B4" s="200">
        <v>2763</v>
      </c>
    </row>
    <row r="6" spans="1:9" x14ac:dyDescent="0.2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.5" thickBot="1" x14ac:dyDescent="0.25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25">
      <c r="A8" s="278" t="s">
        <v>49</v>
      </c>
      <c r="B8" s="1140" t="s">
        <v>53</v>
      </c>
      <c r="C8" s="1141"/>
      <c r="D8" s="1141"/>
      <c r="E8" s="1141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.5" thickBot="1" x14ac:dyDescent="0.25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.5" thickBot="1" x14ac:dyDescent="0.25"/>
    <row r="21" spans="1:9" ht="13.5" thickBot="1" x14ac:dyDescent="0.25">
      <c r="A21" s="278" t="s">
        <v>72</v>
      </c>
      <c r="B21" s="1140" t="s">
        <v>53</v>
      </c>
      <c r="C21" s="1141"/>
      <c r="D21" s="1141"/>
      <c r="E21" s="1141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</row>
    <row r="23" spans="1:9" x14ac:dyDescent="0.2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</row>
    <row r="24" spans="1:9" x14ac:dyDescent="0.2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</row>
    <row r="25" spans="1:9" x14ac:dyDescent="0.2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</row>
    <row r="26" spans="1:9" x14ac:dyDescent="0.2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</row>
    <row r="27" spans="1:9" x14ac:dyDescent="0.2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</row>
    <row r="28" spans="1:9" ht="13.5" thickBot="1" x14ac:dyDescent="0.25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</row>
    <row r="29" spans="1:9" x14ac:dyDescent="0.2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200" t="s">
        <v>56</v>
      </c>
      <c r="H29" s="367">
        <f>F16-F29</f>
        <v>19</v>
      </c>
      <c r="I29" s="368">
        <f>H29/F16</f>
        <v>7.3843762145355618E-3</v>
      </c>
    </row>
    <row r="30" spans="1:9" x14ac:dyDescent="0.2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200" t="s">
        <v>57</v>
      </c>
      <c r="H30" s="365">
        <v>66.36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35.519999999999996</v>
      </c>
    </row>
    <row r="33" spans="1:16" ht="13.5" thickBot="1" x14ac:dyDescent="0.25"/>
    <row r="34" spans="1:16" ht="13.5" thickBot="1" x14ac:dyDescent="0.25">
      <c r="A34" s="278" t="s">
        <v>80</v>
      </c>
      <c r="B34" s="1137" t="s">
        <v>53</v>
      </c>
      <c r="C34" s="1138"/>
      <c r="D34" s="1138"/>
      <c r="E34" s="1138"/>
      <c r="F34" s="299" t="s">
        <v>0</v>
      </c>
    </row>
    <row r="35" spans="1:16" x14ac:dyDescent="0.2">
      <c r="A35" s="231" t="s">
        <v>2</v>
      </c>
      <c r="B35" s="301">
        <v>1</v>
      </c>
      <c r="C35" s="225">
        <v>2</v>
      </c>
      <c r="D35" s="225">
        <v>3</v>
      </c>
      <c r="E35" s="414">
        <v>4</v>
      </c>
      <c r="F35" s="413">
        <v>255</v>
      </c>
    </row>
    <row r="36" spans="1:16" x14ac:dyDescent="0.2">
      <c r="A36" s="236" t="s">
        <v>3</v>
      </c>
      <c r="B36" s="302">
        <v>490</v>
      </c>
      <c r="C36" s="303"/>
      <c r="D36" s="304"/>
      <c r="E36" s="415"/>
      <c r="F36" s="396">
        <v>490</v>
      </c>
    </row>
    <row r="37" spans="1:16" x14ac:dyDescent="0.2">
      <c r="A37" s="242" t="s">
        <v>6</v>
      </c>
      <c r="B37" s="306">
        <v>652</v>
      </c>
      <c r="C37" s="307"/>
      <c r="D37" s="307"/>
      <c r="E37" s="407"/>
      <c r="F37" s="397">
        <v>652</v>
      </c>
      <c r="H37" s="1148" t="s">
        <v>88</v>
      </c>
      <c r="I37" s="1148"/>
      <c r="J37" s="1148"/>
      <c r="K37" s="1148"/>
      <c r="L37" s="1148"/>
      <c r="M37" s="1148"/>
      <c r="N37" s="1148"/>
      <c r="O37" s="1148"/>
      <c r="P37" s="1148"/>
    </row>
    <row r="38" spans="1:16" x14ac:dyDescent="0.2">
      <c r="A38" s="231" t="s">
        <v>7</v>
      </c>
      <c r="B38" s="308">
        <v>40</v>
      </c>
      <c r="C38" s="309"/>
      <c r="D38" s="310"/>
      <c r="E38" s="408"/>
      <c r="F38" s="398">
        <v>40</v>
      </c>
      <c r="H38" s="1148"/>
      <c r="I38" s="1148"/>
      <c r="J38" s="1148"/>
      <c r="K38" s="1148"/>
      <c r="L38" s="1148"/>
      <c r="M38" s="1148"/>
      <c r="N38" s="1148"/>
      <c r="O38" s="1148"/>
      <c r="P38" s="1148"/>
    </row>
    <row r="39" spans="1:16" x14ac:dyDescent="0.2">
      <c r="A39" s="231" t="s">
        <v>8</v>
      </c>
      <c r="B39" s="252">
        <v>0.17599999999999999</v>
      </c>
      <c r="C39" s="253"/>
      <c r="D39" s="311"/>
      <c r="E39" s="409"/>
      <c r="F39" s="399">
        <v>0.17599999999999999</v>
      </c>
      <c r="H39" s="1148"/>
      <c r="I39" s="1148"/>
      <c r="J39" s="1148"/>
      <c r="K39" s="1148"/>
      <c r="L39" s="1148"/>
      <c r="M39" s="1148"/>
      <c r="N39" s="1148"/>
      <c r="O39" s="1148"/>
      <c r="P39" s="1148"/>
    </row>
    <row r="40" spans="1:16" x14ac:dyDescent="0.2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390">
        <f t="shared" si="4"/>
        <v>33.061224489795904</v>
      </c>
    </row>
    <row r="41" spans="1:16" ht="13.5" thickBot="1" x14ac:dyDescent="0.25">
      <c r="A41" s="231" t="s">
        <v>27</v>
      </c>
      <c r="B41" s="220">
        <f>B37-B24</f>
        <v>295</v>
      </c>
      <c r="C41" s="221"/>
      <c r="D41" s="221"/>
      <c r="E41" s="226"/>
      <c r="F41" s="400">
        <f>F37-F24</f>
        <v>288</v>
      </c>
    </row>
    <row r="42" spans="1:16" x14ac:dyDescent="0.2">
      <c r="A42" s="273" t="s">
        <v>52</v>
      </c>
      <c r="B42" s="267">
        <v>2546</v>
      </c>
      <c r="C42" s="268"/>
      <c r="D42" s="268"/>
      <c r="E42" s="269"/>
      <c r="F42" s="393">
        <f>SUM(B42:E42)</f>
        <v>2546</v>
      </c>
      <c r="G42" s="200" t="s">
        <v>56</v>
      </c>
      <c r="H42" s="271">
        <f>F29-F42</f>
        <v>8</v>
      </c>
      <c r="I42" s="370">
        <f>H42/F29</f>
        <v>3.1323414252153485E-3</v>
      </c>
    </row>
    <row r="43" spans="1:16" x14ac:dyDescent="0.2">
      <c r="A43" s="273" t="s">
        <v>28</v>
      </c>
      <c r="B43" s="218">
        <v>125</v>
      </c>
      <c r="C43" s="275"/>
      <c r="D43" s="275"/>
      <c r="E43" s="219"/>
      <c r="F43" s="394"/>
      <c r="G43" s="200" t="s">
        <v>57</v>
      </c>
      <c r="H43" s="200">
        <v>95.02</v>
      </c>
      <c r="I43" s="228"/>
    </row>
    <row r="44" spans="1:16" ht="13.5" thickBot="1" x14ac:dyDescent="0.25">
      <c r="A44" s="274" t="s">
        <v>26</v>
      </c>
      <c r="B44" s="216">
        <f>B43-B30</f>
        <v>30</v>
      </c>
      <c r="C44" s="217"/>
      <c r="D44" s="217"/>
      <c r="E44" s="410"/>
      <c r="F44" s="395"/>
      <c r="G44" s="200" t="s">
        <v>26</v>
      </c>
      <c r="H44" s="200">
        <f>H43-H30</f>
        <v>28.659999999999997</v>
      </c>
    </row>
    <row r="45" spans="1:16" x14ac:dyDescent="0.2">
      <c r="B45" s="200">
        <v>125</v>
      </c>
    </row>
    <row r="47" spans="1:16" ht="13.5" thickBot="1" x14ac:dyDescent="0.25"/>
    <row r="48" spans="1:16" ht="13.5" thickBot="1" x14ac:dyDescent="0.25">
      <c r="A48" s="278" t="s">
        <v>100</v>
      </c>
      <c r="B48" s="1140" t="s">
        <v>53</v>
      </c>
      <c r="C48" s="1141"/>
      <c r="D48" s="1141"/>
      <c r="E48" s="1141"/>
      <c r="F48" s="299" t="s">
        <v>0</v>
      </c>
    </row>
    <row r="49" spans="1:17" ht="13.5" thickBot="1" x14ac:dyDescent="0.25">
      <c r="A49" s="214" t="s">
        <v>2</v>
      </c>
      <c r="B49" s="401">
        <v>1</v>
      </c>
      <c r="C49" s="402">
        <v>2</v>
      </c>
      <c r="D49" s="402">
        <v>3</v>
      </c>
      <c r="E49" s="402">
        <v>4</v>
      </c>
      <c r="F49" s="412">
        <v>255</v>
      </c>
    </row>
    <row r="50" spans="1:17" x14ac:dyDescent="0.2">
      <c r="A50" s="236" t="s">
        <v>3</v>
      </c>
      <c r="B50" s="403">
        <v>690</v>
      </c>
      <c r="C50" s="404"/>
      <c r="D50" s="405"/>
      <c r="E50" s="406"/>
      <c r="F50" s="411">
        <v>690</v>
      </c>
    </row>
    <row r="51" spans="1:17" x14ac:dyDescent="0.2">
      <c r="A51" s="242" t="s">
        <v>6</v>
      </c>
      <c r="B51" s="306">
        <v>1019</v>
      </c>
      <c r="C51" s="307"/>
      <c r="D51" s="307"/>
      <c r="E51" s="407"/>
      <c r="F51" s="397">
        <v>1019</v>
      </c>
      <c r="H51" s="1148"/>
      <c r="I51" s="1148"/>
      <c r="J51" s="1148"/>
      <c r="K51" s="1148"/>
      <c r="L51" s="1148"/>
      <c r="M51" s="1148"/>
      <c r="N51" s="1148"/>
      <c r="O51" s="1148"/>
      <c r="P51" s="1148"/>
    </row>
    <row r="52" spans="1:17" x14ac:dyDescent="0.2">
      <c r="A52" s="231" t="s">
        <v>7</v>
      </c>
      <c r="B52" s="308">
        <v>53.3</v>
      </c>
      <c r="C52" s="309"/>
      <c r="D52" s="310"/>
      <c r="E52" s="408"/>
      <c r="F52" s="398">
        <v>53.3</v>
      </c>
      <c r="H52" s="1148"/>
      <c r="I52" s="1148"/>
      <c r="J52" s="1148"/>
      <c r="K52" s="1148"/>
      <c r="L52" s="1148"/>
      <c r="M52" s="1148"/>
      <c r="N52" s="1148"/>
      <c r="O52" s="1148"/>
      <c r="P52" s="1148"/>
    </row>
    <row r="53" spans="1:17" x14ac:dyDescent="0.2">
      <c r="A53" s="231" t="s">
        <v>8</v>
      </c>
      <c r="B53" s="252">
        <v>0.13</v>
      </c>
      <c r="C53" s="253"/>
      <c r="D53" s="311"/>
      <c r="E53" s="409"/>
      <c r="F53" s="399">
        <v>0.13</v>
      </c>
      <c r="H53" s="1148"/>
      <c r="I53" s="1148"/>
      <c r="J53" s="1148"/>
      <c r="K53" s="1148"/>
      <c r="L53" s="1148"/>
      <c r="M53" s="1148"/>
      <c r="N53" s="1148"/>
      <c r="O53" s="1148"/>
      <c r="P53" s="1148"/>
    </row>
    <row r="54" spans="1:17" x14ac:dyDescent="0.2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390">
        <f t="shared" ref="F54" si="6">F51/F50*100-100</f>
        <v>47.681159420289845</v>
      </c>
    </row>
    <row r="55" spans="1:17" ht="13.5" thickBot="1" x14ac:dyDescent="0.25">
      <c r="A55" s="231" t="s">
        <v>27</v>
      </c>
      <c r="B55" s="220">
        <f>B51-B38</f>
        <v>979</v>
      </c>
      <c r="C55" s="221"/>
      <c r="D55" s="221"/>
      <c r="E55" s="226"/>
      <c r="F55" s="400">
        <f>F51-F38</f>
        <v>979</v>
      </c>
    </row>
    <row r="56" spans="1:17" x14ac:dyDescent="0.2">
      <c r="A56" s="273" t="s">
        <v>52</v>
      </c>
      <c r="B56" s="267">
        <v>2541</v>
      </c>
      <c r="C56" s="268"/>
      <c r="D56" s="268"/>
      <c r="E56" s="269"/>
      <c r="F56" s="393">
        <f>SUM(B56:E56)</f>
        <v>2541</v>
      </c>
      <c r="G56" s="200" t="s">
        <v>56</v>
      </c>
      <c r="H56" s="271">
        <f>F42-F56</f>
        <v>5</v>
      </c>
      <c r="I56" s="370">
        <f>H56/F42</f>
        <v>1.9638648860958365E-3</v>
      </c>
    </row>
    <row r="57" spans="1:17" x14ac:dyDescent="0.2">
      <c r="A57" s="273" t="s">
        <v>28</v>
      </c>
      <c r="B57" s="218">
        <v>83.71</v>
      </c>
      <c r="C57" s="275"/>
      <c r="D57" s="275"/>
      <c r="E57" s="219"/>
      <c r="F57" s="394"/>
      <c r="G57" s="200" t="s">
        <v>57</v>
      </c>
      <c r="H57" s="200">
        <v>125.31</v>
      </c>
      <c r="I57" s="228"/>
    </row>
    <row r="58" spans="1:17" ht="13.5" thickBot="1" x14ac:dyDescent="0.25">
      <c r="A58" s="274" t="s">
        <v>26</v>
      </c>
      <c r="B58" s="440">
        <f>B57-B43</f>
        <v>-41.290000000000006</v>
      </c>
      <c r="C58" s="217"/>
      <c r="D58" s="217"/>
      <c r="E58" s="410"/>
      <c r="F58" s="395"/>
      <c r="G58" s="200" t="s">
        <v>26</v>
      </c>
      <c r="H58" s="200">
        <f>H57-H44</f>
        <v>96.65</v>
      </c>
    </row>
    <row r="60" spans="1:17" ht="13.5" thickBot="1" x14ac:dyDescent="0.25"/>
    <row r="61" spans="1:17" ht="13.5" thickBot="1" x14ac:dyDescent="0.25">
      <c r="A61" s="278" t="s">
        <v>122</v>
      </c>
      <c r="B61" s="1137" t="s">
        <v>53</v>
      </c>
      <c r="C61" s="1138"/>
      <c r="D61" s="1138"/>
      <c r="E61" s="1138"/>
      <c r="F61" s="443"/>
      <c r="G61" s="299" t="s">
        <v>0</v>
      </c>
    </row>
    <row r="62" spans="1:17" ht="13.5" thickBot="1" x14ac:dyDescent="0.25">
      <c r="A62" s="231" t="s">
        <v>2</v>
      </c>
      <c r="B62" s="446">
        <v>1</v>
      </c>
      <c r="C62" s="447">
        <v>2</v>
      </c>
      <c r="D62" s="447">
        <v>3</v>
      </c>
      <c r="E62" s="447">
        <v>4</v>
      </c>
      <c r="F62" s="448">
        <v>5</v>
      </c>
      <c r="G62" s="444">
        <v>146</v>
      </c>
    </row>
    <row r="63" spans="1:17" x14ac:dyDescent="0.2">
      <c r="A63" s="236" t="s">
        <v>3</v>
      </c>
      <c r="B63" s="403">
        <v>890</v>
      </c>
      <c r="C63" s="404">
        <v>890</v>
      </c>
      <c r="D63" s="405">
        <v>890</v>
      </c>
      <c r="E63" s="405">
        <v>890</v>
      </c>
      <c r="F63" s="406">
        <v>890</v>
      </c>
      <c r="G63" s="411">
        <v>890</v>
      </c>
    </row>
    <row r="64" spans="1:17" x14ac:dyDescent="0.2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07">
        <v>1310</v>
      </c>
      <c r="G64" s="397">
        <v>1123</v>
      </c>
      <c r="I64" s="475"/>
      <c r="J64" s="475"/>
      <c r="K64" s="1148" t="s">
        <v>125</v>
      </c>
      <c r="L64" s="1148"/>
      <c r="M64" s="1148"/>
      <c r="N64" s="1148"/>
      <c r="O64" s="1148"/>
      <c r="P64" s="475"/>
      <c r="Q64" s="475"/>
    </row>
    <row r="65" spans="1:17" x14ac:dyDescent="0.2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08">
        <v>95.7</v>
      </c>
      <c r="G65" s="398">
        <v>99.1</v>
      </c>
      <c r="I65" s="475"/>
      <c r="J65" s="475"/>
      <c r="K65" s="1185" t="s">
        <v>129</v>
      </c>
      <c r="L65" s="1185"/>
      <c r="M65" s="1185"/>
      <c r="N65" s="1185"/>
      <c r="O65" s="1185"/>
      <c r="P65" s="475"/>
      <c r="Q65" s="475"/>
    </row>
    <row r="66" spans="1:17" x14ac:dyDescent="0.2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09">
        <v>5.0999999999999997E-2</v>
      </c>
      <c r="G66" s="399">
        <v>9.8000000000000004E-2</v>
      </c>
      <c r="I66" s="475"/>
      <c r="J66" s="475"/>
      <c r="K66" s="1185"/>
      <c r="L66" s="1185"/>
      <c r="M66" s="1185"/>
      <c r="N66" s="1185"/>
      <c r="O66" s="1185"/>
      <c r="P66" s="475"/>
      <c r="Q66" s="475"/>
    </row>
    <row r="67" spans="1:17" x14ac:dyDescent="0.2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390">
        <f t="shared" ref="G67" si="8">G64/G63*100-100</f>
        <v>26.17977528089888</v>
      </c>
      <c r="K67" s="1185"/>
      <c r="L67" s="1185"/>
      <c r="M67" s="1185"/>
      <c r="N67" s="1185"/>
      <c r="O67" s="1185"/>
    </row>
    <row r="68" spans="1:17" ht="13.5" thickBot="1" x14ac:dyDescent="0.25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00">
        <f>G64-F51</f>
        <v>104</v>
      </c>
      <c r="K68" s="1185"/>
      <c r="L68" s="1185"/>
      <c r="M68" s="1185"/>
      <c r="N68" s="1185"/>
      <c r="O68" s="1185"/>
    </row>
    <row r="69" spans="1:17" x14ac:dyDescent="0.2">
      <c r="A69" s="273" t="s">
        <v>52</v>
      </c>
      <c r="B69" s="362">
        <v>220</v>
      </c>
      <c r="C69" s="321">
        <v>327</v>
      </c>
      <c r="D69" s="321">
        <v>383</v>
      </c>
      <c r="E69" s="321">
        <v>313</v>
      </c>
      <c r="F69" s="445">
        <v>234</v>
      </c>
      <c r="G69" s="393">
        <f>SUM(B69:F69)</f>
        <v>1477</v>
      </c>
      <c r="H69" s="200" t="s">
        <v>56</v>
      </c>
      <c r="I69" s="271">
        <f>F56-G69</f>
        <v>1064</v>
      </c>
      <c r="J69" s="370">
        <f>I69/F56</f>
        <v>0.41873278236914602</v>
      </c>
    </row>
    <row r="70" spans="1:17" x14ac:dyDescent="0.2">
      <c r="A70" s="273" t="s">
        <v>28</v>
      </c>
      <c r="B70" s="218">
        <v>65</v>
      </c>
      <c r="C70" s="275">
        <v>65</v>
      </c>
      <c r="D70" s="275">
        <v>65</v>
      </c>
      <c r="E70" s="275">
        <v>65</v>
      </c>
      <c r="F70" s="219">
        <v>65</v>
      </c>
      <c r="G70" s="394"/>
      <c r="H70" s="200" t="s">
        <v>57</v>
      </c>
      <c r="I70" s="200">
        <v>84.23</v>
      </c>
      <c r="J70" s="228"/>
    </row>
    <row r="71" spans="1:17" ht="13.5" thickBot="1" x14ac:dyDescent="0.25">
      <c r="A71" s="274" t="s">
        <v>26</v>
      </c>
      <c r="B71" s="471">
        <f>B70-B57</f>
        <v>-18.709999999999994</v>
      </c>
      <c r="C71" s="472">
        <f>C70-B57</f>
        <v>-18.709999999999994</v>
      </c>
      <c r="D71" s="472">
        <f>D70-B57</f>
        <v>-18.709999999999994</v>
      </c>
      <c r="E71" s="217">
        <f>E70-B57</f>
        <v>-18.709999999999994</v>
      </c>
      <c r="F71" s="410">
        <f>F70-B57</f>
        <v>-18.709999999999994</v>
      </c>
      <c r="G71" s="395"/>
      <c r="H71" s="200" t="s">
        <v>26</v>
      </c>
      <c r="I71" s="200">
        <f>I70-H57</f>
        <v>-41.08</v>
      </c>
    </row>
    <row r="72" spans="1:17" x14ac:dyDescent="0.2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.5" thickBot="1" x14ac:dyDescent="0.25"/>
    <row r="74" spans="1:17" ht="13.5" thickBot="1" x14ac:dyDescent="0.25">
      <c r="A74" s="278" t="s">
        <v>131</v>
      </c>
      <c r="B74" s="1137" t="s">
        <v>53</v>
      </c>
      <c r="C74" s="1138"/>
      <c r="D74" s="1138"/>
      <c r="E74" s="1138"/>
      <c r="F74" s="443"/>
      <c r="G74" s="299" t="s">
        <v>0</v>
      </c>
    </row>
    <row r="75" spans="1:17" ht="13.5" thickBot="1" x14ac:dyDescent="0.25">
      <c r="A75" s="231" t="s">
        <v>2</v>
      </c>
      <c r="B75" s="446">
        <v>1</v>
      </c>
      <c r="C75" s="447">
        <v>2</v>
      </c>
      <c r="D75" s="447">
        <v>3</v>
      </c>
      <c r="E75" s="447">
        <v>4</v>
      </c>
      <c r="F75" s="448">
        <v>5</v>
      </c>
      <c r="G75" s="444">
        <v>146</v>
      </c>
    </row>
    <row r="76" spans="1:17" x14ac:dyDescent="0.2">
      <c r="A76" s="236" t="s">
        <v>3</v>
      </c>
      <c r="B76" s="403">
        <v>1080</v>
      </c>
      <c r="C76" s="404">
        <v>1080</v>
      </c>
      <c r="D76" s="405">
        <v>1080</v>
      </c>
      <c r="E76" s="405">
        <v>1080</v>
      </c>
      <c r="F76" s="406">
        <v>1080</v>
      </c>
      <c r="G76" s="411">
        <v>1080</v>
      </c>
    </row>
    <row r="77" spans="1:17" x14ac:dyDescent="0.2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07">
        <v>1403</v>
      </c>
      <c r="G77" s="397">
        <v>1240</v>
      </c>
      <c r="I77" s="475"/>
      <c r="J77" s="475"/>
    </row>
    <row r="78" spans="1:17" x14ac:dyDescent="0.2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08">
        <v>100</v>
      </c>
      <c r="G78" s="398">
        <v>96.8</v>
      </c>
      <c r="I78" s="475"/>
      <c r="J78" s="475"/>
    </row>
    <row r="79" spans="1:17" x14ac:dyDescent="0.2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09">
        <v>3.9E-2</v>
      </c>
      <c r="G79" s="399">
        <v>4.3400000000000001E-2</v>
      </c>
      <c r="I79" s="475"/>
      <c r="J79" s="475"/>
    </row>
    <row r="80" spans="1:17" x14ac:dyDescent="0.2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390">
        <f t="shared" si="9"/>
        <v>14.81481481481481</v>
      </c>
    </row>
    <row r="81" spans="1:10" ht="13.5" thickBot="1" x14ac:dyDescent="0.25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00">
        <f>G77-F64</f>
        <v>-70</v>
      </c>
    </row>
    <row r="82" spans="1:10" x14ac:dyDescent="0.2">
      <c r="A82" s="273" t="s">
        <v>52</v>
      </c>
      <c r="B82" s="362">
        <v>219</v>
      </c>
      <c r="C82" s="321">
        <v>327</v>
      </c>
      <c r="D82" s="321">
        <v>383</v>
      </c>
      <c r="E82" s="321">
        <v>313</v>
      </c>
      <c r="F82" s="445">
        <v>234</v>
      </c>
      <c r="G82" s="393">
        <f>SUM(B82:F82)</f>
        <v>1476</v>
      </c>
      <c r="H82" s="200" t="s">
        <v>56</v>
      </c>
      <c r="I82" s="271">
        <f>G69-G82</f>
        <v>1</v>
      </c>
      <c r="J82" s="370">
        <f>I82/G69</f>
        <v>6.770480704129993E-4</v>
      </c>
    </row>
    <row r="83" spans="1:10" x14ac:dyDescent="0.2">
      <c r="A83" s="273" t="s">
        <v>28</v>
      </c>
      <c r="B83" s="218">
        <v>66.5</v>
      </c>
      <c r="C83" s="275">
        <v>66.5</v>
      </c>
      <c r="D83" s="275">
        <v>66.5</v>
      </c>
      <c r="E83" s="275">
        <v>66.5</v>
      </c>
      <c r="F83" s="219">
        <v>66.5</v>
      </c>
      <c r="G83" s="394"/>
      <c r="H83" s="200" t="s">
        <v>57</v>
      </c>
      <c r="I83" s="200">
        <v>65</v>
      </c>
      <c r="J83" s="228"/>
    </row>
    <row r="84" spans="1:10" ht="13.5" thickBot="1" x14ac:dyDescent="0.25">
      <c r="A84" s="274" t="s">
        <v>26</v>
      </c>
      <c r="B84" s="471">
        <f>B83-B70</f>
        <v>1.5</v>
      </c>
      <c r="C84" s="472">
        <f t="shared" ref="C84:F84" si="11">C83-C70</f>
        <v>1.5</v>
      </c>
      <c r="D84" s="472">
        <f t="shared" si="11"/>
        <v>1.5</v>
      </c>
      <c r="E84" s="217">
        <f t="shared" si="11"/>
        <v>1.5</v>
      </c>
      <c r="F84" s="410">
        <f t="shared" si="11"/>
        <v>1.5</v>
      </c>
      <c r="G84" s="395"/>
      <c r="H84" s="200" t="s">
        <v>26</v>
      </c>
      <c r="I84" s="200">
        <f>I83-I70</f>
        <v>-19.230000000000004</v>
      </c>
    </row>
    <row r="85" spans="1:10" x14ac:dyDescent="0.2">
      <c r="B85" s="200">
        <v>66.5</v>
      </c>
      <c r="C85" s="200">
        <v>66.5</v>
      </c>
      <c r="D85" s="200">
        <v>66.5</v>
      </c>
      <c r="E85" s="200">
        <v>66.5</v>
      </c>
      <c r="F85" s="200">
        <v>66.5</v>
      </c>
    </row>
    <row r="86" spans="1:10" ht="13.5" thickBot="1" x14ac:dyDescent="0.25"/>
    <row r="87" spans="1:10" ht="13.5" thickBot="1" x14ac:dyDescent="0.25">
      <c r="A87" s="278" t="s">
        <v>134</v>
      </c>
      <c r="B87" s="1137" t="s">
        <v>53</v>
      </c>
      <c r="C87" s="1138"/>
      <c r="D87" s="1138"/>
      <c r="E87" s="1138"/>
      <c r="F87" s="443"/>
      <c r="G87" s="299" t="s">
        <v>0</v>
      </c>
    </row>
    <row r="88" spans="1:10" ht="13.5" thickBot="1" x14ac:dyDescent="0.25">
      <c r="A88" s="231" t="s">
        <v>2</v>
      </c>
      <c r="B88" s="401">
        <v>1</v>
      </c>
      <c r="C88" s="402">
        <v>2</v>
      </c>
      <c r="D88" s="402">
        <v>3</v>
      </c>
      <c r="E88" s="402">
        <v>4</v>
      </c>
      <c r="F88" s="479">
        <v>5</v>
      </c>
      <c r="G88" s="444">
        <v>151</v>
      </c>
    </row>
    <row r="89" spans="1:10" x14ac:dyDescent="0.2">
      <c r="A89" s="236" t="s">
        <v>3</v>
      </c>
      <c r="B89" s="403">
        <v>1250</v>
      </c>
      <c r="C89" s="404">
        <v>1250</v>
      </c>
      <c r="D89" s="405">
        <v>1250</v>
      </c>
      <c r="E89" s="405">
        <v>1250</v>
      </c>
      <c r="F89" s="406">
        <v>1250</v>
      </c>
      <c r="G89" s="411">
        <v>1250</v>
      </c>
    </row>
    <row r="90" spans="1:10" x14ac:dyDescent="0.2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07">
        <v>1493</v>
      </c>
      <c r="G90" s="397">
        <v>1378</v>
      </c>
      <c r="I90" s="475"/>
      <c r="J90" s="475"/>
    </row>
    <row r="91" spans="1:10" x14ac:dyDescent="0.2">
      <c r="A91" s="231" t="s">
        <v>7</v>
      </c>
      <c r="B91" s="480">
        <v>90.9</v>
      </c>
      <c r="C91" s="310">
        <v>96.9</v>
      </c>
      <c r="D91" s="310">
        <v>94.7</v>
      </c>
      <c r="E91" s="309">
        <v>96.9</v>
      </c>
      <c r="F91" s="481">
        <v>88.9</v>
      </c>
      <c r="G91" s="398">
        <v>84.1</v>
      </c>
      <c r="I91" s="475"/>
      <c r="J91" s="475"/>
    </row>
    <row r="92" spans="1:10" x14ac:dyDescent="0.2">
      <c r="A92" s="231" t="s">
        <v>8</v>
      </c>
      <c r="B92" s="482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399">
        <v>7.3999999999999996E-2</v>
      </c>
      <c r="I92" s="475"/>
      <c r="J92" s="475"/>
    </row>
    <row r="93" spans="1:10" x14ac:dyDescent="0.2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390">
        <f t="shared" si="12"/>
        <v>10.240000000000009</v>
      </c>
      <c r="H93" s="228"/>
    </row>
    <row r="94" spans="1:10" ht="13.5" thickBot="1" x14ac:dyDescent="0.25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00">
        <f>G90-F77</f>
        <v>-25</v>
      </c>
    </row>
    <row r="95" spans="1:10" x14ac:dyDescent="0.2">
      <c r="A95" s="273" t="s">
        <v>52</v>
      </c>
      <c r="B95" s="362">
        <v>219</v>
      </c>
      <c r="C95" s="321">
        <v>327</v>
      </c>
      <c r="D95" s="321">
        <v>383</v>
      </c>
      <c r="E95" s="321">
        <v>313</v>
      </c>
      <c r="F95" s="445">
        <v>234</v>
      </c>
      <c r="G95" s="393">
        <f>SUM(B95:F95)</f>
        <v>1476</v>
      </c>
      <c r="H95" s="200" t="s">
        <v>56</v>
      </c>
      <c r="I95" s="271">
        <f>G82-G95</f>
        <v>0</v>
      </c>
      <c r="J95" s="370">
        <f>I95/G82</f>
        <v>0</v>
      </c>
    </row>
    <row r="96" spans="1:10" x14ac:dyDescent="0.2">
      <c r="A96" s="273" t="s">
        <v>28</v>
      </c>
      <c r="B96" s="218">
        <v>68</v>
      </c>
      <c r="C96" s="275">
        <v>68</v>
      </c>
      <c r="D96" s="275">
        <v>68</v>
      </c>
      <c r="E96" s="275">
        <v>68</v>
      </c>
      <c r="F96" s="219">
        <v>68</v>
      </c>
      <c r="G96" s="394"/>
      <c r="H96" s="200" t="s">
        <v>57</v>
      </c>
      <c r="I96" s="200">
        <v>66.47</v>
      </c>
      <c r="J96" s="228"/>
    </row>
    <row r="97" spans="1:10" ht="13.5" thickBot="1" x14ac:dyDescent="0.25">
      <c r="A97" s="274" t="s">
        <v>26</v>
      </c>
      <c r="B97" s="471">
        <f>B96-B83</f>
        <v>1.5</v>
      </c>
      <c r="C97" s="472">
        <f t="shared" ref="C97:F97" si="14">C96-C83</f>
        <v>1.5</v>
      </c>
      <c r="D97" s="472">
        <f t="shared" si="14"/>
        <v>1.5</v>
      </c>
      <c r="E97" s="217">
        <f t="shared" si="14"/>
        <v>1.5</v>
      </c>
      <c r="F97" s="410">
        <f t="shared" si="14"/>
        <v>1.5</v>
      </c>
      <c r="G97" s="395"/>
      <c r="H97" s="200" t="s">
        <v>26</v>
      </c>
      <c r="I97" s="200">
        <f>I96-I83</f>
        <v>1.4699999999999989</v>
      </c>
    </row>
    <row r="99" spans="1:10" ht="13.5" thickBot="1" x14ac:dyDescent="0.25"/>
    <row r="100" spans="1:10" ht="13.5" thickBot="1" x14ac:dyDescent="0.25">
      <c r="A100" s="278" t="s">
        <v>139</v>
      </c>
      <c r="B100" s="1137" t="s">
        <v>53</v>
      </c>
      <c r="C100" s="1138"/>
      <c r="D100" s="1138"/>
      <c r="E100" s="1138"/>
      <c r="F100" s="443"/>
      <c r="G100" s="299" t="s">
        <v>0</v>
      </c>
    </row>
    <row r="101" spans="1:10" ht="13.5" thickBot="1" x14ac:dyDescent="0.25">
      <c r="A101" s="231" t="s">
        <v>2</v>
      </c>
      <c r="B101" s="401">
        <v>1</v>
      </c>
      <c r="C101" s="402">
        <v>2</v>
      </c>
      <c r="D101" s="402">
        <v>3</v>
      </c>
      <c r="E101" s="402">
        <v>4</v>
      </c>
      <c r="F101" s="479">
        <v>5</v>
      </c>
      <c r="G101" s="444"/>
    </row>
    <row r="102" spans="1:10" x14ac:dyDescent="0.2">
      <c r="A102" s="236" t="s">
        <v>3</v>
      </c>
      <c r="B102" s="403">
        <v>1400</v>
      </c>
      <c r="C102" s="404">
        <v>1400</v>
      </c>
      <c r="D102" s="405">
        <v>1400</v>
      </c>
      <c r="E102" s="405">
        <v>1400</v>
      </c>
      <c r="F102" s="406">
        <v>1400</v>
      </c>
      <c r="G102" s="411">
        <v>1400</v>
      </c>
    </row>
    <row r="103" spans="1:10" x14ac:dyDescent="0.2">
      <c r="A103" s="242" t="s">
        <v>6</v>
      </c>
      <c r="B103" s="306">
        <v>1384</v>
      </c>
      <c r="C103" s="307">
        <v>1439</v>
      </c>
      <c r="D103" s="307">
        <v>1469</v>
      </c>
      <c r="E103" s="307">
        <v>1570</v>
      </c>
      <c r="F103" s="407">
        <v>1622</v>
      </c>
      <c r="G103" s="397">
        <v>1496</v>
      </c>
      <c r="I103" s="475"/>
      <c r="J103" s="475"/>
    </row>
    <row r="104" spans="1:10" x14ac:dyDescent="0.2">
      <c r="A104" s="231" t="s">
        <v>7</v>
      </c>
      <c r="B104" s="480">
        <v>95.2</v>
      </c>
      <c r="C104" s="310">
        <v>90.6</v>
      </c>
      <c r="D104" s="310">
        <v>100</v>
      </c>
      <c r="E104" s="309">
        <v>93.5</v>
      </c>
      <c r="F104" s="481">
        <v>91.3</v>
      </c>
      <c r="G104" s="398">
        <v>80</v>
      </c>
      <c r="I104" s="475"/>
      <c r="J104" s="475"/>
    </row>
    <row r="105" spans="1:10" x14ac:dyDescent="0.2">
      <c r="A105" s="231" t="s">
        <v>8</v>
      </c>
      <c r="B105" s="482">
        <v>6.2E-2</v>
      </c>
      <c r="C105" s="311">
        <v>5.7000000000000002E-2</v>
      </c>
      <c r="D105" s="311">
        <v>4.3999999999999997E-2</v>
      </c>
      <c r="E105" s="253">
        <v>5.7000000000000002E-2</v>
      </c>
      <c r="F105" s="254">
        <v>6.7000000000000004E-2</v>
      </c>
      <c r="G105" s="399">
        <v>7.8E-2</v>
      </c>
      <c r="I105" s="475"/>
      <c r="J105" s="475"/>
    </row>
    <row r="106" spans="1:10" x14ac:dyDescent="0.2">
      <c r="A106" s="242" t="s">
        <v>1</v>
      </c>
      <c r="B106" s="257">
        <f t="shared" ref="B106:G106" si="15">B103/B102*100-100</f>
        <v>-1.1428571428571388</v>
      </c>
      <c r="C106" s="258">
        <f t="shared" si="15"/>
        <v>2.7857142857142776</v>
      </c>
      <c r="D106" s="258">
        <f t="shared" si="15"/>
        <v>4.9285714285714448</v>
      </c>
      <c r="E106" s="258">
        <f t="shared" si="15"/>
        <v>12.142857142857139</v>
      </c>
      <c r="F106" s="259">
        <f t="shared" si="15"/>
        <v>15.857142857142861</v>
      </c>
      <c r="G106" s="390">
        <f t="shared" si="15"/>
        <v>6.857142857142847</v>
      </c>
      <c r="H106" s="228"/>
    </row>
    <row r="107" spans="1:10" ht="13.5" thickBot="1" x14ac:dyDescent="0.25">
      <c r="A107" s="261" t="s">
        <v>27</v>
      </c>
      <c r="B107" s="220">
        <f>B103-B90</f>
        <v>77</v>
      </c>
      <c r="C107" s="221">
        <f t="shared" ref="C107:F107" si="16">C103-C90</f>
        <v>137</v>
      </c>
      <c r="D107" s="221">
        <f t="shared" si="16"/>
        <v>116</v>
      </c>
      <c r="E107" s="221">
        <f t="shared" si="16"/>
        <v>135</v>
      </c>
      <c r="F107" s="226">
        <f t="shared" si="16"/>
        <v>129</v>
      </c>
      <c r="G107" s="400">
        <f>G103-F90</f>
        <v>3</v>
      </c>
    </row>
    <row r="108" spans="1:10" x14ac:dyDescent="0.2">
      <c r="A108" s="273" t="s">
        <v>52</v>
      </c>
      <c r="B108" s="362">
        <v>219</v>
      </c>
      <c r="C108" s="321">
        <v>327</v>
      </c>
      <c r="D108" s="321">
        <v>382</v>
      </c>
      <c r="E108" s="321">
        <v>313</v>
      </c>
      <c r="F108" s="445">
        <v>234</v>
      </c>
      <c r="G108" s="393">
        <f>SUM(B108:F108)</f>
        <v>1475</v>
      </c>
      <c r="H108" s="200" t="s">
        <v>56</v>
      </c>
      <c r="I108" s="271">
        <f>G95-G108</f>
        <v>1</v>
      </c>
      <c r="J108" s="370">
        <f>I108/G95</f>
        <v>6.7750677506775068E-4</v>
      </c>
    </row>
    <row r="109" spans="1:10" x14ac:dyDescent="0.2">
      <c r="A109" s="273" t="s">
        <v>28</v>
      </c>
      <c r="B109" s="218">
        <v>70</v>
      </c>
      <c r="C109" s="275">
        <v>70</v>
      </c>
      <c r="D109" s="275">
        <v>70</v>
      </c>
      <c r="E109" s="275">
        <v>70</v>
      </c>
      <c r="F109" s="219">
        <v>70</v>
      </c>
      <c r="G109" s="394"/>
      <c r="H109" s="200" t="s">
        <v>57</v>
      </c>
      <c r="I109" s="200">
        <v>68.03</v>
      </c>
      <c r="J109" s="228"/>
    </row>
    <row r="110" spans="1:10" ht="13.5" thickBot="1" x14ac:dyDescent="0.25">
      <c r="A110" s="274" t="s">
        <v>26</v>
      </c>
      <c r="B110" s="471">
        <f>B109-B96</f>
        <v>2</v>
      </c>
      <c r="C110" s="472">
        <f t="shared" ref="C110:F110" si="17">C109-C96</f>
        <v>2</v>
      </c>
      <c r="D110" s="472">
        <f t="shared" si="17"/>
        <v>2</v>
      </c>
      <c r="E110" s="472">
        <f t="shared" si="17"/>
        <v>2</v>
      </c>
      <c r="F110" s="518">
        <f t="shared" si="17"/>
        <v>2</v>
      </c>
      <c r="G110" s="395"/>
      <c r="H110" s="200" t="s">
        <v>26</v>
      </c>
      <c r="I110" s="200">
        <f>I109-I96</f>
        <v>1.5600000000000023</v>
      </c>
    </row>
    <row r="111" spans="1:10" x14ac:dyDescent="0.2">
      <c r="B111" s="200">
        <v>70</v>
      </c>
      <c r="C111" s="200">
        <v>70</v>
      </c>
      <c r="D111" s="200">
        <v>70</v>
      </c>
      <c r="E111" s="200">
        <v>70</v>
      </c>
      <c r="F111" s="200">
        <v>70</v>
      </c>
    </row>
    <row r="112" spans="1:10" ht="13.5" thickBot="1" x14ac:dyDescent="0.25"/>
    <row r="113" spans="1:19" ht="13.5" thickBot="1" x14ac:dyDescent="0.25">
      <c r="A113" s="278" t="s">
        <v>152</v>
      </c>
      <c r="B113" s="1137" t="s">
        <v>53</v>
      </c>
      <c r="C113" s="1138"/>
      <c r="D113" s="1138"/>
      <c r="E113" s="1138"/>
      <c r="F113" s="443"/>
      <c r="G113" s="299" t="s">
        <v>0</v>
      </c>
    </row>
    <row r="114" spans="1:19" ht="13.5" thickBot="1" x14ac:dyDescent="0.25">
      <c r="A114" s="231" t="s">
        <v>2</v>
      </c>
      <c r="B114" s="401">
        <v>1</v>
      </c>
      <c r="C114" s="402">
        <v>2</v>
      </c>
      <c r="D114" s="402">
        <v>3</v>
      </c>
      <c r="E114" s="402">
        <v>4</v>
      </c>
      <c r="F114" s="479">
        <v>5</v>
      </c>
      <c r="G114" s="444">
        <v>134</v>
      </c>
    </row>
    <row r="115" spans="1:19" x14ac:dyDescent="0.2">
      <c r="A115" s="236" t="s">
        <v>3</v>
      </c>
      <c r="B115" s="403">
        <v>1540</v>
      </c>
      <c r="C115" s="404">
        <v>1540</v>
      </c>
      <c r="D115" s="405">
        <v>1540</v>
      </c>
      <c r="E115" s="405">
        <v>1540</v>
      </c>
      <c r="F115" s="406">
        <v>1540</v>
      </c>
      <c r="G115" s="411">
        <v>1540</v>
      </c>
    </row>
    <row r="116" spans="1:19" x14ac:dyDescent="0.2">
      <c r="A116" s="242" t="s">
        <v>6</v>
      </c>
      <c r="B116" s="306">
        <v>1528</v>
      </c>
      <c r="C116" s="307">
        <v>1579</v>
      </c>
      <c r="D116" s="307">
        <v>1598</v>
      </c>
      <c r="E116" s="307">
        <v>1677</v>
      </c>
      <c r="F116" s="407">
        <v>1746</v>
      </c>
      <c r="G116" s="397">
        <v>1631</v>
      </c>
      <c r="I116" s="475"/>
      <c r="J116" s="475"/>
    </row>
    <row r="117" spans="1:19" x14ac:dyDescent="0.2">
      <c r="A117" s="231" t="s">
        <v>7</v>
      </c>
      <c r="B117" s="480">
        <v>100</v>
      </c>
      <c r="C117" s="310">
        <v>100</v>
      </c>
      <c r="D117" s="310">
        <v>100</v>
      </c>
      <c r="E117" s="309">
        <v>100</v>
      </c>
      <c r="F117" s="481">
        <v>96.7</v>
      </c>
      <c r="G117" s="398">
        <v>94</v>
      </c>
      <c r="I117" s="475"/>
      <c r="J117" s="475"/>
    </row>
    <row r="118" spans="1:19" x14ac:dyDescent="0.2">
      <c r="A118" s="231" t="s">
        <v>8</v>
      </c>
      <c r="B118" s="482">
        <v>2.5000000000000001E-2</v>
      </c>
      <c r="C118" s="311">
        <v>2.8000000000000001E-2</v>
      </c>
      <c r="D118" s="311">
        <v>2.8000000000000001E-2</v>
      </c>
      <c r="E118" s="253">
        <v>2.7E-2</v>
      </c>
      <c r="F118" s="254">
        <v>3.9E-2</v>
      </c>
      <c r="G118" s="399">
        <v>5.6000000000000001E-2</v>
      </c>
      <c r="I118" s="475"/>
      <c r="J118" s="475"/>
    </row>
    <row r="119" spans="1:19" x14ac:dyDescent="0.2">
      <c r="A119" s="242" t="s">
        <v>1</v>
      </c>
      <c r="B119" s="257">
        <f t="shared" ref="B119:G119" si="18">B116/B115*100-100</f>
        <v>-0.77922077922077904</v>
      </c>
      <c r="C119" s="258">
        <f t="shared" si="18"/>
        <v>2.5324675324675354</v>
      </c>
      <c r="D119" s="258">
        <f t="shared" si="18"/>
        <v>3.7662337662337677</v>
      </c>
      <c r="E119" s="258">
        <f t="shared" si="18"/>
        <v>8.8961038961038952</v>
      </c>
      <c r="F119" s="259">
        <f t="shared" si="18"/>
        <v>13.376623376623371</v>
      </c>
      <c r="G119" s="390">
        <f t="shared" si="18"/>
        <v>5.9090909090909065</v>
      </c>
      <c r="H119" s="228"/>
    </row>
    <row r="120" spans="1:19" ht="13.5" thickBot="1" x14ac:dyDescent="0.25">
      <c r="A120" s="261" t="s">
        <v>27</v>
      </c>
      <c r="B120" s="220">
        <f>B116-B103</f>
        <v>144</v>
      </c>
      <c r="C120" s="221">
        <f t="shared" ref="C120:F120" si="19">C116-C103</f>
        <v>140</v>
      </c>
      <c r="D120" s="221">
        <f t="shared" si="19"/>
        <v>129</v>
      </c>
      <c r="E120" s="221">
        <f t="shared" si="19"/>
        <v>107</v>
      </c>
      <c r="F120" s="226">
        <f t="shared" si="19"/>
        <v>124</v>
      </c>
      <c r="G120" s="400">
        <f>G116-F103</f>
        <v>9</v>
      </c>
      <c r="H120" s="364" t="s">
        <v>176</v>
      </c>
    </row>
    <row r="121" spans="1:19" x14ac:dyDescent="0.2">
      <c r="A121" s="273" t="s">
        <v>52</v>
      </c>
      <c r="B121" s="515">
        <v>217</v>
      </c>
      <c r="C121" s="516">
        <v>240</v>
      </c>
      <c r="D121" s="516">
        <v>308</v>
      </c>
      <c r="E121" s="516">
        <v>263</v>
      </c>
      <c r="F121" s="517">
        <v>302</v>
      </c>
      <c r="G121" s="393">
        <f>SUM(B121:F121)</f>
        <v>1330</v>
      </c>
      <c r="H121" s="200" t="s">
        <v>56</v>
      </c>
      <c r="I121" s="271">
        <f>G108-G121</f>
        <v>145</v>
      </c>
      <c r="J121" s="370">
        <f>I121/G108</f>
        <v>9.8305084745762716E-2</v>
      </c>
    </row>
    <row r="122" spans="1:19" x14ac:dyDescent="0.2">
      <c r="A122" s="273" t="s">
        <v>28</v>
      </c>
      <c r="B122" s="218">
        <v>71.5</v>
      </c>
      <c r="C122" s="275">
        <v>71.5</v>
      </c>
      <c r="D122" s="275">
        <v>71.5</v>
      </c>
      <c r="E122" s="275">
        <v>71.5</v>
      </c>
      <c r="F122" s="219">
        <v>71.5</v>
      </c>
      <c r="G122" s="394"/>
      <c r="H122" s="200" t="s">
        <v>57</v>
      </c>
      <c r="I122" s="200">
        <v>70.290000000000006</v>
      </c>
      <c r="J122" s="228"/>
    </row>
    <row r="123" spans="1:19" ht="13.5" thickBot="1" x14ac:dyDescent="0.25">
      <c r="A123" s="274" t="s">
        <v>26</v>
      </c>
      <c r="B123" s="538">
        <f>B122-B109</f>
        <v>1.5</v>
      </c>
      <c r="C123" s="539">
        <f t="shared" ref="C123:F123" si="20">C122-C109</f>
        <v>1.5</v>
      </c>
      <c r="D123" s="539">
        <f t="shared" si="20"/>
        <v>1.5</v>
      </c>
      <c r="E123" s="539">
        <f t="shared" si="20"/>
        <v>1.5</v>
      </c>
      <c r="F123" s="540">
        <f t="shared" si="20"/>
        <v>1.5</v>
      </c>
      <c r="G123" s="395"/>
      <c r="H123" s="200" t="s">
        <v>26</v>
      </c>
      <c r="I123" s="200">
        <f>I122-I109</f>
        <v>2.2600000000000051</v>
      </c>
    </row>
    <row r="124" spans="1:19" x14ac:dyDescent="0.2">
      <c r="B124" s="200">
        <v>71.5</v>
      </c>
      <c r="C124" s="496">
        <v>71.5</v>
      </c>
      <c r="D124" s="496">
        <v>71.5</v>
      </c>
      <c r="E124" s="496">
        <v>71.5</v>
      </c>
      <c r="F124" s="496">
        <v>71.5</v>
      </c>
    </row>
    <row r="125" spans="1:19" ht="13.5" thickBot="1" x14ac:dyDescent="0.25"/>
    <row r="126" spans="1:19" ht="13.5" thickBot="1" x14ac:dyDescent="0.25">
      <c r="A126" s="278" t="s">
        <v>179</v>
      </c>
      <c r="B126" s="1137" t="s">
        <v>53</v>
      </c>
      <c r="C126" s="1138"/>
      <c r="D126" s="1138"/>
      <c r="E126" s="1138"/>
      <c r="F126" s="510"/>
      <c r="G126" s="299" t="s">
        <v>0</v>
      </c>
      <c r="H126" s="511"/>
      <c r="I126" s="511"/>
    </row>
    <row r="127" spans="1:19" ht="13.5" thickBot="1" x14ac:dyDescent="0.25">
      <c r="A127" s="231" t="s">
        <v>2</v>
      </c>
      <c r="B127" s="401">
        <v>1</v>
      </c>
      <c r="C127" s="402">
        <v>2</v>
      </c>
      <c r="D127" s="402">
        <v>3</v>
      </c>
      <c r="E127" s="402">
        <v>4</v>
      </c>
      <c r="F127" s="479">
        <v>5</v>
      </c>
      <c r="G127" s="444">
        <v>134</v>
      </c>
      <c r="H127" s="511"/>
      <c r="I127" s="511"/>
    </row>
    <row r="128" spans="1:19" ht="12.75" customHeight="1" thickBot="1" x14ac:dyDescent="0.25">
      <c r="A128" s="236" t="s">
        <v>3</v>
      </c>
      <c r="B128" s="403">
        <v>1670</v>
      </c>
      <c r="C128" s="404">
        <v>1670</v>
      </c>
      <c r="D128" s="405">
        <v>1670</v>
      </c>
      <c r="E128" s="405">
        <v>1670</v>
      </c>
      <c r="F128" s="406">
        <v>1670</v>
      </c>
      <c r="G128" s="411">
        <v>1670</v>
      </c>
      <c r="H128" s="511"/>
      <c r="I128" s="511"/>
      <c r="Q128" s="1182" t="s">
        <v>191</v>
      </c>
      <c r="R128" s="1183"/>
      <c r="S128" s="1184"/>
    </row>
    <row r="129" spans="1:22" x14ac:dyDescent="0.2">
      <c r="A129" s="242" t="s">
        <v>6</v>
      </c>
      <c r="B129" s="306">
        <v>1631</v>
      </c>
      <c r="C129" s="307">
        <v>1688</v>
      </c>
      <c r="D129" s="307">
        <v>1740</v>
      </c>
      <c r="E129" s="307">
        <v>1787</v>
      </c>
      <c r="F129" s="407">
        <v>1839</v>
      </c>
      <c r="G129" s="397">
        <v>1745</v>
      </c>
      <c r="H129" s="511"/>
      <c r="I129" s="475"/>
      <c r="Q129" s="549" t="s">
        <v>185</v>
      </c>
      <c r="R129" s="550" t="s">
        <v>155</v>
      </c>
      <c r="S129" s="551" t="s">
        <v>52</v>
      </c>
      <c r="T129" s="1163" t="s">
        <v>192</v>
      </c>
      <c r="U129" s="1148"/>
      <c r="V129" s="1148"/>
    </row>
    <row r="130" spans="1:22" ht="25.5" x14ac:dyDescent="0.2">
      <c r="A130" s="231" t="s">
        <v>7</v>
      </c>
      <c r="B130" s="480">
        <v>95.2</v>
      </c>
      <c r="C130" s="310">
        <v>100</v>
      </c>
      <c r="D130" s="310">
        <v>96.7</v>
      </c>
      <c r="E130" s="309">
        <v>100</v>
      </c>
      <c r="F130" s="481">
        <v>96.7</v>
      </c>
      <c r="G130" s="398">
        <v>91.6</v>
      </c>
      <c r="H130" s="364" t="s">
        <v>181</v>
      </c>
      <c r="I130" s="475"/>
      <c r="Q130" s="548" t="s">
        <v>186</v>
      </c>
      <c r="R130" s="437">
        <v>1420</v>
      </c>
      <c r="S130" s="547">
        <v>141</v>
      </c>
      <c r="T130" s="1163"/>
      <c r="U130" s="1148"/>
      <c r="V130" s="1148"/>
    </row>
    <row r="131" spans="1:22" ht="25.5" x14ac:dyDescent="0.2">
      <c r="A131" s="231" t="s">
        <v>8</v>
      </c>
      <c r="B131" s="482">
        <v>5.5E-2</v>
      </c>
      <c r="C131" s="311">
        <v>2.9000000000000001E-2</v>
      </c>
      <c r="D131" s="311">
        <v>3.6999999999999998E-2</v>
      </c>
      <c r="E131" s="253">
        <v>3.4000000000000002E-2</v>
      </c>
      <c r="F131" s="254">
        <v>5.0999999999999997E-2</v>
      </c>
      <c r="G131" s="399">
        <v>5.8000000000000003E-2</v>
      </c>
      <c r="H131" s="511"/>
      <c r="I131" s="475"/>
      <c r="Q131" s="548">
        <v>1</v>
      </c>
      <c r="R131" s="437" t="s">
        <v>187</v>
      </c>
      <c r="S131" s="547">
        <v>217</v>
      </c>
      <c r="T131" s="1163"/>
      <c r="U131" s="1148"/>
      <c r="V131" s="1148"/>
    </row>
    <row r="132" spans="1:22" ht="25.5" x14ac:dyDescent="0.2">
      <c r="A132" s="242" t="s">
        <v>1</v>
      </c>
      <c r="B132" s="257">
        <f t="shared" ref="B132:G132" si="21">B129/B128*100-100</f>
        <v>-2.3353293413173617</v>
      </c>
      <c r="C132" s="258">
        <f t="shared" si="21"/>
        <v>1.0778443113772482</v>
      </c>
      <c r="D132" s="258">
        <f t="shared" si="21"/>
        <v>4.1916167664670638</v>
      </c>
      <c r="E132" s="258">
        <f t="shared" si="21"/>
        <v>7.0059880239520851</v>
      </c>
      <c r="F132" s="259">
        <f t="shared" si="21"/>
        <v>10.119760479041901</v>
      </c>
      <c r="G132" s="390">
        <f t="shared" si="21"/>
        <v>4.4910179640718582</v>
      </c>
      <c r="H132" s="228"/>
      <c r="I132" s="511"/>
      <c r="Q132" s="548">
        <v>2</v>
      </c>
      <c r="R132" s="437" t="s">
        <v>188</v>
      </c>
      <c r="S132" s="547">
        <v>240</v>
      </c>
      <c r="T132" s="1163"/>
      <c r="U132" s="1148"/>
      <c r="V132" s="1148"/>
    </row>
    <row r="133" spans="1:22" ht="26.25" thickBot="1" x14ac:dyDescent="0.25">
      <c r="A133" s="261" t="s">
        <v>27</v>
      </c>
      <c r="B133" s="220">
        <f>B129-B116</f>
        <v>103</v>
      </c>
      <c r="C133" s="221">
        <f t="shared" ref="C133:F133" si="22">C129-C116</f>
        <v>109</v>
      </c>
      <c r="D133" s="221">
        <f t="shared" si="22"/>
        <v>142</v>
      </c>
      <c r="E133" s="221">
        <f t="shared" si="22"/>
        <v>110</v>
      </c>
      <c r="F133" s="226">
        <f t="shared" si="22"/>
        <v>93</v>
      </c>
      <c r="G133" s="400">
        <f>G129-F116</f>
        <v>-1</v>
      </c>
      <c r="H133" s="527"/>
      <c r="I133" s="511"/>
      <c r="Q133" s="548">
        <v>3</v>
      </c>
      <c r="R133" s="437" t="s">
        <v>189</v>
      </c>
      <c r="S133" s="547">
        <v>308</v>
      </c>
      <c r="T133" s="1163"/>
      <c r="U133" s="1148"/>
      <c r="V133" s="1148"/>
    </row>
    <row r="134" spans="1:22" ht="25.5" x14ac:dyDescent="0.2">
      <c r="A134" s="273" t="s">
        <v>52</v>
      </c>
      <c r="B134" s="528">
        <v>216</v>
      </c>
      <c r="C134" s="529">
        <v>240</v>
      </c>
      <c r="D134" s="529">
        <v>308</v>
      </c>
      <c r="E134" s="529">
        <v>263</v>
      </c>
      <c r="F134" s="530">
        <v>302</v>
      </c>
      <c r="G134" s="393">
        <f>SUM(B134:F134)</f>
        <v>1329</v>
      </c>
      <c r="H134" s="511" t="s">
        <v>56</v>
      </c>
      <c r="I134" s="271">
        <f>G121-G134</f>
        <v>1</v>
      </c>
      <c r="Q134" s="548">
        <v>4</v>
      </c>
      <c r="R134" s="437" t="s">
        <v>190</v>
      </c>
      <c r="S134" s="547">
        <v>263</v>
      </c>
      <c r="T134" s="1163"/>
      <c r="U134" s="1148"/>
      <c r="V134" s="1148"/>
    </row>
    <row r="135" spans="1:22" ht="13.5" thickBot="1" x14ac:dyDescent="0.25">
      <c r="A135" s="273" t="s">
        <v>28</v>
      </c>
      <c r="B135" s="218">
        <v>73.5</v>
      </c>
      <c r="C135" s="512">
        <v>73.5</v>
      </c>
      <c r="D135" s="512">
        <v>73.5</v>
      </c>
      <c r="E135" s="512">
        <v>73.5</v>
      </c>
      <c r="F135" s="219">
        <v>73.5</v>
      </c>
      <c r="G135" s="394"/>
      <c r="H135" s="511" t="s">
        <v>57</v>
      </c>
      <c r="I135" s="511">
        <v>70.459999999999994</v>
      </c>
      <c r="J135" s="541" t="s">
        <v>183</v>
      </c>
      <c r="Q135" s="216">
        <v>5</v>
      </c>
      <c r="R135" s="217">
        <v>1660</v>
      </c>
      <c r="S135" s="410">
        <v>302</v>
      </c>
    </row>
    <row r="136" spans="1:22" ht="13.5" thickBot="1" x14ac:dyDescent="0.25">
      <c r="A136" s="274" t="s">
        <v>26</v>
      </c>
      <c r="B136" s="574">
        <v>2.5</v>
      </c>
      <c r="C136" s="575">
        <v>2.5</v>
      </c>
      <c r="D136" s="575">
        <v>2.5</v>
      </c>
      <c r="E136" s="575">
        <v>2.5</v>
      </c>
      <c r="F136" s="576">
        <v>2.5</v>
      </c>
      <c r="G136" s="395"/>
      <c r="H136" s="511" t="s">
        <v>26</v>
      </c>
      <c r="I136" s="537">
        <f>I135-I122</f>
        <v>0.16999999999998749</v>
      </c>
      <c r="J136" s="552" t="s">
        <v>182</v>
      </c>
      <c r="K136" s="553"/>
    </row>
    <row r="138" spans="1:22" ht="13.5" thickBot="1" x14ac:dyDescent="0.25">
      <c r="J138" s="1185" t="s">
        <v>193</v>
      </c>
      <c r="K138" s="1185"/>
      <c r="L138" s="1185"/>
      <c r="M138" s="1185"/>
      <c r="N138" s="1185"/>
      <c r="O138" s="1185"/>
      <c r="P138" s="1185"/>
    </row>
    <row r="139" spans="1:22" ht="13.5" thickBot="1" x14ac:dyDescent="0.25">
      <c r="A139" s="278" t="s">
        <v>194</v>
      </c>
      <c r="B139" s="1137" t="s">
        <v>53</v>
      </c>
      <c r="C139" s="1138"/>
      <c r="D139" s="1138"/>
      <c r="E139" s="1138"/>
      <c r="F139" s="542"/>
      <c r="G139" s="299" t="s">
        <v>0</v>
      </c>
      <c r="H139" s="543"/>
      <c r="I139" s="543"/>
      <c r="J139" s="1185"/>
      <c r="K139" s="1185"/>
      <c r="L139" s="1185"/>
      <c r="M139" s="1185"/>
      <c r="N139" s="1185"/>
      <c r="O139" s="1185"/>
      <c r="P139" s="1185"/>
    </row>
    <row r="140" spans="1:22" ht="13.5" thickBot="1" x14ac:dyDescent="0.25">
      <c r="A140" s="231" t="s">
        <v>2</v>
      </c>
      <c r="B140" s="401">
        <v>1</v>
      </c>
      <c r="C140" s="402">
        <v>2</v>
      </c>
      <c r="D140" s="402">
        <v>3</v>
      </c>
      <c r="E140" s="402">
        <v>4</v>
      </c>
      <c r="F140" s="479">
        <v>5</v>
      </c>
      <c r="G140" s="444"/>
      <c r="H140" s="543"/>
      <c r="I140" s="543"/>
    </row>
    <row r="141" spans="1:22" x14ac:dyDescent="0.2">
      <c r="A141" s="236" t="s">
        <v>3</v>
      </c>
      <c r="B141" s="403">
        <v>1790</v>
      </c>
      <c r="C141" s="404">
        <v>1790</v>
      </c>
      <c r="D141" s="405">
        <v>1790</v>
      </c>
      <c r="E141" s="405">
        <v>1790</v>
      </c>
      <c r="F141" s="406">
        <v>1790</v>
      </c>
      <c r="G141" s="411">
        <v>1790</v>
      </c>
      <c r="H141" s="543"/>
      <c r="I141" s="543"/>
    </row>
    <row r="142" spans="1:22" x14ac:dyDescent="0.2">
      <c r="A142" s="242" t="s">
        <v>6</v>
      </c>
      <c r="B142" s="306">
        <v>1759</v>
      </c>
      <c r="C142" s="307">
        <v>1799</v>
      </c>
      <c r="D142" s="307">
        <v>1831</v>
      </c>
      <c r="E142" s="307">
        <v>1892</v>
      </c>
      <c r="F142" s="407">
        <v>1904</v>
      </c>
      <c r="G142" s="397">
        <v>1843</v>
      </c>
      <c r="H142" s="543"/>
      <c r="I142" s="475"/>
    </row>
    <row r="143" spans="1:22" x14ac:dyDescent="0.2">
      <c r="A143" s="231" t="s">
        <v>7</v>
      </c>
      <c r="B143" s="480">
        <v>100</v>
      </c>
      <c r="C143" s="310">
        <v>95.8</v>
      </c>
      <c r="D143" s="310">
        <v>100</v>
      </c>
      <c r="E143" s="309">
        <v>100</v>
      </c>
      <c r="F143" s="481">
        <v>93.3</v>
      </c>
      <c r="G143" s="398">
        <v>92.4</v>
      </c>
    </row>
    <row r="144" spans="1:22" x14ac:dyDescent="0.2">
      <c r="A144" s="231" t="s">
        <v>8</v>
      </c>
      <c r="B144" s="482">
        <v>3.6999999999999998E-2</v>
      </c>
      <c r="C144" s="311">
        <v>4.1000000000000002E-2</v>
      </c>
      <c r="D144" s="311">
        <v>0.04</v>
      </c>
      <c r="E144" s="253">
        <v>3.6999999999999998E-2</v>
      </c>
      <c r="F144" s="254">
        <v>6.5000000000000002E-2</v>
      </c>
      <c r="G144" s="399">
        <v>5.5E-2</v>
      </c>
      <c r="H144" s="543"/>
      <c r="I144" s="475"/>
    </row>
    <row r="145" spans="1:9" x14ac:dyDescent="0.2">
      <c r="A145" s="242" t="s">
        <v>1</v>
      </c>
      <c r="B145" s="257">
        <f t="shared" ref="B145:G145" si="23">B142/B141*100-100</f>
        <v>-1.731843575418992</v>
      </c>
      <c r="C145" s="258">
        <f t="shared" si="23"/>
        <v>0.50279329608937928</v>
      </c>
      <c r="D145" s="258">
        <f t="shared" si="23"/>
        <v>2.2905027932960849</v>
      </c>
      <c r="E145" s="258">
        <f t="shared" si="23"/>
        <v>5.6983240223463838</v>
      </c>
      <c r="F145" s="259">
        <f t="shared" si="23"/>
        <v>6.3687150837988753</v>
      </c>
      <c r="G145" s="390">
        <f t="shared" si="23"/>
        <v>2.9608938547486048</v>
      </c>
      <c r="H145" s="228"/>
      <c r="I145" s="543"/>
    </row>
    <row r="146" spans="1:9" ht="13.5" thickBot="1" x14ac:dyDescent="0.25">
      <c r="A146" s="261" t="s">
        <v>27</v>
      </c>
      <c r="B146" s="262">
        <f>B142-B129</f>
        <v>128</v>
      </c>
      <c r="C146" s="263">
        <f t="shared" ref="C146:F146" si="24">C142-C129</f>
        <v>111</v>
      </c>
      <c r="D146" s="263">
        <f t="shared" si="24"/>
        <v>91</v>
      </c>
      <c r="E146" s="263">
        <f t="shared" si="24"/>
        <v>105</v>
      </c>
      <c r="F146" s="264">
        <f t="shared" si="24"/>
        <v>65</v>
      </c>
      <c r="G146" s="400">
        <f>G142-F129</f>
        <v>4</v>
      </c>
      <c r="H146" s="527"/>
      <c r="I146" s="543"/>
    </row>
    <row r="147" spans="1:9" x14ac:dyDescent="0.2">
      <c r="A147" s="273" t="s">
        <v>52</v>
      </c>
      <c r="B147" s="567">
        <v>216</v>
      </c>
      <c r="C147" s="556">
        <v>240</v>
      </c>
      <c r="D147" s="556">
        <v>308</v>
      </c>
      <c r="E147" s="556">
        <v>263</v>
      </c>
      <c r="F147" s="568">
        <v>302</v>
      </c>
      <c r="G147" s="393">
        <f>SUM(B147:F147)</f>
        <v>1329</v>
      </c>
      <c r="H147" s="543" t="s">
        <v>56</v>
      </c>
      <c r="I147" s="271">
        <f>G134-G147</f>
        <v>0</v>
      </c>
    </row>
    <row r="148" spans="1:9" x14ac:dyDescent="0.2">
      <c r="A148" s="273" t="s">
        <v>28</v>
      </c>
      <c r="B148" s="218">
        <v>75.5</v>
      </c>
      <c r="C148" s="554">
        <v>75.5</v>
      </c>
      <c r="D148" s="554">
        <v>75.5</v>
      </c>
      <c r="E148" s="554">
        <v>75.5</v>
      </c>
      <c r="F148" s="219">
        <v>75.5</v>
      </c>
      <c r="G148" s="394"/>
      <c r="H148" s="543" t="s">
        <v>57</v>
      </c>
      <c r="I148" s="543">
        <v>73.510000000000005</v>
      </c>
    </row>
    <row r="149" spans="1:9" ht="13.5" thickBot="1" x14ac:dyDescent="0.25">
      <c r="A149" s="274" t="s">
        <v>26</v>
      </c>
      <c r="B149" s="574">
        <f>(B148-B135)</f>
        <v>2</v>
      </c>
      <c r="C149" s="575">
        <f t="shared" ref="C149:F149" si="25">(C148-C135)</f>
        <v>2</v>
      </c>
      <c r="D149" s="575">
        <f t="shared" si="25"/>
        <v>2</v>
      </c>
      <c r="E149" s="575">
        <f t="shared" si="25"/>
        <v>2</v>
      </c>
      <c r="F149" s="576">
        <f t="shared" si="25"/>
        <v>2</v>
      </c>
      <c r="G149" s="395"/>
      <c r="H149" s="543" t="s">
        <v>26</v>
      </c>
      <c r="I149" s="577">
        <f>I148-I135</f>
        <v>3.0500000000000114</v>
      </c>
    </row>
    <row r="150" spans="1:9" x14ac:dyDescent="0.2">
      <c r="B150" s="200">
        <v>75.5</v>
      </c>
      <c r="C150" s="200">
        <v>75.5</v>
      </c>
      <c r="D150" s="200">
        <v>75.5</v>
      </c>
      <c r="E150" s="200">
        <v>75.5</v>
      </c>
      <c r="F150" s="200">
        <v>75.5</v>
      </c>
    </row>
    <row r="151" spans="1:9" ht="13.5" thickBot="1" x14ac:dyDescent="0.25"/>
    <row r="152" spans="1:9" ht="13.5" thickBot="1" x14ac:dyDescent="0.25">
      <c r="A152" s="278" t="s">
        <v>199</v>
      </c>
      <c r="B152" s="1137" t="s">
        <v>53</v>
      </c>
      <c r="C152" s="1138"/>
      <c r="D152" s="1138"/>
      <c r="E152" s="1138"/>
      <c r="F152" s="569"/>
      <c r="G152" s="299" t="s">
        <v>0</v>
      </c>
      <c r="H152" s="570"/>
      <c r="I152" s="570"/>
    </row>
    <row r="153" spans="1:9" ht="13.5" thickBot="1" x14ac:dyDescent="0.25">
      <c r="A153" s="231" t="s">
        <v>2</v>
      </c>
      <c r="B153" s="401">
        <v>1</v>
      </c>
      <c r="C153" s="402">
        <v>2</v>
      </c>
      <c r="D153" s="402">
        <v>3</v>
      </c>
      <c r="E153" s="402">
        <v>4</v>
      </c>
      <c r="F153" s="479">
        <v>5</v>
      </c>
      <c r="G153" s="444"/>
      <c r="H153" s="570"/>
      <c r="I153" s="570"/>
    </row>
    <row r="154" spans="1:9" x14ac:dyDescent="0.2">
      <c r="A154" s="236" t="s">
        <v>3</v>
      </c>
      <c r="B154" s="403">
        <v>1900</v>
      </c>
      <c r="C154" s="404">
        <v>1900</v>
      </c>
      <c r="D154" s="405">
        <v>1900</v>
      </c>
      <c r="E154" s="405">
        <v>1900</v>
      </c>
      <c r="F154" s="406">
        <v>1900</v>
      </c>
      <c r="G154" s="411">
        <v>1900</v>
      </c>
      <c r="H154" s="570"/>
      <c r="I154" s="570"/>
    </row>
    <row r="155" spans="1:9" x14ac:dyDescent="0.2">
      <c r="A155" s="242" t="s">
        <v>6</v>
      </c>
      <c r="B155" s="306">
        <v>1808</v>
      </c>
      <c r="C155" s="307">
        <v>1857</v>
      </c>
      <c r="D155" s="307">
        <v>1920</v>
      </c>
      <c r="E155" s="307">
        <v>1949</v>
      </c>
      <c r="F155" s="407">
        <v>2072</v>
      </c>
      <c r="G155" s="397">
        <v>1931</v>
      </c>
      <c r="H155" s="570"/>
      <c r="I155" s="475"/>
    </row>
    <row r="156" spans="1:9" x14ac:dyDescent="0.2">
      <c r="A156" s="231" t="s">
        <v>7</v>
      </c>
      <c r="B156" s="480">
        <v>90.5</v>
      </c>
      <c r="C156" s="310">
        <v>100</v>
      </c>
      <c r="D156" s="310">
        <v>93.3</v>
      </c>
      <c r="E156" s="309">
        <v>96.2</v>
      </c>
      <c r="F156" s="481">
        <v>83.3</v>
      </c>
      <c r="G156" s="398">
        <v>89.3</v>
      </c>
      <c r="H156" s="570"/>
      <c r="I156" s="570"/>
    </row>
    <row r="157" spans="1:9" x14ac:dyDescent="0.2">
      <c r="A157" s="231" t="s">
        <v>8</v>
      </c>
      <c r="B157" s="482">
        <v>4.7E-2</v>
      </c>
      <c r="C157" s="311">
        <v>0.04</v>
      </c>
      <c r="D157" s="311">
        <v>4.3999999999999997E-2</v>
      </c>
      <c r="E157" s="253">
        <v>4.5999999999999999E-2</v>
      </c>
      <c r="F157" s="254">
        <v>7.0999999999999994E-2</v>
      </c>
      <c r="G157" s="399">
        <v>7.0000000000000007E-2</v>
      </c>
      <c r="H157" s="570"/>
      <c r="I157" s="475"/>
    </row>
    <row r="158" spans="1:9" x14ac:dyDescent="0.2">
      <c r="A158" s="242" t="s">
        <v>1</v>
      </c>
      <c r="B158" s="257">
        <f t="shared" ref="B158:G158" si="26">B155/B154*100-100</f>
        <v>-4.8421052631578902</v>
      </c>
      <c r="C158" s="258">
        <f t="shared" si="26"/>
        <v>-2.2631578947368496</v>
      </c>
      <c r="D158" s="258">
        <f t="shared" si="26"/>
        <v>1.0526315789473699</v>
      </c>
      <c r="E158" s="258">
        <f t="shared" si="26"/>
        <v>2.5789473684210549</v>
      </c>
      <c r="F158" s="259">
        <f t="shared" si="26"/>
        <v>9.0526315789473841</v>
      </c>
      <c r="G158" s="390">
        <f t="shared" si="26"/>
        <v>1.6315789473684248</v>
      </c>
      <c r="H158" s="228"/>
      <c r="I158" s="570"/>
    </row>
    <row r="159" spans="1:9" ht="13.5" thickBot="1" x14ac:dyDescent="0.25">
      <c r="A159" s="261" t="s">
        <v>27</v>
      </c>
      <c r="B159" s="262">
        <f>B155-B142</f>
        <v>49</v>
      </c>
      <c r="C159" s="263">
        <f t="shared" ref="C159:F159" si="27">C155-C142</f>
        <v>58</v>
      </c>
      <c r="D159" s="263">
        <f t="shared" si="27"/>
        <v>89</v>
      </c>
      <c r="E159" s="263">
        <f t="shared" si="27"/>
        <v>57</v>
      </c>
      <c r="F159" s="264">
        <f t="shared" si="27"/>
        <v>168</v>
      </c>
      <c r="G159" s="400">
        <f>G155-F142</f>
        <v>27</v>
      </c>
      <c r="H159" s="527"/>
      <c r="I159" s="570"/>
    </row>
    <row r="160" spans="1:9" x14ac:dyDescent="0.2">
      <c r="A160" s="273" t="s">
        <v>52</v>
      </c>
      <c r="B160" s="567">
        <v>216</v>
      </c>
      <c r="C160" s="556">
        <v>240</v>
      </c>
      <c r="D160" s="556">
        <v>307</v>
      </c>
      <c r="E160" s="556">
        <v>263</v>
      </c>
      <c r="F160" s="568">
        <v>302</v>
      </c>
      <c r="G160" s="393">
        <f>SUM(B160:F160)</f>
        <v>1328</v>
      </c>
      <c r="H160" s="570" t="s">
        <v>56</v>
      </c>
      <c r="I160" s="271">
        <f>G147-G160</f>
        <v>1</v>
      </c>
    </row>
    <row r="161" spans="1:9" x14ac:dyDescent="0.2">
      <c r="A161" s="273" t="s">
        <v>28</v>
      </c>
      <c r="B161" s="218">
        <v>78.5</v>
      </c>
      <c r="C161" s="571">
        <v>78.5</v>
      </c>
      <c r="D161" s="571">
        <v>78.5</v>
      </c>
      <c r="E161" s="571">
        <v>78.5</v>
      </c>
      <c r="F161" s="219">
        <v>78.5</v>
      </c>
      <c r="G161" s="394"/>
      <c r="H161" s="570" t="s">
        <v>57</v>
      </c>
      <c r="I161" s="570">
        <v>75.569999999999993</v>
      </c>
    </row>
    <row r="162" spans="1:9" ht="13.5" thickBot="1" x14ac:dyDescent="0.25">
      <c r="A162" s="274" t="s">
        <v>26</v>
      </c>
      <c r="B162" s="574">
        <f>(B161-B148)</f>
        <v>3</v>
      </c>
      <c r="C162" s="575">
        <f t="shared" ref="C162:F162" si="28">(C161-C148)</f>
        <v>3</v>
      </c>
      <c r="D162" s="575">
        <f t="shared" si="28"/>
        <v>3</v>
      </c>
      <c r="E162" s="575">
        <f t="shared" si="28"/>
        <v>3</v>
      </c>
      <c r="F162" s="576">
        <f t="shared" si="28"/>
        <v>3</v>
      </c>
      <c r="G162" s="395"/>
      <c r="H162" s="570" t="s">
        <v>26</v>
      </c>
      <c r="I162" s="577">
        <f>I161-I148</f>
        <v>2.0599999999999881</v>
      </c>
    </row>
    <row r="163" spans="1:9" x14ac:dyDescent="0.2">
      <c r="B163" s="200">
        <v>78.5</v>
      </c>
      <c r="C163" s="592">
        <v>78.5</v>
      </c>
      <c r="D163" s="592">
        <v>78.5</v>
      </c>
      <c r="E163" s="592">
        <v>78.5</v>
      </c>
      <c r="F163" s="592">
        <v>78.5</v>
      </c>
    </row>
    <row r="164" spans="1:9" ht="13.5" thickBot="1" x14ac:dyDescent="0.25"/>
    <row r="165" spans="1:9" ht="13.5" thickBot="1" x14ac:dyDescent="0.25">
      <c r="A165" s="278" t="s">
        <v>201</v>
      </c>
      <c r="B165" s="1137" t="s">
        <v>140</v>
      </c>
      <c r="C165" s="1138"/>
      <c r="D165" s="1138"/>
      <c r="E165" s="1138"/>
      <c r="F165" s="593"/>
      <c r="G165" s="299" t="s">
        <v>0</v>
      </c>
      <c r="H165" s="594"/>
      <c r="I165" s="594"/>
    </row>
    <row r="166" spans="1:9" ht="13.5" thickBot="1" x14ac:dyDescent="0.25">
      <c r="A166" s="231" t="s">
        <v>2</v>
      </c>
      <c r="B166" s="401">
        <v>1</v>
      </c>
      <c r="C166" s="402">
        <v>2</v>
      </c>
      <c r="D166" s="402">
        <v>3</v>
      </c>
      <c r="E166" s="402">
        <v>4</v>
      </c>
      <c r="F166" s="479">
        <v>5</v>
      </c>
      <c r="G166" s="444">
        <v>131</v>
      </c>
      <c r="H166" s="594"/>
      <c r="I166" s="594"/>
    </row>
    <row r="167" spans="1:9" x14ac:dyDescent="0.2">
      <c r="A167" s="236" t="s">
        <v>3</v>
      </c>
      <c r="B167" s="403">
        <v>2010</v>
      </c>
      <c r="C167" s="404">
        <v>2010</v>
      </c>
      <c r="D167" s="405">
        <v>2010</v>
      </c>
      <c r="E167" s="405">
        <v>2010</v>
      </c>
      <c r="F167" s="406">
        <v>2010</v>
      </c>
      <c r="G167" s="411">
        <v>2010</v>
      </c>
      <c r="H167" s="594"/>
      <c r="I167" s="594"/>
    </row>
    <row r="168" spans="1:9" x14ac:dyDescent="0.2">
      <c r="A168" s="242" t="s">
        <v>6</v>
      </c>
      <c r="B168" s="306">
        <v>2016</v>
      </c>
      <c r="C168" s="307">
        <v>2016</v>
      </c>
      <c r="D168" s="307">
        <v>2003</v>
      </c>
      <c r="E168" s="307">
        <v>2052</v>
      </c>
      <c r="F168" s="407">
        <v>2108</v>
      </c>
      <c r="G168" s="397">
        <v>2041</v>
      </c>
      <c r="H168" s="594"/>
      <c r="I168" s="475"/>
    </row>
    <row r="169" spans="1:9" x14ac:dyDescent="0.2">
      <c r="A169" s="231" t="s">
        <v>7</v>
      </c>
      <c r="B169" s="480">
        <v>95.2</v>
      </c>
      <c r="C169" s="310">
        <v>100</v>
      </c>
      <c r="D169" s="310">
        <v>96.7</v>
      </c>
      <c r="E169" s="309">
        <v>100</v>
      </c>
      <c r="F169" s="481">
        <v>93.3</v>
      </c>
      <c r="G169" s="398">
        <v>93.9</v>
      </c>
      <c r="H169" s="594"/>
      <c r="I169" s="594"/>
    </row>
    <row r="170" spans="1:9" x14ac:dyDescent="0.2">
      <c r="A170" s="231" t="s">
        <v>8</v>
      </c>
      <c r="B170" s="482">
        <v>5.2999999999999999E-2</v>
      </c>
      <c r="C170" s="311">
        <v>4.8000000000000001E-2</v>
      </c>
      <c r="D170" s="311">
        <v>4.2000000000000003E-2</v>
      </c>
      <c r="E170" s="253">
        <v>4.1000000000000002E-2</v>
      </c>
      <c r="F170" s="254">
        <v>6.3E-2</v>
      </c>
      <c r="G170" s="399">
        <v>5.3999999999999999E-2</v>
      </c>
      <c r="H170" s="594"/>
      <c r="I170" s="475"/>
    </row>
    <row r="171" spans="1:9" x14ac:dyDescent="0.2">
      <c r="A171" s="242" t="s">
        <v>1</v>
      </c>
      <c r="B171" s="257">
        <f t="shared" ref="B171:G171" si="29">B168/B167*100-100</f>
        <v>0.29850746268655826</v>
      </c>
      <c r="C171" s="258">
        <f t="shared" si="29"/>
        <v>0.29850746268655826</v>
      </c>
      <c r="D171" s="258">
        <f t="shared" si="29"/>
        <v>-0.34825870646766077</v>
      </c>
      <c r="E171" s="258">
        <f t="shared" si="29"/>
        <v>2.0895522388059788</v>
      </c>
      <c r="F171" s="259">
        <f t="shared" si="29"/>
        <v>4.875621890547265</v>
      </c>
      <c r="G171" s="390">
        <f t="shared" si="29"/>
        <v>1.5422885572139222</v>
      </c>
      <c r="H171" s="228"/>
      <c r="I171" s="594"/>
    </row>
    <row r="172" spans="1:9" ht="13.5" thickBot="1" x14ac:dyDescent="0.25">
      <c r="A172" s="261" t="s">
        <v>27</v>
      </c>
      <c r="B172" s="262">
        <f>B168-B155</f>
        <v>208</v>
      </c>
      <c r="C172" s="263">
        <f t="shared" ref="C172:F172" si="30">C168-C155</f>
        <v>159</v>
      </c>
      <c r="D172" s="263">
        <f t="shared" si="30"/>
        <v>83</v>
      </c>
      <c r="E172" s="263">
        <f t="shared" si="30"/>
        <v>103</v>
      </c>
      <c r="F172" s="264">
        <f t="shared" si="30"/>
        <v>36</v>
      </c>
      <c r="G172" s="400">
        <f>G168-F155</f>
        <v>-31</v>
      </c>
      <c r="H172" s="527"/>
      <c r="I172" s="594"/>
    </row>
    <row r="173" spans="1:9" x14ac:dyDescent="0.2">
      <c r="A173" s="273" t="s">
        <v>52</v>
      </c>
      <c r="B173" s="567">
        <v>214</v>
      </c>
      <c r="C173" s="556">
        <v>240</v>
      </c>
      <c r="D173" s="556">
        <v>307</v>
      </c>
      <c r="E173" s="556">
        <v>263</v>
      </c>
      <c r="F173" s="568">
        <v>302</v>
      </c>
      <c r="G173" s="393">
        <f>SUM(B173:F173)</f>
        <v>1326</v>
      </c>
      <c r="H173" s="594" t="s">
        <v>56</v>
      </c>
      <c r="I173" s="271">
        <f>G160-G173</f>
        <v>2</v>
      </c>
    </row>
    <row r="174" spans="1:9" x14ac:dyDescent="0.2">
      <c r="A174" s="273" t="s">
        <v>28</v>
      </c>
      <c r="B174" s="218">
        <v>81.5</v>
      </c>
      <c r="C174" s="595">
        <v>81.5</v>
      </c>
      <c r="D174" s="595">
        <v>81.5</v>
      </c>
      <c r="E174" s="595">
        <v>81.5</v>
      </c>
      <c r="F174" s="219">
        <v>81.5</v>
      </c>
      <c r="G174" s="394"/>
      <c r="H174" s="594" t="s">
        <v>57</v>
      </c>
      <c r="I174" s="594">
        <v>78.63</v>
      </c>
    </row>
    <row r="175" spans="1:9" ht="13.5" thickBot="1" x14ac:dyDescent="0.25">
      <c r="A175" s="274" t="s">
        <v>26</v>
      </c>
      <c r="B175" s="574">
        <f>(B174-B161)</f>
        <v>3</v>
      </c>
      <c r="C175" s="575">
        <f t="shared" ref="C175:F175" si="31">(C174-C161)</f>
        <v>3</v>
      </c>
      <c r="D175" s="575">
        <f t="shared" si="31"/>
        <v>3</v>
      </c>
      <c r="E175" s="575">
        <f t="shared" si="31"/>
        <v>3</v>
      </c>
      <c r="F175" s="576">
        <f t="shared" si="31"/>
        <v>3</v>
      </c>
      <c r="G175" s="395"/>
      <c r="H175" s="594" t="s">
        <v>26</v>
      </c>
      <c r="I175" s="577">
        <f>I174-I161</f>
        <v>3.0600000000000023</v>
      </c>
    </row>
    <row r="177" spans="1:20" ht="13.5" thickBot="1" x14ac:dyDescent="0.25"/>
    <row r="178" spans="1:20" ht="13.5" thickBot="1" x14ac:dyDescent="0.25">
      <c r="A178" s="278" t="s">
        <v>202</v>
      </c>
      <c r="B178" s="1137" t="s">
        <v>140</v>
      </c>
      <c r="C178" s="1138"/>
      <c r="D178" s="1138"/>
      <c r="E178" s="1138"/>
      <c r="F178" s="639"/>
      <c r="G178" s="299" t="s">
        <v>0</v>
      </c>
      <c r="H178" s="640"/>
      <c r="I178" s="640"/>
      <c r="J178" s="640"/>
      <c r="K178" s="640"/>
    </row>
    <row r="179" spans="1:20" ht="13.5" thickBot="1" x14ac:dyDescent="0.25">
      <c r="A179" s="231" t="s">
        <v>2</v>
      </c>
      <c r="B179" s="401">
        <v>1</v>
      </c>
      <c r="C179" s="402">
        <v>2</v>
      </c>
      <c r="D179" s="402">
        <v>3</v>
      </c>
      <c r="E179" s="402">
        <v>4</v>
      </c>
      <c r="F179" s="479">
        <v>5</v>
      </c>
      <c r="G179" s="444">
        <v>131</v>
      </c>
      <c r="H179" s="640"/>
      <c r="I179" s="640"/>
      <c r="J179" s="640"/>
      <c r="K179" s="640"/>
    </row>
    <row r="180" spans="1:20" ht="13.5" thickBot="1" x14ac:dyDescent="0.25">
      <c r="A180" s="236" t="s">
        <v>3</v>
      </c>
      <c r="B180" s="403">
        <v>2120</v>
      </c>
      <c r="C180" s="404">
        <v>2120</v>
      </c>
      <c r="D180" s="405">
        <v>2120</v>
      </c>
      <c r="E180" s="405">
        <v>2120</v>
      </c>
      <c r="F180" s="406">
        <v>2120</v>
      </c>
      <c r="G180" s="411">
        <v>2120</v>
      </c>
      <c r="H180" s="640"/>
      <c r="I180" s="640"/>
      <c r="J180" s="640"/>
      <c r="K180" s="640"/>
    </row>
    <row r="181" spans="1:20" ht="13.5" thickBot="1" x14ac:dyDescent="0.25">
      <c r="A181" s="242" t="s">
        <v>6</v>
      </c>
      <c r="B181" s="306">
        <v>2080</v>
      </c>
      <c r="C181" s="307">
        <v>2036</v>
      </c>
      <c r="D181" s="307">
        <v>2066</v>
      </c>
      <c r="E181" s="307">
        <v>2045</v>
      </c>
      <c r="F181" s="407">
        <v>2146</v>
      </c>
      <c r="G181" s="397">
        <v>2077</v>
      </c>
      <c r="H181" s="640"/>
      <c r="I181" s="475"/>
      <c r="J181" s="640"/>
      <c r="K181" s="640"/>
      <c r="M181" s="634"/>
      <c r="N181" s="1143" t="s">
        <v>171</v>
      </c>
      <c r="O181" s="1144"/>
      <c r="P181" s="1144"/>
      <c r="Q181" s="1145"/>
    </row>
    <row r="182" spans="1:20" ht="24.75" thickBot="1" x14ac:dyDescent="0.25">
      <c r="A182" s="231" t="s">
        <v>7</v>
      </c>
      <c r="B182" s="480">
        <v>95.2</v>
      </c>
      <c r="C182" s="310">
        <v>91.7</v>
      </c>
      <c r="D182" s="310">
        <v>96.7</v>
      </c>
      <c r="E182" s="309">
        <v>96.2</v>
      </c>
      <c r="F182" s="605">
        <v>80</v>
      </c>
      <c r="G182" s="398">
        <v>90.8</v>
      </c>
      <c r="H182" s="640"/>
      <c r="I182" s="640"/>
      <c r="J182" s="640"/>
      <c r="K182" s="640"/>
      <c r="M182" s="635"/>
      <c r="N182" s="622" t="s">
        <v>211</v>
      </c>
      <c r="O182" s="623" t="s">
        <v>147</v>
      </c>
      <c r="P182" s="624" t="s">
        <v>146</v>
      </c>
      <c r="Q182" s="625" t="s">
        <v>174</v>
      </c>
      <c r="R182" s="200" t="s">
        <v>232</v>
      </c>
      <c r="T182" s="200" t="s">
        <v>236</v>
      </c>
    </row>
    <row r="183" spans="1:20" ht="14.25" x14ac:dyDescent="0.2">
      <c r="A183" s="231" t="s">
        <v>8</v>
      </c>
      <c r="B183" s="482">
        <v>5.3999999999999999E-2</v>
      </c>
      <c r="C183" s="311">
        <v>5.8999999999999997E-2</v>
      </c>
      <c r="D183" s="311">
        <v>4.8000000000000001E-2</v>
      </c>
      <c r="E183" s="253">
        <v>5.1999999999999998E-2</v>
      </c>
      <c r="F183" s="254">
        <v>7.5999999999999998E-2</v>
      </c>
      <c r="G183" s="399">
        <v>6.2E-2</v>
      </c>
      <c r="H183" s="640"/>
      <c r="I183" s="475"/>
      <c r="J183" s="640"/>
      <c r="K183" s="640"/>
      <c r="M183" s="615"/>
      <c r="N183" s="352">
        <v>1</v>
      </c>
      <c r="O183" s="232" t="s">
        <v>226</v>
      </c>
      <c r="P183" s="232">
        <v>103</v>
      </c>
      <c r="Q183" s="626">
        <v>85</v>
      </c>
    </row>
    <row r="184" spans="1:20" ht="14.25" x14ac:dyDescent="0.2">
      <c r="A184" s="242" t="s">
        <v>1</v>
      </c>
      <c r="B184" s="257">
        <f t="shared" ref="B184:G184" si="32">B181/B180*100-100</f>
        <v>-1.8867924528301927</v>
      </c>
      <c r="C184" s="258">
        <f t="shared" si="32"/>
        <v>-3.9622641509433976</v>
      </c>
      <c r="D184" s="258">
        <f t="shared" si="32"/>
        <v>-2.5471698113207566</v>
      </c>
      <c r="E184" s="258">
        <f t="shared" si="32"/>
        <v>-3.5377358490566024</v>
      </c>
      <c r="F184" s="259">
        <f t="shared" si="32"/>
        <v>1.2264150943396288</v>
      </c>
      <c r="G184" s="390">
        <f t="shared" si="32"/>
        <v>-2.0283018867924483</v>
      </c>
      <c r="H184" s="228" t="s">
        <v>205</v>
      </c>
      <c r="I184" s="640"/>
      <c r="J184" s="640"/>
      <c r="K184" s="640"/>
      <c r="M184" s="615"/>
      <c r="N184" s="218">
        <v>2</v>
      </c>
      <c r="O184" s="628" t="s">
        <v>227</v>
      </c>
      <c r="P184" s="628">
        <v>162</v>
      </c>
      <c r="Q184" s="627">
        <v>85</v>
      </c>
      <c r="R184" s="200">
        <v>70</v>
      </c>
      <c r="S184" s="200" t="s">
        <v>233</v>
      </c>
      <c r="T184" s="200">
        <v>90</v>
      </c>
    </row>
    <row r="185" spans="1:20" ht="15" thickBot="1" x14ac:dyDescent="0.25">
      <c r="A185" s="261" t="s">
        <v>27</v>
      </c>
      <c r="B185" s="262">
        <f>B181-B168</f>
        <v>64</v>
      </c>
      <c r="C185" s="263">
        <f t="shared" ref="C185:F185" si="33">C181-C168</f>
        <v>20</v>
      </c>
      <c r="D185" s="263">
        <f t="shared" si="33"/>
        <v>63</v>
      </c>
      <c r="E185" s="263">
        <f t="shared" si="33"/>
        <v>-7</v>
      </c>
      <c r="F185" s="264">
        <f t="shared" si="33"/>
        <v>38</v>
      </c>
      <c r="G185" s="400">
        <f>G181-F168</f>
        <v>-31</v>
      </c>
      <c r="H185" s="527"/>
      <c r="I185" s="640"/>
      <c r="J185" s="640"/>
      <c r="K185" s="640"/>
      <c r="M185" s="615"/>
      <c r="N185" s="218">
        <v>3</v>
      </c>
      <c r="O185" s="628" t="s">
        <v>228</v>
      </c>
      <c r="P185" s="628">
        <v>231</v>
      </c>
      <c r="Q185" s="627">
        <v>85</v>
      </c>
      <c r="R185" s="200">
        <v>90</v>
      </c>
      <c r="S185" s="200" t="s">
        <v>234</v>
      </c>
      <c r="T185" s="200">
        <v>90</v>
      </c>
    </row>
    <row r="186" spans="1:20" ht="14.25" x14ac:dyDescent="0.2">
      <c r="A186" s="273" t="s">
        <v>52</v>
      </c>
      <c r="B186" s="567">
        <v>214</v>
      </c>
      <c r="C186" s="556">
        <v>239</v>
      </c>
      <c r="D186" s="556">
        <v>306</v>
      </c>
      <c r="E186" s="556">
        <v>263</v>
      </c>
      <c r="F186" s="568">
        <v>301</v>
      </c>
      <c r="G186" s="393">
        <f>SUM(B186:F186)</f>
        <v>1323</v>
      </c>
      <c r="H186" s="640" t="s">
        <v>56</v>
      </c>
      <c r="I186" s="271">
        <f>G173-G186</f>
        <v>3</v>
      </c>
      <c r="J186" s="640"/>
      <c r="K186" s="640"/>
      <c r="M186" s="609"/>
      <c r="N186" s="610">
        <v>4</v>
      </c>
      <c r="O186" s="628" t="s">
        <v>229</v>
      </c>
      <c r="P186" s="628">
        <v>336</v>
      </c>
      <c r="Q186" s="627">
        <v>85</v>
      </c>
      <c r="R186" s="200">
        <v>100</v>
      </c>
      <c r="S186" s="200" t="s">
        <v>235</v>
      </c>
      <c r="T186" s="200">
        <v>90</v>
      </c>
    </row>
    <row r="187" spans="1:20" ht="15" thickBot="1" x14ac:dyDescent="0.25">
      <c r="A187" s="273" t="s">
        <v>28</v>
      </c>
      <c r="B187" s="218">
        <v>85</v>
      </c>
      <c r="C187" s="641">
        <v>85</v>
      </c>
      <c r="D187" s="641">
        <v>85</v>
      </c>
      <c r="E187" s="641">
        <v>85</v>
      </c>
      <c r="F187" s="219">
        <v>85</v>
      </c>
      <c r="G187" s="394"/>
      <c r="H187" s="640" t="s">
        <v>57</v>
      </c>
      <c r="I187" s="640">
        <v>81.63</v>
      </c>
      <c r="J187" s="640"/>
      <c r="K187" s="640"/>
      <c r="M187" s="609"/>
      <c r="N187" s="636">
        <v>5</v>
      </c>
      <c r="O187" s="217">
        <v>1700</v>
      </c>
      <c r="P187" s="217">
        <v>393</v>
      </c>
      <c r="Q187" s="637">
        <v>85</v>
      </c>
      <c r="S187" s="200">
        <v>1710</v>
      </c>
    </row>
    <row r="188" spans="1:20" ht="13.5" thickBot="1" x14ac:dyDescent="0.25">
      <c r="A188" s="274" t="s">
        <v>26</v>
      </c>
      <c r="B188" s="574">
        <f>(B187-B174)</f>
        <v>3.5</v>
      </c>
      <c r="C188" s="575">
        <f t="shared" ref="C188:F188" si="34">(C187-C174)</f>
        <v>3.5</v>
      </c>
      <c r="D188" s="575">
        <f t="shared" si="34"/>
        <v>3.5</v>
      </c>
      <c r="E188" s="575">
        <f t="shared" si="34"/>
        <v>3.5</v>
      </c>
      <c r="F188" s="576">
        <f t="shared" si="34"/>
        <v>3.5</v>
      </c>
      <c r="G188" s="395"/>
      <c r="H188" s="640" t="s">
        <v>26</v>
      </c>
      <c r="I188" s="577">
        <f>I187-I174</f>
        <v>3</v>
      </c>
      <c r="J188" s="640"/>
      <c r="K188" s="640"/>
    </row>
    <row r="189" spans="1:20" x14ac:dyDescent="0.2">
      <c r="A189" s="640"/>
      <c r="B189" s="640">
        <v>85</v>
      </c>
      <c r="C189" s="640">
        <v>85</v>
      </c>
      <c r="D189" s="640">
        <v>85</v>
      </c>
      <c r="E189" s="640">
        <v>85</v>
      </c>
      <c r="F189" s="640">
        <v>85</v>
      </c>
      <c r="G189" s="640"/>
      <c r="H189" s="640"/>
      <c r="I189" s="640"/>
      <c r="J189" s="640"/>
      <c r="K189" s="640"/>
    </row>
    <row r="190" spans="1:20" x14ac:dyDescent="0.2">
      <c r="A190" s="640"/>
      <c r="B190" s="640"/>
      <c r="C190" s="640"/>
      <c r="D190" s="640"/>
      <c r="E190" s="640"/>
      <c r="F190" s="640" t="s">
        <v>203</v>
      </c>
      <c r="G190" s="640"/>
      <c r="H190" s="640"/>
      <c r="I190" s="640" t="s">
        <v>204</v>
      </c>
      <c r="J190" s="640"/>
      <c r="K190" s="640"/>
    </row>
    <row r="191" spans="1:20" s="644" customFormat="1" ht="13.5" thickBot="1" x14ac:dyDescent="0.25"/>
    <row r="192" spans="1:20" ht="13.5" thickBot="1" x14ac:dyDescent="0.25">
      <c r="A192" s="278" t="s">
        <v>230</v>
      </c>
      <c r="B192" s="1137" t="s">
        <v>140</v>
      </c>
      <c r="C192" s="1138"/>
      <c r="D192" s="1138"/>
      <c r="E192" s="1138"/>
      <c r="F192" s="629"/>
      <c r="G192" s="299" t="s">
        <v>0</v>
      </c>
      <c r="H192" s="631"/>
      <c r="I192" s="631"/>
      <c r="J192" s="631"/>
    </row>
    <row r="193" spans="1:10" ht="13.5" thickBot="1" x14ac:dyDescent="0.25">
      <c r="A193" s="231" t="s">
        <v>2</v>
      </c>
      <c r="B193" s="401">
        <v>1</v>
      </c>
      <c r="C193" s="402">
        <v>2</v>
      </c>
      <c r="D193" s="402">
        <v>3</v>
      </c>
      <c r="E193" s="402">
        <v>4</v>
      </c>
      <c r="F193" s="479">
        <v>5</v>
      </c>
      <c r="G193" s="444">
        <v>121</v>
      </c>
      <c r="H193" s="631"/>
      <c r="I193" s="631"/>
      <c r="J193" s="631"/>
    </row>
    <row r="194" spans="1:10" x14ac:dyDescent="0.2">
      <c r="A194" s="236" t="s">
        <v>3</v>
      </c>
      <c r="B194" s="403">
        <v>2240</v>
      </c>
      <c r="C194" s="404">
        <v>2240</v>
      </c>
      <c r="D194" s="405">
        <v>2240</v>
      </c>
      <c r="E194" s="405">
        <v>2240</v>
      </c>
      <c r="F194" s="406">
        <v>2240</v>
      </c>
      <c r="G194" s="411">
        <v>2240</v>
      </c>
      <c r="H194" s="631"/>
      <c r="I194" s="631"/>
      <c r="J194" s="631"/>
    </row>
    <row r="195" spans="1:10" x14ac:dyDescent="0.2">
      <c r="A195" s="242" t="s">
        <v>6</v>
      </c>
      <c r="B195" s="306">
        <v>2004</v>
      </c>
      <c r="C195" s="307">
        <v>2074</v>
      </c>
      <c r="D195" s="307">
        <v>2180</v>
      </c>
      <c r="E195" s="307">
        <v>2251</v>
      </c>
      <c r="F195" s="407">
        <v>2408</v>
      </c>
      <c r="G195" s="397">
        <v>2244</v>
      </c>
      <c r="H195" s="631"/>
      <c r="I195" s="475"/>
      <c r="J195" s="631"/>
    </row>
    <row r="196" spans="1:10" x14ac:dyDescent="0.2">
      <c r="A196" s="231" t="s">
        <v>7</v>
      </c>
      <c r="B196" s="480">
        <v>100</v>
      </c>
      <c r="C196" s="310">
        <v>100</v>
      </c>
      <c r="D196" s="310">
        <v>100</v>
      </c>
      <c r="E196" s="309">
        <v>100</v>
      </c>
      <c r="F196" s="638">
        <v>92.3</v>
      </c>
      <c r="G196" s="398">
        <v>93.5</v>
      </c>
      <c r="H196" s="631"/>
      <c r="I196" s="631"/>
      <c r="J196" s="631"/>
    </row>
    <row r="197" spans="1:10" x14ac:dyDescent="0.2">
      <c r="A197" s="231" t="s">
        <v>8</v>
      </c>
      <c r="B197" s="482">
        <v>1.7000000000000001E-2</v>
      </c>
      <c r="C197" s="311">
        <v>3.3000000000000002E-2</v>
      </c>
      <c r="D197" s="311">
        <v>2.5000000000000001E-2</v>
      </c>
      <c r="E197" s="253">
        <v>2.5999999999999999E-2</v>
      </c>
      <c r="F197" s="254">
        <v>5.1999999999999998E-2</v>
      </c>
      <c r="G197" s="399">
        <v>7.0999999999999994E-2</v>
      </c>
      <c r="H197" s="631"/>
      <c r="I197" s="475"/>
      <c r="J197" s="631"/>
    </row>
    <row r="198" spans="1:10" x14ac:dyDescent="0.2">
      <c r="A198" s="242" t="s">
        <v>1</v>
      </c>
      <c r="B198" s="257">
        <f t="shared" ref="B198:G198" si="35">B195/B194*100-100</f>
        <v>-10.535714285714278</v>
      </c>
      <c r="C198" s="258">
        <f t="shared" si="35"/>
        <v>-7.4107142857142776</v>
      </c>
      <c r="D198" s="258">
        <f t="shared" si="35"/>
        <v>-2.6785714285714306</v>
      </c>
      <c r="E198" s="258">
        <f t="shared" si="35"/>
        <v>0.4910714285714306</v>
      </c>
      <c r="F198" s="259">
        <f t="shared" si="35"/>
        <v>7.5</v>
      </c>
      <c r="G198" s="390">
        <f t="shared" si="35"/>
        <v>0.1785714285714306</v>
      </c>
      <c r="H198" s="228"/>
      <c r="I198" s="631"/>
      <c r="J198" s="631"/>
    </row>
    <row r="199" spans="1:10" ht="13.5" thickBot="1" x14ac:dyDescent="0.25">
      <c r="A199" s="261" t="s">
        <v>27</v>
      </c>
      <c r="B199" s="262">
        <f>B195-B181</f>
        <v>-76</v>
      </c>
      <c r="C199" s="263">
        <f t="shared" ref="C199:F199" si="36">C195-C181</f>
        <v>38</v>
      </c>
      <c r="D199" s="263">
        <f t="shared" si="36"/>
        <v>114</v>
      </c>
      <c r="E199" s="263">
        <f t="shared" si="36"/>
        <v>206</v>
      </c>
      <c r="F199" s="264">
        <f t="shared" si="36"/>
        <v>262</v>
      </c>
      <c r="G199" s="400">
        <f>G195-F181</f>
        <v>98</v>
      </c>
      <c r="H199" s="527"/>
      <c r="I199" s="631"/>
      <c r="J199" s="631"/>
    </row>
    <row r="200" spans="1:10" x14ac:dyDescent="0.2">
      <c r="A200" s="273" t="s">
        <v>52</v>
      </c>
      <c r="B200" s="567">
        <v>103</v>
      </c>
      <c r="C200" s="556">
        <v>162</v>
      </c>
      <c r="D200" s="556">
        <v>231</v>
      </c>
      <c r="E200" s="556">
        <v>336</v>
      </c>
      <c r="F200" s="649">
        <v>393</v>
      </c>
      <c r="G200" s="393">
        <f>SUM(B200:F200)</f>
        <v>1225</v>
      </c>
      <c r="H200" s="631" t="s">
        <v>56</v>
      </c>
      <c r="I200" s="271">
        <f>G186-G200</f>
        <v>98</v>
      </c>
      <c r="J200" s="364" t="s">
        <v>231</v>
      </c>
    </row>
    <row r="201" spans="1:10" x14ac:dyDescent="0.2">
      <c r="A201" s="273" t="s">
        <v>28</v>
      </c>
      <c r="B201" s="218">
        <v>89.5</v>
      </c>
      <c r="C201" s="630">
        <v>89.5</v>
      </c>
      <c r="D201" s="630">
        <v>89.5</v>
      </c>
      <c r="E201" s="630">
        <v>89.5</v>
      </c>
      <c r="F201" s="219">
        <v>89.5</v>
      </c>
      <c r="G201" s="394"/>
      <c r="H201" s="631" t="s">
        <v>57</v>
      </c>
      <c r="I201" s="631">
        <v>85.56</v>
      </c>
      <c r="J201" s="631"/>
    </row>
    <row r="202" spans="1:10" ht="13.5" thickBot="1" x14ac:dyDescent="0.25">
      <c r="A202" s="274" t="s">
        <v>26</v>
      </c>
      <c r="B202" s="574">
        <f>(B201-B187)</f>
        <v>4.5</v>
      </c>
      <c r="C202" s="575">
        <f t="shared" ref="C202:F202" si="37">(C201-C187)</f>
        <v>4.5</v>
      </c>
      <c r="D202" s="575">
        <f t="shared" si="37"/>
        <v>4.5</v>
      </c>
      <c r="E202" s="575">
        <f t="shared" si="37"/>
        <v>4.5</v>
      </c>
      <c r="F202" s="576">
        <f t="shared" si="37"/>
        <v>4.5</v>
      </c>
      <c r="G202" s="395"/>
      <c r="H202" s="631" t="s">
        <v>26</v>
      </c>
      <c r="I202" s="577">
        <f>I201-I187</f>
        <v>3.9300000000000068</v>
      </c>
      <c r="J202" s="631"/>
    </row>
    <row r="205" spans="1:10" ht="13.5" thickBot="1" x14ac:dyDescent="0.25"/>
    <row r="206" spans="1:10" ht="13.5" thickBot="1" x14ac:dyDescent="0.25">
      <c r="A206" s="278" t="s">
        <v>237</v>
      </c>
      <c r="B206" s="1137" t="s">
        <v>140</v>
      </c>
      <c r="C206" s="1138"/>
      <c r="D206" s="1138"/>
      <c r="E206" s="1138"/>
      <c r="F206" s="651"/>
      <c r="G206" s="299" t="s">
        <v>0</v>
      </c>
      <c r="H206" s="652"/>
      <c r="I206" s="652"/>
    </row>
    <row r="207" spans="1:10" ht="13.5" thickBot="1" x14ac:dyDescent="0.25">
      <c r="A207" s="231" t="s">
        <v>2</v>
      </c>
      <c r="B207" s="401">
        <v>1</v>
      </c>
      <c r="C207" s="402">
        <v>2</v>
      </c>
      <c r="D207" s="402">
        <v>3</v>
      </c>
      <c r="E207" s="402">
        <v>4</v>
      </c>
      <c r="F207" s="479">
        <v>5</v>
      </c>
      <c r="G207" s="444">
        <v>123</v>
      </c>
      <c r="H207" s="652"/>
      <c r="I207" s="652"/>
    </row>
    <row r="208" spans="1:10" x14ac:dyDescent="0.2">
      <c r="A208" s="236" t="s">
        <v>3</v>
      </c>
      <c r="B208" s="403">
        <v>2370</v>
      </c>
      <c r="C208" s="404">
        <v>2370</v>
      </c>
      <c r="D208" s="405">
        <v>2370</v>
      </c>
      <c r="E208" s="405">
        <v>2370</v>
      </c>
      <c r="F208" s="406">
        <v>2370</v>
      </c>
      <c r="G208" s="411">
        <v>2370</v>
      </c>
      <c r="H208" s="652"/>
      <c r="I208" s="652"/>
    </row>
    <row r="209" spans="1:9" x14ac:dyDescent="0.2">
      <c r="A209" s="242" t="s">
        <v>6</v>
      </c>
      <c r="B209" s="306">
        <v>2120</v>
      </c>
      <c r="C209" s="307">
        <v>2192</v>
      </c>
      <c r="D209" s="307">
        <v>2272</v>
      </c>
      <c r="E209" s="307">
        <v>2346</v>
      </c>
      <c r="F209" s="407">
        <v>2473</v>
      </c>
      <c r="G209" s="397">
        <v>2333</v>
      </c>
      <c r="H209" s="652"/>
      <c r="I209" s="475"/>
    </row>
    <row r="210" spans="1:9" x14ac:dyDescent="0.2">
      <c r="A210" s="231" t="s">
        <v>7</v>
      </c>
      <c r="B210" s="480">
        <v>100</v>
      </c>
      <c r="C210" s="310">
        <v>100</v>
      </c>
      <c r="D210" s="310">
        <v>100</v>
      </c>
      <c r="E210" s="309">
        <v>100</v>
      </c>
      <c r="F210" s="638">
        <v>89.7</v>
      </c>
      <c r="G210" s="398">
        <v>89.4</v>
      </c>
      <c r="H210" s="652"/>
      <c r="I210" s="652"/>
    </row>
    <row r="211" spans="1:9" x14ac:dyDescent="0.2">
      <c r="A211" s="231" t="s">
        <v>8</v>
      </c>
      <c r="B211" s="482">
        <v>1.9E-2</v>
      </c>
      <c r="C211" s="311">
        <v>3.2000000000000001E-2</v>
      </c>
      <c r="D211" s="311">
        <v>2.4E-2</v>
      </c>
      <c r="E211" s="253">
        <v>2.9000000000000001E-2</v>
      </c>
      <c r="F211" s="254">
        <v>6.7000000000000004E-2</v>
      </c>
      <c r="G211" s="399">
        <v>6.7000000000000004E-2</v>
      </c>
      <c r="H211" s="652"/>
      <c r="I211" s="475"/>
    </row>
    <row r="212" spans="1:9" x14ac:dyDescent="0.2">
      <c r="A212" s="242" t="s">
        <v>1</v>
      </c>
      <c r="B212" s="257">
        <f t="shared" ref="B212:G212" si="38">B209/B208*100-100</f>
        <v>-10.548523206751057</v>
      </c>
      <c r="C212" s="258">
        <f t="shared" si="38"/>
        <v>-7.5105485232067508</v>
      </c>
      <c r="D212" s="258">
        <f t="shared" si="38"/>
        <v>-4.1350210970464047</v>
      </c>
      <c r="E212" s="258">
        <f t="shared" si="38"/>
        <v>-1.0126582278481067</v>
      </c>
      <c r="F212" s="259">
        <f t="shared" si="38"/>
        <v>4.345991561181421</v>
      </c>
      <c r="G212" s="390">
        <f t="shared" si="38"/>
        <v>-1.5611814345991633</v>
      </c>
      <c r="H212" s="228"/>
      <c r="I212" s="652"/>
    </row>
    <row r="213" spans="1:9" ht="13.5" thickBot="1" x14ac:dyDescent="0.25">
      <c r="A213" s="261" t="s">
        <v>27</v>
      </c>
      <c r="B213" s="262">
        <f>B209-B195</f>
        <v>116</v>
      </c>
      <c r="C213" s="263">
        <f t="shared" ref="C213:F213" si="39">C209-C195</f>
        <v>118</v>
      </c>
      <c r="D213" s="263">
        <f t="shared" si="39"/>
        <v>92</v>
      </c>
      <c r="E213" s="263">
        <f t="shared" si="39"/>
        <v>95</v>
      </c>
      <c r="F213" s="264">
        <f t="shared" si="39"/>
        <v>65</v>
      </c>
      <c r="G213" s="400">
        <f>G209-F195</f>
        <v>-75</v>
      </c>
      <c r="H213" s="527"/>
      <c r="I213" s="652"/>
    </row>
    <row r="214" spans="1:9" x14ac:dyDescent="0.2">
      <c r="A214" s="273" t="s">
        <v>52</v>
      </c>
      <c r="B214" s="567">
        <v>103</v>
      </c>
      <c r="C214" s="556">
        <v>162</v>
      </c>
      <c r="D214" s="556">
        <v>231</v>
      </c>
      <c r="E214" s="556">
        <v>336</v>
      </c>
      <c r="F214" s="649">
        <v>393</v>
      </c>
      <c r="G214" s="393">
        <f>SUM(B214:F214)</f>
        <v>1225</v>
      </c>
      <c r="H214" s="652" t="s">
        <v>56</v>
      </c>
      <c r="I214" s="271">
        <f>G200-G214</f>
        <v>0</v>
      </c>
    </row>
    <row r="215" spans="1:9" x14ac:dyDescent="0.2">
      <c r="A215" s="273" t="s">
        <v>28</v>
      </c>
      <c r="B215" s="218">
        <v>94</v>
      </c>
      <c r="C215" s="653">
        <v>94</v>
      </c>
      <c r="D215" s="653">
        <v>94</v>
      </c>
      <c r="E215" s="653">
        <v>94</v>
      </c>
      <c r="F215" s="219">
        <v>94</v>
      </c>
      <c r="G215" s="394"/>
      <c r="H215" s="652" t="s">
        <v>57</v>
      </c>
      <c r="I215" s="652">
        <v>89.53</v>
      </c>
    </row>
    <row r="216" spans="1:9" ht="13.5" thickBot="1" x14ac:dyDescent="0.25">
      <c r="A216" s="274" t="s">
        <v>26</v>
      </c>
      <c r="B216" s="574">
        <f>(B215-B201)</f>
        <v>4.5</v>
      </c>
      <c r="C216" s="575">
        <f t="shared" ref="C216:F216" si="40">(C215-C201)</f>
        <v>4.5</v>
      </c>
      <c r="D216" s="575">
        <f t="shared" si="40"/>
        <v>4.5</v>
      </c>
      <c r="E216" s="575">
        <f t="shared" si="40"/>
        <v>4.5</v>
      </c>
      <c r="F216" s="576">
        <f t="shared" si="40"/>
        <v>4.5</v>
      </c>
      <c r="G216" s="395"/>
      <c r="H216" s="652" t="s">
        <v>26</v>
      </c>
      <c r="I216" s="577">
        <f>I215-I201</f>
        <v>3.9699999999999989</v>
      </c>
    </row>
    <row r="219" spans="1:9" ht="13.5" thickBot="1" x14ac:dyDescent="0.25"/>
    <row r="220" spans="1:9" ht="13.5" thickBot="1" x14ac:dyDescent="0.25">
      <c r="A220" s="278" t="s">
        <v>238</v>
      </c>
      <c r="B220" s="1137" t="s">
        <v>140</v>
      </c>
      <c r="C220" s="1138"/>
      <c r="D220" s="1138"/>
      <c r="E220" s="1138"/>
      <c r="F220" s="661"/>
      <c r="G220" s="299" t="s">
        <v>0</v>
      </c>
      <c r="H220" s="662"/>
      <c r="I220" s="662"/>
    </row>
    <row r="221" spans="1:9" ht="13.5" thickBot="1" x14ac:dyDescent="0.25">
      <c r="A221" s="231" t="s">
        <v>2</v>
      </c>
      <c r="B221" s="401">
        <v>1</v>
      </c>
      <c r="C221" s="402">
        <v>2</v>
      </c>
      <c r="D221" s="402">
        <v>3</v>
      </c>
      <c r="E221" s="402">
        <v>4</v>
      </c>
      <c r="F221" s="479">
        <v>5</v>
      </c>
      <c r="G221" s="444"/>
      <c r="H221" s="662"/>
      <c r="I221" s="662"/>
    </row>
    <row r="222" spans="1:9" x14ac:dyDescent="0.2">
      <c r="A222" s="236" t="s">
        <v>3</v>
      </c>
      <c r="B222" s="403">
        <v>2510</v>
      </c>
      <c r="C222" s="404">
        <v>2510</v>
      </c>
      <c r="D222" s="405">
        <v>2510</v>
      </c>
      <c r="E222" s="405">
        <v>2510</v>
      </c>
      <c r="F222" s="406">
        <v>2510</v>
      </c>
      <c r="G222" s="411">
        <v>2510</v>
      </c>
      <c r="H222" s="662"/>
      <c r="I222" s="662"/>
    </row>
    <row r="223" spans="1:9" x14ac:dyDescent="0.2">
      <c r="A223" s="242" t="s">
        <v>6</v>
      </c>
      <c r="B223" s="306">
        <v>2156</v>
      </c>
      <c r="C223" s="307">
        <v>2302</v>
      </c>
      <c r="D223" s="307">
        <v>2382</v>
      </c>
      <c r="E223" s="307">
        <v>2450</v>
      </c>
      <c r="F223" s="407">
        <v>2553</v>
      </c>
      <c r="G223" s="397">
        <v>2425</v>
      </c>
      <c r="H223" s="662"/>
      <c r="I223" s="475"/>
    </row>
    <row r="224" spans="1:9" x14ac:dyDescent="0.2">
      <c r="A224" s="231" t="s">
        <v>7</v>
      </c>
      <c r="B224" s="480">
        <v>100</v>
      </c>
      <c r="C224" s="310">
        <v>100</v>
      </c>
      <c r="D224" s="310">
        <v>100</v>
      </c>
      <c r="E224" s="309">
        <v>100</v>
      </c>
      <c r="F224" s="638">
        <v>94.9</v>
      </c>
      <c r="G224" s="398">
        <v>89.4</v>
      </c>
      <c r="H224" s="662"/>
      <c r="I224" s="662"/>
    </row>
    <row r="225" spans="1:9" x14ac:dyDescent="0.2">
      <c r="A225" s="231" t="s">
        <v>8</v>
      </c>
      <c r="B225" s="482">
        <v>5.2999999999999999E-2</v>
      </c>
      <c r="C225" s="311">
        <v>3.2000000000000001E-2</v>
      </c>
      <c r="D225" s="311">
        <v>3.1E-2</v>
      </c>
      <c r="E225" s="253">
        <v>2.8000000000000001E-2</v>
      </c>
      <c r="F225" s="254">
        <v>5.0999999999999997E-2</v>
      </c>
      <c r="G225" s="399">
        <v>6.3E-2</v>
      </c>
      <c r="H225" s="662"/>
      <c r="I225" s="475"/>
    </row>
    <row r="226" spans="1:9" x14ac:dyDescent="0.2">
      <c r="A226" s="242" t="s">
        <v>1</v>
      </c>
      <c r="B226" s="257">
        <f t="shared" ref="B226:G226" si="41">B223/B222*100-100</f>
        <v>-14.103585657370516</v>
      </c>
      <c r="C226" s="258">
        <f t="shared" si="41"/>
        <v>-8.2868525896414411</v>
      </c>
      <c r="D226" s="258">
        <f t="shared" si="41"/>
        <v>-5.0996015936255077</v>
      </c>
      <c r="E226" s="258">
        <f t="shared" si="41"/>
        <v>-2.3904382470119572</v>
      </c>
      <c r="F226" s="259">
        <f t="shared" si="41"/>
        <v>1.7131474103585731</v>
      </c>
      <c r="G226" s="390">
        <f t="shared" si="41"/>
        <v>-3.3864541832669346</v>
      </c>
      <c r="H226" s="228"/>
      <c r="I226" s="662"/>
    </row>
    <row r="227" spans="1:9" ht="13.5" thickBot="1" x14ac:dyDescent="0.25">
      <c r="A227" s="261" t="s">
        <v>27</v>
      </c>
      <c r="B227" s="262">
        <f>B223-B209</f>
        <v>36</v>
      </c>
      <c r="C227" s="263">
        <f t="shared" ref="C227:F227" si="42">C223-C209</f>
        <v>110</v>
      </c>
      <c r="D227" s="263">
        <f t="shared" si="42"/>
        <v>110</v>
      </c>
      <c r="E227" s="263">
        <f t="shared" si="42"/>
        <v>104</v>
      </c>
      <c r="F227" s="264">
        <f t="shared" si="42"/>
        <v>80</v>
      </c>
      <c r="G227" s="400">
        <f>G223-F209</f>
        <v>-48</v>
      </c>
      <c r="H227" s="527"/>
      <c r="I227" s="662"/>
    </row>
    <row r="228" spans="1:9" x14ac:dyDescent="0.2">
      <c r="A228" s="273" t="s">
        <v>52</v>
      </c>
      <c r="B228" s="567">
        <v>103</v>
      </c>
      <c r="C228" s="556">
        <v>161</v>
      </c>
      <c r="D228" s="556">
        <v>231</v>
      </c>
      <c r="E228" s="556">
        <v>336</v>
      </c>
      <c r="F228" s="568">
        <v>393</v>
      </c>
      <c r="G228" s="393">
        <f>SUM(B228:F228)</f>
        <v>1224</v>
      </c>
      <c r="H228" s="662" t="s">
        <v>56</v>
      </c>
      <c r="I228" s="271">
        <f>G214-G228</f>
        <v>1</v>
      </c>
    </row>
    <row r="229" spans="1:9" x14ac:dyDescent="0.2">
      <c r="A229" s="273" t="s">
        <v>28</v>
      </c>
      <c r="B229" s="218">
        <v>100</v>
      </c>
      <c r="C229" s="663">
        <v>100</v>
      </c>
      <c r="D229" s="663">
        <v>100</v>
      </c>
      <c r="E229" s="663">
        <v>100</v>
      </c>
      <c r="F229" s="219">
        <v>100</v>
      </c>
      <c r="G229" s="394"/>
      <c r="H229" s="662" t="s">
        <v>57</v>
      </c>
      <c r="I229" s="662">
        <v>94.09</v>
      </c>
    </row>
    <row r="230" spans="1:9" ht="13.5" thickBot="1" x14ac:dyDescent="0.25">
      <c r="A230" s="274" t="s">
        <v>26</v>
      </c>
      <c r="B230" s="574">
        <f>(B229-B215)</f>
        <v>6</v>
      </c>
      <c r="C230" s="575">
        <f t="shared" ref="C230:F230" si="43">(C229-C215)</f>
        <v>6</v>
      </c>
      <c r="D230" s="575">
        <f t="shared" si="43"/>
        <v>6</v>
      </c>
      <c r="E230" s="575">
        <f t="shared" si="43"/>
        <v>6</v>
      </c>
      <c r="F230" s="576">
        <f t="shared" si="43"/>
        <v>6</v>
      </c>
      <c r="G230" s="395"/>
      <c r="H230" s="662" t="s">
        <v>26</v>
      </c>
      <c r="I230" s="577">
        <f>I229-I215</f>
        <v>4.5600000000000023</v>
      </c>
    </row>
    <row r="233" spans="1:9" ht="13.5" thickBot="1" x14ac:dyDescent="0.25"/>
    <row r="234" spans="1:9" ht="13.5" thickBot="1" x14ac:dyDescent="0.25">
      <c r="A234" s="278" t="s">
        <v>240</v>
      </c>
      <c r="B234" s="1137" t="s">
        <v>140</v>
      </c>
      <c r="C234" s="1138"/>
      <c r="D234" s="1138"/>
      <c r="E234" s="1138"/>
      <c r="F234" s="669"/>
      <c r="G234" s="299" t="s">
        <v>0</v>
      </c>
      <c r="H234" s="670"/>
      <c r="I234" s="670"/>
    </row>
    <row r="235" spans="1:9" ht="13.5" thickBot="1" x14ac:dyDescent="0.25">
      <c r="A235" s="231" t="s">
        <v>2</v>
      </c>
      <c r="B235" s="401">
        <v>1</v>
      </c>
      <c r="C235" s="402">
        <v>2</v>
      </c>
      <c r="D235" s="402">
        <v>3</v>
      </c>
      <c r="E235" s="402">
        <v>4</v>
      </c>
      <c r="F235" s="479">
        <v>5</v>
      </c>
      <c r="G235" s="444">
        <v>121</v>
      </c>
      <c r="H235" s="670"/>
      <c r="I235" s="670"/>
    </row>
    <row r="236" spans="1:9" x14ac:dyDescent="0.2">
      <c r="A236" s="236" t="s">
        <v>3</v>
      </c>
      <c r="B236" s="403">
        <v>2650</v>
      </c>
      <c r="C236" s="404">
        <v>2650</v>
      </c>
      <c r="D236" s="405">
        <v>2650</v>
      </c>
      <c r="E236" s="405">
        <v>2650</v>
      </c>
      <c r="F236" s="406">
        <v>2650</v>
      </c>
      <c r="G236" s="411">
        <v>2650</v>
      </c>
      <c r="H236" s="670"/>
      <c r="I236" s="670"/>
    </row>
    <row r="237" spans="1:9" x14ac:dyDescent="0.2">
      <c r="A237" s="242" t="s">
        <v>6</v>
      </c>
      <c r="B237" s="306">
        <v>2285</v>
      </c>
      <c r="C237" s="307">
        <v>2281</v>
      </c>
      <c r="D237" s="307">
        <v>2438</v>
      </c>
      <c r="E237" s="307">
        <v>2516</v>
      </c>
      <c r="F237" s="407">
        <v>2618</v>
      </c>
      <c r="G237" s="397">
        <v>2484</v>
      </c>
      <c r="H237" s="670"/>
      <c r="I237" s="475"/>
    </row>
    <row r="238" spans="1:9" x14ac:dyDescent="0.2">
      <c r="A238" s="231" t="s">
        <v>7</v>
      </c>
      <c r="B238" s="480">
        <v>90</v>
      </c>
      <c r="C238" s="310">
        <v>87.5</v>
      </c>
      <c r="D238" s="310">
        <v>100</v>
      </c>
      <c r="E238" s="309">
        <v>100</v>
      </c>
      <c r="F238" s="638">
        <v>92.3</v>
      </c>
      <c r="G238" s="398">
        <v>81</v>
      </c>
      <c r="H238" s="670"/>
      <c r="I238" s="670"/>
    </row>
    <row r="239" spans="1:9" x14ac:dyDescent="0.2">
      <c r="A239" s="231" t="s">
        <v>8</v>
      </c>
      <c r="B239" s="482">
        <v>6.0999999999999999E-2</v>
      </c>
      <c r="C239" s="311">
        <v>4.1000000000000002E-2</v>
      </c>
      <c r="D239" s="311">
        <v>3.2000000000000001E-2</v>
      </c>
      <c r="E239" s="253">
        <v>0.03</v>
      </c>
      <c r="F239" s="254">
        <v>6.5000000000000002E-2</v>
      </c>
      <c r="G239" s="399">
        <v>7.2999999999999995E-2</v>
      </c>
      <c r="H239" s="670"/>
      <c r="I239" s="475"/>
    </row>
    <row r="240" spans="1:9" x14ac:dyDescent="0.2">
      <c r="A240" s="242" t="s">
        <v>1</v>
      </c>
      <c r="B240" s="257">
        <f t="shared" ref="B240:G240" si="44">B237/B236*100-100</f>
        <v>-13.773584905660371</v>
      </c>
      <c r="C240" s="258">
        <f t="shared" si="44"/>
        <v>-13.924528301886795</v>
      </c>
      <c r="D240" s="258">
        <f t="shared" si="44"/>
        <v>-8</v>
      </c>
      <c r="E240" s="258">
        <f t="shared" si="44"/>
        <v>-5.0566037735849108</v>
      </c>
      <c r="F240" s="259">
        <f t="shared" si="44"/>
        <v>-1.2075471698113205</v>
      </c>
      <c r="G240" s="390">
        <f t="shared" si="44"/>
        <v>-6.2641509433962312</v>
      </c>
      <c r="H240" s="228"/>
      <c r="I240" s="670"/>
    </row>
    <row r="241" spans="1:9" ht="13.5" thickBot="1" x14ac:dyDescent="0.25">
      <c r="A241" s="261" t="s">
        <v>27</v>
      </c>
      <c r="B241" s="262">
        <f>B237-B223</f>
        <v>129</v>
      </c>
      <c r="C241" s="263">
        <f t="shared" ref="C241:F241" si="45">C237-C223</f>
        <v>-21</v>
      </c>
      <c r="D241" s="263">
        <f t="shared" si="45"/>
        <v>56</v>
      </c>
      <c r="E241" s="263">
        <f t="shared" si="45"/>
        <v>66</v>
      </c>
      <c r="F241" s="264">
        <f t="shared" si="45"/>
        <v>65</v>
      </c>
      <c r="G241" s="400">
        <f>G237-F223</f>
        <v>-69</v>
      </c>
      <c r="H241" s="527"/>
      <c r="I241" s="670"/>
    </row>
    <row r="242" spans="1:9" x14ac:dyDescent="0.2">
      <c r="A242" s="273" t="s">
        <v>52</v>
      </c>
      <c r="B242" s="567">
        <v>103</v>
      </c>
      <c r="C242" s="556">
        <v>161</v>
      </c>
      <c r="D242" s="556">
        <v>231</v>
      </c>
      <c r="E242" s="556">
        <v>335</v>
      </c>
      <c r="F242" s="568">
        <v>393</v>
      </c>
      <c r="G242" s="393">
        <f>SUM(B242:F242)</f>
        <v>1223</v>
      </c>
      <c r="H242" s="670" t="s">
        <v>56</v>
      </c>
      <c r="I242" s="271">
        <f>G228-G242</f>
        <v>1</v>
      </c>
    </row>
    <row r="243" spans="1:9" x14ac:dyDescent="0.2">
      <c r="A243" s="273" t="s">
        <v>28</v>
      </c>
      <c r="B243" s="218">
        <v>107</v>
      </c>
      <c r="C243" s="671">
        <v>107</v>
      </c>
      <c r="D243" s="671">
        <v>107.5</v>
      </c>
      <c r="E243" s="671">
        <v>107.5</v>
      </c>
      <c r="F243" s="219">
        <v>107.5</v>
      </c>
      <c r="G243" s="394"/>
      <c r="H243" s="670" t="s">
        <v>57</v>
      </c>
      <c r="I243" s="670">
        <v>100.09</v>
      </c>
    </row>
    <row r="244" spans="1:9" ht="13.5" thickBot="1" x14ac:dyDescent="0.25">
      <c r="A244" s="274" t="s">
        <v>26</v>
      </c>
      <c r="B244" s="574">
        <f>(B243-B229)</f>
        <v>7</v>
      </c>
      <c r="C244" s="575">
        <f t="shared" ref="C244:F244" si="46">(C243-C229)</f>
        <v>7</v>
      </c>
      <c r="D244" s="575">
        <f t="shared" si="46"/>
        <v>7.5</v>
      </c>
      <c r="E244" s="575">
        <f t="shared" si="46"/>
        <v>7.5</v>
      </c>
      <c r="F244" s="576">
        <f t="shared" si="46"/>
        <v>7.5</v>
      </c>
      <c r="G244" s="395"/>
      <c r="H244" s="670" t="s">
        <v>26</v>
      </c>
      <c r="I244" s="577">
        <f>I243-I229</f>
        <v>6</v>
      </c>
    </row>
    <row r="245" spans="1:9" x14ac:dyDescent="0.2">
      <c r="C245" s="200" t="s">
        <v>76</v>
      </c>
    </row>
    <row r="246" spans="1:9" ht="13.5" thickBot="1" x14ac:dyDescent="0.25"/>
    <row r="247" spans="1:9" ht="13.5" thickBot="1" x14ac:dyDescent="0.25">
      <c r="A247" s="278" t="s">
        <v>241</v>
      </c>
      <c r="B247" s="1140" t="s">
        <v>140</v>
      </c>
      <c r="C247" s="1141"/>
      <c r="D247" s="1141"/>
      <c r="E247" s="1141"/>
      <c r="F247" s="1142"/>
      <c r="G247" s="299" t="s">
        <v>0</v>
      </c>
      <c r="H247" s="676"/>
      <c r="I247" s="676"/>
    </row>
    <row r="248" spans="1:9" ht="13.5" thickBot="1" x14ac:dyDescent="0.25">
      <c r="A248" s="231" t="s">
        <v>2</v>
      </c>
      <c r="B248" s="401">
        <v>1</v>
      </c>
      <c r="C248" s="402">
        <v>2</v>
      </c>
      <c r="D248" s="402">
        <v>3</v>
      </c>
      <c r="E248" s="402">
        <v>4</v>
      </c>
      <c r="F248" s="479">
        <v>5</v>
      </c>
      <c r="G248" s="444">
        <v>121</v>
      </c>
      <c r="H248" s="676"/>
      <c r="I248" s="676"/>
    </row>
    <row r="249" spans="1:9" x14ac:dyDescent="0.2">
      <c r="A249" s="236" t="s">
        <v>3</v>
      </c>
      <c r="B249" s="403">
        <v>2800</v>
      </c>
      <c r="C249" s="404">
        <v>2800</v>
      </c>
      <c r="D249" s="405">
        <v>2800</v>
      </c>
      <c r="E249" s="405">
        <v>2800</v>
      </c>
      <c r="F249" s="406">
        <v>2800</v>
      </c>
      <c r="G249" s="411">
        <v>2800</v>
      </c>
      <c r="H249" s="676"/>
      <c r="I249" s="676"/>
    </row>
    <row r="250" spans="1:9" x14ac:dyDescent="0.2">
      <c r="A250" s="242" t="s">
        <v>6</v>
      </c>
      <c r="B250" s="306">
        <v>2454</v>
      </c>
      <c r="C250" s="307">
        <v>2500</v>
      </c>
      <c r="D250" s="307">
        <v>2627</v>
      </c>
      <c r="E250" s="307">
        <v>2655</v>
      </c>
      <c r="F250" s="407">
        <v>2826</v>
      </c>
      <c r="G250" s="397">
        <v>2668</v>
      </c>
      <c r="H250" s="676"/>
      <c r="I250" s="475"/>
    </row>
    <row r="251" spans="1:9" x14ac:dyDescent="0.2">
      <c r="A251" s="231" t="s">
        <v>7</v>
      </c>
      <c r="B251" s="480">
        <v>90</v>
      </c>
      <c r="C251" s="310">
        <v>81.2</v>
      </c>
      <c r="D251" s="310">
        <v>100</v>
      </c>
      <c r="E251" s="309">
        <v>93.9</v>
      </c>
      <c r="F251" s="638">
        <v>92.3</v>
      </c>
      <c r="G251" s="398">
        <v>81</v>
      </c>
      <c r="H251" s="676"/>
      <c r="I251" s="676"/>
    </row>
    <row r="252" spans="1:9" x14ac:dyDescent="0.2">
      <c r="A252" s="231" t="s">
        <v>8</v>
      </c>
      <c r="B252" s="482">
        <v>5.1999999999999998E-2</v>
      </c>
      <c r="C252" s="311">
        <v>7.6999999999999999E-2</v>
      </c>
      <c r="D252" s="311">
        <v>3.5999999999999997E-2</v>
      </c>
      <c r="E252" s="253">
        <v>5.2999999999999999E-2</v>
      </c>
      <c r="F252" s="254">
        <v>7.0000000000000007E-2</v>
      </c>
      <c r="G252" s="399">
        <v>7.5999999999999998E-2</v>
      </c>
      <c r="H252" s="676"/>
      <c r="I252" s="475"/>
    </row>
    <row r="253" spans="1:9" x14ac:dyDescent="0.2">
      <c r="A253" s="242" t="s">
        <v>1</v>
      </c>
      <c r="B253" s="257">
        <f t="shared" ref="B253:G253" si="47">B250/B249*100-100</f>
        <v>-12.357142857142861</v>
      </c>
      <c r="C253" s="258">
        <f t="shared" si="47"/>
        <v>-10.714285714285708</v>
      </c>
      <c r="D253" s="258">
        <f t="shared" si="47"/>
        <v>-6.1785714285714306</v>
      </c>
      <c r="E253" s="258">
        <f t="shared" si="47"/>
        <v>-5.1785714285714306</v>
      </c>
      <c r="F253" s="259">
        <f t="shared" si="47"/>
        <v>0.9285714285714306</v>
      </c>
      <c r="G253" s="390">
        <f t="shared" si="47"/>
        <v>-4.7142857142857224</v>
      </c>
      <c r="H253" s="228"/>
      <c r="I253" s="676"/>
    </row>
    <row r="254" spans="1:9" ht="13.5" thickBot="1" x14ac:dyDescent="0.25">
      <c r="A254" s="261" t="s">
        <v>27</v>
      </c>
      <c r="B254" s="262">
        <f>B250-B237</f>
        <v>169</v>
      </c>
      <c r="C254" s="263">
        <f>C250-C237</f>
        <v>219</v>
      </c>
      <c r="D254" s="263">
        <f>D250-D237</f>
        <v>189</v>
      </c>
      <c r="E254" s="263">
        <f>E250-E237</f>
        <v>139</v>
      </c>
      <c r="F254" s="264">
        <f>F250-F237</f>
        <v>208</v>
      </c>
      <c r="G254" s="400">
        <f>G250-F237</f>
        <v>50</v>
      </c>
      <c r="H254" s="527"/>
      <c r="I254" s="676"/>
    </row>
    <row r="255" spans="1:9" x14ac:dyDescent="0.2">
      <c r="A255" s="273" t="s">
        <v>52</v>
      </c>
      <c r="B255" s="567">
        <v>98</v>
      </c>
      <c r="C255" s="556">
        <v>160</v>
      </c>
      <c r="D255" s="556">
        <v>231</v>
      </c>
      <c r="E255" s="556">
        <v>335</v>
      </c>
      <c r="F255" s="568">
        <v>393</v>
      </c>
      <c r="G255" s="393">
        <f>SUM(B255:F255)</f>
        <v>1217</v>
      </c>
      <c r="H255" s="676" t="s">
        <v>56</v>
      </c>
      <c r="I255" s="271">
        <f>G242-G255</f>
        <v>6</v>
      </c>
    </row>
    <row r="256" spans="1:9" x14ac:dyDescent="0.2">
      <c r="A256" s="273" t="s">
        <v>28</v>
      </c>
      <c r="B256" s="218">
        <v>114.5</v>
      </c>
      <c r="C256" s="677">
        <v>114.5</v>
      </c>
      <c r="D256" s="677">
        <v>115</v>
      </c>
      <c r="E256" s="677">
        <v>115</v>
      </c>
      <c r="F256" s="219">
        <v>115</v>
      </c>
      <c r="G256" s="394"/>
      <c r="H256" s="676" t="s">
        <v>57</v>
      </c>
      <c r="I256" s="676">
        <v>107.91</v>
      </c>
    </row>
    <row r="257" spans="1:10" ht="13.5" thickBot="1" x14ac:dyDescent="0.25">
      <c r="A257" s="274" t="s">
        <v>26</v>
      </c>
      <c r="B257" s="574">
        <f>(B256-B243)</f>
        <v>7.5</v>
      </c>
      <c r="C257" s="575">
        <f>(C256-C243)</f>
        <v>7.5</v>
      </c>
      <c r="D257" s="575">
        <f>(D256-D243)</f>
        <v>7.5</v>
      </c>
      <c r="E257" s="575">
        <f>(E256-E243)</f>
        <v>7.5</v>
      </c>
      <c r="F257" s="576">
        <f>(F256-F243)</f>
        <v>7.5</v>
      </c>
      <c r="G257" s="395"/>
      <c r="H257" s="676" t="s">
        <v>26</v>
      </c>
      <c r="I257" s="577">
        <f>I256-I243</f>
        <v>7.8199999999999932</v>
      </c>
    </row>
    <row r="258" spans="1:10" s="684" customFormat="1" x14ac:dyDescent="0.2">
      <c r="A258" s="689"/>
      <c r="B258" s="690"/>
      <c r="C258" s="690"/>
      <c r="D258" s="690"/>
      <c r="E258" s="690"/>
      <c r="F258" s="690"/>
      <c r="G258" s="615"/>
      <c r="I258" s="577"/>
    </row>
    <row r="259" spans="1:10" ht="13.5" thickBot="1" x14ac:dyDescent="0.25"/>
    <row r="260" spans="1:10" ht="13.5" thickBot="1" x14ac:dyDescent="0.25">
      <c r="A260" s="278" t="s">
        <v>242</v>
      </c>
      <c r="B260" s="1140" t="s">
        <v>140</v>
      </c>
      <c r="C260" s="1141"/>
      <c r="D260" s="1141"/>
      <c r="E260" s="1141"/>
      <c r="F260" s="1142"/>
      <c r="G260" s="299" t="s">
        <v>0</v>
      </c>
      <c r="H260" s="680"/>
      <c r="I260" s="680"/>
    </row>
    <row r="261" spans="1:10" ht="13.5" thickBot="1" x14ac:dyDescent="0.25">
      <c r="A261" s="231" t="s">
        <v>2</v>
      </c>
      <c r="B261" s="401">
        <v>1</v>
      </c>
      <c r="C261" s="402">
        <v>2</v>
      </c>
      <c r="D261" s="402">
        <v>3</v>
      </c>
      <c r="E261" s="402">
        <v>4</v>
      </c>
      <c r="F261" s="479">
        <v>5</v>
      </c>
      <c r="G261" s="444">
        <v>120</v>
      </c>
      <c r="H261" s="680"/>
      <c r="I261" s="680"/>
    </row>
    <row r="262" spans="1:10" x14ac:dyDescent="0.2">
      <c r="A262" s="236" t="s">
        <v>3</v>
      </c>
      <c r="B262" s="740">
        <v>2960</v>
      </c>
      <c r="C262" s="741">
        <v>2960</v>
      </c>
      <c r="D262" s="405">
        <v>2960</v>
      </c>
      <c r="E262" s="405">
        <v>2960</v>
      </c>
      <c r="F262" s="406">
        <v>2960</v>
      </c>
      <c r="G262" s="411">
        <v>2960</v>
      </c>
      <c r="H262" s="680"/>
      <c r="I262" s="680"/>
    </row>
    <row r="263" spans="1:10" x14ac:dyDescent="0.2">
      <c r="A263" s="242" t="s">
        <v>6</v>
      </c>
      <c r="B263" s="306">
        <v>2659</v>
      </c>
      <c r="C263" s="307">
        <v>2608</v>
      </c>
      <c r="D263" s="307">
        <v>2685</v>
      </c>
      <c r="E263" s="307">
        <v>2808</v>
      </c>
      <c r="F263" s="407">
        <v>2967</v>
      </c>
      <c r="G263" s="397">
        <v>2798</v>
      </c>
      <c r="H263" s="680"/>
      <c r="I263" s="475"/>
    </row>
    <row r="264" spans="1:10" x14ac:dyDescent="0.2">
      <c r="A264" s="231" t="s">
        <v>7</v>
      </c>
      <c r="B264" s="480">
        <v>100</v>
      </c>
      <c r="C264" s="310">
        <v>100</v>
      </c>
      <c r="D264" s="310">
        <v>95.7</v>
      </c>
      <c r="E264" s="309">
        <v>97</v>
      </c>
      <c r="F264" s="638">
        <v>87.2</v>
      </c>
      <c r="G264" s="398">
        <v>83.3</v>
      </c>
      <c r="H264" s="680"/>
      <c r="I264" s="680"/>
    </row>
    <row r="265" spans="1:10" x14ac:dyDescent="0.2">
      <c r="A265" s="231" t="s">
        <v>8</v>
      </c>
      <c r="B265" s="482">
        <v>3.5000000000000003E-2</v>
      </c>
      <c r="C265" s="311">
        <v>4.3999999999999997E-2</v>
      </c>
      <c r="D265" s="311">
        <v>6.6000000000000003E-2</v>
      </c>
      <c r="E265" s="253">
        <v>4.3999999999999997E-2</v>
      </c>
      <c r="F265" s="254">
        <v>7.0999999999999994E-2</v>
      </c>
      <c r="G265" s="399">
        <v>7.4999999999999997E-2</v>
      </c>
      <c r="H265" s="680"/>
      <c r="I265" s="475"/>
    </row>
    <row r="266" spans="1:10" x14ac:dyDescent="0.2">
      <c r="A266" s="242" t="s">
        <v>1</v>
      </c>
      <c r="B266" s="257">
        <f t="shared" ref="B266:G266" si="48">B263/B262*100-100</f>
        <v>-10.168918918918919</v>
      </c>
      <c r="C266" s="258">
        <f t="shared" si="48"/>
        <v>-11.891891891891888</v>
      </c>
      <c r="D266" s="258">
        <f t="shared" si="48"/>
        <v>-9.2905405405405332</v>
      </c>
      <c r="E266" s="258">
        <f t="shared" si="48"/>
        <v>-5.135135135135144</v>
      </c>
      <c r="F266" s="259">
        <f t="shared" si="48"/>
        <v>0.23648648648648418</v>
      </c>
      <c r="G266" s="390">
        <f t="shared" si="48"/>
        <v>-5.4729729729729826</v>
      </c>
      <c r="H266" s="228"/>
      <c r="I266" s="680"/>
    </row>
    <row r="267" spans="1:10" ht="13.5" thickBot="1" x14ac:dyDescent="0.25">
      <c r="A267" s="261" t="s">
        <v>27</v>
      </c>
      <c r="B267" s="262">
        <f>B263-B250</f>
        <v>205</v>
      </c>
      <c r="C267" s="263">
        <f>C263-C250</f>
        <v>108</v>
      </c>
      <c r="D267" s="263">
        <f>D263-D250</f>
        <v>58</v>
      </c>
      <c r="E267" s="263">
        <f>E263-E250</f>
        <v>153</v>
      </c>
      <c r="F267" s="264">
        <f>F263-F250</f>
        <v>141</v>
      </c>
      <c r="G267" s="400">
        <f>G263-F250</f>
        <v>-28</v>
      </c>
      <c r="H267" s="527"/>
      <c r="I267" s="680"/>
    </row>
    <row r="268" spans="1:10" x14ac:dyDescent="0.2">
      <c r="A268" s="273" t="s">
        <v>52</v>
      </c>
      <c r="B268" s="567">
        <v>98</v>
      </c>
      <c r="C268" s="556">
        <v>160</v>
      </c>
      <c r="D268" s="556">
        <v>231</v>
      </c>
      <c r="E268" s="556">
        <v>335</v>
      </c>
      <c r="F268" s="568">
        <v>393</v>
      </c>
      <c r="G268" s="393">
        <f>SUM(B268:F268)</f>
        <v>1217</v>
      </c>
      <c r="H268" s="680" t="s">
        <v>56</v>
      </c>
      <c r="I268" s="271">
        <f>G255-G268</f>
        <v>0</v>
      </c>
      <c r="J268" s="527"/>
    </row>
    <row r="269" spans="1:10" x14ac:dyDescent="0.2">
      <c r="A269" s="273" t="s">
        <v>28</v>
      </c>
      <c r="B269" s="218">
        <v>121.5</v>
      </c>
      <c r="C269" s="681">
        <v>121.5</v>
      </c>
      <c r="D269" s="681">
        <v>122</v>
      </c>
      <c r="E269" s="681">
        <v>122</v>
      </c>
      <c r="F269" s="219">
        <v>122</v>
      </c>
      <c r="G269" s="394"/>
      <c r="H269" s="680" t="s">
        <v>57</v>
      </c>
      <c r="I269" s="680">
        <v>114.91</v>
      </c>
    </row>
    <row r="270" spans="1:10" ht="13.5" thickBot="1" x14ac:dyDescent="0.25">
      <c r="A270" s="274" t="s">
        <v>26</v>
      </c>
      <c r="B270" s="574">
        <f>(B269-B256)</f>
        <v>7</v>
      </c>
      <c r="C270" s="575">
        <f>(C269-C256)</f>
        <v>7</v>
      </c>
      <c r="D270" s="575">
        <f>(D269-D256)</f>
        <v>7</v>
      </c>
      <c r="E270" s="575">
        <f>(E269-E256)</f>
        <v>7</v>
      </c>
      <c r="F270" s="576">
        <f>(F269-F256)</f>
        <v>7</v>
      </c>
      <c r="G270" s="395"/>
      <c r="H270" s="680" t="s">
        <v>26</v>
      </c>
      <c r="I270" s="577">
        <f>I269-I256</f>
        <v>7</v>
      </c>
    </row>
    <row r="272" spans="1:10" ht="13.5" thickBot="1" x14ac:dyDescent="0.25"/>
    <row r="273" spans="1:15" ht="13.5" thickBot="1" x14ac:dyDescent="0.25">
      <c r="A273" s="278" t="s">
        <v>243</v>
      </c>
      <c r="B273" s="1140" t="s">
        <v>140</v>
      </c>
      <c r="C273" s="1141"/>
      <c r="D273" s="1141"/>
      <c r="E273" s="1141"/>
      <c r="F273" s="1142"/>
      <c r="G273" s="299" t="s">
        <v>0</v>
      </c>
      <c r="H273" s="685"/>
      <c r="I273" s="685"/>
    </row>
    <row r="274" spans="1:15" ht="13.5" thickBot="1" x14ac:dyDescent="0.25">
      <c r="A274" s="231" t="s">
        <v>2</v>
      </c>
      <c r="B274" s="401">
        <v>1</v>
      </c>
      <c r="C274" s="402">
        <v>2</v>
      </c>
      <c r="D274" s="402">
        <v>3</v>
      </c>
      <c r="E274" s="402">
        <v>4</v>
      </c>
      <c r="F274" s="479">
        <v>5</v>
      </c>
      <c r="G274" s="444">
        <v>121</v>
      </c>
      <c r="H274" s="685"/>
      <c r="I274" s="685"/>
    </row>
    <row r="275" spans="1:15" x14ac:dyDescent="0.2">
      <c r="A275" s="236" t="s">
        <v>3</v>
      </c>
      <c r="B275" s="740">
        <v>3150</v>
      </c>
      <c r="C275" s="741">
        <v>3150</v>
      </c>
      <c r="D275" s="405">
        <v>3150</v>
      </c>
      <c r="E275" s="405">
        <v>3150</v>
      </c>
      <c r="F275" s="406">
        <v>3150</v>
      </c>
      <c r="G275" s="411">
        <v>3150</v>
      </c>
      <c r="H275" s="685"/>
      <c r="I275" s="685"/>
    </row>
    <row r="276" spans="1:15" x14ac:dyDescent="0.2">
      <c r="A276" s="242" t="s">
        <v>6</v>
      </c>
      <c r="B276" s="306">
        <v>2823</v>
      </c>
      <c r="C276" s="307">
        <v>2798</v>
      </c>
      <c r="D276" s="307">
        <v>2883</v>
      </c>
      <c r="E276" s="307">
        <v>2955</v>
      </c>
      <c r="F276" s="407">
        <v>3092</v>
      </c>
      <c r="G276" s="397">
        <v>2954</v>
      </c>
      <c r="H276" s="685"/>
      <c r="I276" s="475"/>
    </row>
    <row r="277" spans="1:15" x14ac:dyDescent="0.2">
      <c r="A277" s="231" t="s">
        <v>7</v>
      </c>
      <c r="B277" s="480">
        <v>100</v>
      </c>
      <c r="C277" s="310">
        <v>94.1</v>
      </c>
      <c r="D277" s="310">
        <v>87</v>
      </c>
      <c r="E277" s="309">
        <v>84.8</v>
      </c>
      <c r="F277" s="638">
        <v>79.5</v>
      </c>
      <c r="G277" s="398">
        <v>79.3</v>
      </c>
      <c r="H277" s="685"/>
      <c r="I277" s="685"/>
    </row>
    <row r="278" spans="1:15" x14ac:dyDescent="0.2">
      <c r="A278" s="231" t="s">
        <v>8</v>
      </c>
      <c r="B278" s="482">
        <v>6.0999999999999999E-2</v>
      </c>
      <c r="C278" s="311">
        <v>5.2999999999999999E-2</v>
      </c>
      <c r="D278" s="311">
        <v>6.0999999999999999E-2</v>
      </c>
      <c r="E278" s="253">
        <v>0.06</v>
      </c>
      <c r="F278" s="254">
        <v>8.5999999999999993E-2</v>
      </c>
      <c r="G278" s="399">
        <v>7.8E-2</v>
      </c>
      <c r="H278" s="685"/>
      <c r="I278" s="475"/>
    </row>
    <row r="279" spans="1:15" x14ac:dyDescent="0.2">
      <c r="A279" s="242" t="s">
        <v>1</v>
      </c>
      <c r="B279" s="257">
        <f t="shared" ref="B279:G279" si="49">B276/B275*100-100</f>
        <v>-10.38095238095238</v>
      </c>
      <c r="C279" s="258">
        <f t="shared" si="49"/>
        <v>-11.174603174603163</v>
      </c>
      <c r="D279" s="258">
        <f t="shared" si="49"/>
        <v>-8.4761904761904816</v>
      </c>
      <c r="E279" s="258">
        <f t="shared" si="49"/>
        <v>-6.1904761904761898</v>
      </c>
      <c r="F279" s="259">
        <f t="shared" si="49"/>
        <v>-1.8412698412698489</v>
      </c>
      <c r="G279" s="390">
        <f t="shared" si="49"/>
        <v>-6.2222222222222143</v>
      </c>
      <c r="H279" s="228"/>
      <c r="I279" s="685"/>
    </row>
    <row r="280" spans="1:15" ht="13.5" thickBot="1" x14ac:dyDescent="0.25">
      <c r="A280" s="261" t="s">
        <v>27</v>
      </c>
      <c r="B280" s="262">
        <f>B276-B263</f>
        <v>164</v>
      </c>
      <c r="C280" s="263">
        <f>C276-C263</f>
        <v>190</v>
      </c>
      <c r="D280" s="263">
        <f>D276-D263</f>
        <v>198</v>
      </c>
      <c r="E280" s="263">
        <f>E276-E263</f>
        <v>147</v>
      </c>
      <c r="F280" s="264">
        <f>F276-F263</f>
        <v>125</v>
      </c>
      <c r="G280" s="400">
        <f>G276-F263</f>
        <v>-13</v>
      </c>
      <c r="H280" s="527"/>
      <c r="I280" s="685"/>
    </row>
    <row r="281" spans="1:15" x14ac:dyDescent="0.2">
      <c r="A281" s="273" t="s">
        <v>52</v>
      </c>
      <c r="B281" s="567">
        <v>95</v>
      </c>
      <c r="C281" s="556">
        <v>160</v>
      </c>
      <c r="D281" s="556">
        <v>231</v>
      </c>
      <c r="E281" s="556">
        <v>335</v>
      </c>
      <c r="F281" s="568">
        <v>393</v>
      </c>
      <c r="G281" s="393">
        <f>SUM(B281:F281)</f>
        <v>1214</v>
      </c>
      <c r="H281" s="685" t="s">
        <v>56</v>
      </c>
      <c r="I281" s="271">
        <f>G268-G281</f>
        <v>3</v>
      </c>
    </row>
    <row r="282" spans="1:15" x14ac:dyDescent="0.2">
      <c r="A282" s="273" t="s">
        <v>28</v>
      </c>
      <c r="B282" s="218">
        <v>128.5</v>
      </c>
      <c r="C282" s="686">
        <v>128.5</v>
      </c>
      <c r="D282" s="686">
        <v>129</v>
      </c>
      <c r="E282" s="686">
        <v>129</v>
      </c>
      <c r="F282" s="219">
        <v>129</v>
      </c>
      <c r="G282" s="394"/>
      <c r="H282" s="685" t="s">
        <v>57</v>
      </c>
      <c r="I282" s="685">
        <v>122.19</v>
      </c>
    </row>
    <row r="283" spans="1:15" ht="13.5" thickBot="1" x14ac:dyDescent="0.25">
      <c r="A283" s="274" t="s">
        <v>26</v>
      </c>
      <c r="B283" s="574">
        <f>(B282-B269)</f>
        <v>7</v>
      </c>
      <c r="C283" s="575">
        <f>(C282-C269)</f>
        <v>7</v>
      </c>
      <c r="D283" s="575">
        <f>(D282-D269)</f>
        <v>7</v>
      </c>
      <c r="E283" s="575">
        <f>(E282-E269)</f>
        <v>7</v>
      </c>
      <c r="F283" s="576">
        <f>(F282-F269)</f>
        <v>7</v>
      </c>
      <c r="G283" s="395"/>
      <c r="H283" s="685" t="s">
        <v>26</v>
      </c>
      <c r="I283" s="577">
        <f>I282-I269</f>
        <v>7.2800000000000011</v>
      </c>
    </row>
    <row r="285" spans="1:15" ht="13.5" thickBot="1" x14ac:dyDescent="0.25"/>
    <row r="286" spans="1:15" ht="13.5" thickBot="1" x14ac:dyDescent="0.25">
      <c r="A286" s="278" t="s">
        <v>246</v>
      </c>
      <c r="B286" s="1140" t="s">
        <v>140</v>
      </c>
      <c r="C286" s="1141"/>
      <c r="D286" s="1141"/>
      <c r="E286" s="1141"/>
      <c r="F286" s="1142"/>
      <c r="G286" s="1134" t="s">
        <v>0</v>
      </c>
      <c r="H286" s="693"/>
      <c r="I286" s="693"/>
    </row>
    <row r="287" spans="1:15" ht="13.5" thickBot="1" x14ac:dyDescent="0.25">
      <c r="A287" s="231" t="s">
        <v>2</v>
      </c>
      <c r="B287" s="401">
        <v>1</v>
      </c>
      <c r="C287" s="402">
        <v>2</v>
      </c>
      <c r="D287" s="402">
        <v>3</v>
      </c>
      <c r="E287" s="402">
        <v>4</v>
      </c>
      <c r="F287" s="479">
        <v>5</v>
      </c>
      <c r="G287" s="1136"/>
      <c r="H287" s="693"/>
      <c r="I287" s="693"/>
      <c r="L287" s="1143" t="s">
        <v>171</v>
      </c>
      <c r="M287" s="1144"/>
      <c r="N287" s="1144"/>
      <c r="O287" s="1145"/>
    </row>
    <row r="288" spans="1:15" ht="24.75" thickBot="1" x14ac:dyDescent="0.25">
      <c r="A288" s="236" t="s">
        <v>3</v>
      </c>
      <c r="B288" s="740">
        <v>3370</v>
      </c>
      <c r="C288" s="741">
        <v>3370</v>
      </c>
      <c r="D288" s="405">
        <v>3370</v>
      </c>
      <c r="E288" s="405">
        <v>3370</v>
      </c>
      <c r="F288" s="406">
        <v>3370</v>
      </c>
      <c r="G288" s="411">
        <v>3370</v>
      </c>
      <c r="H288" s="693"/>
      <c r="I288" s="693"/>
      <c r="L288" s="622" t="s">
        <v>211</v>
      </c>
      <c r="M288" s="623" t="s">
        <v>147</v>
      </c>
      <c r="N288" s="624" t="s">
        <v>146</v>
      </c>
      <c r="O288" s="625" t="s">
        <v>174</v>
      </c>
    </row>
    <row r="289" spans="1:24" ht="14.25" x14ac:dyDescent="0.2">
      <c r="A289" s="242" t="s">
        <v>6</v>
      </c>
      <c r="B289" s="306">
        <v>2955</v>
      </c>
      <c r="C289" s="307">
        <v>2961</v>
      </c>
      <c r="D289" s="307">
        <v>3123</v>
      </c>
      <c r="E289" s="307">
        <v>3174</v>
      </c>
      <c r="F289" s="407">
        <v>3315</v>
      </c>
      <c r="G289" s="397">
        <v>3165</v>
      </c>
      <c r="H289" s="693"/>
      <c r="I289" s="475"/>
      <c r="L289" s="352">
        <v>1</v>
      </c>
      <c r="M289" s="232" t="s">
        <v>257</v>
      </c>
      <c r="N289" s="232">
        <v>135</v>
      </c>
      <c r="O289" s="626">
        <v>17.8</v>
      </c>
      <c r="P289" s="200">
        <v>-11.86</v>
      </c>
    </row>
    <row r="290" spans="1:24" ht="14.25" x14ac:dyDescent="0.2">
      <c r="A290" s="231" t="s">
        <v>7</v>
      </c>
      <c r="B290" s="480">
        <v>100</v>
      </c>
      <c r="C290" s="310">
        <v>93.8</v>
      </c>
      <c r="D290" s="310">
        <v>95.7</v>
      </c>
      <c r="E290" s="309">
        <v>100</v>
      </c>
      <c r="F290" s="638">
        <v>79.5</v>
      </c>
      <c r="G290" s="398">
        <v>83.3</v>
      </c>
      <c r="H290" s="693"/>
      <c r="I290" s="693"/>
      <c r="L290" s="218">
        <v>2</v>
      </c>
      <c r="M290" s="723" t="s">
        <v>258</v>
      </c>
      <c r="N290" s="723">
        <v>273</v>
      </c>
      <c r="O290" s="627">
        <v>35.6</v>
      </c>
      <c r="P290" s="200">
        <v>-8.01</v>
      </c>
    </row>
    <row r="291" spans="1:24" ht="14.25" x14ac:dyDescent="0.2">
      <c r="A291" s="231" t="s">
        <v>8</v>
      </c>
      <c r="B291" s="482">
        <v>4.2000000000000003E-2</v>
      </c>
      <c r="C291" s="311">
        <v>4.2000000000000003E-2</v>
      </c>
      <c r="D291" s="311">
        <v>5.2999999999999999E-2</v>
      </c>
      <c r="E291" s="253">
        <v>4.7E-2</v>
      </c>
      <c r="F291" s="254">
        <v>8.5999999999999993E-2</v>
      </c>
      <c r="G291" s="399">
        <v>7.4999999999999997E-2</v>
      </c>
      <c r="H291" s="693"/>
      <c r="I291" s="475"/>
      <c r="L291" s="218">
        <v>3</v>
      </c>
      <c r="M291" s="723" t="s">
        <v>259</v>
      </c>
      <c r="N291" s="723">
        <v>301</v>
      </c>
      <c r="O291" s="627">
        <v>39.200000000000003</v>
      </c>
      <c r="P291" s="200">
        <v>-3.26</v>
      </c>
    </row>
    <row r="292" spans="1:24" ht="14.25" x14ac:dyDescent="0.2">
      <c r="A292" s="242" t="s">
        <v>1</v>
      </c>
      <c r="B292" s="257">
        <f t="shared" ref="B292:G292" si="50">B289/B288*100-100</f>
        <v>-12.314540059347181</v>
      </c>
      <c r="C292" s="258">
        <f t="shared" si="50"/>
        <v>-12.136498516320472</v>
      </c>
      <c r="D292" s="258">
        <f t="shared" si="50"/>
        <v>-7.3293768545994169</v>
      </c>
      <c r="E292" s="258">
        <f t="shared" si="50"/>
        <v>-5.8160237388724028</v>
      </c>
      <c r="F292" s="259">
        <f t="shared" si="50"/>
        <v>-1.6320474777448055</v>
      </c>
      <c r="G292" s="390">
        <f t="shared" si="50"/>
        <v>-6.0830860534124724</v>
      </c>
      <c r="H292" s="228"/>
      <c r="I292" s="693"/>
      <c r="L292" s="610">
        <v>4</v>
      </c>
      <c r="M292" s="723" t="s">
        <v>260</v>
      </c>
      <c r="N292" s="723">
        <v>208</v>
      </c>
      <c r="O292" s="627">
        <v>27.2</v>
      </c>
      <c r="P292" s="200">
        <v>7.12</v>
      </c>
    </row>
    <row r="293" spans="1:24" ht="15" thickBot="1" x14ac:dyDescent="0.25">
      <c r="A293" s="261" t="s">
        <v>27</v>
      </c>
      <c r="B293" s="262">
        <f>B289-B276</f>
        <v>132</v>
      </c>
      <c r="C293" s="263">
        <f>C289-C276</f>
        <v>163</v>
      </c>
      <c r="D293" s="263">
        <f>D289-D276</f>
        <v>240</v>
      </c>
      <c r="E293" s="263">
        <f>E289-E276</f>
        <v>219</v>
      </c>
      <c r="F293" s="264">
        <f>F289-F276</f>
        <v>223</v>
      </c>
      <c r="G293" s="400">
        <f>G289-F276</f>
        <v>73</v>
      </c>
      <c r="H293" s="527"/>
      <c r="I293" s="693"/>
      <c r="L293" s="636" t="s">
        <v>253</v>
      </c>
      <c r="M293" s="217">
        <v>3880</v>
      </c>
      <c r="N293" s="217">
        <v>296</v>
      </c>
      <c r="O293" s="637">
        <v>39</v>
      </c>
    </row>
    <row r="294" spans="1:24" x14ac:dyDescent="0.2">
      <c r="A294" s="273" t="s">
        <v>52</v>
      </c>
      <c r="B294" s="567">
        <v>94</v>
      </c>
      <c r="C294" s="556">
        <v>160</v>
      </c>
      <c r="D294" s="556">
        <v>231</v>
      </c>
      <c r="E294" s="556">
        <v>335</v>
      </c>
      <c r="F294" s="568">
        <v>393</v>
      </c>
      <c r="G294" s="393">
        <f>SUM(B294:F294)</f>
        <v>1213</v>
      </c>
      <c r="H294" s="693" t="s">
        <v>56</v>
      </c>
      <c r="I294" s="271">
        <f>G281-G294</f>
        <v>1</v>
      </c>
    </row>
    <row r="295" spans="1:24" x14ac:dyDescent="0.2">
      <c r="A295" s="273" t="s">
        <v>28</v>
      </c>
      <c r="B295" s="218">
        <v>134.5</v>
      </c>
      <c r="C295" s="694">
        <v>134.5</v>
      </c>
      <c r="D295" s="694">
        <v>135</v>
      </c>
      <c r="E295" s="694">
        <v>135</v>
      </c>
      <c r="F295" s="219">
        <v>134.5</v>
      </c>
      <c r="G295" s="394"/>
      <c r="H295" s="693" t="s">
        <v>57</v>
      </c>
      <c r="I295" s="693">
        <v>129.01</v>
      </c>
    </row>
    <row r="296" spans="1:24" ht="13.5" thickBot="1" x14ac:dyDescent="0.25">
      <c r="A296" s="274" t="s">
        <v>26</v>
      </c>
      <c r="B296" s="574">
        <f>(B295-B282)</f>
        <v>6</v>
      </c>
      <c r="C296" s="575">
        <f>(C295-C282)</f>
        <v>6</v>
      </c>
      <c r="D296" s="575">
        <f>(D295-D282)</f>
        <v>6</v>
      </c>
      <c r="E296" s="575">
        <f>(E295-E282)</f>
        <v>6</v>
      </c>
      <c r="F296" s="576">
        <f>(F295-F282)</f>
        <v>5.5</v>
      </c>
      <c r="G296" s="395"/>
      <c r="H296" s="693" t="s">
        <v>26</v>
      </c>
      <c r="I296" s="577">
        <f>I295-I282</f>
        <v>6.8199999999999932</v>
      </c>
    </row>
    <row r="297" spans="1:24" s="742" customFormat="1" x14ac:dyDescent="0.2">
      <c r="A297" s="689"/>
      <c r="B297" s="690"/>
      <c r="C297" s="690"/>
      <c r="D297" s="690"/>
      <c r="E297" s="690"/>
      <c r="F297" s="690"/>
      <c r="G297" s="615"/>
      <c r="I297" s="577"/>
    </row>
    <row r="298" spans="1:24" x14ac:dyDescent="0.2">
      <c r="B298" s="200">
        <v>135</v>
      </c>
      <c r="C298" s="854">
        <v>135</v>
      </c>
      <c r="D298" s="854">
        <v>135</v>
      </c>
      <c r="E298" s="854">
        <v>135</v>
      </c>
      <c r="F298" s="854">
        <v>135</v>
      </c>
      <c r="G298" s="854">
        <v>135</v>
      </c>
      <c r="H298" s="854">
        <v>135</v>
      </c>
      <c r="I298" s="854">
        <v>135</v>
      </c>
      <c r="J298" s="854">
        <v>135</v>
      </c>
      <c r="K298" s="854">
        <v>135</v>
      </c>
      <c r="L298" s="854">
        <v>135</v>
      </c>
      <c r="M298" s="854">
        <v>135</v>
      </c>
      <c r="N298" s="854">
        <v>135</v>
      </c>
      <c r="O298" s="854">
        <v>135</v>
      </c>
      <c r="P298" s="854">
        <v>135</v>
      </c>
      <c r="Q298" s="854">
        <v>135</v>
      </c>
      <c r="R298" s="854">
        <v>135</v>
      </c>
      <c r="S298" s="854">
        <v>135</v>
      </c>
      <c r="T298" s="854">
        <v>135</v>
      </c>
      <c r="U298" s="854">
        <v>135</v>
      </c>
    </row>
    <row r="299" spans="1:24" ht="13.5" thickBot="1" x14ac:dyDescent="0.25">
      <c r="B299" s="200">
        <v>3165</v>
      </c>
      <c r="C299" s="200">
        <v>3165</v>
      </c>
      <c r="D299" s="200">
        <v>3165</v>
      </c>
      <c r="E299" s="200">
        <v>3165</v>
      </c>
      <c r="F299" s="200">
        <v>3165</v>
      </c>
      <c r="G299" s="200">
        <v>3165</v>
      </c>
      <c r="H299" s="200">
        <v>3165</v>
      </c>
      <c r="I299" s="200">
        <v>3165</v>
      </c>
      <c r="J299" s="200">
        <v>3165</v>
      </c>
      <c r="K299" s="200">
        <v>3165</v>
      </c>
      <c r="L299" s="200">
        <v>3165</v>
      </c>
      <c r="M299" s="200">
        <v>3165</v>
      </c>
      <c r="N299" s="200">
        <v>3165</v>
      </c>
      <c r="O299" s="200">
        <v>3165</v>
      </c>
      <c r="P299" s="200">
        <v>3165</v>
      </c>
      <c r="Q299" s="200">
        <v>3165</v>
      </c>
      <c r="R299" s="200">
        <v>3165</v>
      </c>
      <c r="S299" s="200">
        <v>3165</v>
      </c>
      <c r="T299" s="200">
        <v>3165</v>
      </c>
      <c r="U299" s="200">
        <v>3165</v>
      </c>
      <c r="V299" s="200">
        <v>3165</v>
      </c>
    </row>
    <row r="300" spans="1:24" ht="13.5" thickBot="1" x14ac:dyDescent="0.25">
      <c r="A300" s="278" t="s">
        <v>328</v>
      </c>
      <c r="B300" s="1140" t="s">
        <v>53</v>
      </c>
      <c r="C300" s="1141"/>
      <c r="D300" s="1141"/>
      <c r="E300" s="1141"/>
      <c r="F300" s="1142"/>
      <c r="G300" s="1140" t="s">
        <v>140</v>
      </c>
      <c r="H300" s="1141"/>
      <c r="I300" s="1141"/>
      <c r="J300" s="1141"/>
      <c r="K300" s="1142"/>
      <c r="L300" s="1140" t="s">
        <v>63</v>
      </c>
      <c r="M300" s="1141"/>
      <c r="N300" s="1141"/>
      <c r="O300" s="1141"/>
      <c r="P300" s="1142"/>
      <c r="Q300" s="1140" t="s">
        <v>64</v>
      </c>
      <c r="R300" s="1141"/>
      <c r="S300" s="1141"/>
      <c r="T300" s="1141"/>
      <c r="U300" s="1142"/>
      <c r="V300" s="1134" t="s">
        <v>0</v>
      </c>
      <c r="W300" s="742">
        <v>231</v>
      </c>
      <c r="X300" s="742"/>
    </row>
    <row r="301" spans="1:24" ht="13.5" thickBot="1" x14ac:dyDescent="0.25">
      <c r="A301" s="231" t="s">
        <v>2</v>
      </c>
      <c r="B301" s="401">
        <v>1</v>
      </c>
      <c r="C301" s="402">
        <v>2</v>
      </c>
      <c r="D301" s="402">
        <v>3</v>
      </c>
      <c r="E301" s="402">
        <v>4</v>
      </c>
      <c r="F301" s="479">
        <v>5</v>
      </c>
      <c r="G301" s="401">
        <v>1</v>
      </c>
      <c r="H301" s="402">
        <v>2</v>
      </c>
      <c r="I301" s="402">
        <v>3</v>
      </c>
      <c r="J301" s="402">
        <v>4</v>
      </c>
      <c r="K301" s="479">
        <v>5</v>
      </c>
      <c r="L301" s="401">
        <v>1</v>
      </c>
      <c r="M301" s="402">
        <v>2</v>
      </c>
      <c r="N301" s="402">
        <v>3</v>
      </c>
      <c r="O301" s="402">
        <v>4</v>
      </c>
      <c r="P301" s="479">
        <v>5</v>
      </c>
      <c r="Q301" s="401">
        <v>1</v>
      </c>
      <c r="R301" s="402">
        <v>2</v>
      </c>
      <c r="S301" s="402">
        <v>3</v>
      </c>
      <c r="T301" s="402">
        <v>4</v>
      </c>
      <c r="U301" s="479">
        <v>5</v>
      </c>
      <c r="V301" s="1136"/>
      <c r="W301" s="742"/>
      <c r="X301" s="742"/>
    </row>
    <row r="302" spans="1:24" x14ac:dyDescent="0.2">
      <c r="A302" s="236" t="s">
        <v>3</v>
      </c>
      <c r="B302" s="740">
        <v>3560</v>
      </c>
      <c r="C302" s="741">
        <v>3560</v>
      </c>
      <c r="D302" s="405">
        <v>3560</v>
      </c>
      <c r="E302" s="405">
        <v>3560</v>
      </c>
      <c r="F302" s="406">
        <v>3560</v>
      </c>
      <c r="G302" s="740">
        <v>3560</v>
      </c>
      <c r="H302" s="741">
        <v>3560</v>
      </c>
      <c r="I302" s="405">
        <v>3560</v>
      </c>
      <c r="J302" s="405">
        <v>3560</v>
      </c>
      <c r="K302" s="406">
        <v>3560</v>
      </c>
      <c r="L302" s="740">
        <v>3560</v>
      </c>
      <c r="M302" s="741">
        <v>3560</v>
      </c>
      <c r="N302" s="405">
        <v>3560</v>
      </c>
      <c r="O302" s="405">
        <v>3560</v>
      </c>
      <c r="P302" s="406">
        <v>3560</v>
      </c>
      <c r="Q302" s="740">
        <v>3560</v>
      </c>
      <c r="R302" s="741">
        <v>3560</v>
      </c>
      <c r="S302" s="405">
        <v>3560</v>
      </c>
      <c r="T302" s="405">
        <v>3560</v>
      </c>
      <c r="U302" s="406">
        <v>3560</v>
      </c>
      <c r="V302" s="411">
        <v>3560</v>
      </c>
      <c r="W302" s="742"/>
      <c r="X302" s="742"/>
    </row>
    <row r="303" spans="1:24" x14ac:dyDescent="0.2">
      <c r="A303" s="242" t="s">
        <v>6</v>
      </c>
      <c r="B303" s="306">
        <v>3562</v>
      </c>
      <c r="C303" s="307">
        <v>3252</v>
      </c>
      <c r="D303" s="307">
        <v>3339</v>
      </c>
      <c r="E303" s="861">
        <v>3406</v>
      </c>
      <c r="F303" s="407">
        <v>3272</v>
      </c>
      <c r="G303" s="306">
        <v>3556</v>
      </c>
      <c r="H303" s="307">
        <v>3369</v>
      </c>
      <c r="I303" s="307">
        <v>3088</v>
      </c>
      <c r="J303" s="307">
        <v>3356</v>
      </c>
      <c r="K303" s="407">
        <v>3474</v>
      </c>
      <c r="L303" s="306">
        <v>3614</v>
      </c>
      <c r="M303" s="307">
        <v>3232</v>
      </c>
      <c r="N303" s="307">
        <v>3464</v>
      </c>
      <c r="O303" s="307">
        <v>3134</v>
      </c>
      <c r="P303" s="407">
        <v>3325</v>
      </c>
      <c r="Q303" s="306">
        <v>3293</v>
      </c>
      <c r="R303" s="307">
        <v>3351</v>
      </c>
      <c r="S303" s="307">
        <v>3200</v>
      </c>
      <c r="T303" s="307">
        <v>3134</v>
      </c>
      <c r="U303" s="407">
        <v>3390</v>
      </c>
      <c r="V303" s="397">
        <v>3351</v>
      </c>
      <c r="W303" s="364" t="s">
        <v>329</v>
      </c>
      <c r="X303" s="475"/>
    </row>
    <row r="304" spans="1:24" x14ac:dyDescent="0.2">
      <c r="A304" s="231" t="s">
        <v>7</v>
      </c>
      <c r="B304" s="480">
        <v>78.599999999999994</v>
      </c>
      <c r="C304" s="310">
        <v>100</v>
      </c>
      <c r="D304" s="310">
        <v>100</v>
      </c>
      <c r="E304" s="309">
        <v>100</v>
      </c>
      <c r="F304" s="638">
        <v>100</v>
      </c>
      <c r="G304" s="480">
        <v>100</v>
      </c>
      <c r="H304" s="310">
        <v>100</v>
      </c>
      <c r="I304" s="310">
        <v>100</v>
      </c>
      <c r="J304" s="309">
        <v>100</v>
      </c>
      <c r="K304" s="638">
        <v>92.3</v>
      </c>
      <c r="L304" s="480">
        <v>92.3</v>
      </c>
      <c r="M304" s="310">
        <v>100</v>
      </c>
      <c r="N304" s="310">
        <v>80</v>
      </c>
      <c r="O304" s="309">
        <v>100</v>
      </c>
      <c r="P304" s="638">
        <v>100</v>
      </c>
      <c r="Q304" s="480">
        <v>100</v>
      </c>
      <c r="R304" s="310">
        <v>92.3</v>
      </c>
      <c r="S304" s="310">
        <v>100</v>
      </c>
      <c r="T304" s="309">
        <v>84.6</v>
      </c>
      <c r="U304" s="638">
        <v>100</v>
      </c>
      <c r="V304" s="398">
        <v>91.3</v>
      </c>
      <c r="W304" s="742"/>
      <c r="X304" s="742"/>
    </row>
    <row r="305" spans="1:25" x14ac:dyDescent="0.2">
      <c r="A305" s="231" t="s">
        <v>8</v>
      </c>
      <c r="B305" s="482">
        <v>6.6000000000000003E-2</v>
      </c>
      <c r="C305" s="311">
        <v>2.5999999999999999E-2</v>
      </c>
      <c r="D305" s="311">
        <v>5.6000000000000001E-2</v>
      </c>
      <c r="E305" s="253">
        <v>3.6999999999999998E-2</v>
      </c>
      <c r="F305" s="254">
        <v>4.5999999999999999E-2</v>
      </c>
      <c r="G305" s="482">
        <v>4.5999999999999999E-2</v>
      </c>
      <c r="H305" s="311">
        <v>4.7E-2</v>
      </c>
      <c r="I305" s="311">
        <v>3.6999999999999998E-2</v>
      </c>
      <c r="J305" s="253">
        <v>2.4E-2</v>
      </c>
      <c r="K305" s="254">
        <v>6.8000000000000005E-2</v>
      </c>
      <c r="L305" s="482">
        <v>5.7000000000000002E-2</v>
      </c>
      <c r="M305" s="311">
        <v>3.7999999999999999E-2</v>
      </c>
      <c r="N305" s="311">
        <v>7.0999999999999994E-2</v>
      </c>
      <c r="O305" s="253">
        <v>2.7E-2</v>
      </c>
      <c r="P305" s="254">
        <v>4.1000000000000002E-2</v>
      </c>
      <c r="Q305" s="482">
        <v>3.4000000000000002E-2</v>
      </c>
      <c r="R305" s="311">
        <v>8.5000000000000006E-2</v>
      </c>
      <c r="S305" s="311">
        <v>4.4999999999999998E-2</v>
      </c>
      <c r="T305" s="253">
        <v>8.1000000000000003E-2</v>
      </c>
      <c r="U305" s="254">
        <v>2.5999999999999999E-2</v>
      </c>
      <c r="V305" s="399">
        <v>6.4000000000000001E-2</v>
      </c>
      <c r="W305" s="742"/>
      <c r="X305" s="475"/>
    </row>
    <row r="306" spans="1:25" x14ac:dyDescent="0.2">
      <c r="A306" s="242" t="s">
        <v>1</v>
      </c>
      <c r="B306" s="257">
        <f t="shared" ref="B306:V306" si="51">B303/B302*100-100</f>
        <v>5.6179775280895683E-2</v>
      </c>
      <c r="C306" s="258">
        <f t="shared" si="51"/>
        <v>-8.6516853932584183</v>
      </c>
      <c r="D306" s="258">
        <f t="shared" si="51"/>
        <v>-6.2078651685393282</v>
      </c>
      <c r="E306" s="258">
        <f t="shared" si="51"/>
        <v>-4.3258426966292092</v>
      </c>
      <c r="F306" s="259">
        <f t="shared" si="51"/>
        <v>-8.0898876404494331</v>
      </c>
      <c r="G306" s="257">
        <f t="shared" ref="G306:U306" si="52">G303/G302*100-100</f>
        <v>-0.11235955056180558</v>
      </c>
      <c r="H306" s="258">
        <f t="shared" si="52"/>
        <v>-5.3651685393258362</v>
      </c>
      <c r="I306" s="258">
        <f t="shared" si="52"/>
        <v>-13.258426966292134</v>
      </c>
      <c r="J306" s="258">
        <f t="shared" si="52"/>
        <v>-5.7303370786516865</v>
      </c>
      <c r="K306" s="259">
        <f t="shared" si="52"/>
        <v>-2.4157303370786423</v>
      </c>
      <c r="L306" s="257">
        <f t="shared" si="52"/>
        <v>1.5168539325842687</v>
      </c>
      <c r="M306" s="258">
        <f t="shared" si="52"/>
        <v>-9.2134831460674178</v>
      </c>
      <c r="N306" s="258">
        <f t="shared" si="52"/>
        <v>-2.6966292134831491</v>
      </c>
      <c r="O306" s="258">
        <f t="shared" si="52"/>
        <v>-11.966292134831463</v>
      </c>
      <c r="P306" s="259">
        <f t="shared" si="52"/>
        <v>-6.6011235955056264</v>
      </c>
      <c r="Q306" s="257">
        <f t="shared" si="52"/>
        <v>-7.5</v>
      </c>
      <c r="R306" s="258">
        <f t="shared" si="52"/>
        <v>-5.8707865168539257</v>
      </c>
      <c r="S306" s="258">
        <f t="shared" si="52"/>
        <v>-10.112359550561806</v>
      </c>
      <c r="T306" s="258">
        <f t="shared" si="52"/>
        <v>-11.966292134831463</v>
      </c>
      <c r="U306" s="259">
        <f t="shared" si="52"/>
        <v>-4.7752808988764031</v>
      </c>
      <c r="V306" s="390">
        <f t="shared" si="51"/>
        <v>-5.8707865168539257</v>
      </c>
      <c r="W306" s="228"/>
      <c r="X306" s="742"/>
    </row>
    <row r="307" spans="1:25" ht="13.5" thickBot="1" x14ac:dyDescent="0.25">
      <c r="A307" s="261" t="s">
        <v>27</v>
      </c>
      <c r="B307" s="262">
        <f>B303-B299</f>
        <v>397</v>
      </c>
      <c r="C307" s="263">
        <f t="shared" ref="C307:V307" si="53">C303-C299</f>
        <v>87</v>
      </c>
      <c r="D307" s="263">
        <f t="shared" si="53"/>
        <v>174</v>
      </c>
      <c r="E307" s="263">
        <f t="shared" si="53"/>
        <v>241</v>
      </c>
      <c r="F307" s="264">
        <f t="shared" si="53"/>
        <v>107</v>
      </c>
      <c r="G307" s="262">
        <f t="shared" si="53"/>
        <v>391</v>
      </c>
      <c r="H307" s="263">
        <f t="shared" si="53"/>
        <v>204</v>
      </c>
      <c r="I307" s="263">
        <f t="shared" si="53"/>
        <v>-77</v>
      </c>
      <c r="J307" s="263">
        <f t="shared" si="53"/>
        <v>191</v>
      </c>
      <c r="K307" s="264">
        <f t="shared" si="53"/>
        <v>309</v>
      </c>
      <c r="L307" s="262">
        <f t="shared" si="53"/>
        <v>449</v>
      </c>
      <c r="M307" s="263">
        <f t="shared" si="53"/>
        <v>67</v>
      </c>
      <c r="N307" s="263">
        <f t="shared" si="53"/>
        <v>299</v>
      </c>
      <c r="O307" s="263">
        <f t="shared" si="53"/>
        <v>-31</v>
      </c>
      <c r="P307" s="264">
        <f t="shared" si="53"/>
        <v>160</v>
      </c>
      <c r="Q307" s="262">
        <f t="shared" si="53"/>
        <v>128</v>
      </c>
      <c r="R307" s="263">
        <f t="shared" si="53"/>
        <v>186</v>
      </c>
      <c r="S307" s="263">
        <f t="shared" si="53"/>
        <v>35</v>
      </c>
      <c r="T307" s="263">
        <f t="shared" si="53"/>
        <v>-31</v>
      </c>
      <c r="U307" s="264">
        <f t="shared" si="53"/>
        <v>225</v>
      </c>
      <c r="V307" s="400">
        <f t="shared" si="53"/>
        <v>186</v>
      </c>
      <c r="W307" s="527"/>
      <c r="X307" s="742"/>
    </row>
    <row r="308" spans="1:25" x14ac:dyDescent="0.2">
      <c r="A308" s="273" t="s">
        <v>52</v>
      </c>
      <c r="B308" s="567">
        <v>57</v>
      </c>
      <c r="C308" s="556">
        <v>57</v>
      </c>
      <c r="D308" s="556">
        <v>18</v>
      </c>
      <c r="E308" s="556">
        <v>57</v>
      </c>
      <c r="F308" s="568">
        <v>57</v>
      </c>
      <c r="G308" s="567">
        <v>57</v>
      </c>
      <c r="H308" s="556">
        <v>57</v>
      </c>
      <c r="I308" s="556">
        <v>18</v>
      </c>
      <c r="J308" s="556">
        <v>57</v>
      </c>
      <c r="K308" s="568">
        <v>57</v>
      </c>
      <c r="L308" s="567">
        <v>47</v>
      </c>
      <c r="M308" s="556">
        <v>47</v>
      </c>
      <c r="N308" s="556">
        <v>18</v>
      </c>
      <c r="O308" s="556">
        <v>47</v>
      </c>
      <c r="P308" s="568">
        <v>47</v>
      </c>
      <c r="Q308" s="567">
        <v>49</v>
      </c>
      <c r="R308" s="556">
        <v>49</v>
      </c>
      <c r="S308" s="556">
        <v>18</v>
      </c>
      <c r="T308" s="556">
        <v>49</v>
      </c>
      <c r="U308" s="568">
        <v>49</v>
      </c>
      <c r="V308" s="393">
        <f>SUM(B308:U308)</f>
        <v>912</v>
      </c>
      <c r="W308" s="742" t="s">
        <v>56</v>
      </c>
      <c r="X308" s="271">
        <f>G294-V308</f>
        <v>301</v>
      </c>
      <c r="Y308" s="292">
        <f>X308/G294</f>
        <v>0.24814509480626545</v>
      </c>
    </row>
    <row r="309" spans="1:25" x14ac:dyDescent="0.2">
      <c r="A309" s="273" t="s">
        <v>28</v>
      </c>
      <c r="B309" s="218">
        <v>140.5</v>
      </c>
      <c r="C309" s="743">
        <v>140.5</v>
      </c>
      <c r="D309" s="743">
        <v>140.5</v>
      </c>
      <c r="E309" s="743">
        <v>140.5</v>
      </c>
      <c r="F309" s="219">
        <v>140.5</v>
      </c>
      <c r="G309" s="218">
        <v>140.5</v>
      </c>
      <c r="H309" s="743">
        <v>140.5</v>
      </c>
      <c r="I309" s="743">
        <v>140.5</v>
      </c>
      <c r="J309" s="743">
        <v>140.5</v>
      </c>
      <c r="K309" s="219">
        <v>140.5</v>
      </c>
      <c r="L309" s="218">
        <v>140.5</v>
      </c>
      <c r="M309" s="743">
        <v>140.5</v>
      </c>
      <c r="N309" s="855">
        <v>140.5</v>
      </c>
      <c r="O309" s="855">
        <v>140.5</v>
      </c>
      <c r="P309" s="219">
        <v>140.5</v>
      </c>
      <c r="Q309" s="218">
        <v>140.5</v>
      </c>
      <c r="R309" s="743">
        <v>140.5</v>
      </c>
      <c r="S309" s="855">
        <v>140.5</v>
      </c>
      <c r="T309" s="855">
        <v>140.5</v>
      </c>
      <c r="U309" s="219">
        <v>140.5</v>
      </c>
      <c r="V309" s="394"/>
      <c r="W309" s="742" t="s">
        <v>57</v>
      </c>
      <c r="X309" s="742">
        <v>135.19999999999999</v>
      </c>
    </row>
    <row r="310" spans="1:25" ht="13.5" thickBot="1" x14ac:dyDescent="0.25">
      <c r="A310" s="274" t="s">
        <v>26</v>
      </c>
      <c r="B310" s="574">
        <f>(B309-B298)</f>
        <v>5.5</v>
      </c>
      <c r="C310" s="575">
        <f t="shared" ref="C310:U310" si="54">(C309-C298)</f>
        <v>5.5</v>
      </c>
      <c r="D310" s="575">
        <f t="shared" si="54"/>
        <v>5.5</v>
      </c>
      <c r="E310" s="575">
        <f t="shared" si="54"/>
        <v>5.5</v>
      </c>
      <c r="F310" s="576">
        <f t="shared" si="54"/>
        <v>5.5</v>
      </c>
      <c r="G310" s="574">
        <f t="shared" si="54"/>
        <v>5.5</v>
      </c>
      <c r="H310" s="575">
        <f t="shared" si="54"/>
        <v>5.5</v>
      </c>
      <c r="I310" s="575">
        <f t="shared" si="54"/>
        <v>5.5</v>
      </c>
      <c r="J310" s="575">
        <f t="shared" si="54"/>
        <v>5.5</v>
      </c>
      <c r="K310" s="576">
        <f t="shared" si="54"/>
        <v>5.5</v>
      </c>
      <c r="L310" s="574">
        <f t="shared" si="54"/>
        <v>5.5</v>
      </c>
      <c r="M310" s="575">
        <f t="shared" si="54"/>
        <v>5.5</v>
      </c>
      <c r="N310" s="575">
        <f t="shared" si="54"/>
        <v>5.5</v>
      </c>
      <c r="O310" s="575">
        <f t="shared" si="54"/>
        <v>5.5</v>
      </c>
      <c r="P310" s="576">
        <f t="shared" si="54"/>
        <v>5.5</v>
      </c>
      <c r="Q310" s="574">
        <f t="shared" si="54"/>
        <v>5.5</v>
      </c>
      <c r="R310" s="575">
        <f t="shared" si="54"/>
        <v>5.5</v>
      </c>
      <c r="S310" s="575">
        <f t="shared" si="54"/>
        <v>5.5</v>
      </c>
      <c r="T310" s="575">
        <f t="shared" si="54"/>
        <v>5.5</v>
      </c>
      <c r="U310" s="576">
        <f t="shared" si="54"/>
        <v>5.5</v>
      </c>
      <c r="V310" s="395"/>
      <c r="W310" s="742" t="s">
        <v>26</v>
      </c>
      <c r="X310" s="577">
        <f>X309-I295</f>
        <v>6.1899999999999977</v>
      </c>
    </row>
    <row r="312" spans="1:25" ht="13.5" thickBot="1" x14ac:dyDescent="0.25"/>
    <row r="313" spans="1:25" ht="13.5" thickBot="1" x14ac:dyDescent="0.25">
      <c r="A313" s="278" t="s">
        <v>332</v>
      </c>
      <c r="B313" s="1140" t="s">
        <v>53</v>
      </c>
      <c r="C313" s="1141"/>
      <c r="D313" s="1141"/>
      <c r="E313" s="1141"/>
      <c r="F313" s="1142"/>
      <c r="G313" s="1140" t="s">
        <v>140</v>
      </c>
      <c r="H313" s="1141"/>
      <c r="I313" s="1141"/>
      <c r="J313" s="1141"/>
      <c r="K313" s="1142"/>
      <c r="L313" s="1140" t="s">
        <v>63</v>
      </c>
      <c r="M313" s="1141"/>
      <c r="N313" s="1141"/>
      <c r="O313" s="1141"/>
      <c r="P313" s="1142"/>
      <c r="Q313" s="1140" t="s">
        <v>64</v>
      </c>
      <c r="R313" s="1141"/>
      <c r="S313" s="1141"/>
      <c r="T313" s="1141"/>
      <c r="U313" s="1142"/>
      <c r="V313" s="1134" t="s">
        <v>0</v>
      </c>
      <c r="W313" s="865">
        <v>228</v>
      </c>
      <c r="X313" s="865"/>
      <c r="Y313" s="865"/>
    </row>
    <row r="314" spans="1:25" ht="13.5" thickBot="1" x14ac:dyDescent="0.25">
      <c r="A314" s="231" t="s">
        <v>2</v>
      </c>
      <c r="B314" s="401">
        <v>1</v>
      </c>
      <c r="C314" s="402">
        <v>2</v>
      </c>
      <c r="D314" s="402">
        <v>3</v>
      </c>
      <c r="E314" s="402">
        <v>4</v>
      </c>
      <c r="F314" s="479">
        <v>5</v>
      </c>
      <c r="G314" s="401">
        <v>1</v>
      </c>
      <c r="H314" s="402">
        <v>2</v>
      </c>
      <c r="I314" s="402">
        <v>3</v>
      </c>
      <c r="J314" s="402">
        <v>4</v>
      </c>
      <c r="K314" s="479">
        <v>5</v>
      </c>
      <c r="L314" s="401">
        <v>1</v>
      </c>
      <c r="M314" s="402">
        <v>2</v>
      </c>
      <c r="N314" s="402">
        <v>3</v>
      </c>
      <c r="O314" s="402">
        <v>4</v>
      </c>
      <c r="P314" s="479">
        <v>5</v>
      </c>
      <c r="Q314" s="401">
        <v>1</v>
      </c>
      <c r="R314" s="402">
        <v>2</v>
      </c>
      <c r="S314" s="402">
        <v>3</v>
      </c>
      <c r="T314" s="402">
        <v>4</v>
      </c>
      <c r="U314" s="479">
        <v>5</v>
      </c>
      <c r="V314" s="1136"/>
      <c r="W314" s="865"/>
      <c r="X314" s="865"/>
      <c r="Y314" s="865"/>
    </row>
    <row r="315" spans="1:25" x14ac:dyDescent="0.2">
      <c r="A315" s="236" t="s">
        <v>3</v>
      </c>
      <c r="B315" s="740">
        <v>3720</v>
      </c>
      <c r="C315" s="741">
        <v>3720</v>
      </c>
      <c r="D315" s="405">
        <v>3720</v>
      </c>
      <c r="E315" s="405">
        <v>3720</v>
      </c>
      <c r="F315" s="406">
        <v>3720</v>
      </c>
      <c r="G315" s="740">
        <v>3720</v>
      </c>
      <c r="H315" s="741">
        <v>3720</v>
      </c>
      <c r="I315" s="405">
        <v>3720</v>
      </c>
      <c r="J315" s="405">
        <v>3720</v>
      </c>
      <c r="K315" s="406">
        <v>3720</v>
      </c>
      <c r="L315" s="740">
        <v>3720</v>
      </c>
      <c r="M315" s="741">
        <v>3720</v>
      </c>
      <c r="N315" s="405">
        <v>3720</v>
      </c>
      <c r="O315" s="405">
        <v>3720</v>
      </c>
      <c r="P315" s="406">
        <v>3720</v>
      </c>
      <c r="Q315" s="740">
        <v>3720</v>
      </c>
      <c r="R315" s="741">
        <v>3720</v>
      </c>
      <c r="S315" s="405">
        <v>3720</v>
      </c>
      <c r="T315" s="405">
        <v>3720</v>
      </c>
      <c r="U315" s="406">
        <v>3720</v>
      </c>
      <c r="V315" s="411">
        <v>3720</v>
      </c>
      <c r="W315" s="865"/>
      <c r="X315" s="865"/>
      <c r="Y315" s="865"/>
    </row>
    <row r="316" spans="1:25" x14ac:dyDescent="0.2">
      <c r="A316" s="242" t="s">
        <v>6</v>
      </c>
      <c r="B316" s="306">
        <v>3822</v>
      </c>
      <c r="C316" s="307">
        <v>3443</v>
      </c>
      <c r="D316" s="307">
        <v>3614</v>
      </c>
      <c r="E316" s="307">
        <v>3489</v>
      </c>
      <c r="F316" s="407">
        <v>3436</v>
      </c>
      <c r="G316" s="306">
        <v>3838</v>
      </c>
      <c r="H316" s="307">
        <v>3338</v>
      </c>
      <c r="I316" s="307">
        <v>3224</v>
      </c>
      <c r="J316" s="307">
        <v>3423</v>
      </c>
      <c r="K316" s="407">
        <v>3696</v>
      </c>
      <c r="L316" s="306">
        <v>3814</v>
      </c>
      <c r="M316" s="307">
        <v>3409</v>
      </c>
      <c r="N316" s="307">
        <v>3761</v>
      </c>
      <c r="O316" s="307">
        <v>3302</v>
      </c>
      <c r="P316" s="407">
        <v>3475</v>
      </c>
      <c r="Q316" s="306">
        <v>3284</v>
      </c>
      <c r="R316" s="307">
        <v>3413</v>
      </c>
      <c r="S316" s="307">
        <v>3455</v>
      </c>
      <c r="T316" s="307">
        <v>3245</v>
      </c>
      <c r="U316" s="407">
        <v>3548</v>
      </c>
      <c r="V316" s="397">
        <v>3500</v>
      </c>
      <c r="W316" s="527"/>
      <c r="X316" s="475"/>
      <c r="Y316" s="865"/>
    </row>
    <row r="317" spans="1:25" x14ac:dyDescent="0.2">
      <c r="A317" s="231" t="s">
        <v>7</v>
      </c>
      <c r="B317" s="480">
        <v>100</v>
      </c>
      <c r="C317" s="310">
        <v>100</v>
      </c>
      <c r="D317" s="310">
        <v>100</v>
      </c>
      <c r="E317" s="309">
        <v>100</v>
      </c>
      <c r="F317" s="638">
        <v>82.3</v>
      </c>
      <c r="G317" s="480">
        <v>100</v>
      </c>
      <c r="H317" s="310">
        <v>92.3</v>
      </c>
      <c r="I317" s="310">
        <v>100</v>
      </c>
      <c r="J317" s="309">
        <v>100</v>
      </c>
      <c r="K317" s="638">
        <v>92.3</v>
      </c>
      <c r="L317" s="480">
        <v>100</v>
      </c>
      <c r="M317" s="310">
        <v>76.900000000000006</v>
      </c>
      <c r="N317" s="310">
        <v>100</v>
      </c>
      <c r="O317" s="309">
        <v>100</v>
      </c>
      <c r="P317" s="638">
        <v>100</v>
      </c>
      <c r="Q317" s="480">
        <v>100</v>
      </c>
      <c r="R317" s="310">
        <v>100</v>
      </c>
      <c r="S317" s="310">
        <v>100</v>
      </c>
      <c r="T317" s="309">
        <v>100</v>
      </c>
      <c r="U317" s="638">
        <v>100</v>
      </c>
      <c r="V317" s="398">
        <v>85.5</v>
      </c>
      <c r="W317" s="865"/>
      <c r="X317" s="865"/>
      <c r="Y317" s="865"/>
    </row>
    <row r="318" spans="1:25" x14ac:dyDescent="0.2">
      <c r="A318" s="231" t="s">
        <v>8</v>
      </c>
      <c r="B318" s="482">
        <v>5.2999999999999999E-2</v>
      </c>
      <c r="C318" s="311">
        <v>3.4000000000000002E-2</v>
      </c>
      <c r="D318" s="311">
        <v>2.4E-2</v>
      </c>
      <c r="E318" s="253">
        <v>2.5999999999999999E-2</v>
      </c>
      <c r="F318" s="254">
        <v>5.5E-2</v>
      </c>
      <c r="G318" s="482">
        <v>2.5999999999999999E-2</v>
      </c>
      <c r="H318" s="311">
        <v>6.3E-2</v>
      </c>
      <c r="I318" s="311">
        <v>4.8000000000000001E-2</v>
      </c>
      <c r="J318" s="253">
        <v>3.6999999999999998E-2</v>
      </c>
      <c r="K318" s="254">
        <v>6.2E-2</v>
      </c>
      <c r="L318" s="482">
        <v>5.6000000000000001E-2</v>
      </c>
      <c r="M318" s="311">
        <v>7.3999999999999996E-2</v>
      </c>
      <c r="N318" s="311">
        <v>0.03</v>
      </c>
      <c r="O318" s="253">
        <v>0.02</v>
      </c>
      <c r="P318" s="254">
        <v>1.7000000000000001E-2</v>
      </c>
      <c r="Q318" s="482">
        <v>3.5000000000000003E-2</v>
      </c>
      <c r="R318" s="311">
        <v>3.6999999999999998E-2</v>
      </c>
      <c r="S318" s="311">
        <v>5.5E-2</v>
      </c>
      <c r="T318" s="253">
        <v>3.5000000000000003E-2</v>
      </c>
      <c r="U318" s="254">
        <v>4.2999999999999997E-2</v>
      </c>
      <c r="V318" s="399">
        <v>6.9000000000000006E-2</v>
      </c>
      <c r="W318" s="865"/>
      <c r="X318" s="475"/>
      <c r="Y318" s="865"/>
    </row>
    <row r="319" spans="1:25" x14ac:dyDescent="0.2">
      <c r="A319" s="242" t="s">
        <v>1</v>
      </c>
      <c r="B319" s="257">
        <f t="shared" ref="B319:V319" si="55">B316/B315*100-100</f>
        <v>2.7419354838709609</v>
      </c>
      <c r="C319" s="258">
        <f t="shared" si="55"/>
        <v>-7.4462365591397912</v>
      </c>
      <c r="D319" s="258">
        <f t="shared" si="55"/>
        <v>-2.8494623655913927</v>
      </c>
      <c r="E319" s="258">
        <f t="shared" si="55"/>
        <v>-6.209677419354847</v>
      </c>
      <c r="F319" s="259">
        <f t="shared" si="55"/>
        <v>-7.6344086021505291</v>
      </c>
      <c r="G319" s="257">
        <f t="shared" si="55"/>
        <v>3.172043010752688</v>
      </c>
      <c r="H319" s="258">
        <f t="shared" si="55"/>
        <v>-10.268817204301072</v>
      </c>
      <c r="I319" s="258">
        <f t="shared" si="55"/>
        <v>-13.333333333333329</v>
      </c>
      <c r="J319" s="258">
        <f t="shared" si="55"/>
        <v>-7.9838709677419359</v>
      </c>
      <c r="K319" s="259">
        <f t="shared" si="55"/>
        <v>-0.64516129032257652</v>
      </c>
      <c r="L319" s="257">
        <f t="shared" si="55"/>
        <v>2.5268817204301115</v>
      </c>
      <c r="M319" s="258">
        <f t="shared" si="55"/>
        <v>-8.3602150537634401</v>
      </c>
      <c r="N319" s="258">
        <f t="shared" si="55"/>
        <v>1.102150537634401</v>
      </c>
      <c r="O319" s="258">
        <f t="shared" si="55"/>
        <v>-11.236559139784944</v>
      </c>
      <c r="P319" s="259">
        <f t="shared" si="55"/>
        <v>-6.5860215053763511</v>
      </c>
      <c r="Q319" s="257">
        <f t="shared" si="55"/>
        <v>-11.72043010752688</v>
      </c>
      <c r="R319" s="258">
        <f t="shared" si="55"/>
        <v>-8.2526881720430083</v>
      </c>
      <c r="S319" s="258">
        <f t="shared" si="55"/>
        <v>-7.1236559139784958</v>
      </c>
      <c r="T319" s="258">
        <f t="shared" si="55"/>
        <v>-12.768817204301072</v>
      </c>
      <c r="U319" s="259">
        <f t="shared" si="55"/>
        <v>-4.6236559139784958</v>
      </c>
      <c r="V319" s="390">
        <f t="shared" si="55"/>
        <v>-5.9139784946236489</v>
      </c>
      <c r="W319" s="228"/>
      <c r="X319" s="865"/>
      <c r="Y319" s="865"/>
    </row>
    <row r="320" spans="1:25" ht="13.5" thickBot="1" x14ac:dyDescent="0.25">
      <c r="A320" s="261" t="s">
        <v>27</v>
      </c>
      <c r="B320" s="262">
        <f>B316-B303</f>
        <v>260</v>
      </c>
      <c r="C320" s="263">
        <f t="shared" ref="C320:V320" si="56">C316-C303</f>
        <v>191</v>
      </c>
      <c r="D320" s="263">
        <f t="shared" si="56"/>
        <v>275</v>
      </c>
      <c r="E320" s="263">
        <f t="shared" si="56"/>
        <v>83</v>
      </c>
      <c r="F320" s="264">
        <f t="shared" si="56"/>
        <v>164</v>
      </c>
      <c r="G320" s="262">
        <f t="shared" si="56"/>
        <v>282</v>
      </c>
      <c r="H320" s="263">
        <f t="shared" si="56"/>
        <v>-31</v>
      </c>
      <c r="I320" s="263">
        <f t="shared" si="56"/>
        <v>136</v>
      </c>
      <c r="J320" s="263">
        <f t="shared" si="56"/>
        <v>67</v>
      </c>
      <c r="K320" s="264">
        <f t="shared" si="56"/>
        <v>222</v>
      </c>
      <c r="L320" s="262">
        <f t="shared" si="56"/>
        <v>200</v>
      </c>
      <c r="M320" s="263">
        <f t="shared" si="56"/>
        <v>177</v>
      </c>
      <c r="N320" s="263">
        <f t="shared" si="56"/>
        <v>297</v>
      </c>
      <c r="O320" s="263">
        <f t="shared" si="56"/>
        <v>168</v>
      </c>
      <c r="P320" s="264">
        <f t="shared" si="56"/>
        <v>150</v>
      </c>
      <c r="Q320" s="262">
        <f t="shared" si="56"/>
        <v>-9</v>
      </c>
      <c r="R320" s="263">
        <f t="shared" si="56"/>
        <v>62</v>
      </c>
      <c r="S320" s="263">
        <f t="shared" si="56"/>
        <v>255</v>
      </c>
      <c r="T320" s="263">
        <f t="shared" si="56"/>
        <v>111</v>
      </c>
      <c r="U320" s="264">
        <f t="shared" si="56"/>
        <v>158</v>
      </c>
      <c r="V320" s="400">
        <f t="shared" si="56"/>
        <v>149</v>
      </c>
      <c r="W320" s="527"/>
      <c r="X320" s="865"/>
      <c r="Y320" s="865"/>
    </row>
    <row r="321" spans="1:25" x14ac:dyDescent="0.2">
      <c r="A321" s="273" t="s">
        <v>52</v>
      </c>
      <c r="B321" s="567">
        <v>57</v>
      </c>
      <c r="C321" s="556">
        <v>57</v>
      </c>
      <c r="D321" s="556">
        <v>17</v>
      </c>
      <c r="E321" s="556">
        <v>57</v>
      </c>
      <c r="F321" s="568">
        <v>57</v>
      </c>
      <c r="G321" s="567">
        <v>57</v>
      </c>
      <c r="H321" s="556">
        <v>57</v>
      </c>
      <c r="I321" s="556">
        <v>18</v>
      </c>
      <c r="J321" s="556">
        <v>57</v>
      </c>
      <c r="K321" s="568">
        <v>57</v>
      </c>
      <c r="L321" s="567">
        <v>47</v>
      </c>
      <c r="M321" s="556">
        <v>47</v>
      </c>
      <c r="N321" s="556">
        <v>18</v>
      </c>
      <c r="O321" s="556">
        <v>47</v>
      </c>
      <c r="P321" s="568">
        <v>47</v>
      </c>
      <c r="Q321" s="567">
        <v>49</v>
      </c>
      <c r="R321" s="556">
        <v>49</v>
      </c>
      <c r="S321" s="556">
        <v>18</v>
      </c>
      <c r="T321" s="556">
        <v>49</v>
      </c>
      <c r="U321" s="568">
        <v>49</v>
      </c>
      <c r="V321" s="393">
        <f>SUM(B321:U321)</f>
        <v>911</v>
      </c>
      <c r="W321" s="865" t="s">
        <v>56</v>
      </c>
      <c r="X321" s="271">
        <f>V308-V321</f>
        <v>1</v>
      </c>
      <c r="Y321" s="292">
        <f>X321/V308</f>
        <v>1.0964912280701754E-3</v>
      </c>
    </row>
    <row r="322" spans="1:25" x14ac:dyDescent="0.2">
      <c r="A322" s="273" t="s">
        <v>28</v>
      </c>
      <c r="B322" s="218">
        <v>144</v>
      </c>
      <c r="C322" s="867">
        <v>144.5</v>
      </c>
      <c r="D322" s="867">
        <v>144</v>
      </c>
      <c r="E322" s="867">
        <v>144.5</v>
      </c>
      <c r="F322" s="219">
        <v>144.5</v>
      </c>
      <c r="G322" s="218">
        <v>144</v>
      </c>
      <c r="H322" s="867">
        <v>144.5</v>
      </c>
      <c r="I322" s="872">
        <v>144.5</v>
      </c>
      <c r="J322" s="872">
        <v>144.5</v>
      </c>
      <c r="K322" s="219">
        <v>144</v>
      </c>
      <c r="L322" s="218">
        <v>144</v>
      </c>
      <c r="M322" s="867">
        <v>144.5</v>
      </c>
      <c r="N322" s="867">
        <v>144</v>
      </c>
      <c r="O322" s="867">
        <v>144.5</v>
      </c>
      <c r="P322" s="219">
        <v>144.5</v>
      </c>
      <c r="Q322" s="218">
        <v>144.5</v>
      </c>
      <c r="R322" s="867">
        <v>144.5</v>
      </c>
      <c r="S322" s="867">
        <v>144.5</v>
      </c>
      <c r="T322" s="867">
        <v>144.5</v>
      </c>
      <c r="U322" s="219">
        <v>144.5</v>
      </c>
      <c r="V322" s="394"/>
      <c r="W322" s="865" t="s">
        <v>57</v>
      </c>
      <c r="X322" s="865">
        <v>140.69</v>
      </c>
      <c r="Y322" s="865"/>
    </row>
    <row r="323" spans="1:25" ht="13.5" thickBot="1" x14ac:dyDescent="0.25">
      <c r="A323" s="274" t="s">
        <v>26</v>
      </c>
      <c r="B323" s="574">
        <f>(B322-B309)</f>
        <v>3.5</v>
      </c>
      <c r="C323" s="575">
        <f t="shared" ref="C323:U323" si="57">(C322-C309)</f>
        <v>4</v>
      </c>
      <c r="D323" s="575">
        <f t="shared" si="57"/>
        <v>3.5</v>
      </c>
      <c r="E323" s="575">
        <f t="shared" si="57"/>
        <v>4</v>
      </c>
      <c r="F323" s="576">
        <f t="shared" si="57"/>
        <v>4</v>
      </c>
      <c r="G323" s="574">
        <f t="shared" si="57"/>
        <v>3.5</v>
      </c>
      <c r="H323" s="575">
        <f t="shared" si="57"/>
        <v>4</v>
      </c>
      <c r="I323" s="575">
        <f t="shared" si="57"/>
        <v>4</v>
      </c>
      <c r="J323" s="575">
        <f t="shared" si="57"/>
        <v>4</v>
      </c>
      <c r="K323" s="576">
        <f t="shared" si="57"/>
        <v>3.5</v>
      </c>
      <c r="L323" s="574">
        <f t="shared" si="57"/>
        <v>3.5</v>
      </c>
      <c r="M323" s="575">
        <f t="shared" si="57"/>
        <v>4</v>
      </c>
      <c r="N323" s="575">
        <f t="shared" si="57"/>
        <v>3.5</v>
      </c>
      <c r="O323" s="575">
        <f t="shared" si="57"/>
        <v>4</v>
      </c>
      <c r="P323" s="576">
        <f t="shared" si="57"/>
        <v>4</v>
      </c>
      <c r="Q323" s="574">
        <f t="shared" si="57"/>
        <v>4</v>
      </c>
      <c r="R323" s="575">
        <f t="shared" si="57"/>
        <v>4</v>
      </c>
      <c r="S323" s="575">
        <f t="shared" si="57"/>
        <v>4</v>
      </c>
      <c r="T323" s="575">
        <f t="shared" si="57"/>
        <v>4</v>
      </c>
      <c r="U323" s="576">
        <f t="shared" si="57"/>
        <v>4</v>
      </c>
      <c r="V323" s="395"/>
      <c r="W323" s="865" t="s">
        <v>26</v>
      </c>
      <c r="X323" s="577">
        <f>X322-X309</f>
        <v>5.4900000000000091</v>
      </c>
      <c r="Y323" s="865"/>
    </row>
    <row r="325" spans="1:25" s="928" customFormat="1" ht="13.5" thickBot="1" x14ac:dyDescent="0.25"/>
    <row r="326" spans="1:25" ht="13.5" thickBot="1" x14ac:dyDescent="0.25">
      <c r="A326" s="278" t="s">
        <v>341</v>
      </c>
      <c r="B326" s="1140" t="s">
        <v>53</v>
      </c>
      <c r="C326" s="1141"/>
      <c r="D326" s="1141"/>
      <c r="E326" s="1141"/>
      <c r="F326" s="1142"/>
      <c r="G326" s="1140" t="s">
        <v>140</v>
      </c>
      <c r="H326" s="1141"/>
      <c r="I326" s="1141"/>
      <c r="J326" s="1141"/>
      <c r="K326" s="1142"/>
      <c r="L326" s="1140" t="s">
        <v>63</v>
      </c>
      <c r="M326" s="1141"/>
      <c r="N326" s="1141"/>
      <c r="O326" s="1141"/>
      <c r="P326" s="1142"/>
      <c r="Q326" s="1140" t="s">
        <v>64</v>
      </c>
      <c r="R326" s="1141"/>
      <c r="S326" s="1141"/>
      <c r="T326" s="1141"/>
      <c r="U326" s="1142"/>
      <c r="V326" s="1134" t="s">
        <v>0</v>
      </c>
      <c r="W326" s="917">
        <v>260</v>
      </c>
      <c r="X326" s="917"/>
      <c r="Y326" s="917"/>
    </row>
    <row r="327" spans="1:25" ht="13.5" thickBot="1" x14ac:dyDescent="0.25">
      <c r="A327" s="231" t="s">
        <v>2</v>
      </c>
      <c r="B327" s="401">
        <v>1</v>
      </c>
      <c r="C327" s="402">
        <v>2</v>
      </c>
      <c r="D327" s="402">
        <v>3</v>
      </c>
      <c r="E327" s="402">
        <v>4</v>
      </c>
      <c r="F327" s="479">
        <v>5</v>
      </c>
      <c r="G327" s="401">
        <v>1</v>
      </c>
      <c r="H327" s="402">
        <v>2</v>
      </c>
      <c r="I327" s="402">
        <v>3</v>
      </c>
      <c r="J327" s="402">
        <v>4</v>
      </c>
      <c r="K327" s="479">
        <v>5</v>
      </c>
      <c r="L327" s="401">
        <v>1</v>
      </c>
      <c r="M327" s="402">
        <v>2</v>
      </c>
      <c r="N327" s="402">
        <v>3</v>
      </c>
      <c r="O327" s="402">
        <v>4</v>
      </c>
      <c r="P327" s="479">
        <v>5</v>
      </c>
      <c r="Q327" s="401">
        <v>1</v>
      </c>
      <c r="R327" s="402">
        <v>2</v>
      </c>
      <c r="S327" s="402">
        <v>3</v>
      </c>
      <c r="T327" s="402">
        <v>4</v>
      </c>
      <c r="U327" s="479">
        <v>5</v>
      </c>
      <c r="V327" s="1136"/>
      <c r="W327" s="917"/>
      <c r="X327" s="917"/>
      <c r="Y327" s="917"/>
    </row>
    <row r="328" spans="1:25" x14ac:dyDescent="0.2">
      <c r="A328" s="236" t="s">
        <v>3</v>
      </c>
      <c r="B328" s="740">
        <v>3850</v>
      </c>
      <c r="C328" s="741">
        <v>3850</v>
      </c>
      <c r="D328" s="405">
        <v>3850</v>
      </c>
      <c r="E328" s="405">
        <v>3850</v>
      </c>
      <c r="F328" s="406">
        <v>3850</v>
      </c>
      <c r="G328" s="740">
        <v>3850</v>
      </c>
      <c r="H328" s="741">
        <v>3850</v>
      </c>
      <c r="I328" s="405">
        <v>3850</v>
      </c>
      <c r="J328" s="405">
        <v>3850</v>
      </c>
      <c r="K328" s="406">
        <v>3850</v>
      </c>
      <c r="L328" s="740">
        <v>3850</v>
      </c>
      <c r="M328" s="741">
        <v>3850</v>
      </c>
      <c r="N328" s="405">
        <v>3850</v>
      </c>
      <c r="O328" s="405">
        <v>3850</v>
      </c>
      <c r="P328" s="406">
        <v>3850</v>
      </c>
      <c r="Q328" s="740">
        <v>3850</v>
      </c>
      <c r="R328" s="741">
        <v>3850</v>
      </c>
      <c r="S328" s="405">
        <v>3850</v>
      </c>
      <c r="T328" s="405">
        <v>3850</v>
      </c>
      <c r="U328" s="406">
        <v>3850</v>
      </c>
      <c r="V328" s="411">
        <v>3850</v>
      </c>
      <c r="W328" s="917"/>
      <c r="X328" s="917"/>
      <c r="Y328" s="917"/>
    </row>
    <row r="329" spans="1:25" x14ac:dyDescent="0.2">
      <c r="A329" s="242" t="s">
        <v>6</v>
      </c>
      <c r="B329" s="306">
        <v>3829</v>
      </c>
      <c r="C329" s="307">
        <v>3511</v>
      </c>
      <c r="D329" s="307">
        <v>3688</v>
      </c>
      <c r="E329" s="307">
        <v>3572</v>
      </c>
      <c r="F329" s="407">
        <v>3463</v>
      </c>
      <c r="G329" s="306">
        <v>3833</v>
      </c>
      <c r="H329" s="307">
        <v>3570</v>
      </c>
      <c r="I329" s="307">
        <v>3405</v>
      </c>
      <c r="J329" s="307">
        <v>3467</v>
      </c>
      <c r="K329" s="407">
        <v>3787</v>
      </c>
      <c r="L329" s="306">
        <v>3899</v>
      </c>
      <c r="M329" s="307">
        <v>3489</v>
      </c>
      <c r="N329" s="307">
        <v>3896</v>
      </c>
      <c r="O329" s="307">
        <v>3446</v>
      </c>
      <c r="P329" s="407">
        <v>3564</v>
      </c>
      <c r="Q329" s="306">
        <v>3466</v>
      </c>
      <c r="R329" s="307">
        <v>3518</v>
      </c>
      <c r="S329" s="307">
        <v>3540</v>
      </c>
      <c r="T329" s="307">
        <v>3376</v>
      </c>
      <c r="U329" s="407">
        <v>3649</v>
      </c>
      <c r="V329" s="397">
        <v>3593</v>
      </c>
      <c r="W329" s="527"/>
      <c r="X329" s="475"/>
      <c r="Y329" s="917"/>
    </row>
    <row r="330" spans="1:25" x14ac:dyDescent="0.2">
      <c r="A330" s="231" t="s">
        <v>7</v>
      </c>
      <c r="B330" s="480">
        <v>100</v>
      </c>
      <c r="C330" s="310">
        <v>100</v>
      </c>
      <c r="D330" s="310">
        <v>100</v>
      </c>
      <c r="E330" s="309">
        <v>100</v>
      </c>
      <c r="F330" s="638">
        <v>93.3</v>
      </c>
      <c r="G330" s="480">
        <v>100</v>
      </c>
      <c r="H330" s="310">
        <v>86.7</v>
      </c>
      <c r="I330" s="310">
        <v>100</v>
      </c>
      <c r="J330" s="309">
        <v>100</v>
      </c>
      <c r="K330" s="638">
        <v>100</v>
      </c>
      <c r="L330" s="480">
        <v>100</v>
      </c>
      <c r="M330" s="310">
        <v>93.3</v>
      </c>
      <c r="N330" s="310">
        <v>100</v>
      </c>
      <c r="O330" s="309">
        <v>100</v>
      </c>
      <c r="P330" s="638">
        <v>93.3</v>
      </c>
      <c r="Q330" s="480">
        <v>100</v>
      </c>
      <c r="R330" s="310">
        <v>86.7</v>
      </c>
      <c r="S330" s="310">
        <v>100</v>
      </c>
      <c r="T330" s="309">
        <v>100</v>
      </c>
      <c r="U330" s="638">
        <v>100</v>
      </c>
      <c r="V330" s="398">
        <v>87.7</v>
      </c>
      <c r="W330" s="917"/>
      <c r="X330" s="917"/>
      <c r="Y330" s="917"/>
    </row>
    <row r="331" spans="1:25" x14ac:dyDescent="0.2">
      <c r="A331" s="231" t="s">
        <v>8</v>
      </c>
      <c r="B331" s="482">
        <v>5.6000000000000001E-2</v>
      </c>
      <c r="C331" s="311">
        <v>4.1000000000000002E-2</v>
      </c>
      <c r="D331" s="311">
        <v>0.04</v>
      </c>
      <c r="E331" s="253">
        <v>3.7999999999999999E-2</v>
      </c>
      <c r="F331" s="254">
        <v>0.05</v>
      </c>
      <c r="G331" s="482">
        <v>5.0999999999999997E-2</v>
      </c>
      <c r="H331" s="311">
        <v>6.6000000000000003E-2</v>
      </c>
      <c r="I331" s="311">
        <v>7.1999999999999995E-2</v>
      </c>
      <c r="J331" s="253">
        <v>0.05</v>
      </c>
      <c r="K331" s="254">
        <v>5.1999999999999998E-2</v>
      </c>
      <c r="L331" s="482">
        <v>0.05</v>
      </c>
      <c r="M331" s="311">
        <v>5.6000000000000001E-2</v>
      </c>
      <c r="N331" s="311">
        <v>3.9E-2</v>
      </c>
      <c r="O331" s="253">
        <v>3.7999999999999999E-2</v>
      </c>
      <c r="P331" s="254">
        <v>4.7E-2</v>
      </c>
      <c r="Q331" s="482">
        <v>4.2000000000000003E-2</v>
      </c>
      <c r="R331" s="311">
        <v>5.5E-2</v>
      </c>
      <c r="S331" s="311">
        <v>2.3E-2</v>
      </c>
      <c r="T331" s="253">
        <v>3.7999999999999999E-2</v>
      </c>
      <c r="U331" s="254">
        <v>0.03</v>
      </c>
      <c r="V331" s="399">
        <v>6.4000000000000001E-2</v>
      </c>
      <c r="W331" s="917"/>
      <c r="X331" s="475"/>
      <c r="Y331" s="917"/>
    </row>
    <row r="332" spans="1:25" x14ac:dyDescent="0.2">
      <c r="A332" s="242" t="s">
        <v>1</v>
      </c>
      <c r="B332" s="257">
        <f t="shared" ref="B332:V332" si="58">B329/B328*100-100</f>
        <v>-0.54545454545454675</v>
      </c>
      <c r="C332" s="258">
        <f t="shared" si="58"/>
        <v>-8.8051948051948017</v>
      </c>
      <c r="D332" s="258">
        <f t="shared" si="58"/>
        <v>-4.2077922077922096</v>
      </c>
      <c r="E332" s="258">
        <f t="shared" si="58"/>
        <v>-7.220779220779221</v>
      </c>
      <c r="F332" s="259">
        <f t="shared" si="58"/>
        <v>-10.05194805194806</v>
      </c>
      <c r="G332" s="257">
        <f t="shared" si="58"/>
        <v>-0.44155844155844193</v>
      </c>
      <c r="H332" s="258">
        <f t="shared" si="58"/>
        <v>-7.2727272727272805</v>
      </c>
      <c r="I332" s="258">
        <f t="shared" si="58"/>
        <v>-11.558441558441558</v>
      </c>
      <c r="J332" s="258">
        <f t="shared" si="58"/>
        <v>-9.9480519480519547</v>
      </c>
      <c r="K332" s="259">
        <f t="shared" si="58"/>
        <v>-1.6363636363636402</v>
      </c>
      <c r="L332" s="257">
        <f t="shared" si="58"/>
        <v>1.2727272727272663</v>
      </c>
      <c r="M332" s="258">
        <f t="shared" si="58"/>
        <v>-9.3766233766233711</v>
      </c>
      <c r="N332" s="258">
        <f t="shared" si="58"/>
        <v>1.1948051948051983</v>
      </c>
      <c r="O332" s="258">
        <f t="shared" si="58"/>
        <v>-10.493506493506487</v>
      </c>
      <c r="P332" s="259">
        <f t="shared" si="58"/>
        <v>-7.4285714285714306</v>
      </c>
      <c r="Q332" s="257">
        <f t="shared" si="58"/>
        <v>-9.9740259740259773</v>
      </c>
      <c r="R332" s="258">
        <f t="shared" si="58"/>
        <v>-8.6233766233766289</v>
      </c>
      <c r="S332" s="258">
        <f t="shared" si="58"/>
        <v>-8.0519480519480595</v>
      </c>
      <c r="T332" s="258">
        <f t="shared" si="58"/>
        <v>-12.3116883116883</v>
      </c>
      <c r="U332" s="259">
        <f t="shared" si="58"/>
        <v>-5.220779220779221</v>
      </c>
      <c r="V332" s="390">
        <f t="shared" si="58"/>
        <v>-6.6753246753246742</v>
      </c>
      <c r="W332" s="878"/>
      <c r="X332" s="917"/>
      <c r="Y332" s="917"/>
    </row>
    <row r="333" spans="1:25" ht="13.5" thickBot="1" x14ac:dyDescent="0.25">
      <c r="A333" s="261" t="s">
        <v>27</v>
      </c>
      <c r="B333" s="262">
        <f t="shared" ref="B333:V333" si="59">B329-B316</f>
        <v>7</v>
      </c>
      <c r="C333" s="263">
        <f t="shared" si="59"/>
        <v>68</v>
      </c>
      <c r="D333" s="263">
        <f t="shared" si="59"/>
        <v>74</v>
      </c>
      <c r="E333" s="263">
        <f t="shared" si="59"/>
        <v>83</v>
      </c>
      <c r="F333" s="264">
        <f t="shared" si="59"/>
        <v>27</v>
      </c>
      <c r="G333" s="262">
        <f t="shared" si="59"/>
        <v>-5</v>
      </c>
      <c r="H333" s="263">
        <f t="shared" si="59"/>
        <v>232</v>
      </c>
      <c r="I333" s="263">
        <f t="shared" si="59"/>
        <v>181</v>
      </c>
      <c r="J333" s="263">
        <f t="shared" si="59"/>
        <v>44</v>
      </c>
      <c r="K333" s="264">
        <f t="shared" si="59"/>
        <v>91</v>
      </c>
      <c r="L333" s="262">
        <f t="shared" si="59"/>
        <v>85</v>
      </c>
      <c r="M333" s="263">
        <f t="shared" si="59"/>
        <v>80</v>
      </c>
      <c r="N333" s="263">
        <f t="shared" si="59"/>
        <v>135</v>
      </c>
      <c r="O333" s="263">
        <f t="shared" si="59"/>
        <v>144</v>
      </c>
      <c r="P333" s="264">
        <f t="shared" si="59"/>
        <v>89</v>
      </c>
      <c r="Q333" s="262">
        <f t="shared" si="59"/>
        <v>182</v>
      </c>
      <c r="R333" s="263">
        <f t="shared" si="59"/>
        <v>105</v>
      </c>
      <c r="S333" s="263">
        <f t="shared" si="59"/>
        <v>85</v>
      </c>
      <c r="T333" s="263">
        <f t="shared" si="59"/>
        <v>131</v>
      </c>
      <c r="U333" s="264">
        <f t="shared" si="59"/>
        <v>101</v>
      </c>
      <c r="V333" s="400">
        <f t="shared" si="59"/>
        <v>93</v>
      </c>
      <c r="W333" s="527"/>
      <c r="X333" s="917"/>
      <c r="Y333" s="917"/>
    </row>
    <row r="334" spans="1:25" x14ac:dyDescent="0.2">
      <c r="A334" s="273" t="s">
        <v>52</v>
      </c>
      <c r="B334" s="567">
        <v>57</v>
      </c>
      <c r="C334" s="556">
        <v>57</v>
      </c>
      <c r="D334" s="556">
        <v>16</v>
      </c>
      <c r="E334" s="556">
        <v>57</v>
      </c>
      <c r="F334" s="568">
        <v>57</v>
      </c>
      <c r="G334" s="567">
        <v>57</v>
      </c>
      <c r="H334" s="556">
        <v>57</v>
      </c>
      <c r="I334" s="556">
        <v>18</v>
      </c>
      <c r="J334" s="556">
        <v>57</v>
      </c>
      <c r="K334" s="568">
        <v>57</v>
      </c>
      <c r="L334" s="567">
        <v>47</v>
      </c>
      <c r="M334" s="556">
        <v>47</v>
      </c>
      <c r="N334" s="556">
        <v>18</v>
      </c>
      <c r="O334" s="556">
        <v>47</v>
      </c>
      <c r="P334" s="568">
        <v>47</v>
      </c>
      <c r="Q334" s="567">
        <v>49</v>
      </c>
      <c r="R334" s="556">
        <v>49</v>
      </c>
      <c r="S334" s="556">
        <v>18</v>
      </c>
      <c r="T334" s="556">
        <v>49</v>
      </c>
      <c r="U334" s="568">
        <v>49</v>
      </c>
      <c r="V334" s="393">
        <f>SUM(B334:U334)</f>
        <v>910</v>
      </c>
      <c r="W334" s="917" t="s">
        <v>56</v>
      </c>
      <c r="X334" s="271">
        <f>V321-V334</f>
        <v>1</v>
      </c>
      <c r="Y334" s="292">
        <f>X334/V321</f>
        <v>1.0976948408342481E-3</v>
      </c>
    </row>
    <row r="335" spans="1:25" x14ac:dyDescent="0.2">
      <c r="A335" s="273" t="s">
        <v>28</v>
      </c>
      <c r="B335" s="218">
        <v>147.5</v>
      </c>
      <c r="C335" s="918">
        <v>148.5</v>
      </c>
      <c r="D335" s="918">
        <v>147.5</v>
      </c>
      <c r="E335" s="918">
        <v>148.5</v>
      </c>
      <c r="F335" s="219">
        <v>148.5</v>
      </c>
      <c r="G335" s="218">
        <v>147.5</v>
      </c>
      <c r="H335" s="918">
        <v>148.5</v>
      </c>
      <c r="I335" s="918">
        <v>148.5</v>
      </c>
      <c r="J335" s="918">
        <v>148.5</v>
      </c>
      <c r="K335" s="219">
        <v>147.5</v>
      </c>
      <c r="L335" s="218">
        <v>147</v>
      </c>
      <c r="M335" s="918">
        <v>148.5</v>
      </c>
      <c r="N335" s="918">
        <v>147</v>
      </c>
      <c r="O335" s="918">
        <v>148.5</v>
      </c>
      <c r="P335" s="219">
        <v>148.5</v>
      </c>
      <c r="Q335" s="218">
        <v>148.5</v>
      </c>
      <c r="R335" s="918">
        <v>148.5</v>
      </c>
      <c r="S335" s="918">
        <v>148.5</v>
      </c>
      <c r="T335" s="918">
        <v>148.5</v>
      </c>
      <c r="U335" s="219">
        <v>148.5</v>
      </c>
      <c r="V335" s="394"/>
      <c r="W335" s="917" t="s">
        <v>57</v>
      </c>
      <c r="X335" s="917">
        <v>144.57</v>
      </c>
      <c r="Y335" s="917"/>
    </row>
    <row r="336" spans="1:25" ht="13.5" thickBot="1" x14ac:dyDescent="0.25">
      <c r="A336" s="274" t="s">
        <v>26</v>
      </c>
      <c r="B336" s="574">
        <f t="shared" ref="B336:U336" si="60">(B335-B322)</f>
        <v>3.5</v>
      </c>
      <c r="C336" s="575">
        <f t="shared" si="60"/>
        <v>4</v>
      </c>
      <c r="D336" s="575">
        <f t="shared" si="60"/>
        <v>3.5</v>
      </c>
      <c r="E336" s="575">
        <f t="shared" si="60"/>
        <v>4</v>
      </c>
      <c r="F336" s="576">
        <f t="shared" si="60"/>
        <v>4</v>
      </c>
      <c r="G336" s="574">
        <f t="shared" si="60"/>
        <v>3.5</v>
      </c>
      <c r="H336" s="575">
        <f t="shared" si="60"/>
        <v>4</v>
      </c>
      <c r="I336" s="575">
        <f t="shared" si="60"/>
        <v>4</v>
      </c>
      <c r="J336" s="575">
        <f t="shared" si="60"/>
        <v>4</v>
      </c>
      <c r="K336" s="576">
        <f t="shared" si="60"/>
        <v>3.5</v>
      </c>
      <c r="L336" s="574">
        <f t="shared" si="60"/>
        <v>3</v>
      </c>
      <c r="M336" s="575">
        <f t="shared" si="60"/>
        <v>4</v>
      </c>
      <c r="N336" s="575">
        <f t="shared" si="60"/>
        <v>3</v>
      </c>
      <c r="O336" s="575">
        <f t="shared" si="60"/>
        <v>4</v>
      </c>
      <c r="P336" s="576">
        <f t="shared" si="60"/>
        <v>4</v>
      </c>
      <c r="Q336" s="574">
        <f t="shared" si="60"/>
        <v>4</v>
      </c>
      <c r="R336" s="575">
        <f t="shared" si="60"/>
        <v>4</v>
      </c>
      <c r="S336" s="575">
        <f t="shared" si="60"/>
        <v>4</v>
      </c>
      <c r="T336" s="575">
        <f t="shared" si="60"/>
        <v>4</v>
      </c>
      <c r="U336" s="576">
        <f t="shared" si="60"/>
        <v>4</v>
      </c>
      <c r="V336" s="395"/>
      <c r="W336" s="917" t="s">
        <v>26</v>
      </c>
      <c r="X336" s="880">
        <f>X335-X322</f>
        <v>3.8799999999999955</v>
      </c>
      <c r="Y336" s="917"/>
    </row>
    <row r="338" spans="1:25" ht="13.5" thickBot="1" x14ac:dyDescent="0.25"/>
    <row r="339" spans="1:25" ht="13.5" thickBot="1" x14ac:dyDescent="0.25">
      <c r="A339" s="278" t="s">
        <v>343</v>
      </c>
      <c r="B339" s="1140" t="s">
        <v>53</v>
      </c>
      <c r="C339" s="1141"/>
      <c r="D339" s="1141"/>
      <c r="E339" s="1141"/>
      <c r="F339" s="1142"/>
      <c r="G339" s="1140" t="s">
        <v>140</v>
      </c>
      <c r="H339" s="1141"/>
      <c r="I339" s="1141"/>
      <c r="J339" s="1141"/>
      <c r="K339" s="1142"/>
      <c r="L339" s="1140" t="s">
        <v>63</v>
      </c>
      <c r="M339" s="1141"/>
      <c r="N339" s="1141"/>
      <c r="O339" s="1141"/>
      <c r="P339" s="1142"/>
      <c r="Q339" s="1140" t="s">
        <v>64</v>
      </c>
      <c r="R339" s="1141"/>
      <c r="S339" s="1141"/>
      <c r="T339" s="1141"/>
      <c r="U339" s="1142"/>
      <c r="V339" s="1134" t="s">
        <v>0</v>
      </c>
      <c r="W339" s="933"/>
      <c r="X339" s="933"/>
      <c r="Y339" s="933"/>
    </row>
    <row r="340" spans="1:25" ht="13.5" thickBot="1" x14ac:dyDescent="0.25">
      <c r="A340" s="231" t="s">
        <v>2</v>
      </c>
      <c r="B340" s="401">
        <v>1</v>
      </c>
      <c r="C340" s="402">
        <v>2</v>
      </c>
      <c r="D340" s="402">
        <v>3</v>
      </c>
      <c r="E340" s="402">
        <v>4</v>
      </c>
      <c r="F340" s="479">
        <v>5</v>
      </c>
      <c r="G340" s="401">
        <v>1</v>
      </c>
      <c r="H340" s="402">
        <v>2</v>
      </c>
      <c r="I340" s="402">
        <v>3</v>
      </c>
      <c r="J340" s="402">
        <v>4</v>
      </c>
      <c r="K340" s="479">
        <v>5</v>
      </c>
      <c r="L340" s="401">
        <v>1</v>
      </c>
      <c r="M340" s="402">
        <v>2</v>
      </c>
      <c r="N340" s="402">
        <v>3</v>
      </c>
      <c r="O340" s="402">
        <v>4</v>
      </c>
      <c r="P340" s="479">
        <v>5</v>
      </c>
      <c r="Q340" s="401">
        <v>1</v>
      </c>
      <c r="R340" s="402">
        <v>2</v>
      </c>
      <c r="S340" s="402">
        <v>3</v>
      </c>
      <c r="T340" s="402">
        <v>4</v>
      </c>
      <c r="U340" s="479">
        <v>5</v>
      </c>
      <c r="V340" s="1136"/>
      <c r="W340" s="933"/>
      <c r="X340" s="933"/>
      <c r="Y340" s="933"/>
    </row>
    <row r="341" spans="1:25" x14ac:dyDescent="0.2">
      <c r="A341" s="236" t="s">
        <v>3</v>
      </c>
      <c r="B341" s="740">
        <v>3940</v>
      </c>
      <c r="C341" s="741">
        <v>3940</v>
      </c>
      <c r="D341" s="405">
        <v>3940</v>
      </c>
      <c r="E341" s="405">
        <v>3940</v>
      </c>
      <c r="F341" s="406">
        <v>3940</v>
      </c>
      <c r="G341" s="740">
        <v>3940</v>
      </c>
      <c r="H341" s="741">
        <v>3940</v>
      </c>
      <c r="I341" s="405">
        <v>3940</v>
      </c>
      <c r="J341" s="405">
        <v>3940</v>
      </c>
      <c r="K341" s="406">
        <v>3940</v>
      </c>
      <c r="L341" s="740">
        <v>3940</v>
      </c>
      <c r="M341" s="741">
        <v>3940</v>
      </c>
      <c r="N341" s="405">
        <v>3940</v>
      </c>
      <c r="O341" s="405">
        <v>3940</v>
      </c>
      <c r="P341" s="406">
        <v>3940</v>
      </c>
      <c r="Q341" s="740">
        <v>3940</v>
      </c>
      <c r="R341" s="741">
        <v>3940</v>
      </c>
      <c r="S341" s="405">
        <v>3940</v>
      </c>
      <c r="T341" s="405">
        <v>3940</v>
      </c>
      <c r="U341" s="406">
        <v>3940</v>
      </c>
      <c r="V341" s="411">
        <v>3940</v>
      </c>
      <c r="W341" s="933"/>
      <c r="X341" s="933"/>
      <c r="Y341" s="933"/>
    </row>
    <row r="342" spans="1:25" x14ac:dyDescent="0.2">
      <c r="A342" s="242" t="s">
        <v>6</v>
      </c>
      <c r="B342" s="306">
        <v>3854</v>
      </c>
      <c r="C342" s="307">
        <v>3631</v>
      </c>
      <c r="D342" s="307">
        <v>3795</v>
      </c>
      <c r="E342" s="307">
        <v>3708</v>
      </c>
      <c r="F342" s="407">
        <v>3575</v>
      </c>
      <c r="G342" s="306">
        <v>4003</v>
      </c>
      <c r="H342" s="307">
        <v>3662</v>
      </c>
      <c r="I342" s="307">
        <v>3521</v>
      </c>
      <c r="J342" s="307">
        <v>3582</v>
      </c>
      <c r="K342" s="407">
        <v>3781</v>
      </c>
      <c r="L342" s="306">
        <v>4118</v>
      </c>
      <c r="M342" s="307">
        <v>3521</v>
      </c>
      <c r="N342" s="307">
        <v>3872</v>
      </c>
      <c r="O342" s="307">
        <v>3550</v>
      </c>
      <c r="P342" s="407">
        <v>3672</v>
      </c>
      <c r="Q342" s="306">
        <v>3693</v>
      </c>
      <c r="R342" s="307">
        <v>3618</v>
      </c>
      <c r="S342" s="307">
        <v>3848</v>
      </c>
      <c r="T342" s="307">
        <v>3468</v>
      </c>
      <c r="U342" s="407">
        <v>3654</v>
      </c>
      <c r="V342" s="397">
        <v>3698</v>
      </c>
      <c r="W342" s="527"/>
      <c r="X342" s="475"/>
      <c r="Y342" s="933"/>
    </row>
    <row r="343" spans="1:25" x14ac:dyDescent="0.2">
      <c r="A343" s="231" t="s">
        <v>7</v>
      </c>
      <c r="B343" s="480">
        <v>93.3</v>
      </c>
      <c r="C343" s="310">
        <v>100</v>
      </c>
      <c r="D343" s="310">
        <v>100</v>
      </c>
      <c r="E343" s="309">
        <v>86.7</v>
      </c>
      <c r="F343" s="638">
        <v>100</v>
      </c>
      <c r="G343" s="480">
        <v>93.3</v>
      </c>
      <c r="H343" s="310">
        <v>100</v>
      </c>
      <c r="I343" s="310">
        <v>80</v>
      </c>
      <c r="J343" s="309">
        <v>100</v>
      </c>
      <c r="K343" s="638">
        <v>80</v>
      </c>
      <c r="L343" s="480">
        <v>100</v>
      </c>
      <c r="M343" s="310">
        <v>86.7</v>
      </c>
      <c r="N343" s="310">
        <v>100</v>
      </c>
      <c r="O343" s="309">
        <v>93.3</v>
      </c>
      <c r="P343" s="638">
        <v>100</v>
      </c>
      <c r="Q343" s="480">
        <v>100</v>
      </c>
      <c r="R343" s="310">
        <v>100</v>
      </c>
      <c r="S343" s="310">
        <v>100</v>
      </c>
      <c r="T343" s="309">
        <v>93.3</v>
      </c>
      <c r="U343" s="638">
        <v>100</v>
      </c>
      <c r="V343" s="398">
        <v>88.8</v>
      </c>
      <c r="W343" s="933"/>
      <c r="X343" s="933"/>
      <c r="Y343" s="933"/>
    </row>
    <row r="344" spans="1:25" x14ac:dyDescent="0.2">
      <c r="A344" s="231" t="s">
        <v>8</v>
      </c>
      <c r="B344" s="482">
        <v>5.7000000000000002E-2</v>
      </c>
      <c r="C344" s="311">
        <v>3.5999999999999997E-2</v>
      </c>
      <c r="D344" s="311">
        <v>3.4000000000000002E-2</v>
      </c>
      <c r="E344" s="253">
        <v>6.3E-2</v>
      </c>
      <c r="F344" s="254">
        <v>2.9000000000000001E-2</v>
      </c>
      <c r="G344" s="482">
        <v>4.9000000000000002E-2</v>
      </c>
      <c r="H344" s="311">
        <v>5.3999999999999999E-2</v>
      </c>
      <c r="I344" s="311">
        <v>8.7999999999999995E-2</v>
      </c>
      <c r="J344" s="253">
        <v>0.04</v>
      </c>
      <c r="K344" s="254">
        <v>5.6000000000000001E-2</v>
      </c>
      <c r="L344" s="482">
        <v>6.0999999999999999E-2</v>
      </c>
      <c r="M344" s="311">
        <v>5.0999999999999997E-2</v>
      </c>
      <c r="N344" s="311">
        <v>4.8000000000000001E-2</v>
      </c>
      <c r="O344" s="253">
        <v>0.08</v>
      </c>
      <c r="P344" s="254">
        <v>4.3999999999999997E-2</v>
      </c>
      <c r="Q344" s="482">
        <v>3.2000000000000001E-2</v>
      </c>
      <c r="R344" s="311">
        <v>3.5999999999999997E-2</v>
      </c>
      <c r="S344" s="311">
        <v>4.3999999999999997E-2</v>
      </c>
      <c r="T344" s="253">
        <v>6.6000000000000003E-2</v>
      </c>
      <c r="U344" s="254">
        <v>3.5999999999999997E-2</v>
      </c>
      <c r="V344" s="399">
        <v>6.7000000000000004E-2</v>
      </c>
      <c r="W344" s="933"/>
      <c r="X344" s="475"/>
      <c r="Y344" s="933"/>
    </row>
    <row r="345" spans="1:25" x14ac:dyDescent="0.2">
      <c r="A345" s="242" t="s">
        <v>1</v>
      </c>
      <c r="B345" s="257">
        <f t="shared" ref="B345:V345" si="61">B342/B341*100-100</f>
        <v>-2.1827411167512736</v>
      </c>
      <c r="C345" s="258">
        <f t="shared" si="61"/>
        <v>-7.8426395939086291</v>
      </c>
      <c r="D345" s="258">
        <f t="shared" si="61"/>
        <v>-3.680203045685289</v>
      </c>
      <c r="E345" s="258">
        <f t="shared" si="61"/>
        <v>-5.888324873096451</v>
      </c>
      <c r="F345" s="259">
        <f t="shared" si="61"/>
        <v>-9.2639593908629365</v>
      </c>
      <c r="G345" s="257">
        <f t="shared" si="61"/>
        <v>1.5989847715736119</v>
      </c>
      <c r="H345" s="258">
        <f t="shared" si="61"/>
        <v>-7.0558375634517745</v>
      </c>
      <c r="I345" s="258">
        <f t="shared" si="61"/>
        <v>-10.634517766497467</v>
      </c>
      <c r="J345" s="258">
        <f t="shared" si="61"/>
        <v>-9.0862944162436605</v>
      </c>
      <c r="K345" s="259">
        <f t="shared" si="61"/>
        <v>-4.0355329949238694</v>
      </c>
      <c r="L345" s="257">
        <f t="shared" si="61"/>
        <v>4.5177664974619347</v>
      </c>
      <c r="M345" s="258">
        <f t="shared" si="61"/>
        <v>-10.634517766497467</v>
      </c>
      <c r="N345" s="258">
        <f t="shared" si="61"/>
        <v>-1.7258883248730967</v>
      </c>
      <c r="O345" s="258">
        <f t="shared" si="61"/>
        <v>-9.8984771573604036</v>
      </c>
      <c r="P345" s="259">
        <f t="shared" si="61"/>
        <v>-6.8020304568527905</v>
      </c>
      <c r="Q345" s="257">
        <f t="shared" si="61"/>
        <v>-6.2690355329949199</v>
      </c>
      <c r="R345" s="258">
        <f t="shared" si="61"/>
        <v>-8.1725888324873068</v>
      </c>
      <c r="S345" s="258">
        <f t="shared" si="61"/>
        <v>-2.3350253807106611</v>
      </c>
      <c r="T345" s="258">
        <f t="shared" si="61"/>
        <v>-11.979695431472081</v>
      </c>
      <c r="U345" s="259">
        <f t="shared" si="61"/>
        <v>-7.2588832487309674</v>
      </c>
      <c r="V345" s="390">
        <f t="shared" si="61"/>
        <v>-6.142131979695435</v>
      </c>
      <c r="W345" s="878"/>
      <c r="X345" s="933"/>
      <c r="Y345" s="933"/>
    </row>
    <row r="346" spans="1:25" ht="13.5" thickBot="1" x14ac:dyDescent="0.25">
      <c r="A346" s="261" t="s">
        <v>27</v>
      </c>
      <c r="B346" s="262">
        <f t="shared" ref="B346:V346" si="62">B342-B329</f>
        <v>25</v>
      </c>
      <c r="C346" s="263">
        <f t="shared" si="62"/>
        <v>120</v>
      </c>
      <c r="D346" s="263">
        <f t="shared" si="62"/>
        <v>107</v>
      </c>
      <c r="E346" s="263">
        <f t="shared" si="62"/>
        <v>136</v>
      </c>
      <c r="F346" s="264">
        <f t="shared" si="62"/>
        <v>112</v>
      </c>
      <c r="G346" s="262">
        <f t="shared" si="62"/>
        <v>170</v>
      </c>
      <c r="H346" s="263">
        <f t="shared" si="62"/>
        <v>92</v>
      </c>
      <c r="I346" s="263">
        <f t="shared" si="62"/>
        <v>116</v>
      </c>
      <c r="J346" s="263">
        <f t="shared" si="62"/>
        <v>115</v>
      </c>
      <c r="K346" s="264">
        <f t="shared" si="62"/>
        <v>-6</v>
      </c>
      <c r="L346" s="262">
        <f t="shared" si="62"/>
        <v>219</v>
      </c>
      <c r="M346" s="263">
        <f t="shared" si="62"/>
        <v>32</v>
      </c>
      <c r="N346" s="263">
        <f t="shared" si="62"/>
        <v>-24</v>
      </c>
      <c r="O346" s="263">
        <f t="shared" si="62"/>
        <v>104</v>
      </c>
      <c r="P346" s="264">
        <f t="shared" si="62"/>
        <v>108</v>
      </c>
      <c r="Q346" s="262">
        <f t="shared" si="62"/>
        <v>227</v>
      </c>
      <c r="R346" s="263">
        <f t="shared" si="62"/>
        <v>100</v>
      </c>
      <c r="S346" s="263">
        <f t="shared" si="62"/>
        <v>308</v>
      </c>
      <c r="T346" s="263">
        <f t="shared" si="62"/>
        <v>92</v>
      </c>
      <c r="U346" s="264">
        <f t="shared" si="62"/>
        <v>5</v>
      </c>
      <c r="V346" s="400">
        <f t="shared" si="62"/>
        <v>105</v>
      </c>
      <c r="W346" s="527"/>
      <c r="X346" s="933"/>
      <c r="Y346" s="933"/>
    </row>
    <row r="347" spans="1:25" x14ac:dyDescent="0.2">
      <c r="A347" s="273" t="s">
        <v>52</v>
      </c>
      <c r="B347" s="567">
        <v>57</v>
      </c>
      <c r="C347" s="556">
        <v>57</v>
      </c>
      <c r="D347" s="556">
        <v>16</v>
      </c>
      <c r="E347" s="556">
        <v>57</v>
      </c>
      <c r="F347" s="568">
        <v>56</v>
      </c>
      <c r="G347" s="567">
        <v>57</v>
      </c>
      <c r="H347" s="556">
        <v>57</v>
      </c>
      <c r="I347" s="556">
        <v>18</v>
      </c>
      <c r="J347" s="556">
        <v>57</v>
      </c>
      <c r="K347" s="568">
        <v>57</v>
      </c>
      <c r="L347" s="567">
        <v>47</v>
      </c>
      <c r="M347" s="556">
        <v>47</v>
      </c>
      <c r="N347" s="556">
        <v>18</v>
      </c>
      <c r="O347" s="556">
        <v>47</v>
      </c>
      <c r="P347" s="568">
        <v>47</v>
      </c>
      <c r="Q347" s="567">
        <v>49</v>
      </c>
      <c r="R347" s="556">
        <v>49</v>
      </c>
      <c r="S347" s="556">
        <v>17</v>
      </c>
      <c r="T347" s="556">
        <v>49</v>
      </c>
      <c r="U347" s="568">
        <v>47</v>
      </c>
      <c r="V347" s="393">
        <f>SUM(B347:U347)</f>
        <v>906</v>
      </c>
      <c r="W347" s="933" t="s">
        <v>56</v>
      </c>
      <c r="X347" s="271">
        <f>V334-V347</f>
        <v>4</v>
      </c>
      <c r="Y347" s="292">
        <f>X347/V334</f>
        <v>4.3956043956043956E-3</v>
      </c>
    </row>
    <row r="348" spans="1:25" x14ac:dyDescent="0.2">
      <c r="A348" s="273" t="s">
        <v>28</v>
      </c>
      <c r="B348" s="218">
        <v>150.5</v>
      </c>
      <c r="C348" s="934">
        <v>151.5</v>
      </c>
      <c r="D348" s="934">
        <v>150.5</v>
      </c>
      <c r="E348" s="934">
        <v>151.5</v>
      </c>
      <c r="F348" s="219">
        <v>151.5</v>
      </c>
      <c r="G348" s="218">
        <v>150</v>
      </c>
      <c r="H348" s="934">
        <v>151.5</v>
      </c>
      <c r="I348" s="934">
        <v>151.5</v>
      </c>
      <c r="J348" s="934">
        <v>151.5</v>
      </c>
      <c r="K348" s="219">
        <v>150.5</v>
      </c>
      <c r="L348" s="218">
        <v>149.5</v>
      </c>
      <c r="M348" s="934">
        <v>151.5</v>
      </c>
      <c r="N348" s="934">
        <v>149.5</v>
      </c>
      <c r="O348" s="934">
        <v>151.5</v>
      </c>
      <c r="P348" s="219">
        <v>151.5</v>
      </c>
      <c r="Q348" s="218">
        <v>151.5</v>
      </c>
      <c r="R348" s="934">
        <v>151.5</v>
      </c>
      <c r="S348" s="941">
        <v>151.5</v>
      </c>
      <c r="T348" s="941">
        <v>151.5</v>
      </c>
      <c r="U348" s="219">
        <v>151.5</v>
      </c>
      <c r="V348" s="394"/>
      <c r="W348" s="933" t="s">
        <v>57</v>
      </c>
      <c r="X348" s="933">
        <v>148.4</v>
      </c>
      <c r="Y348" s="933"/>
    </row>
    <row r="349" spans="1:25" ht="13.5" thickBot="1" x14ac:dyDescent="0.25">
      <c r="A349" s="274" t="s">
        <v>26</v>
      </c>
      <c r="B349" s="574">
        <f t="shared" ref="B349:U349" si="63">(B348-B335)</f>
        <v>3</v>
      </c>
      <c r="C349" s="575">
        <f t="shared" si="63"/>
        <v>3</v>
      </c>
      <c r="D349" s="575">
        <f t="shared" si="63"/>
        <v>3</v>
      </c>
      <c r="E349" s="575">
        <f t="shared" si="63"/>
        <v>3</v>
      </c>
      <c r="F349" s="576">
        <f t="shared" si="63"/>
        <v>3</v>
      </c>
      <c r="G349" s="574">
        <f t="shared" si="63"/>
        <v>2.5</v>
      </c>
      <c r="H349" s="575">
        <f t="shared" si="63"/>
        <v>3</v>
      </c>
      <c r="I349" s="575">
        <f t="shared" si="63"/>
        <v>3</v>
      </c>
      <c r="J349" s="575">
        <f t="shared" si="63"/>
        <v>3</v>
      </c>
      <c r="K349" s="576">
        <f t="shared" si="63"/>
        <v>3</v>
      </c>
      <c r="L349" s="574">
        <f t="shared" si="63"/>
        <v>2.5</v>
      </c>
      <c r="M349" s="575">
        <f t="shared" si="63"/>
        <v>3</v>
      </c>
      <c r="N349" s="575">
        <f t="shared" si="63"/>
        <v>2.5</v>
      </c>
      <c r="O349" s="575">
        <f t="shared" si="63"/>
        <v>3</v>
      </c>
      <c r="P349" s="576">
        <f t="shared" si="63"/>
        <v>3</v>
      </c>
      <c r="Q349" s="574">
        <f t="shared" si="63"/>
        <v>3</v>
      </c>
      <c r="R349" s="575">
        <f t="shared" si="63"/>
        <v>3</v>
      </c>
      <c r="S349" s="575">
        <f t="shared" si="63"/>
        <v>3</v>
      </c>
      <c r="T349" s="575">
        <f t="shared" si="63"/>
        <v>3</v>
      </c>
      <c r="U349" s="576">
        <f t="shared" si="63"/>
        <v>3</v>
      </c>
      <c r="V349" s="395"/>
      <c r="W349" s="933" t="s">
        <v>26</v>
      </c>
      <c r="X349" s="880">
        <f>X348-X335</f>
        <v>3.8300000000000125</v>
      </c>
      <c r="Y349" s="933"/>
    </row>
    <row r="351" spans="1:25" ht="13.5" thickBot="1" x14ac:dyDescent="0.25"/>
    <row r="352" spans="1:25" ht="13.5" thickBot="1" x14ac:dyDescent="0.25">
      <c r="A352" s="278" t="s">
        <v>346</v>
      </c>
      <c r="B352" s="1140" t="s">
        <v>53</v>
      </c>
      <c r="C352" s="1141"/>
      <c r="D352" s="1141"/>
      <c r="E352" s="1141"/>
      <c r="F352" s="1142"/>
      <c r="G352" s="1140" t="s">
        <v>140</v>
      </c>
      <c r="H352" s="1141"/>
      <c r="I352" s="1141"/>
      <c r="J352" s="1141"/>
      <c r="K352" s="1142"/>
      <c r="L352" s="1140" t="s">
        <v>63</v>
      </c>
      <c r="M352" s="1141"/>
      <c r="N352" s="1141"/>
      <c r="O352" s="1141"/>
      <c r="P352" s="1142"/>
      <c r="Q352" s="1140" t="s">
        <v>64</v>
      </c>
      <c r="R352" s="1141"/>
      <c r="S352" s="1141"/>
      <c r="T352" s="1141"/>
      <c r="U352" s="1142"/>
      <c r="V352" s="1134" t="s">
        <v>0</v>
      </c>
      <c r="W352" s="955"/>
      <c r="X352" s="955"/>
      <c r="Y352" s="955"/>
    </row>
    <row r="353" spans="1:25" ht="13.5" thickBot="1" x14ac:dyDescent="0.25">
      <c r="A353" s="231" t="s">
        <v>2</v>
      </c>
      <c r="B353" s="401">
        <v>1</v>
      </c>
      <c r="C353" s="402">
        <v>2</v>
      </c>
      <c r="D353" s="402">
        <v>3</v>
      </c>
      <c r="E353" s="402">
        <v>4</v>
      </c>
      <c r="F353" s="479">
        <v>5</v>
      </c>
      <c r="G353" s="401">
        <v>1</v>
      </c>
      <c r="H353" s="402">
        <v>2</v>
      </c>
      <c r="I353" s="402">
        <v>3</v>
      </c>
      <c r="J353" s="402">
        <v>4</v>
      </c>
      <c r="K353" s="479">
        <v>5</v>
      </c>
      <c r="L353" s="401">
        <v>1</v>
      </c>
      <c r="M353" s="402">
        <v>2</v>
      </c>
      <c r="N353" s="402">
        <v>3</v>
      </c>
      <c r="O353" s="402">
        <v>4</v>
      </c>
      <c r="P353" s="479">
        <v>5</v>
      </c>
      <c r="Q353" s="401">
        <v>1</v>
      </c>
      <c r="R353" s="402">
        <v>2</v>
      </c>
      <c r="S353" s="402">
        <v>3</v>
      </c>
      <c r="T353" s="402">
        <v>4</v>
      </c>
      <c r="U353" s="479">
        <v>5</v>
      </c>
      <c r="V353" s="1136"/>
      <c r="W353" s="955"/>
      <c r="X353" s="955"/>
      <c r="Y353" s="955"/>
    </row>
    <row r="354" spans="1:25" x14ac:dyDescent="0.2">
      <c r="A354" s="236" t="s">
        <v>3</v>
      </c>
      <c r="B354" s="740">
        <v>4010</v>
      </c>
      <c r="C354" s="741">
        <v>4010</v>
      </c>
      <c r="D354" s="405">
        <v>4010</v>
      </c>
      <c r="E354" s="405">
        <v>4010</v>
      </c>
      <c r="F354" s="406">
        <v>4010</v>
      </c>
      <c r="G354" s="740">
        <v>4010</v>
      </c>
      <c r="H354" s="741">
        <v>4010</v>
      </c>
      <c r="I354" s="405">
        <v>4010</v>
      </c>
      <c r="J354" s="405">
        <v>4010</v>
      </c>
      <c r="K354" s="406">
        <v>4010</v>
      </c>
      <c r="L354" s="740">
        <v>4010</v>
      </c>
      <c r="M354" s="741">
        <v>4010</v>
      </c>
      <c r="N354" s="405">
        <v>4010</v>
      </c>
      <c r="O354" s="405">
        <v>4010</v>
      </c>
      <c r="P354" s="406">
        <v>4010</v>
      </c>
      <c r="Q354" s="740">
        <v>4010</v>
      </c>
      <c r="R354" s="741">
        <v>4010</v>
      </c>
      <c r="S354" s="405">
        <v>4010</v>
      </c>
      <c r="T354" s="405">
        <v>4010</v>
      </c>
      <c r="U354" s="406">
        <v>4010</v>
      </c>
      <c r="V354" s="411">
        <v>4010</v>
      </c>
      <c r="W354" s="955"/>
      <c r="X354" s="955"/>
      <c r="Y354" s="955"/>
    </row>
    <row r="355" spans="1:25" x14ac:dyDescent="0.2">
      <c r="A355" s="242" t="s">
        <v>6</v>
      </c>
      <c r="B355" s="306">
        <v>3957</v>
      </c>
      <c r="C355" s="307">
        <v>3736</v>
      </c>
      <c r="D355" s="307">
        <v>3854</v>
      </c>
      <c r="E355" s="307">
        <v>3812</v>
      </c>
      <c r="F355" s="407">
        <v>3600</v>
      </c>
      <c r="G355" s="306">
        <v>3984</v>
      </c>
      <c r="H355" s="307">
        <v>3696</v>
      </c>
      <c r="I355" s="307">
        <v>3624</v>
      </c>
      <c r="J355" s="307">
        <v>3632</v>
      </c>
      <c r="K355" s="407">
        <v>3916</v>
      </c>
      <c r="L355" s="306">
        <v>3935</v>
      </c>
      <c r="M355" s="307">
        <v>3778</v>
      </c>
      <c r="N355" s="307">
        <v>3773</v>
      </c>
      <c r="O355" s="307">
        <v>3630</v>
      </c>
      <c r="P355" s="407">
        <v>3842</v>
      </c>
      <c r="Q355" s="306">
        <v>3816</v>
      </c>
      <c r="R355" s="307">
        <v>3563</v>
      </c>
      <c r="S355" s="307">
        <v>3786</v>
      </c>
      <c r="T355" s="307">
        <v>3505</v>
      </c>
      <c r="U355" s="407">
        <v>3763</v>
      </c>
      <c r="V355" s="397">
        <v>3760</v>
      </c>
      <c r="W355" s="527"/>
      <c r="X355" s="475"/>
      <c r="Y355" s="955"/>
    </row>
    <row r="356" spans="1:25" x14ac:dyDescent="0.2">
      <c r="A356" s="231" t="s">
        <v>7</v>
      </c>
      <c r="B356" s="480">
        <v>100</v>
      </c>
      <c r="C356" s="310">
        <v>93.3</v>
      </c>
      <c r="D356" s="310">
        <v>100</v>
      </c>
      <c r="E356" s="309">
        <v>93.3</v>
      </c>
      <c r="F356" s="638">
        <v>100</v>
      </c>
      <c r="G356" s="480">
        <v>86.7</v>
      </c>
      <c r="H356" s="310">
        <v>93.3</v>
      </c>
      <c r="I356" s="310">
        <v>80</v>
      </c>
      <c r="J356" s="309">
        <v>100</v>
      </c>
      <c r="K356" s="638">
        <v>93.3</v>
      </c>
      <c r="L356" s="480">
        <v>100</v>
      </c>
      <c r="M356" s="310">
        <v>93.3</v>
      </c>
      <c r="N356" s="310">
        <v>100</v>
      </c>
      <c r="O356" s="309">
        <v>100</v>
      </c>
      <c r="P356" s="638">
        <v>100</v>
      </c>
      <c r="Q356" s="480">
        <v>93.3</v>
      </c>
      <c r="R356" s="310">
        <v>93.3</v>
      </c>
      <c r="S356" s="310">
        <v>100</v>
      </c>
      <c r="T356" s="309">
        <v>93.3</v>
      </c>
      <c r="U356" s="638">
        <v>100</v>
      </c>
      <c r="V356" s="398">
        <v>89.6</v>
      </c>
      <c r="W356" s="955"/>
      <c r="X356" s="955"/>
      <c r="Y356" s="955"/>
    </row>
    <row r="357" spans="1:25" x14ac:dyDescent="0.2">
      <c r="A357" s="231" t="s">
        <v>8</v>
      </c>
      <c r="B357" s="482">
        <v>5.3999999999999999E-2</v>
      </c>
      <c r="C357" s="311">
        <v>4.1000000000000002E-2</v>
      </c>
      <c r="D357" s="311">
        <v>5.3999999999999999E-2</v>
      </c>
      <c r="E357" s="253">
        <v>5.0999999999999997E-2</v>
      </c>
      <c r="F357" s="254">
        <v>3.5000000000000003E-2</v>
      </c>
      <c r="G357" s="482">
        <v>5.5E-2</v>
      </c>
      <c r="H357" s="311">
        <v>5.6000000000000001E-2</v>
      </c>
      <c r="I357" s="311">
        <v>8.5999999999999993E-2</v>
      </c>
      <c r="J357" s="253">
        <v>5.2999999999999999E-2</v>
      </c>
      <c r="K357" s="254">
        <v>5.8000000000000003E-2</v>
      </c>
      <c r="L357" s="482">
        <v>4.5999999999999999E-2</v>
      </c>
      <c r="M357" s="311">
        <v>6.9000000000000006E-2</v>
      </c>
      <c r="N357" s="311">
        <v>7.0000000000000007E-2</v>
      </c>
      <c r="O357" s="253">
        <v>4.8000000000000001E-2</v>
      </c>
      <c r="P357" s="254">
        <v>3.6999999999999998E-2</v>
      </c>
      <c r="Q357" s="482">
        <v>5.6000000000000001E-2</v>
      </c>
      <c r="R357" s="311">
        <v>5.3999999999999999E-2</v>
      </c>
      <c r="S357" s="311">
        <v>4.7E-2</v>
      </c>
      <c r="T357" s="253">
        <v>4.9000000000000002E-2</v>
      </c>
      <c r="U357" s="254">
        <v>4.4999999999999998E-2</v>
      </c>
      <c r="V357" s="399">
        <v>6.3E-2</v>
      </c>
      <c r="W357" s="955"/>
      <c r="X357" s="475"/>
      <c r="Y357" s="955"/>
    </row>
    <row r="358" spans="1:25" x14ac:dyDescent="0.2">
      <c r="A358" s="242" t="s">
        <v>1</v>
      </c>
      <c r="B358" s="257">
        <f t="shared" ref="B358:U358" si="64">B355/B354*100-100</f>
        <v>-1.3216957605985016</v>
      </c>
      <c r="C358" s="258">
        <f t="shared" si="64"/>
        <v>-6.8329177057356674</v>
      </c>
      <c r="D358" s="258">
        <f t="shared" si="64"/>
        <v>-3.8902743142144658</v>
      </c>
      <c r="E358" s="258">
        <f t="shared" si="64"/>
        <v>-4.9376558603491389</v>
      </c>
      <c r="F358" s="259">
        <f t="shared" si="64"/>
        <v>-10.224438902743145</v>
      </c>
      <c r="G358" s="257">
        <f t="shared" si="64"/>
        <v>-0.64837905236908</v>
      </c>
      <c r="H358" s="258">
        <f t="shared" si="64"/>
        <v>-7.8304239401496289</v>
      </c>
      <c r="I358" s="258">
        <f t="shared" si="64"/>
        <v>-9.6259351620947626</v>
      </c>
      <c r="J358" s="258">
        <f t="shared" si="64"/>
        <v>-9.4264339152119732</v>
      </c>
      <c r="K358" s="259">
        <f t="shared" si="64"/>
        <v>-2.3441396508728189</v>
      </c>
      <c r="L358" s="257">
        <f t="shared" si="64"/>
        <v>-1.8703241895261868</v>
      </c>
      <c r="M358" s="258">
        <f t="shared" si="64"/>
        <v>-5.7855361596010084</v>
      </c>
      <c r="N358" s="258">
        <f t="shared" si="64"/>
        <v>-5.9102244389027447</v>
      </c>
      <c r="O358" s="258">
        <f t="shared" si="64"/>
        <v>-9.4763092269326705</v>
      </c>
      <c r="P358" s="259">
        <f t="shared" si="64"/>
        <v>-4.18952618453865</v>
      </c>
      <c r="Q358" s="257">
        <f t="shared" si="64"/>
        <v>-4.83790523690773</v>
      </c>
      <c r="R358" s="258">
        <f t="shared" si="64"/>
        <v>-11.147132169576054</v>
      </c>
      <c r="S358" s="258">
        <f t="shared" si="64"/>
        <v>-5.5860349127182047</v>
      </c>
      <c r="T358" s="258">
        <f t="shared" si="64"/>
        <v>-12.593516209476306</v>
      </c>
      <c r="U358" s="259">
        <f t="shared" si="64"/>
        <v>-6.1596009975062316</v>
      </c>
      <c r="V358" s="390">
        <f>V355/V354*100-100</f>
        <v>-6.2344139650872847</v>
      </c>
      <c r="W358" s="878"/>
      <c r="X358" s="955"/>
      <c r="Y358" s="955"/>
    </row>
    <row r="359" spans="1:25" ht="13.5" thickBot="1" x14ac:dyDescent="0.25">
      <c r="A359" s="261" t="s">
        <v>27</v>
      </c>
      <c r="B359" s="262">
        <f t="shared" ref="B359:V359" si="65">B355-B342</f>
        <v>103</v>
      </c>
      <c r="C359" s="263">
        <f t="shared" si="65"/>
        <v>105</v>
      </c>
      <c r="D359" s="263">
        <f t="shared" si="65"/>
        <v>59</v>
      </c>
      <c r="E359" s="263">
        <f t="shared" si="65"/>
        <v>104</v>
      </c>
      <c r="F359" s="264">
        <f t="shared" si="65"/>
        <v>25</v>
      </c>
      <c r="G359" s="262">
        <f t="shared" si="65"/>
        <v>-19</v>
      </c>
      <c r="H359" s="263">
        <f t="shared" si="65"/>
        <v>34</v>
      </c>
      <c r="I359" s="263">
        <f t="shared" si="65"/>
        <v>103</v>
      </c>
      <c r="J359" s="263">
        <f t="shared" si="65"/>
        <v>50</v>
      </c>
      <c r="K359" s="264">
        <f t="shared" si="65"/>
        <v>135</v>
      </c>
      <c r="L359" s="262">
        <f t="shared" si="65"/>
        <v>-183</v>
      </c>
      <c r="M359" s="263">
        <f t="shared" si="65"/>
        <v>257</v>
      </c>
      <c r="N359" s="263">
        <f t="shared" si="65"/>
        <v>-99</v>
      </c>
      <c r="O359" s="263">
        <f t="shared" si="65"/>
        <v>80</v>
      </c>
      <c r="P359" s="264">
        <f t="shared" si="65"/>
        <v>170</v>
      </c>
      <c r="Q359" s="262">
        <f t="shared" si="65"/>
        <v>123</v>
      </c>
      <c r="R359" s="263">
        <f t="shared" si="65"/>
        <v>-55</v>
      </c>
      <c r="S359" s="263">
        <f t="shared" si="65"/>
        <v>-62</v>
      </c>
      <c r="T359" s="263">
        <f t="shared" si="65"/>
        <v>37</v>
      </c>
      <c r="U359" s="264">
        <f t="shared" si="65"/>
        <v>109</v>
      </c>
      <c r="V359" s="400">
        <f t="shared" si="65"/>
        <v>62</v>
      </c>
      <c r="W359" s="527"/>
      <c r="X359" s="955"/>
      <c r="Y359" s="955"/>
    </row>
    <row r="360" spans="1:25" x14ac:dyDescent="0.2">
      <c r="A360" s="273" t="s">
        <v>52</v>
      </c>
      <c r="B360" s="567">
        <v>57</v>
      </c>
      <c r="C360" s="556">
        <v>57</v>
      </c>
      <c r="D360" s="556">
        <v>16</v>
      </c>
      <c r="E360" s="556">
        <v>57</v>
      </c>
      <c r="F360" s="568">
        <v>56</v>
      </c>
      <c r="G360" s="567">
        <v>57</v>
      </c>
      <c r="H360" s="556">
        <v>57</v>
      </c>
      <c r="I360" s="556">
        <v>18</v>
      </c>
      <c r="J360" s="556">
        <v>57</v>
      </c>
      <c r="K360" s="568">
        <v>57</v>
      </c>
      <c r="L360" s="567">
        <v>47</v>
      </c>
      <c r="M360" s="556">
        <v>47</v>
      </c>
      <c r="N360" s="556">
        <v>18</v>
      </c>
      <c r="O360" s="556">
        <v>47</v>
      </c>
      <c r="P360" s="568">
        <v>47</v>
      </c>
      <c r="Q360" s="567">
        <v>49</v>
      </c>
      <c r="R360" s="556">
        <v>49</v>
      </c>
      <c r="S360" s="556">
        <v>17</v>
      </c>
      <c r="T360" s="556">
        <v>49</v>
      </c>
      <c r="U360" s="568">
        <v>47</v>
      </c>
      <c r="V360" s="393">
        <f>SUM(B360:U360)</f>
        <v>906</v>
      </c>
      <c r="W360" s="955" t="s">
        <v>56</v>
      </c>
      <c r="X360" s="271">
        <f>V347-V360</f>
        <v>0</v>
      </c>
      <c r="Y360" s="292">
        <f>X360/V347</f>
        <v>0</v>
      </c>
    </row>
    <row r="361" spans="1:25" x14ac:dyDescent="0.2">
      <c r="A361" s="273" t="s">
        <v>28</v>
      </c>
      <c r="B361" s="218">
        <v>153</v>
      </c>
      <c r="C361" s="956">
        <v>154</v>
      </c>
      <c r="D361" s="956">
        <v>153</v>
      </c>
      <c r="E361" s="956">
        <v>154</v>
      </c>
      <c r="F361" s="219">
        <v>154</v>
      </c>
      <c r="G361" s="218">
        <v>152.5</v>
      </c>
      <c r="H361" s="956">
        <v>154</v>
      </c>
      <c r="I361" s="956">
        <v>154</v>
      </c>
      <c r="J361" s="956">
        <v>154</v>
      </c>
      <c r="K361" s="219">
        <v>153</v>
      </c>
      <c r="L361" s="218">
        <v>152</v>
      </c>
      <c r="M361" s="956">
        <v>154</v>
      </c>
      <c r="N361" s="956">
        <v>152</v>
      </c>
      <c r="O361" s="956">
        <v>154</v>
      </c>
      <c r="P361" s="219">
        <v>154</v>
      </c>
      <c r="Q361" s="218">
        <v>154</v>
      </c>
      <c r="R361" s="956">
        <v>154</v>
      </c>
      <c r="S361" s="956">
        <v>154</v>
      </c>
      <c r="T361" s="956">
        <v>154</v>
      </c>
      <c r="U361" s="219">
        <v>154</v>
      </c>
      <c r="V361" s="394"/>
      <c r="W361" s="955" t="s">
        <v>57</v>
      </c>
      <c r="X361" s="955">
        <v>151.06</v>
      </c>
      <c r="Y361" s="955"/>
    </row>
    <row r="362" spans="1:25" ht="13.5" thickBot="1" x14ac:dyDescent="0.25">
      <c r="A362" s="274" t="s">
        <v>26</v>
      </c>
      <c r="B362" s="574">
        <f t="shared" ref="B362:U362" si="66">(B361-B348)</f>
        <v>2.5</v>
      </c>
      <c r="C362" s="575">
        <f t="shared" si="66"/>
        <v>2.5</v>
      </c>
      <c r="D362" s="575">
        <f t="shared" si="66"/>
        <v>2.5</v>
      </c>
      <c r="E362" s="575">
        <f t="shared" si="66"/>
        <v>2.5</v>
      </c>
      <c r="F362" s="576">
        <f t="shared" si="66"/>
        <v>2.5</v>
      </c>
      <c r="G362" s="574">
        <f t="shared" si="66"/>
        <v>2.5</v>
      </c>
      <c r="H362" s="575">
        <f t="shared" si="66"/>
        <v>2.5</v>
      </c>
      <c r="I362" s="575">
        <f t="shared" si="66"/>
        <v>2.5</v>
      </c>
      <c r="J362" s="575">
        <f t="shared" si="66"/>
        <v>2.5</v>
      </c>
      <c r="K362" s="576">
        <f t="shared" si="66"/>
        <v>2.5</v>
      </c>
      <c r="L362" s="574">
        <f t="shared" si="66"/>
        <v>2.5</v>
      </c>
      <c r="M362" s="575">
        <f t="shared" si="66"/>
        <v>2.5</v>
      </c>
      <c r="N362" s="575">
        <f t="shared" si="66"/>
        <v>2.5</v>
      </c>
      <c r="O362" s="575">
        <f t="shared" si="66"/>
        <v>2.5</v>
      </c>
      <c r="P362" s="576">
        <f t="shared" si="66"/>
        <v>2.5</v>
      </c>
      <c r="Q362" s="574">
        <f t="shared" si="66"/>
        <v>2.5</v>
      </c>
      <c r="R362" s="575">
        <f t="shared" si="66"/>
        <v>2.5</v>
      </c>
      <c r="S362" s="575">
        <f t="shared" si="66"/>
        <v>2.5</v>
      </c>
      <c r="T362" s="575">
        <f t="shared" si="66"/>
        <v>2.5</v>
      </c>
      <c r="U362" s="576">
        <f t="shared" si="66"/>
        <v>2.5</v>
      </c>
      <c r="V362" s="395"/>
      <c r="W362" s="955" t="s">
        <v>26</v>
      </c>
      <c r="X362" s="880">
        <f>X361-X348</f>
        <v>2.6599999999999966</v>
      </c>
      <c r="Y362" s="955"/>
    </row>
    <row r="364" spans="1:25" ht="13.5" thickBot="1" x14ac:dyDescent="0.25"/>
    <row r="365" spans="1:25" ht="13.5" thickBot="1" x14ac:dyDescent="0.25">
      <c r="A365" s="278" t="s">
        <v>347</v>
      </c>
      <c r="B365" s="1140" t="s">
        <v>53</v>
      </c>
      <c r="C365" s="1141"/>
      <c r="D365" s="1141"/>
      <c r="E365" s="1141"/>
      <c r="F365" s="1142"/>
      <c r="G365" s="1140" t="s">
        <v>140</v>
      </c>
      <c r="H365" s="1141"/>
      <c r="I365" s="1141"/>
      <c r="J365" s="1141"/>
      <c r="K365" s="1142"/>
      <c r="L365" s="1140" t="s">
        <v>63</v>
      </c>
      <c r="M365" s="1141"/>
      <c r="N365" s="1141"/>
      <c r="O365" s="1141"/>
      <c r="P365" s="1142"/>
      <c r="Q365" s="1140" t="s">
        <v>64</v>
      </c>
      <c r="R365" s="1141"/>
      <c r="S365" s="1141"/>
      <c r="T365" s="1141"/>
      <c r="U365" s="1142"/>
      <c r="V365" s="1134" t="s">
        <v>0</v>
      </c>
      <c r="W365" s="961">
        <v>260</v>
      </c>
      <c r="X365" s="961"/>
      <c r="Y365" s="961"/>
    </row>
    <row r="366" spans="1:25" ht="13.5" thickBot="1" x14ac:dyDescent="0.25">
      <c r="A366" s="231" t="s">
        <v>2</v>
      </c>
      <c r="B366" s="401">
        <v>1</v>
      </c>
      <c r="C366" s="402">
        <v>2</v>
      </c>
      <c r="D366" s="402">
        <v>3</v>
      </c>
      <c r="E366" s="402">
        <v>4</v>
      </c>
      <c r="F366" s="479">
        <v>5</v>
      </c>
      <c r="G366" s="401">
        <v>1</v>
      </c>
      <c r="H366" s="402">
        <v>2</v>
      </c>
      <c r="I366" s="402">
        <v>3</v>
      </c>
      <c r="J366" s="402">
        <v>4</v>
      </c>
      <c r="K366" s="479">
        <v>5</v>
      </c>
      <c r="L366" s="401">
        <v>1</v>
      </c>
      <c r="M366" s="402">
        <v>2</v>
      </c>
      <c r="N366" s="402">
        <v>3</v>
      </c>
      <c r="O366" s="402">
        <v>4</v>
      </c>
      <c r="P366" s="479">
        <v>5</v>
      </c>
      <c r="Q366" s="401">
        <v>1</v>
      </c>
      <c r="R366" s="402">
        <v>2</v>
      </c>
      <c r="S366" s="402">
        <v>3</v>
      </c>
      <c r="T366" s="402">
        <v>4</v>
      </c>
      <c r="U366" s="479">
        <v>5</v>
      </c>
      <c r="V366" s="1136"/>
      <c r="W366" s="961"/>
      <c r="X366" s="961"/>
      <c r="Y366" s="961"/>
    </row>
    <row r="367" spans="1:25" x14ac:dyDescent="0.2">
      <c r="A367" s="236" t="s">
        <v>3</v>
      </c>
      <c r="B367" s="740">
        <v>4070</v>
      </c>
      <c r="C367" s="741">
        <v>4070</v>
      </c>
      <c r="D367" s="405">
        <v>4070</v>
      </c>
      <c r="E367" s="405">
        <v>4070</v>
      </c>
      <c r="F367" s="406">
        <v>4070</v>
      </c>
      <c r="G367" s="740">
        <v>4070</v>
      </c>
      <c r="H367" s="741">
        <v>4070</v>
      </c>
      <c r="I367" s="405">
        <v>4070</v>
      </c>
      <c r="J367" s="405">
        <v>4070</v>
      </c>
      <c r="K367" s="406">
        <v>4070</v>
      </c>
      <c r="L367" s="740">
        <v>4070</v>
      </c>
      <c r="M367" s="741">
        <v>4070</v>
      </c>
      <c r="N367" s="405">
        <v>4070</v>
      </c>
      <c r="O367" s="405">
        <v>4070</v>
      </c>
      <c r="P367" s="406">
        <v>4070</v>
      </c>
      <c r="Q367" s="740">
        <v>4070</v>
      </c>
      <c r="R367" s="741">
        <v>4070</v>
      </c>
      <c r="S367" s="405">
        <v>4070</v>
      </c>
      <c r="T367" s="405">
        <v>4070</v>
      </c>
      <c r="U367" s="406">
        <v>4070</v>
      </c>
      <c r="V367" s="411">
        <v>4070</v>
      </c>
      <c r="W367" s="961"/>
      <c r="X367" s="961"/>
      <c r="Y367" s="961"/>
    </row>
    <row r="368" spans="1:25" x14ac:dyDescent="0.2">
      <c r="A368" s="242" t="s">
        <v>6</v>
      </c>
      <c r="B368" s="306">
        <v>3998</v>
      </c>
      <c r="C368" s="307">
        <v>3815</v>
      </c>
      <c r="D368" s="307">
        <v>3964</v>
      </c>
      <c r="E368" s="307">
        <v>3894</v>
      </c>
      <c r="F368" s="407">
        <v>3761</v>
      </c>
      <c r="G368" s="306">
        <v>4013</v>
      </c>
      <c r="H368" s="307">
        <v>3792</v>
      </c>
      <c r="I368" s="307">
        <v>3608</v>
      </c>
      <c r="J368" s="307">
        <v>3787</v>
      </c>
      <c r="K368" s="407">
        <v>3892</v>
      </c>
      <c r="L368" s="306">
        <v>4183</v>
      </c>
      <c r="M368" s="307">
        <v>3710</v>
      </c>
      <c r="N368" s="307">
        <v>4235</v>
      </c>
      <c r="O368" s="307">
        <v>3758</v>
      </c>
      <c r="P368" s="407">
        <v>3753</v>
      </c>
      <c r="Q368" s="306">
        <v>3889</v>
      </c>
      <c r="R368" s="307">
        <v>3762</v>
      </c>
      <c r="S368" s="307">
        <v>3693</v>
      </c>
      <c r="T368" s="307">
        <v>3621</v>
      </c>
      <c r="U368" s="407">
        <v>3888</v>
      </c>
      <c r="V368" s="397">
        <v>3847</v>
      </c>
      <c r="W368" s="527"/>
      <c r="X368" s="475"/>
      <c r="Y368" s="961"/>
    </row>
    <row r="369" spans="1:25" x14ac:dyDescent="0.2">
      <c r="A369" s="231" t="s">
        <v>7</v>
      </c>
      <c r="B369" s="480">
        <v>100</v>
      </c>
      <c r="C369" s="310">
        <v>100</v>
      </c>
      <c r="D369" s="310">
        <v>100</v>
      </c>
      <c r="E369" s="309">
        <v>100</v>
      </c>
      <c r="F369" s="638">
        <v>100</v>
      </c>
      <c r="G369" s="480">
        <v>93.3</v>
      </c>
      <c r="H369" s="310">
        <v>93.3</v>
      </c>
      <c r="I369" s="310">
        <v>100</v>
      </c>
      <c r="J369" s="309">
        <v>100</v>
      </c>
      <c r="K369" s="638">
        <v>100</v>
      </c>
      <c r="L369" s="480">
        <v>80</v>
      </c>
      <c r="M369" s="310">
        <v>93.3</v>
      </c>
      <c r="N369" s="310">
        <v>100</v>
      </c>
      <c r="O369" s="309">
        <v>100</v>
      </c>
      <c r="P369" s="638">
        <v>93.3</v>
      </c>
      <c r="Q369" s="480">
        <v>80</v>
      </c>
      <c r="R369" s="310">
        <v>93.3</v>
      </c>
      <c r="S369" s="310">
        <v>100</v>
      </c>
      <c r="T369" s="309">
        <v>86.7</v>
      </c>
      <c r="U369" s="638">
        <v>86.7</v>
      </c>
      <c r="V369" s="398">
        <v>86.9</v>
      </c>
      <c r="W369" s="961"/>
      <c r="X369" s="961"/>
      <c r="Y369" s="961"/>
    </row>
    <row r="370" spans="1:25" x14ac:dyDescent="0.2">
      <c r="A370" s="231" t="s">
        <v>8</v>
      </c>
      <c r="B370" s="482">
        <v>4.2999999999999997E-2</v>
      </c>
      <c r="C370" s="311">
        <v>2.5999999999999999E-2</v>
      </c>
      <c r="D370" s="311">
        <v>3.5999999999999997E-2</v>
      </c>
      <c r="E370" s="253">
        <v>4.2999999999999997E-2</v>
      </c>
      <c r="F370" s="254">
        <v>3.6999999999999998E-2</v>
      </c>
      <c r="G370" s="482">
        <v>5.2999999999999999E-2</v>
      </c>
      <c r="H370" s="311">
        <v>5.6000000000000001E-2</v>
      </c>
      <c r="I370" s="311">
        <v>4.1000000000000002E-2</v>
      </c>
      <c r="J370" s="253">
        <v>4.5999999999999999E-2</v>
      </c>
      <c r="K370" s="254">
        <v>6.0999999999999999E-2</v>
      </c>
      <c r="L370" s="482">
        <v>7.5999999999999998E-2</v>
      </c>
      <c r="M370" s="311">
        <v>6.6000000000000003E-2</v>
      </c>
      <c r="N370" s="311">
        <v>0.05</v>
      </c>
      <c r="O370" s="253">
        <v>3.5999999999999997E-2</v>
      </c>
      <c r="P370" s="254">
        <v>4.5999999999999999E-2</v>
      </c>
      <c r="Q370" s="482">
        <v>7.0000000000000007E-2</v>
      </c>
      <c r="R370" s="311">
        <v>8.5000000000000006E-2</v>
      </c>
      <c r="S370" s="311">
        <v>5.3999999999999999E-2</v>
      </c>
      <c r="T370" s="253">
        <v>0.11600000000000001</v>
      </c>
      <c r="U370" s="254">
        <v>5.1999999999999998E-2</v>
      </c>
      <c r="V370" s="399">
        <v>6.9000000000000006E-2</v>
      </c>
      <c r="W370" s="961"/>
      <c r="X370" s="475"/>
      <c r="Y370" s="961"/>
    </row>
    <row r="371" spans="1:25" x14ac:dyDescent="0.2">
      <c r="A371" s="242" t="s">
        <v>1</v>
      </c>
      <c r="B371" s="257">
        <f t="shared" ref="B371:U371" si="67">B368/B367*100-100</f>
        <v>-1.7690417690417632</v>
      </c>
      <c r="C371" s="258">
        <f t="shared" si="67"/>
        <v>-6.2653562653562744</v>
      </c>
      <c r="D371" s="258">
        <f t="shared" si="67"/>
        <v>-2.6044226044226093</v>
      </c>
      <c r="E371" s="258">
        <f t="shared" si="67"/>
        <v>-4.3243243243243228</v>
      </c>
      <c r="F371" s="259">
        <f t="shared" si="67"/>
        <v>-7.5921375921375898</v>
      </c>
      <c r="G371" s="257">
        <f t="shared" si="67"/>
        <v>-1.4004914004914042</v>
      </c>
      <c r="H371" s="258">
        <f t="shared" si="67"/>
        <v>-6.8304668304668326</v>
      </c>
      <c r="I371" s="258">
        <f t="shared" si="67"/>
        <v>-11.35135135135134</v>
      </c>
      <c r="J371" s="258">
        <f t="shared" si="67"/>
        <v>-6.953316953316957</v>
      </c>
      <c r="K371" s="259">
        <f t="shared" si="67"/>
        <v>-4.3734643734643726</v>
      </c>
      <c r="L371" s="257">
        <f t="shared" si="67"/>
        <v>2.7764127764127835</v>
      </c>
      <c r="M371" s="258">
        <f t="shared" si="67"/>
        <v>-8.8452088452088447</v>
      </c>
      <c r="N371" s="258">
        <f t="shared" si="67"/>
        <v>4.0540540540540633</v>
      </c>
      <c r="O371" s="258">
        <f t="shared" si="67"/>
        <v>-7.6658476658476644</v>
      </c>
      <c r="P371" s="259">
        <f t="shared" si="67"/>
        <v>-7.7886977886977888</v>
      </c>
      <c r="Q371" s="257">
        <f t="shared" si="67"/>
        <v>-4.4471744471744472</v>
      </c>
      <c r="R371" s="258">
        <f t="shared" si="67"/>
        <v>-7.5675675675675649</v>
      </c>
      <c r="S371" s="258">
        <f t="shared" si="67"/>
        <v>-9.2628992628992535</v>
      </c>
      <c r="T371" s="258">
        <f t="shared" si="67"/>
        <v>-11.031941031941031</v>
      </c>
      <c r="U371" s="259">
        <f t="shared" si="67"/>
        <v>-4.4717444717444721</v>
      </c>
      <c r="V371" s="390">
        <f>V368/V367*100-100</f>
        <v>-5.4791154791154781</v>
      </c>
      <c r="W371" s="878"/>
      <c r="X371" s="961"/>
      <c r="Y371" s="961"/>
    </row>
    <row r="372" spans="1:25" ht="13.5" thickBot="1" x14ac:dyDescent="0.25">
      <c r="A372" s="261" t="s">
        <v>27</v>
      </c>
      <c r="B372" s="262">
        <f t="shared" ref="B372:V372" si="68">B368-B355</f>
        <v>41</v>
      </c>
      <c r="C372" s="263">
        <f t="shared" si="68"/>
        <v>79</v>
      </c>
      <c r="D372" s="263">
        <f t="shared" si="68"/>
        <v>110</v>
      </c>
      <c r="E372" s="263">
        <f t="shared" si="68"/>
        <v>82</v>
      </c>
      <c r="F372" s="264">
        <f t="shared" si="68"/>
        <v>161</v>
      </c>
      <c r="G372" s="262">
        <f t="shared" si="68"/>
        <v>29</v>
      </c>
      <c r="H372" s="263">
        <f t="shared" si="68"/>
        <v>96</v>
      </c>
      <c r="I372" s="263">
        <f t="shared" si="68"/>
        <v>-16</v>
      </c>
      <c r="J372" s="263">
        <f t="shared" si="68"/>
        <v>155</v>
      </c>
      <c r="K372" s="264">
        <f t="shared" si="68"/>
        <v>-24</v>
      </c>
      <c r="L372" s="262">
        <f t="shared" si="68"/>
        <v>248</v>
      </c>
      <c r="M372" s="263">
        <f t="shared" si="68"/>
        <v>-68</v>
      </c>
      <c r="N372" s="263">
        <f t="shared" si="68"/>
        <v>462</v>
      </c>
      <c r="O372" s="263">
        <f t="shared" si="68"/>
        <v>128</v>
      </c>
      <c r="P372" s="264">
        <f t="shared" si="68"/>
        <v>-89</v>
      </c>
      <c r="Q372" s="262">
        <f t="shared" si="68"/>
        <v>73</v>
      </c>
      <c r="R372" s="263">
        <f t="shared" si="68"/>
        <v>199</v>
      </c>
      <c r="S372" s="263">
        <f t="shared" si="68"/>
        <v>-93</v>
      </c>
      <c r="T372" s="263">
        <f t="shared" si="68"/>
        <v>116</v>
      </c>
      <c r="U372" s="264">
        <f t="shared" si="68"/>
        <v>125</v>
      </c>
      <c r="V372" s="400">
        <f t="shared" si="68"/>
        <v>87</v>
      </c>
      <c r="W372" s="527"/>
      <c r="X372" s="961"/>
      <c r="Y372" s="961"/>
    </row>
    <row r="373" spans="1:25" x14ac:dyDescent="0.2">
      <c r="A373" s="273" t="s">
        <v>52</v>
      </c>
      <c r="B373" s="567">
        <v>57</v>
      </c>
      <c r="C373" s="556">
        <v>57</v>
      </c>
      <c r="D373" s="556">
        <v>16</v>
      </c>
      <c r="E373" s="556">
        <v>57</v>
      </c>
      <c r="F373" s="568">
        <v>56</v>
      </c>
      <c r="G373" s="567">
        <v>57</v>
      </c>
      <c r="H373" s="556">
        <v>57</v>
      </c>
      <c r="I373" s="556">
        <v>18</v>
      </c>
      <c r="J373" s="556">
        <v>57</v>
      </c>
      <c r="K373" s="568">
        <v>57</v>
      </c>
      <c r="L373" s="567">
        <v>46</v>
      </c>
      <c r="M373" s="556">
        <v>47</v>
      </c>
      <c r="N373" s="556">
        <v>17</v>
      </c>
      <c r="O373" s="556">
        <v>47</v>
      </c>
      <c r="P373" s="568">
        <v>47</v>
      </c>
      <c r="Q373" s="567">
        <v>49</v>
      </c>
      <c r="R373" s="556">
        <v>49</v>
      </c>
      <c r="S373" s="556">
        <v>17</v>
      </c>
      <c r="T373" s="556">
        <v>49</v>
      </c>
      <c r="U373" s="568">
        <v>47</v>
      </c>
      <c r="V373" s="393">
        <f>SUM(B373:U373)</f>
        <v>904</v>
      </c>
      <c r="W373" s="961" t="s">
        <v>56</v>
      </c>
      <c r="X373" s="271">
        <f>V360-V373</f>
        <v>2</v>
      </c>
      <c r="Y373" s="292">
        <f>X373/V360</f>
        <v>2.2075055187637969E-3</v>
      </c>
    </row>
    <row r="374" spans="1:25" x14ac:dyDescent="0.2">
      <c r="A374" s="273" t="s">
        <v>28</v>
      </c>
      <c r="B374" s="218">
        <v>155</v>
      </c>
      <c r="C374" s="963">
        <v>156</v>
      </c>
      <c r="D374" s="963">
        <v>155</v>
      </c>
      <c r="E374" s="963">
        <v>156</v>
      </c>
      <c r="F374" s="219">
        <v>156</v>
      </c>
      <c r="G374" s="218">
        <v>154.5</v>
      </c>
      <c r="H374" s="963">
        <v>156</v>
      </c>
      <c r="I374" s="963">
        <v>156</v>
      </c>
      <c r="J374" s="963">
        <v>156</v>
      </c>
      <c r="K374" s="219">
        <v>155</v>
      </c>
      <c r="L374" s="218">
        <v>153.5</v>
      </c>
      <c r="M374" s="963">
        <v>156</v>
      </c>
      <c r="N374" s="963">
        <v>153.5</v>
      </c>
      <c r="O374" s="963">
        <v>156</v>
      </c>
      <c r="P374" s="219">
        <v>156</v>
      </c>
      <c r="Q374" s="218">
        <v>156</v>
      </c>
      <c r="R374" s="963">
        <v>156</v>
      </c>
      <c r="S374" s="963">
        <v>156</v>
      </c>
      <c r="T374" s="963">
        <v>156</v>
      </c>
      <c r="U374" s="219">
        <v>156</v>
      </c>
      <c r="V374" s="394"/>
      <c r="W374" s="961" t="s">
        <v>57</v>
      </c>
      <c r="X374" s="961">
        <v>153.94999999999999</v>
      </c>
      <c r="Y374" s="961"/>
    </row>
    <row r="375" spans="1:25" ht="13.5" thickBot="1" x14ac:dyDescent="0.25">
      <c r="A375" s="274" t="s">
        <v>26</v>
      </c>
      <c r="B375" s="574">
        <f t="shared" ref="B375:U375" si="69">(B374-B361)</f>
        <v>2</v>
      </c>
      <c r="C375" s="575">
        <f t="shared" si="69"/>
        <v>2</v>
      </c>
      <c r="D375" s="575">
        <f t="shared" si="69"/>
        <v>2</v>
      </c>
      <c r="E375" s="575">
        <f t="shared" si="69"/>
        <v>2</v>
      </c>
      <c r="F375" s="576">
        <f t="shared" si="69"/>
        <v>2</v>
      </c>
      <c r="G375" s="574">
        <f t="shared" si="69"/>
        <v>2</v>
      </c>
      <c r="H375" s="575">
        <f t="shared" si="69"/>
        <v>2</v>
      </c>
      <c r="I375" s="575">
        <f t="shared" si="69"/>
        <v>2</v>
      </c>
      <c r="J375" s="575">
        <f t="shared" si="69"/>
        <v>2</v>
      </c>
      <c r="K375" s="576">
        <f t="shared" si="69"/>
        <v>2</v>
      </c>
      <c r="L375" s="574">
        <f t="shared" si="69"/>
        <v>1.5</v>
      </c>
      <c r="M375" s="575">
        <f t="shared" si="69"/>
        <v>2</v>
      </c>
      <c r="N375" s="575">
        <f t="shared" si="69"/>
        <v>1.5</v>
      </c>
      <c r="O375" s="575">
        <f t="shared" si="69"/>
        <v>2</v>
      </c>
      <c r="P375" s="576">
        <f t="shared" si="69"/>
        <v>2</v>
      </c>
      <c r="Q375" s="574">
        <f t="shared" si="69"/>
        <v>2</v>
      </c>
      <c r="R375" s="575">
        <f t="shared" si="69"/>
        <v>2</v>
      </c>
      <c r="S375" s="575">
        <f t="shared" si="69"/>
        <v>2</v>
      </c>
      <c r="T375" s="575">
        <f t="shared" si="69"/>
        <v>2</v>
      </c>
      <c r="U375" s="576">
        <f t="shared" si="69"/>
        <v>2</v>
      </c>
      <c r="V375" s="395"/>
      <c r="W375" s="961" t="s">
        <v>26</v>
      </c>
      <c r="X375" s="880">
        <f>X374-X361</f>
        <v>2.8899999999999864</v>
      </c>
      <c r="Y375" s="961"/>
    </row>
    <row r="377" spans="1:25" ht="13.5" thickBot="1" x14ac:dyDescent="0.25"/>
    <row r="378" spans="1:25" ht="13.5" thickBot="1" x14ac:dyDescent="0.25">
      <c r="A378" s="278" t="s">
        <v>348</v>
      </c>
      <c r="B378" s="1140" t="s">
        <v>53</v>
      </c>
      <c r="C378" s="1141"/>
      <c r="D378" s="1141"/>
      <c r="E378" s="1141"/>
      <c r="F378" s="1142"/>
      <c r="G378" s="1140" t="s">
        <v>140</v>
      </c>
      <c r="H378" s="1141"/>
      <c r="I378" s="1141"/>
      <c r="J378" s="1141"/>
      <c r="K378" s="1142"/>
      <c r="L378" s="1140" t="s">
        <v>63</v>
      </c>
      <c r="M378" s="1141"/>
      <c r="N378" s="1141"/>
      <c r="O378" s="1141"/>
      <c r="P378" s="1142"/>
      <c r="Q378" s="1140" t="s">
        <v>64</v>
      </c>
      <c r="R378" s="1141"/>
      <c r="S378" s="1141"/>
      <c r="T378" s="1141"/>
      <c r="U378" s="1142"/>
      <c r="V378" s="1134" t="s">
        <v>0</v>
      </c>
      <c r="W378" s="965">
        <v>260</v>
      </c>
      <c r="X378" s="965"/>
      <c r="Y378" s="965"/>
    </row>
    <row r="379" spans="1:25" ht="13.5" thickBot="1" x14ac:dyDescent="0.25">
      <c r="A379" s="231" t="s">
        <v>2</v>
      </c>
      <c r="B379" s="401">
        <v>1</v>
      </c>
      <c r="C379" s="402">
        <v>2</v>
      </c>
      <c r="D379" s="402">
        <v>3</v>
      </c>
      <c r="E379" s="402">
        <v>4</v>
      </c>
      <c r="F379" s="479">
        <v>5</v>
      </c>
      <c r="G379" s="401">
        <v>1</v>
      </c>
      <c r="H379" s="402">
        <v>2</v>
      </c>
      <c r="I379" s="402">
        <v>3</v>
      </c>
      <c r="J379" s="402">
        <v>4</v>
      </c>
      <c r="K379" s="479">
        <v>5</v>
      </c>
      <c r="L379" s="401">
        <v>1</v>
      </c>
      <c r="M379" s="402">
        <v>2</v>
      </c>
      <c r="N379" s="402">
        <v>3</v>
      </c>
      <c r="O379" s="402">
        <v>4</v>
      </c>
      <c r="P379" s="479">
        <v>5</v>
      </c>
      <c r="Q379" s="401">
        <v>1</v>
      </c>
      <c r="R379" s="402">
        <v>2</v>
      </c>
      <c r="S379" s="402">
        <v>3</v>
      </c>
      <c r="T379" s="402">
        <v>4</v>
      </c>
      <c r="U379" s="479">
        <v>5</v>
      </c>
      <c r="V379" s="1136"/>
      <c r="W379" s="965"/>
      <c r="X379" s="965"/>
      <c r="Y379" s="965"/>
    </row>
    <row r="380" spans="1:25" x14ac:dyDescent="0.2">
      <c r="A380" s="236" t="s">
        <v>3</v>
      </c>
      <c r="B380" s="740">
        <v>4120</v>
      </c>
      <c r="C380" s="741">
        <v>4120</v>
      </c>
      <c r="D380" s="405">
        <v>4120</v>
      </c>
      <c r="E380" s="405">
        <v>4120</v>
      </c>
      <c r="F380" s="406">
        <v>4120</v>
      </c>
      <c r="G380" s="740">
        <v>4120</v>
      </c>
      <c r="H380" s="741">
        <v>4120</v>
      </c>
      <c r="I380" s="405">
        <v>4120</v>
      </c>
      <c r="J380" s="405">
        <v>4120</v>
      </c>
      <c r="K380" s="406">
        <v>4120</v>
      </c>
      <c r="L380" s="740">
        <v>4120</v>
      </c>
      <c r="M380" s="741">
        <v>4120</v>
      </c>
      <c r="N380" s="405">
        <v>4120</v>
      </c>
      <c r="O380" s="405">
        <v>4120</v>
      </c>
      <c r="P380" s="406">
        <v>4120</v>
      </c>
      <c r="Q380" s="740">
        <v>4120</v>
      </c>
      <c r="R380" s="741">
        <v>4120</v>
      </c>
      <c r="S380" s="405">
        <v>4120</v>
      </c>
      <c r="T380" s="405">
        <v>4120</v>
      </c>
      <c r="U380" s="406">
        <v>4120</v>
      </c>
      <c r="V380" s="411">
        <v>4120</v>
      </c>
      <c r="W380" s="965"/>
      <c r="X380" s="965"/>
      <c r="Y380" s="965"/>
    </row>
    <row r="381" spans="1:25" x14ac:dyDescent="0.2">
      <c r="A381" s="242" t="s">
        <v>6</v>
      </c>
      <c r="B381" s="306">
        <v>4007</v>
      </c>
      <c r="C381" s="307">
        <v>3937</v>
      </c>
      <c r="D381" s="307">
        <v>3914</v>
      </c>
      <c r="E381" s="307">
        <v>3940</v>
      </c>
      <c r="F381" s="407">
        <v>3825</v>
      </c>
      <c r="G381" s="306">
        <v>4059</v>
      </c>
      <c r="H381" s="307">
        <v>3894</v>
      </c>
      <c r="I381" s="307">
        <v>3844</v>
      </c>
      <c r="J381" s="307">
        <v>3930</v>
      </c>
      <c r="K381" s="407">
        <v>3852</v>
      </c>
      <c r="L381" s="306">
        <v>4171</v>
      </c>
      <c r="M381" s="307">
        <v>3883</v>
      </c>
      <c r="N381" s="307">
        <v>4379</v>
      </c>
      <c r="O381" s="307">
        <v>3948</v>
      </c>
      <c r="P381" s="407">
        <v>3926</v>
      </c>
      <c r="Q381" s="306">
        <v>4071</v>
      </c>
      <c r="R381" s="307">
        <v>3785</v>
      </c>
      <c r="S381" s="307">
        <v>3834</v>
      </c>
      <c r="T381" s="307">
        <v>3686</v>
      </c>
      <c r="U381" s="407">
        <v>3906</v>
      </c>
      <c r="V381" s="397">
        <v>3931</v>
      </c>
      <c r="W381" s="527"/>
      <c r="X381" s="475"/>
      <c r="Y381" s="965"/>
    </row>
    <row r="382" spans="1:25" x14ac:dyDescent="0.2">
      <c r="A382" s="231" t="s">
        <v>7</v>
      </c>
      <c r="B382" s="480">
        <v>93.3</v>
      </c>
      <c r="C382" s="310">
        <v>93.3</v>
      </c>
      <c r="D382" s="310">
        <v>80</v>
      </c>
      <c r="E382" s="309">
        <v>80</v>
      </c>
      <c r="F382" s="638">
        <v>93.3</v>
      </c>
      <c r="G382" s="480">
        <v>100</v>
      </c>
      <c r="H382" s="310">
        <v>93.3</v>
      </c>
      <c r="I382" s="310">
        <v>100</v>
      </c>
      <c r="J382" s="309">
        <v>100</v>
      </c>
      <c r="K382" s="638">
        <v>100</v>
      </c>
      <c r="L382" s="480">
        <v>100</v>
      </c>
      <c r="M382" s="310">
        <v>86.7</v>
      </c>
      <c r="N382" s="310">
        <v>100</v>
      </c>
      <c r="O382" s="309">
        <v>80</v>
      </c>
      <c r="P382" s="638">
        <v>100</v>
      </c>
      <c r="Q382" s="480">
        <v>100</v>
      </c>
      <c r="R382" s="310">
        <v>93.3</v>
      </c>
      <c r="S382" s="310">
        <v>100</v>
      </c>
      <c r="T382" s="309">
        <v>93.3</v>
      </c>
      <c r="U382" s="638">
        <v>100</v>
      </c>
      <c r="V382" s="398">
        <v>88.8</v>
      </c>
      <c r="W382" s="965"/>
      <c r="X382" s="965"/>
      <c r="Y382" s="965"/>
    </row>
    <row r="383" spans="1:25" x14ac:dyDescent="0.2">
      <c r="A383" s="231" t="s">
        <v>8</v>
      </c>
      <c r="B383" s="482">
        <v>5.5E-2</v>
      </c>
      <c r="C383" s="311">
        <v>5.0999999999999997E-2</v>
      </c>
      <c r="D383" s="311">
        <v>9.4E-2</v>
      </c>
      <c r="E383" s="253">
        <v>6.9000000000000006E-2</v>
      </c>
      <c r="F383" s="254">
        <v>5.6000000000000001E-2</v>
      </c>
      <c r="G383" s="482">
        <v>6.0999999999999999E-2</v>
      </c>
      <c r="H383" s="311">
        <v>6.7000000000000004E-2</v>
      </c>
      <c r="I383" s="311">
        <v>0.02</v>
      </c>
      <c r="J383" s="253">
        <v>3.7999999999999999E-2</v>
      </c>
      <c r="K383" s="254">
        <v>4.4999999999999998E-2</v>
      </c>
      <c r="L383" s="482">
        <v>4.5999999999999999E-2</v>
      </c>
      <c r="M383" s="311">
        <v>7.0000000000000007E-2</v>
      </c>
      <c r="N383" s="311">
        <v>7.2999999999999995E-2</v>
      </c>
      <c r="O383" s="253">
        <v>9.6000000000000002E-2</v>
      </c>
      <c r="P383" s="254">
        <v>4.2999999999999997E-2</v>
      </c>
      <c r="Q383" s="482">
        <v>4.5999999999999999E-2</v>
      </c>
      <c r="R383" s="311">
        <v>5.5E-2</v>
      </c>
      <c r="S383" s="311">
        <v>2.5000000000000001E-2</v>
      </c>
      <c r="T383" s="253">
        <v>6.6000000000000003E-2</v>
      </c>
      <c r="U383" s="254">
        <v>4.9000000000000002E-2</v>
      </c>
      <c r="V383" s="399">
        <v>6.5000000000000002E-2</v>
      </c>
      <c r="W383" s="965"/>
      <c r="X383" s="475"/>
      <c r="Y383" s="965"/>
    </row>
    <row r="384" spans="1:25" x14ac:dyDescent="0.2">
      <c r="A384" s="242" t="s">
        <v>1</v>
      </c>
      <c r="B384" s="257">
        <f t="shared" ref="B384:U384" si="70">B381/B380*100-100</f>
        <v>-2.7427184466019412</v>
      </c>
      <c r="C384" s="258">
        <f t="shared" si="70"/>
        <v>-4.4417475728155296</v>
      </c>
      <c r="D384" s="258">
        <f t="shared" si="70"/>
        <v>-5</v>
      </c>
      <c r="E384" s="258">
        <f t="shared" si="70"/>
        <v>-4.3689320388349557</v>
      </c>
      <c r="F384" s="259">
        <f t="shared" si="70"/>
        <v>-7.1601941747572795</v>
      </c>
      <c r="G384" s="257">
        <f t="shared" si="70"/>
        <v>-1.4805825242718385</v>
      </c>
      <c r="H384" s="258">
        <f t="shared" si="70"/>
        <v>-5.4854368932038824</v>
      </c>
      <c r="I384" s="258">
        <f t="shared" si="70"/>
        <v>-6.6990291262136026</v>
      </c>
      <c r="J384" s="258">
        <f t="shared" si="70"/>
        <v>-4.6116504854368969</v>
      </c>
      <c r="K384" s="259">
        <f t="shared" si="70"/>
        <v>-6.5048543689320297</v>
      </c>
      <c r="L384" s="257">
        <f t="shared" si="70"/>
        <v>1.2378640776698973</v>
      </c>
      <c r="M384" s="258">
        <f t="shared" si="70"/>
        <v>-5.7524271844660291</v>
      </c>
      <c r="N384" s="258">
        <f t="shared" si="70"/>
        <v>6.286407766990294</v>
      </c>
      <c r="O384" s="258">
        <f t="shared" si="70"/>
        <v>-4.1747572815533971</v>
      </c>
      <c r="P384" s="259">
        <f t="shared" si="70"/>
        <v>-4.7087378640776762</v>
      </c>
      <c r="Q384" s="257">
        <f t="shared" si="70"/>
        <v>-1.1893203883495147</v>
      </c>
      <c r="R384" s="258">
        <f t="shared" si="70"/>
        <v>-8.1310679611650443</v>
      </c>
      <c r="S384" s="258">
        <f t="shared" si="70"/>
        <v>-6.9417475728155438</v>
      </c>
      <c r="T384" s="258">
        <f t="shared" si="70"/>
        <v>-10.533980582524265</v>
      </c>
      <c r="U384" s="259">
        <f t="shared" si="70"/>
        <v>-5.1941747572815586</v>
      </c>
      <c r="V384" s="390">
        <f>V381/V380*100-100</f>
        <v>-4.5873786407766914</v>
      </c>
      <c r="W384" s="878"/>
      <c r="X384" s="965"/>
      <c r="Y384" s="965"/>
    </row>
    <row r="385" spans="1:25" ht="13.5" thickBot="1" x14ac:dyDescent="0.25">
      <c r="A385" s="261" t="s">
        <v>27</v>
      </c>
      <c r="B385" s="262">
        <f t="shared" ref="B385:V385" si="71">B381-B368</f>
        <v>9</v>
      </c>
      <c r="C385" s="263">
        <f t="shared" si="71"/>
        <v>122</v>
      </c>
      <c r="D385" s="263">
        <f t="shared" si="71"/>
        <v>-50</v>
      </c>
      <c r="E385" s="263">
        <f t="shared" si="71"/>
        <v>46</v>
      </c>
      <c r="F385" s="264">
        <f t="shared" si="71"/>
        <v>64</v>
      </c>
      <c r="G385" s="262">
        <f t="shared" si="71"/>
        <v>46</v>
      </c>
      <c r="H385" s="263">
        <f t="shared" si="71"/>
        <v>102</v>
      </c>
      <c r="I385" s="263">
        <f t="shared" si="71"/>
        <v>236</v>
      </c>
      <c r="J385" s="263">
        <f t="shared" si="71"/>
        <v>143</v>
      </c>
      <c r="K385" s="264">
        <f t="shared" si="71"/>
        <v>-40</v>
      </c>
      <c r="L385" s="262">
        <f t="shared" si="71"/>
        <v>-12</v>
      </c>
      <c r="M385" s="263">
        <f t="shared" si="71"/>
        <v>173</v>
      </c>
      <c r="N385" s="263">
        <f t="shared" si="71"/>
        <v>144</v>
      </c>
      <c r="O385" s="263">
        <f t="shared" si="71"/>
        <v>190</v>
      </c>
      <c r="P385" s="264">
        <f t="shared" si="71"/>
        <v>173</v>
      </c>
      <c r="Q385" s="262">
        <f t="shared" si="71"/>
        <v>182</v>
      </c>
      <c r="R385" s="263">
        <f t="shared" si="71"/>
        <v>23</v>
      </c>
      <c r="S385" s="263">
        <f t="shared" si="71"/>
        <v>141</v>
      </c>
      <c r="T385" s="263">
        <f t="shared" si="71"/>
        <v>65</v>
      </c>
      <c r="U385" s="264">
        <f t="shared" si="71"/>
        <v>18</v>
      </c>
      <c r="V385" s="400">
        <f t="shared" si="71"/>
        <v>84</v>
      </c>
      <c r="W385" s="527"/>
      <c r="X385" s="965"/>
      <c r="Y385" s="965"/>
    </row>
    <row r="386" spans="1:25" x14ac:dyDescent="0.2">
      <c r="A386" s="273" t="s">
        <v>52</v>
      </c>
      <c r="B386" s="567">
        <v>57</v>
      </c>
      <c r="C386" s="556">
        <v>57</v>
      </c>
      <c r="D386" s="556">
        <v>16</v>
      </c>
      <c r="E386" s="556">
        <v>57</v>
      </c>
      <c r="F386" s="568">
        <v>56</v>
      </c>
      <c r="G386" s="567">
        <v>57</v>
      </c>
      <c r="H386" s="556">
        <v>57</v>
      </c>
      <c r="I386" s="556">
        <v>17</v>
      </c>
      <c r="J386" s="556">
        <v>57</v>
      </c>
      <c r="K386" s="568">
        <v>57</v>
      </c>
      <c r="L386" s="567">
        <v>46</v>
      </c>
      <c r="M386" s="556">
        <v>47</v>
      </c>
      <c r="N386" s="556">
        <v>17</v>
      </c>
      <c r="O386" s="556">
        <v>46</v>
      </c>
      <c r="P386" s="568">
        <v>47</v>
      </c>
      <c r="Q386" s="567">
        <v>49</v>
      </c>
      <c r="R386" s="556">
        <v>49</v>
      </c>
      <c r="S386" s="556">
        <v>16</v>
      </c>
      <c r="T386" s="556">
        <v>49</v>
      </c>
      <c r="U386" s="568">
        <v>47</v>
      </c>
      <c r="V386" s="393">
        <f>SUM(B386:U386)</f>
        <v>901</v>
      </c>
      <c r="W386" s="965" t="s">
        <v>56</v>
      </c>
      <c r="X386" s="271">
        <f>V373-V386</f>
        <v>3</v>
      </c>
      <c r="Y386" s="292">
        <f>X386/V373</f>
        <v>3.3185840707964601E-3</v>
      </c>
    </row>
    <row r="387" spans="1:25" x14ac:dyDescent="0.2">
      <c r="A387" s="273" t="s">
        <v>28</v>
      </c>
      <c r="B387" s="218">
        <v>157</v>
      </c>
      <c r="C387" s="967">
        <v>157.5</v>
      </c>
      <c r="D387" s="967">
        <v>157</v>
      </c>
      <c r="E387" s="967">
        <v>157.5</v>
      </c>
      <c r="F387" s="219">
        <v>157.5</v>
      </c>
      <c r="G387" s="218">
        <v>155.5</v>
      </c>
      <c r="H387" s="967">
        <v>157.5</v>
      </c>
      <c r="I387" s="967">
        <v>157.5</v>
      </c>
      <c r="J387" s="967">
        <v>157.5</v>
      </c>
      <c r="K387" s="219">
        <v>157</v>
      </c>
      <c r="L387" s="218">
        <v>154.5</v>
      </c>
      <c r="M387" s="967">
        <v>157.5</v>
      </c>
      <c r="N387" s="967">
        <v>154.5</v>
      </c>
      <c r="O387" s="967">
        <v>157.5</v>
      </c>
      <c r="P387" s="219">
        <v>157.5</v>
      </c>
      <c r="Q387" s="218">
        <v>157</v>
      </c>
      <c r="R387" s="967">
        <v>157.5</v>
      </c>
      <c r="S387" s="967">
        <v>157.5</v>
      </c>
      <c r="T387" s="967">
        <v>157.5</v>
      </c>
      <c r="U387" s="219">
        <v>157.5</v>
      </c>
      <c r="V387" s="394"/>
      <c r="W387" s="965" t="s">
        <v>57</v>
      </c>
      <c r="X387" s="965">
        <v>155.80000000000001</v>
      </c>
      <c r="Y387" s="965"/>
    </row>
    <row r="388" spans="1:25" ht="13.5" thickBot="1" x14ac:dyDescent="0.25">
      <c r="A388" s="274" t="s">
        <v>26</v>
      </c>
      <c r="B388" s="574">
        <f t="shared" ref="B388:U388" si="72">(B387-B374)</f>
        <v>2</v>
      </c>
      <c r="C388" s="575">
        <f t="shared" si="72"/>
        <v>1.5</v>
      </c>
      <c r="D388" s="575">
        <f t="shared" si="72"/>
        <v>2</v>
      </c>
      <c r="E388" s="575">
        <f t="shared" si="72"/>
        <v>1.5</v>
      </c>
      <c r="F388" s="576">
        <f t="shared" si="72"/>
        <v>1.5</v>
      </c>
      <c r="G388" s="574">
        <f t="shared" si="72"/>
        <v>1</v>
      </c>
      <c r="H388" s="575">
        <f t="shared" si="72"/>
        <v>1.5</v>
      </c>
      <c r="I388" s="575">
        <f t="shared" si="72"/>
        <v>1.5</v>
      </c>
      <c r="J388" s="575">
        <f t="shared" si="72"/>
        <v>1.5</v>
      </c>
      <c r="K388" s="576">
        <f t="shared" si="72"/>
        <v>2</v>
      </c>
      <c r="L388" s="574">
        <f t="shared" si="72"/>
        <v>1</v>
      </c>
      <c r="M388" s="575">
        <f t="shared" si="72"/>
        <v>1.5</v>
      </c>
      <c r="N388" s="575">
        <f t="shared" si="72"/>
        <v>1</v>
      </c>
      <c r="O388" s="575">
        <f t="shared" si="72"/>
        <v>1.5</v>
      </c>
      <c r="P388" s="576">
        <f t="shared" si="72"/>
        <v>1.5</v>
      </c>
      <c r="Q388" s="574">
        <f t="shared" si="72"/>
        <v>1</v>
      </c>
      <c r="R388" s="575">
        <f t="shared" si="72"/>
        <v>1.5</v>
      </c>
      <c r="S388" s="575">
        <f t="shared" si="72"/>
        <v>1.5</v>
      </c>
      <c r="T388" s="575">
        <f t="shared" si="72"/>
        <v>1.5</v>
      </c>
      <c r="U388" s="576">
        <f t="shared" si="72"/>
        <v>1.5</v>
      </c>
      <c r="V388" s="395"/>
      <c r="W388" s="965" t="s">
        <v>26</v>
      </c>
      <c r="X388" s="880">
        <f>X387-X374</f>
        <v>1.8500000000000227</v>
      </c>
      <c r="Y388" s="965"/>
    </row>
    <row r="389" spans="1:25" x14ac:dyDescent="0.2">
      <c r="K389" s="200" t="s">
        <v>76</v>
      </c>
    </row>
    <row r="390" spans="1:25" ht="13.5" thickBot="1" x14ac:dyDescent="0.25"/>
    <row r="391" spans="1:25" ht="13.5" thickBot="1" x14ac:dyDescent="0.25">
      <c r="A391" s="278" t="s">
        <v>349</v>
      </c>
      <c r="B391" s="1140" t="s">
        <v>53</v>
      </c>
      <c r="C391" s="1141"/>
      <c r="D391" s="1141"/>
      <c r="E391" s="1141"/>
      <c r="F391" s="1142"/>
      <c r="G391" s="1140" t="s">
        <v>140</v>
      </c>
      <c r="H391" s="1141"/>
      <c r="I391" s="1141"/>
      <c r="J391" s="1141"/>
      <c r="K391" s="1142"/>
      <c r="L391" s="1140" t="s">
        <v>63</v>
      </c>
      <c r="M391" s="1141"/>
      <c r="N391" s="1141"/>
      <c r="O391" s="1141"/>
      <c r="P391" s="1142"/>
      <c r="Q391" s="1140" t="s">
        <v>64</v>
      </c>
      <c r="R391" s="1141"/>
      <c r="S391" s="1141"/>
      <c r="T391" s="1141"/>
      <c r="U391" s="1142"/>
      <c r="V391" s="1134" t="s">
        <v>0</v>
      </c>
      <c r="W391" s="969">
        <v>260</v>
      </c>
      <c r="X391" s="969"/>
      <c r="Y391" s="969"/>
    </row>
    <row r="392" spans="1:25" ht="13.5" thickBot="1" x14ac:dyDescent="0.25">
      <c r="A392" s="231" t="s">
        <v>2</v>
      </c>
      <c r="B392" s="401">
        <v>1</v>
      </c>
      <c r="C392" s="402">
        <v>2</v>
      </c>
      <c r="D392" s="402">
        <v>3</v>
      </c>
      <c r="E392" s="402">
        <v>4</v>
      </c>
      <c r="F392" s="479">
        <v>5</v>
      </c>
      <c r="G392" s="401">
        <v>1</v>
      </c>
      <c r="H392" s="402">
        <v>2</v>
      </c>
      <c r="I392" s="402">
        <v>3</v>
      </c>
      <c r="J392" s="402">
        <v>4</v>
      </c>
      <c r="K392" s="479">
        <v>5</v>
      </c>
      <c r="L392" s="401">
        <v>1</v>
      </c>
      <c r="M392" s="402">
        <v>2</v>
      </c>
      <c r="N392" s="402">
        <v>3</v>
      </c>
      <c r="O392" s="402">
        <v>4</v>
      </c>
      <c r="P392" s="479">
        <v>5</v>
      </c>
      <c r="Q392" s="401">
        <v>1</v>
      </c>
      <c r="R392" s="402">
        <v>2</v>
      </c>
      <c r="S392" s="402">
        <v>3</v>
      </c>
      <c r="T392" s="402">
        <v>4</v>
      </c>
      <c r="U392" s="479">
        <v>5</v>
      </c>
      <c r="V392" s="1136"/>
      <c r="W392" s="969"/>
      <c r="X392" s="969"/>
      <c r="Y392" s="969"/>
    </row>
    <row r="393" spans="1:25" x14ac:dyDescent="0.2">
      <c r="A393" s="236" t="s">
        <v>3</v>
      </c>
      <c r="B393" s="740">
        <v>4160</v>
      </c>
      <c r="C393" s="741">
        <v>4160</v>
      </c>
      <c r="D393" s="405">
        <v>4160</v>
      </c>
      <c r="E393" s="405">
        <v>4160</v>
      </c>
      <c r="F393" s="406">
        <v>4160</v>
      </c>
      <c r="G393" s="740">
        <v>4160</v>
      </c>
      <c r="H393" s="741">
        <v>4160</v>
      </c>
      <c r="I393" s="405">
        <v>4160</v>
      </c>
      <c r="J393" s="405">
        <v>4160</v>
      </c>
      <c r="K393" s="406">
        <v>4160</v>
      </c>
      <c r="L393" s="740">
        <v>4160</v>
      </c>
      <c r="M393" s="741">
        <v>4160</v>
      </c>
      <c r="N393" s="405">
        <v>4160</v>
      </c>
      <c r="O393" s="405">
        <v>4160</v>
      </c>
      <c r="P393" s="406">
        <v>4160</v>
      </c>
      <c r="Q393" s="740">
        <v>4160</v>
      </c>
      <c r="R393" s="741">
        <v>4160</v>
      </c>
      <c r="S393" s="405">
        <v>4160</v>
      </c>
      <c r="T393" s="405">
        <v>4160</v>
      </c>
      <c r="U393" s="406">
        <v>4160</v>
      </c>
      <c r="V393" s="411">
        <v>4160</v>
      </c>
      <c r="W393" s="969"/>
      <c r="X393" s="969"/>
      <c r="Y393" s="969"/>
    </row>
    <row r="394" spans="1:25" x14ac:dyDescent="0.2">
      <c r="A394" s="242" t="s">
        <v>6</v>
      </c>
      <c r="B394" s="306">
        <v>4184</v>
      </c>
      <c r="C394" s="307">
        <v>3940</v>
      </c>
      <c r="D394" s="307">
        <v>4126</v>
      </c>
      <c r="E394" s="307">
        <v>4043.3333333333335</v>
      </c>
      <c r="F394" s="407">
        <v>3933.125</v>
      </c>
      <c r="G394" s="306">
        <v>4140.666666666667</v>
      </c>
      <c r="H394" s="307">
        <v>3910</v>
      </c>
      <c r="I394" s="307">
        <v>4058</v>
      </c>
      <c r="J394" s="307">
        <v>3950</v>
      </c>
      <c r="K394" s="407">
        <v>4051.3333333333335</v>
      </c>
      <c r="L394" s="306">
        <v>4305.3846153846152</v>
      </c>
      <c r="M394" s="307">
        <v>3867.1428571428573</v>
      </c>
      <c r="N394" s="307">
        <v>4514</v>
      </c>
      <c r="O394" s="307">
        <v>3851.3333333333335</v>
      </c>
      <c r="P394" s="407">
        <v>3834</v>
      </c>
      <c r="Q394" s="306">
        <v>3937.3333333333335</v>
      </c>
      <c r="R394" s="307">
        <v>3828</v>
      </c>
      <c r="S394" s="307">
        <v>3812</v>
      </c>
      <c r="T394" s="307">
        <v>3630.6666666666665</v>
      </c>
      <c r="U394" s="407">
        <v>3950.6666666666665</v>
      </c>
      <c r="V394" s="397">
        <v>3970.3875968992247</v>
      </c>
      <c r="W394" s="527"/>
      <c r="X394" s="475"/>
      <c r="Y394" s="969"/>
    </row>
    <row r="395" spans="1:25" x14ac:dyDescent="0.2">
      <c r="A395" s="231" t="s">
        <v>7</v>
      </c>
      <c r="B395" s="480">
        <v>93.333333333333329</v>
      </c>
      <c r="C395" s="310">
        <v>86.666666666666671</v>
      </c>
      <c r="D395" s="310">
        <v>100</v>
      </c>
      <c r="E395" s="309">
        <v>86.666666666666671</v>
      </c>
      <c r="F395" s="638">
        <v>75</v>
      </c>
      <c r="G395" s="480">
        <v>93.333333333333329</v>
      </c>
      <c r="H395" s="310">
        <v>93.333333333333329</v>
      </c>
      <c r="I395" s="310">
        <v>80</v>
      </c>
      <c r="J395" s="309">
        <v>100</v>
      </c>
      <c r="K395" s="638">
        <v>93.333333333333329</v>
      </c>
      <c r="L395" s="480">
        <v>92.307692307692307</v>
      </c>
      <c r="M395" s="310">
        <v>85.714285714285708</v>
      </c>
      <c r="N395" s="310">
        <v>100</v>
      </c>
      <c r="O395" s="309">
        <v>86.666666666666671</v>
      </c>
      <c r="P395" s="638">
        <v>100</v>
      </c>
      <c r="Q395" s="480">
        <v>66.666666666666671</v>
      </c>
      <c r="R395" s="310">
        <v>86.666666666666671</v>
      </c>
      <c r="S395" s="310">
        <v>100</v>
      </c>
      <c r="T395" s="309">
        <v>86.666666666666671</v>
      </c>
      <c r="U395" s="638">
        <v>86.666666666666671</v>
      </c>
      <c r="V395" s="398">
        <v>81.395348837209298</v>
      </c>
      <c r="W395" s="969"/>
      <c r="X395" s="969"/>
      <c r="Y395" s="969"/>
    </row>
    <row r="396" spans="1:25" x14ac:dyDescent="0.2">
      <c r="A396" s="231" t="s">
        <v>8</v>
      </c>
      <c r="B396" s="482">
        <v>5.2223710454101964E-2</v>
      </c>
      <c r="C396" s="311">
        <v>7.238324749985596E-2</v>
      </c>
      <c r="D396" s="311">
        <v>5.882245824206455E-2</v>
      </c>
      <c r="E396" s="253">
        <v>6.8161670597178814E-2</v>
      </c>
      <c r="F396" s="254">
        <v>8.2947330008612222E-2</v>
      </c>
      <c r="G396" s="482">
        <v>5.7079277569077866E-2</v>
      </c>
      <c r="H396" s="311">
        <v>5.5170297314112313E-2</v>
      </c>
      <c r="I396" s="311">
        <v>6.4513014292053153E-2</v>
      </c>
      <c r="J396" s="253">
        <v>4.6973226455417093E-2</v>
      </c>
      <c r="K396" s="254">
        <v>5.1806308472240152E-2</v>
      </c>
      <c r="L396" s="482">
        <v>3.8074131688651869E-2</v>
      </c>
      <c r="M396" s="311">
        <v>6.81393594786108E-2</v>
      </c>
      <c r="N396" s="311">
        <v>5.4509726182471241E-2</v>
      </c>
      <c r="O396" s="253">
        <v>7.3145035769088748E-2</v>
      </c>
      <c r="P396" s="254">
        <v>3.6859052996398634E-2</v>
      </c>
      <c r="Q396" s="482">
        <v>8.1222822692765151E-2</v>
      </c>
      <c r="R396" s="311">
        <v>6.3562168525721621E-2</v>
      </c>
      <c r="S396" s="311">
        <v>4.3372513505646137E-2</v>
      </c>
      <c r="T396" s="253">
        <v>6.2658633719063397E-2</v>
      </c>
      <c r="U396" s="254">
        <v>7.0882952697671975E-2</v>
      </c>
      <c r="V396" s="399">
        <v>7.5312248393284265E-2</v>
      </c>
      <c r="W396" s="969"/>
      <c r="X396" s="475"/>
      <c r="Y396" s="969"/>
    </row>
    <row r="397" spans="1:25" x14ac:dyDescent="0.2">
      <c r="A397" s="242" t="s">
        <v>1</v>
      </c>
      <c r="B397" s="257">
        <f t="shared" ref="B397:U397" si="73">B394/B393*100-100</f>
        <v>0.5769230769230802</v>
      </c>
      <c r="C397" s="258">
        <f t="shared" si="73"/>
        <v>-5.2884615384615472</v>
      </c>
      <c r="D397" s="258">
        <f t="shared" si="73"/>
        <v>-0.8173076923076934</v>
      </c>
      <c r="E397" s="258">
        <f t="shared" si="73"/>
        <v>-2.8044871794871824</v>
      </c>
      <c r="F397" s="259">
        <f t="shared" si="73"/>
        <v>-5.4537259615384528</v>
      </c>
      <c r="G397" s="257">
        <f t="shared" si="73"/>
        <v>-0.46474358974357699</v>
      </c>
      <c r="H397" s="258">
        <f t="shared" si="73"/>
        <v>-6.0096153846153868</v>
      </c>
      <c r="I397" s="258">
        <f t="shared" si="73"/>
        <v>-2.4519230769230802</v>
      </c>
      <c r="J397" s="258">
        <f t="shared" si="73"/>
        <v>-5.048076923076934</v>
      </c>
      <c r="K397" s="259">
        <f t="shared" si="73"/>
        <v>-2.612179487179489</v>
      </c>
      <c r="L397" s="257">
        <f t="shared" si="73"/>
        <v>3.494822485207095</v>
      </c>
      <c r="M397" s="258">
        <f t="shared" si="73"/>
        <v>-7.0398351648351678</v>
      </c>
      <c r="N397" s="258">
        <f t="shared" si="73"/>
        <v>8.5096153846153868</v>
      </c>
      <c r="O397" s="258">
        <f t="shared" si="73"/>
        <v>-7.4198717948717956</v>
      </c>
      <c r="P397" s="259">
        <f t="shared" si="73"/>
        <v>-7.836538461538467</v>
      </c>
      <c r="Q397" s="257">
        <f t="shared" si="73"/>
        <v>-5.352564102564088</v>
      </c>
      <c r="R397" s="258">
        <f t="shared" si="73"/>
        <v>-7.9807692307692406</v>
      </c>
      <c r="S397" s="258">
        <f t="shared" si="73"/>
        <v>-8.3653846153846132</v>
      </c>
      <c r="T397" s="258">
        <f t="shared" si="73"/>
        <v>-12.724358974358978</v>
      </c>
      <c r="U397" s="259">
        <f t="shared" si="73"/>
        <v>-5.0320512820512846</v>
      </c>
      <c r="V397" s="390">
        <f>V394/V393*100-100</f>
        <v>-4.5579904591532454</v>
      </c>
      <c r="W397" s="878"/>
      <c r="X397" s="969"/>
      <c r="Y397" s="969"/>
    </row>
    <row r="398" spans="1:25" ht="13.5" thickBot="1" x14ac:dyDescent="0.25">
      <c r="A398" s="261" t="s">
        <v>27</v>
      </c>
      <c r="B398" s="262">
        <f t="shared" ref="B398:V398" si="74">B394-B381</f>
        <v>177</v>
      </c>
      <c r="C398" s="263">
        <f t="shared" si="74"/>
        <v>3</v>
      </c>
      <c r="D398" s="263">
        <f t="shared" si="74"/>
        <v>212</v>
      </c>
      <c r="E398" s="263">
        <f t="shared" si="74"/>
        <v>103.33333333333348</v>
      </c>
      <c r="F398" s="264">
        <f t="shared" si="74"/>
        <v>108.125</v>
      </c>
      <c r="G398" s="262">
        <f t="shared" si="74"/>
        <v>81.66666666666697</v>
      </c>
      <c r="H398" s="263">
        <f t="shared" si="74"/>
        <v>16</v>
      </c>
      <c r="I398" s="263">
        <f t="shared" si="74"/>
        <v>214</v>
      </c>
      <c r="J398" s="263">
        <f t="shared" si="74"/>
        <v>20</v>
      </c>
      <c r="K398" s="264">
        <f t="shared" si="74"/>
        <v>199.33333333333348</v>
      </c>
      <c r="L398" s="262">
        <f t="shared" si="74"/>
        <v>134.38461538461524</v>
      </c>
      <c r="M398" s="263">
        <f t="shared" si="74"/>
        <v>-15.857142857142662</v>
      </c>
      <c r="N398" s="263">
        <f t="shared" si="74"/>
        <v>135</v>
      </c>
      <c r="O398" s="263">
        <f t="shared" si="74"/>
        <v>-96.666666666666515</v>
      </c>
      <c r="P398" s="264">
        <f t="shared" si="74"/>
        <v>-92</v>
      </c>
      <c r="Q398" s="262">
        <f t="shared" si="74"/>
        <v>-133.66666666666652</v>
      </c>
      <c r="R398" s="263">
        <f t="shared" si="74"/>
        <v>43</v>
      </c>
      <c r="S398" s="263">
        <f t="shared" si="74"/>
        <v>-22</v>
      </c>
      <c r="T398" s="263">
        <f t="shared" si="74"/>
        <v>-55.333333333333485</v>
      </c>
      <c r="U398" s="264">
        <f t="shared" si="74"/>
        <v>44.666666666666515</v>
      </c>
      <c r="V398" s="400">
        <f t="shared" si="74"/>
        <v>39.387596899224718</v>
      </c>
      <c r="W398" s="527"/>
      <c r="X398" s="969"/>
      <c r="Y398" s="969"/>
    </row>
    <row r="399" spans="1:25" x14ac:dyDescent="0.2">
      <c r="A399" s="273" t="s">
        <v>52</v>
      </c>
      <c r="B399" s="567">
        <v>56</v>
      </c>
      <c r="C399" s="556">
        <v>57</v>
      </c>
      <c r="D399" s="556">
        <v>15</v>
      </c>
      <c r="E399" s="556">
        <v>57</v>
      </c>
      <c r="F399" s="568">
        <v>57</v>
      </c>
      <c r="G399" s="567">
        <v>56</v>
      </c>
      <c r="H399" s="556">
        <v>56</v>
      </c>
      <c r="I399" s="556">
        <v>15</v>
      </c>
      <c r="J399" s="556">
        <v>56</v>
      </c>
      <c r="K399" s="568">
        <v>57</v>
      </c>
      <c r="L399" s="567">
        <v>46</v>
      </c>
      <c r="M399" s="556">
        <v>47</v>
      </c>
      <c r="N399" s="556">
        <v>15</v>
      </c>
      <c r="O399" s="556">
        <v>46</v>
      </c>
      <c r="P399" s="568">
        <v>47</v>
      </c>
      <c r="Q399" s="567">
        <v>48</v>
      </c>
      <c r="R399" s="556">
        <v>49</v>
      </c>
      <c r="S399" s="556">
        <v>15</v>
      </c>
      <c r="T399" s="556">
        <v>49</v>
      </c>
      <c r="U399" s="568">
        <v>47</v>
      </c>
      <c r="V399" s="393">
        <f>SUM(B399:U399)</f>
        <v>891</v>
      </c>
      <c r="W399" s="969" t="s">
        <v>56</v>
      </c>
      <c r="X399" s="271">
        <f>V386-V399</f>
        <v>10</v>
      </c>
      <c r="Y399" s="292">
        <f>X399/V386</f>
        <v>1.1098779134295227E-2</v>
      </c>
    </row>
    <row r="400" spans="1:25" x14ac:dyDescent="0.2">
      <c r="A400" s="273" t="s">
        <v>28</v>
      </c>
      <c r="B400" s="218">
        <v>157</v>
      </c>
      <c r="C400" s="971">
        <v>158.5</v>
      </c>
      <c r="D400" s="971">
        <v>157</v>
      </c>
      <c r="E400" s="971">
        <v>157.5</v>
      </c>
      <c r="F400" s="219">
        <v>158.5</v>
      </c>
      <c r="G400" s="218">
        <v>155.5</v>
      </c>
      <c r="H400" s="971">
        <v>158.5</v>
      </c>
      <c r="I400" s="971">
        <v>157.5</v>
      </c>
      <c r="J400" s="971">
        <v>158.5</v>
      </c>
      <c r="K400" s="219">
        <v>157</v>
      </c>
      <c r="L400" s="218">
        <v>154.5</v>
      </c>
      <c r="M400" s="971">
        <v>158.5</v>
      </c>
      <c r="N400" s="971">
        <v>154.5</v>
      </c>
      <c r="O400" s="971">
        <v>158.5</v>
      </c>
      <c r="P400" s="219">
        <v>158.5</v>
      </c>
      <c r="Q400" s="218">
        <v>158</v>
      </c>
      <c r="R400" s="971">
        <v>158.5</v>
      </c>
      <c r="S400" s="971">
        <v>158.5</v>
      </c>
      <c r="T400" s="971">
        <v>158.5</v>
      </c>
      <c r="U400" s="219">
        <v>158.5</v>
      </c>
      <c r="V400" s="394"/>
      <c r="W400" s="969" t="s">
        <v>57</v>
      </c>
      <c r="X400" s="969">
        <v>158.04</v>
      </c>
      <c r="Y400" s="527"/>
    </row>
    <row r="401" spans="1:25" ht="13.5" thickBot="1" x14ac:dyDescent="0.25">
      <c r="A401" s="274" t="s">
        <v>26</v>
      </c>
      <c r="B401" s="574">
        <f t="shared" ref="B401:U401" si="75">(B400-B387)</f>
        <v>0</v>
      </c>
      <c r="C401" s="575">
        <f t="shared" si="75"/>
        <v>1</v>
      </c>
      <c r="D401" s="575">
        <f t="shared" si="75"/>
        <v>0</v>
      </c>
      <c r="E401" s="575">
        <f t="shared" si="75"/>
        <v>0</v>
      </c>
      <c r="F401" s="576">
        <f t="shared" si="75"/>
        <v>1</v>
      </c>
      <c r="G401" s="574">
        <f t="shared" si="75"/>
        <v>0</v>
      </c>
      <c r="H401" s="575">
        <f t="shared" si="75"/>
        <v>1</v>
      </c>
      <c r="I401" s="575">
        <f t="shared" si="75"/>
        <v>0</v>
      </c>
      <c r="J401" s="575">
        <f t="shared" si="75"/>
        <v>1</v>
      </c>
      <c r="K401" s="576">
        <f t="shared" si="75"/>
        <v>0</v>
      </c>
      <c r="L401" s="574">
        <f t="shared" si="75"/>
        <v>0</v>
      </c>
      <c r="M401" s="575">
        <f t="shared" si="75"/>
        <v>1</v>
      </c>
      <c r="N401" s="575">
        <f t="shared" si="75"/>
        <v>0</v>
      </c>
      <c r="O401" s="575">
        <f t="shared" si="75"/>
        <v>1</v>
      </c>
      <c r="P401" s="576">
        <f t="shared" si="75"/>
        <v>1</v>
      </c>
      <c r="Q401" s="574">
        <f t="shared" si="75"/>
        <v>1</v>
      </c>
      <c r="R401" s="575">
        <f t="shared" si="75"/>
        <v>1</v>
      </c>
      <c r="S401" s="575">
        <f t="shared" si="75"/>
        <v>1</v>
      </c>
      <c r="T401" s="575">
        <f t="shared" si="75"/>
        <v>1</v>
      </c>
      <c r="U401" s="576">
        <f t="shared" si="75"/>
        <v>1</v>
      </c>
      <c r="V401" s="395"/>
      <c r="W401" s="969" t="s">
        <v>26</v>
      </c>
      <c r="X401" s="880">
        <f>X400-X387</f>
        <v>2.2399999999999807</v>
      </c>
      <c r="Y401" s="969"/>
    </row>
    <row r="403" spans="1:25" ht="13.5" thickBot="1" x14ac:dyDescent="0.25"/>
    <row r="404" spans="1:25" ht="13.5" thickBot="1" x14ac:dyDescent="0.25">
      <c r="A404" s="278" t="s">
        <v>350</v>
      </c>
      <c r="B404" s="1140" t="s">
        <v>53</v>
      </c>
      <c r="C404" s="1141"/>
      <c r="D404" s="1141"/>
      <c r="E404" s="1141"/>
      <c r="F404" s="1142"/>
      <c r="G404" s="1140" t="s">
        <v>140</v>
      </c>
      <c r="H404" s="1141"/>
      <c r="I404" s="1141"/>
      <c r="J404" s="1141"/>
      <c r="K404" s="1142"/>
      <c r="L404" s="1140" t="s">
        <v>63</v>
      </c>
      <c r="M404" s="1141"/>
      <c r="N404" s="1141"/>
      <c r="O404" s="1141"/>
      <c r="P404" s="1142"/>
      <c r="Q404" s="1140" t="s">
        <v>64</v>
      </c>
      <c r="R404" s="1141"/>
      <c r="S404" s="1141"/>
      <c r="T404" s="1141"/>
      <c r="U404" s="1142"/>
      <c r="V404" s="1134" t="s">
        <v>0</v>
      </c>
      <c r="W404" s="973">
        <v>260</v>
      </c>
      <c r="X404" s="973"/>
      <c r="Y404" s="973"/>
    </row>
    <row r="405" spans="1:25" ht="13.5" thickBot="1" x14ac:dyDescent="0.25">
      <c r="A405" s="231" t="s">
        <v>2</v>
      </c>
      <c r="B405" s="401">
        <v>1</v>
      </c>
      <c r="C405" s="402">
        <v>2</v>
      </c>
      <c r="D405" s="402">
        <v>3</v>
      </c>
      <c r="E405" s="402">
        <v>4</v>
      </c>
      <c r="F405" s="479">
        <v>5</v>
      </c>
      <c r="G405" s="401">
        <v>1</v>
      </c>
      <c r="H405" s="402">
        <v>2</v>
      </c>
      <c r="I405" s="402">
        <v>3</v>
      </c>
      <c r="J405" s="402">
        <v>4</v>
      </c>
      <c r="K405" s="479">
        <v>5</v>
      </c>
      <c r="L405" s="401">
        <v>1</v>
      </c>
      <c r="M405" s="402">
        <v>2</v>
      </c>
      <c r="N405" s="402">
        <v>3</v>
      </c>
      <c r="O405" s="402">
        <v>4</v>
      </c>
      <c r="P405" s="479">
        <v>5</v>
      </c>
      <c r="Q405" s="401">
        <v>1</v>
      </c>
      <c r="R405" s="402">
        <v>2</v>
      </c>
      <c r="S405" s="402">
        <v>3</v>
      </c>
      <c r="T405" s="402">
        <v>4</v>
      </c>
      <c r="U405" s="479">
        <v>5</v>
      </c>
      <c r="V405" s="1136"/>
      <c r="W405" s="973"/>
      <c r="X405" s="973"/>
      <c r="Y405" s="973"/>
    </row>
    <row r="406" spans="1:25" x14ac:dyDescent="0.2">
      <c r="A406" s="236" t="s">
        <v>3</v>
      </c>
      <c r="B406" s="740">
        <v>4175</v>
      </c>
      <c r="C406" s="741">
        <v>4175</v>
      </c>
      <c r="D406" s="405">
        <v>4175</v>
      </c>
      <c r="E406" s="405">
        <v>4175</v>
      </c>
      <c r="F406" s="406">
        <v>4175</v>
      </c>
      <c r="G406" s="740">
        <v>4175</v>
      </c>
      <c r="H406" s="741">
        <v>4175</v>
      </c>
      <c r="I406" s="405">
        <v>4175</v>
      </c>
      <c r="J406" s="405">
        <v>4175</v>
      </c>
      <c r="K406" s="406">
        <v>4175</v>
      </c>
      <c r="L406" s="740">
        <v>4175</v>
      </c>
      <c r="M406" s="741">
        <v>4175</v>
      </c>
      <c r="N406" s="405">
        <v>4175</v>
      </c>
      <c r="O406" s="405">
        <v>4175</v>
      </c>
      <c r="P406" s="406">
        <v>4175</v>
      </c>
      <c r="Q406" s="740">
        <v>4175</v>
      </c>
      <c r="R406" s="741">
        <v>4175</v>
      </c>
      <c r="S406" s="405">
        <v>4175</v>
      </c>
      <c r="T406" s="405">
        <v>4175</v>
      </c>
      <c r="U406" s="406">
        <v>4175</v>
      </c>
      <c r="V406" s="411">
        <v>4175</v>
      </c>
      <c r="W406" s="973"/>
      <c r="X406" s="973"/>
      <c r="Y406" s="973"/>
    </row>
    <row r="407" spans="1:25" x14ac:dyDescent="0.2">
      <c r="A407" s="242" t="s">
        <v>6</v>
      </c>
      <c r="B407" s="306">
        <v>3857</v>
      </c>
      <c r="C407" s="307">
        <v>4044</v>
      </c>
      <c r="D407" s="307">
        <v>4105</v>
      </c>
      <c r="E407" s="307">
        <v>4114</v>
      </c>
      <c r="F407" s="407">
        <v>4289</v>
      </c>
      <c r="G407" s="306">
        <v>3883</v>
      </c>
      <c r="H407" s="307">
        <v>4067</v>
      </c>
      <c r="I407" s="307">
        <v>3995</v>
      </c>
      <c r="J407" s="307">
        <v>4140</v>
      </c>
      <c r="K407" s="407">
        <v>4360</v>
      </c>
      <c r="L407" s="306">
        <v>3895</v>
      </c>
      <c r="M407" s="307">
        <v>4042</v>
      </c>
      <c r="N407" s="307">
        <v>4096</v>
      </c>
      <c r="O407" s="307">
        <v>4199</v>
      </c>
      <c r="P407" s="407">
        <v>4562</v>
      </c>
      <c r="Q407" s="306">
        <v>3734</v>
      </c>
      <c r="R407" s="307">
        <v>3987</v>
      </c>
      <c r="S407" s="307">
        <v>3971</v>
      </c>
      <c r="T407" s="307">
        <v>4019</v>
      </c>
      <c r="U407" s="407">
        <v>4360</v>
      </c>
      <c r="V407" s="397">
        <v>4093</v>
      </c>
      <c r="W407" s="527"/>
      <c r="X407" s="475"/>
      <c r="Y407" s="973"/>
    </row>
    <row r="408" spans="1:25" x14ac:dyDescent="0.2">
      <c r="A408" s="231" t="s">
        <v>7</v>
      </c>
      <c r="B408" s="480">
        <v>100</v>
      </c>
      <c r="C408" s="310">
        <v>93.3</v>
      </c>
      <c r="D408" s="310">
        <v>100</v>
      </c>
      <c r="E408" s="309">
        <v>100</v>
      </c>
      <c r="F408" s="638">
        <v>100</v>
      </c>
      <c r="G408" s="480">
        <v>100</v>
      </c>
      <c r="H408" s="310">
        <v>100</v>
      </c>
      <c r="I408" s="310">
        <v>100</v>
      </c>
      <c r="J408" s="309">
        <v>100</v>
      </c>
      <c r="K408" s="638">
        <v>100</v>
      </c>
      <c r="L408" s="480">
        <v>100</v>
      </c>
      <c r="M408" s="310">
        <v>100</v>
      </c>
      <c r="N408" s="310">
        <v>100</v>
      </c>
      <c r="O408" s="309">
        <v>100</v>
      </c>
      <c r="P408" s="638">
        <v>93.3</v>
      </c>
      <c r="Q408" s="480">
        <v>100</v>
      </c>
      <c r="R408" s="310">
        <v>93.3</v>
      </c>
      <c r="S408" s="310">
        <v>100</v>
      </c>
      <c r="T408" s="309">
        <v>100</v>
      </c>
      <c r="U408" s="638">
        <v>100</v>
      </c>
      <c r="V408" s="398">
        <v>90.8</v>
      </c>
      <c r="W408" s="973"/>
      <c r="X408" s="973"/>
      <c r="Y408" s="973"/>
    </row>
    <row r="409" spans="1:25" x14ac:dyDescent="0.2">
      <c r="A409" s="231" t="s">
        <v>8</v>
      </c>
      <c r="B409" s="482">
        <v>3.5000000000000003E-2</v>
      </c>
      <c r="C409" s="311">
        <v>4.2999999999999997E-2</v>
      </c>
      <c r="D409" s="311">
        <v>0.05</v>
      </c>
      <c r="E409" s="253">
        <v>4.8000000000000001E-2</v>
      </c>
      <c r="F409" s="254">
        <v>3.1E-2</v>
      </c>
      <c r="G409" s="482">
        <v>3.1E-2</v>
      </c>
      <c r="H409" s="311">
        <v>3.3000000000000002E-2</v>
      </c>
      <c r="I409" s="311">
        <v>2.9000000000000001E-2</v>
      </c>
      <c r="J409" s="253">
        <v>0.02</v>
      </c>
      <c r="K409" s="254">
        <v>0.03</v>
      </c>
      <c r="L409" s="482">
        <v>2.5999999999999999E-2</v>
      </c>
      <c r="M409" s="311">
        <v>4.2999999999999997E-2</v>
      </c>
      <c r="N409" s="311">
        <v>3.2000000000000001E-2</v>
      </c>
      <c r="O409" s="253">
        <v>2.4E-2</v>
      </c>
      <c r="P409" s="254">
        <v>0.04</v>
      </c>
      <c r="Q409" s="482">
        <v>2.8000000000000001E-2</v>
      </c>
      <c r="R409" s="311">
        <v>4.7E-2</v>
      </c>
      <c r="S409" s="311">
        <v>0.04</v>
      </c>
      <c r="T409" s="253">
        <v>3.1E-2</v>
      </c>
      <c r="U409" s="254">
        <v>3.2000000000000001E-2</v>
      </c>
      <c r="V409" s="399">
        <v>0.06</v>
      </c>
      <c r="W409" s="973"/>
      <c r="X409" s="475"/>
      <c r="Y409" s="973"/>
    </row>
    <row r="410" spans="1:25" x14ac:dyDescent="0.2">
      <c r="A410" s="242" t="s">
        <v>1</v>
      </c>
      <c r="B410" s="257">
        <f t="shared" ref="B410:U410" si="76">B407/B406*100-100</f>
        <v>-7.6167664670658723</v>
      </c>
      <c r="C410" s="258">
        <f t="shared" si="76"/>
        <v>-3.1377245508981986</v>
      </c>
      <c r="D410" s="258">
        <f t="shared" si="76"/>
        <v>-1.6766467065868227</v>
      </c>
      <c r="E410" s="258">
        <f t="shared" si="76"/>
        <v>-1.4610778443113759</v>
      </c>
      <c r="F410" s="259">
        <f t="shared" si="76"/>
        <v>2.7305389221556879</v>
      </c>
      <c r="G410" s="257">
        <f t="shared" si="76"/>
        <v>-6.9940119760479149</v>
      </c>
      <c r="H410" s="258">
        <f t="shared" si="76"/>
        <v>-2.5868263473053901</v>
      </c>
      <c r="I410" s="258">
        <f t="shared" si="76"/>
        <v>-4.3113772455089787</v>
      </c>
      <c r="J410" s="258">
        <f t="shared" si="76"/>
        <v>-0.83832335329341845</v>
      </c>
      <c r="K410" s="259">
        <f t="shared" si="76"/>
        <v>4.4311377245509078</v>
      </c>
      <c r="L410" s="257">
        <f t="shared" si="76"/>
        <v>-6.706586826347305</v>
      </c>
      <c r="M410" s="258">
        <f t="shared" si="76"/>
        <v>-3.1856287425149645</v>
      </c>
      <c r="N410" s="258">
        <f t="shared" si="76"/>
        <v>-1.8922155688622695</v>
      </c>
      <c r="O410" s="258">
        <f t="shared" si="76"/>
        <v>0.57485029940120569</v>
      </c>
      <c r="P410" s="259">
        <f t="shared" si="76"/>
        <v>9.2694610778443263</v>
      </c>
      <c r="Q410" s="257">
        <f t="shared" si="76"/>
        <v>-10.562874251497007</v>
      </c>
      <c r="R410" s="258">
        <f t="shared" si="76"/>
        <v>-4.5029940119760425</v>
      </c>
      <c r="S410" s="258">
        <f t="shared" si="76"/>
        <v>-4.8862275449101844</v>
      </c>
      <c r="T410" s="258">
        <f t="shared" si="76"/>
        <v>-3.7365269461077872</v>
      </c>
      <c r="U410" s="259">
        <f t="shared" si="76"/>
        <v>4.4311377245509078</v>
      </c>
      <c r="V410" s="390">
        <f>V407/V406*100-100</f>
        <v>-1.9640718562874326</v>
      </c>
      <c r="W410" s="878"/>
      <c r="X410" s="973"/>
      <c r="Y410" s="973"/>
    </row>
    <row r="411" spans="1:25" ht="13.5" thickBot="1" x14ac:dyDescent="0.25">
      <c r="A411" s="261" t="s">
        <v>27</v>
      </c>
      <c r="B411" s="262">
        <f t="shared" ref="B411:V411" si="77">B407-B394</f>
        <v>-327</v>
      </c>
      <c r="C411" s="263">
        <f t="shared" si="77"/>
        <v>104</v>
      </c>
      <c r="D411" s="263">
        <f t="shared" si="77"/>
        <v>-21</v>
      </c>
      <c r="E411" s="263">
        <f t="shared" si="77"/>
        <v>70.666666666666515</v>
      </c>
      <c r="F411" s="264">
        <f t="shared" si="77"/>
        <v>355.875</v>
      </c>
      <c r="G411" s="262">
        <f t="shared" si="77"/>
        <v>-257.66666666666697</v>
      </c>
      <c r="H411" s="263">
        <f t="shared" si="77"/>
        <v>157</v>
      </c>
      <c r="I411" s="263">
        <f t="shared" si="77"/>
        <v>-63</v>
      </c>
      <c r="J411" s="263">
        <f t="shared" si="77"/>
        <v>190</v>
      </c>
      <c r="K411" s="264">
        <f t="shared" si="77"/>
        <v>308.66666666666652</v>
      </c>
      <c r="L411" s="262">
        <f t="shared" si="77"/>
        <v>-410.38461538461524</v>
      </c>
      <c r="M411" s="263">
        <f t="shared" si="77"/>
        <v>174.85714285714266</v>
      </c>
      <c r="N411" s="263">
        <f t="shared" si="77"/>
        <v>-418</v>
      </c>
      <c r="O411" s="263">
        <f t="shared" si="77"/>
        <v>347.66666666666652</v>
      </c>
      <c r="P411" s="264">
        <f t="shared" si="77"/>
        <v>728</v>
      </c>
      <c r="Q411" s="262">
        <f t="shared" si="77"/>
        <v>-203.33333333333348</v>
      </c>
      <c r="R411" s="263">
        <f t="shared" si="77"/>
        <v>159</v>
      </c>
      <c r="S411" s="263">
        <f t="shared" si="77"/>
        <v>159</v>
      </c>
      <c r="T411" s="263">
        <f t="shared" si="77"/>
        <v>388.33333333333348</v>
      </c>
      <c r="U411" s="264">
        <f t="shared" si="77"/>
        <v>409.33333333333348</v>
      </c>
      <c r="V411" s="400">
        <f t="shared" si="77"/>
        <v>122.61240310077528</v>
      </c>
      <c r="W411" s="527"/>
      <c r="X411" s="973"/>
      <c r="Y411" s="973"/>
    </row>
    <row r="412" spans="1:25" x14ac:dyDescent="0.2">
      <c r="A412" s="273" t="s">
        <v>52</v>
      </c>
      <c r="B412" s="567">
        <v>56</v>
      </c>
      <c r="C412" s="556">
        <v>57</v>
      </c>
      <c r="D412" s="556">
        <v>15</v>
      </c>
      <c r="E412" s="556">
        <v>56</v>
      </c>
      <c r="F412" s="568">
        <v>57</v>
      </c>
      <c r="G412" s="567">
        <v>56</v>
      </c>
      <c r="H412" s="556">
        <v>56</v>
      </c>
      <c r="I412" s="556">
        <v>14</v>
      </c>
      <c r="J412" s="556">
        <v>56</v>
      </c>
      <c r="K412" s="568">
        <v>57</v>
      </c>
      <c r="L412" s="567">
        <v>46</v>
      </c>
      <c r="M412" s="556">
        <v>46</v>
      </c>
      <c r="N412" s="556">
        <v>16</v>
      </c>
      <c r="O412" s="556">
        <v>46</v>
      </c>
      <c r="P412" s="568">
        <v>45</v>
      </c>
      <c r="Q412" s="567">
        <v>47</v>
      </c>
      <c r="R412" s="556">
        <v>47</v>
      </c>
      <c r="S412" s="556">
        <v>17</v>
      </c>
      <c r="T412" s="556">
        <v>47</v>
      </c>
      <c r="U412" s="568">
        <v>48</v>
      </c>
      <c r="V412" s="393">
        <f>SUM(B412:U412)</f>
        <v>885</v>
      </c>
      <c r="W412" s="973" t="s">
        <v>56</v>
      </c>
      <c r="X412" s="271">
        <f>V399-V412</f>
        <v>6</v>
      </c>
      <c r="Y412" s="292">
        <f>X412/V399</f>
        <v>6.7340067340067337E-3</v>
      </c>
    </row>
    <row r="413" spans="1:25" x14ac:dyDescent="0.2">
      <c r="A413" s="273" t="s">
        <v>28</v>
      </c>
      <c r="B413" s="218">
        <v>157</v>
      </c>
      <c r="C413" s="975">
        <v>158.5</v>
      </c>
      <c r="D413" s="975">
        <v>157</v>
      </c>
      <c r="E413" s="975">
        <v>157.5</v>
      </c>
      <c r="F413" s="219">
        <v>158.5</v>
      </c>
      <c r="G413" s="218">
        <v>155.5</v>
      </c>
      <c r="H413" s="975">
        <v>158.5</v>
      </c>
      <c r="I413" s="975">
        <v>157.5</v>
      </c>
      <c r="J413" s="975">
        <v>158.5</v>
      </c>
      <c r="K413" s="219">
        <v>157</v>
      </c>
      <c r="L413" s="218">
        <v>154.5</v>
      </c>
      <c r="M413" s="975">
        <v>158.5</v>
      </c>
      <c r="N413" s="975">
        <v>154.5</v>
      </c>
      <c r="O413" s="975">
        <v>158.5</v>
      </c>
      <c r="P413" s="219">
        <v>158.5</v>
      </c>
      <c r="Q413" s="218">
        <v>158</v>
      </c>
      <c r="R413" s="975">
        <v>158.5</v>
      </c>
      <c r="S413" s="975">
        <v>158.5</v>
      </c>
      <c r="T413" s="975">
        <v>158.5</v>
      </c>
      <c r="U413" s="219">
        <v>158.5</v>
      </c>
      <c r="V413" s="394"/>
      <c r="W413" s="973" t="s">
        <v>57</v>
      </c>
      <c r="X413" s="973">
        <v>158.29</v>
      </c>
      <c r="Y413" s="527"/>
    </row>
    <row r="414" spans="1:25" ht="13.5" thickBot="1" x14ac:dyDescent="0.25">
      <c r="A414" s="274" t="s">
        <v>26</v>
      </c>
      <c r="B414" s="574">
        <f t="shared" ref="B414:U414" si="78">(B413-B400)</f>
        <v>0</v>
      </c>
      <c r="C414" s="575">
        <f t="shared" si="78"/>
        <v>0</v>
      </c>
      <c r="D414" s="575">
        <f t="shared" si="78"/>
        <v>0</v>
      </c>
      <c r="E414" s="575">
        <f t="shared" si="78"/>
        <v>0</v>
      </c>
      <c r="F414" s="576">
        <f t="shared" si="78"/>
        <v>0</v>
      </c>
      <c r="G414" s="574">
        <f t="shared" si="78"/>
        <v>0</v>
      </c>
      <c r="H414" s="575">
        <f t="shared" si="78"/>
        <v>0</v>
      </c>
      <c r="I414" s="575">
        <f t="shared" si="78"/>
        <v>0</v>
      </c>
      <c r="J414" s="575">
        <f t="shared" si="78"/>
        <v>0</v>
      </c>
      <c r="K414" s="576">
        <f t="shared" si="78"/>
        <v>0</v>
      </c>
      <c r="L414" s="574">
        <f t="shared" si="78"/>
        <v>0</v>
      </c>
      <c r="M414" s="575">
        <f t="shared" si="78"/>
        <v>0</v>
      </c>
      <c r="N414" s="575">
        <f t="shared" si="78"/>
        <v>0</v>
      </c>
      <c r="O414" s="575">
        <f t="shared" si="78"/>
        <v>0</v>
      </c>
      <c r="P414" s="576">
        <f t="shared" si="78"/>
        <v>0</v>
      </c>
      <c r="Q414" s="574">
        <f t="shared" si="78"/>
        <v>0</v>
      </c>
      <c r="R414" s="575">
        <f t="shared" si="78"/>
        <v>0</v>
      </c>
      <c r="S414" s="575">
        <f t="shared" si="78"/>
        <v>0</v>
      </c>
      <c r="T414" s="575">
        <f t="shared" si="78"/>
        <v>0</v>
      </c>
      <c r="U414" s="576">
        <f t="shared" si="78"/>
        <v>0</v>
      </c>
      <c r="V414" s="395"/>
      <c r="W414" s="973" t="s">
        <v>26</v>
      </c>
      <c r="X414" s="880">
        <f>X413-X400</f>
        <v>0.25</v>
      </c>
      <c r="Y414" s="973"/>
    </row>
    <row r="416" spans="1:25" ht="13.5" thickBot="1" x14ac:dyDescent="0.25"/>
    <row r="417" spans="1:25" ht="13.5" thickBot="1" x14ac:dyDescent="0.25">
      <c r="A417" s="278" t="s">
        <v>351</v>
      </c>
      <c r="B417" s="1140" t="s">
        <v>53</v>
      </c>
      <c r="C417" s="1141"/>
      <c r="D417" s="1141"/>
      <c r="E417" s="1141"/>
      <c r="F417" s="1142"/>
      <c r="G417" s="1140" t="s">
        <v>140</v>
      </c>
      <c r="H417" s="1141"/>
      <c r="I417" s="1141"/>
      <c r="J417" s="1141"/>
      <c r="K417" s="1142"/>
      <c r="L417" s="1140" t="s">
        <v>63</v>
      </c>
      <c r="M417" s="1141"/>
      <c r="N417" s="1141"/>
      <c r="O417" s="1141"/>
      <c r="P417" s="1142"/>
      <c r="Q417" s="1140" t="s">
        <v>64</v>
      </c>
      <c r="R417" s="1141"/>
      <c r="S417" s="1141"/>
      <c r="T417" s="1141"/>
      <c r="U417" s="1142"/>
      <c r="V417" s="1134" t="s">
        <v>0</v>
      </c>
      <c r="W417" s="977">
        <v>260</v>
      </c>
      <c r="X417" s="977"/>
      <c r="Y417" s="977"/>
    </row>
    <row r="418" spans="1:25" ht="13.5" thickBot="1" x14ac:dyDescent="0.25">
      <c r="A418" s="231" t="s">
        <v>2</v>
      </c>
      <c r="B418" s="401">
        <v>1</v>
      </c>
      <c r="C418" s="402">
        <v>2</v>
      </c>
      <c r="D418" s="402">
        <v>3</v>
      </c>
      <c r="E418" s="402">
        <v>4</v>
      </c>
      <c r="F418" s="479">
        <v>5</v>
      </c>
      <c r="G418" s="401">
        <v>1</v>
      </c>
      <c r="H418" s="402">
        <v>2</v>
      </c>
      <c r="I418" s="402">
        <v>3</v>
      </c>
      <c r="J418" s="402">
        <v>4</v>
      </c>
      <c r="K418" s="479">
        <v>5</v>
      </c>
      <c r="L418" s="401">
        <v>1</v>
      </c>
      <c r="M418" s="402">
        <v>2</v>
      </c>
      <c r="N418" s="402">
        <v>3</v>
      </c>
      <c r="O418" s="402">
        <v>4</v>
      </c>
      <c r="P418" s="479">
        <v>5</v>
      </c>
      <c r="Q418" s="401">
        <v>1</v>
      </c>
      <c r="R418" s="402">
        <v>2</v>
      </c>
      <c r="S418" s="402">
        <v>3</v>
      </c>
      <c r="T418" s="402">
        <v>4</v>
      </c>
      <c r="U418" s="479">
        <v>5</v>
      </c>
      <c r="V418" s="1136"/>
      <c r="W418" s="977"/>
      <c r="X418" s="977"/>
      <c r="Y418" s="977"/>
    </row>
    <row r="419" spans="1:25" x14ac:dyDescent="0.2">
      <c r="A419" s="236" t="s">
        <v>3</v>
      </c>
      <c r="B419" s="740">
        <v>4190</v>
      </c>
      <c r="C419" s="741">
        <v>4190</v>
      </c>
      <c r="D419" s="405">
        <v>4190</v>
      </c>
      <c r="E419" s="405">
        <v>4190</v>
      </c>
      <c r="F419" s="406">
        <v>4190</v>
      </c>
      <c r="G419" s="740">
        <v>4190</v>
      </c>
      <c r="H419" s="741">
        <v>4190</v>
      </c>
      <c r="I419" s="405">
        <v>4190</v>
      </c>
      <c r="J419" s="405">
        <v>4190</v>
      </c>
      <c r="K419" s="406">
        <v>4190</v>
      </c>
      <c r="L419" s="740">
        <v>4190</v>
      </c>
      <c r="M419" s="741">
        <v>4190</v>
      </c>
      <c r="N419" s="405">
        <v>4190</v>
      </c>
      <c r="O419" s="405">
        <v>4190</v>
      </c>
      <c r="P419" s="406">
        <v>4190</v>
      </c>
      <c r="Q419" s="740">
        <v>4190</v>
      </c>
      <c r="R419" s="741">
        <v>4190</v>
      </c>
      <c r="S419" s="405">
        <v>4190</v>
      </c>
      <c r="T419" s="405">
        <v>4190</v>
      </c>
      <c r="U419" s="406">
        <v>4190</v>
      </c>
      <c r="V419" s="411">
        <v>4190</v>
      </c>
      <c r="W419" s="977"/>
      <c r="X419" s="977"/>
      <c r="Y419" s="977"/>
    </row>
    <row r="420" spans="1:25" x14ac:dyDescent="0.2">
      <c r="A420" s="242" t="s">
        <v>6</v>
      </c>
      <c r="B420" s="306">
        <v>3941</v>
      </c>
      <c r="C420" s="307">
        <v>4165</v>
      </c>
      <c r="D420" s="307">
        <v>4167</v>
      </c>
      <c r="E420" s="307">
        <v>4256</v>
      </c>
      <c r="F420" s="407">
        <v>4392</v>
      </c>
      <c r="G420" s="306">
        <v>3948</v>
      </c>
      <c r="H420" s="307">
        <v>4185</v>
      </c>
      <c r="I420" s="307">
        <v>3928</v>
      </c>
      <c r="J420" s="307">
        <v>4120</v>
      </c>
      <c r="K420" s="407">
        <v>4342</v>
      </c>
      <c r="L420" s="306">
        <v>3999</v>
      </c>
      <c r="M420" s="307">
        <v>4142</v>
      </c>
      <c r="N420" s="307">
        <v>4215</v>
      </c>
      <c r="O420" s="307">
        <v>4243</v>
      </c>
      <c r="P420" s="407">
        <v>4544</v>
      </c>
      <c r="Q420" s="306">
        <v>3794</v>
      </c>
      <c r="R420" s="307">
        <v>4075</v>
      </c>
      <c r="S420" s="307">
        <v>4057</v>
      </c>
      <c r="T420" s="307">
        <v>4059</v>
      </c>
      <c r="U420" s="407">
        <v>4410</v>
      </c>
      <c r="V420" s="397">
        <v>4158</v>
      </c>
      <c r="W420" s="527"/>
      <c r="X420" s="475"/>
      <c r="Y420" s="977"/>
    </row>
    <row r="421" spans="1:25" x14ac:dyDescent="0.2">
      <c r="A421" s="231" t="s">
        <v>7</v>
      </c>
      <c r="B421" s="480">
        <v>93.3</v>
      </c>
      <c r="C421" s="310">
        <v>100</v>
      </c>
      <c r="D421" s="310">
        <v>100</v>
      </c>
      <c r="E421" s="309">
        <v>93.3</v>
      </c>
      <c r="F421" s="638">
        <v>100</v>
      </c>
      <c r="G421" s="480">
        <v>100</v>
      </c>
      <c r="H421" s="310">
        <v>100</v>
      </c>
      <c r="I421" s="310">
        <v>100</v>
      </c>
      <c r="J421" s="309">
        <v>100</v>
      </c>
      <c r="K421" s="638">
        <v>93.3</v>
      </c>
      <c r="L421" s="480">
        <v>100</v>
      </c>
      <c r="M421" s="310">
        <v>100</v>
      </c>
      <c r="N421" s="310">
        <v>100</v>
      </c>
      <c r="O421" s="309">
        <v>100</v>
      </c>
      <c r="P421" s="638">
        <v>100</v>
      </c>
      <c r="Q421" s="480">
        <v>100</v>
      </c>
      <c r="R421" s="310">
        <v>100</v>
      </c>
      <c r="S421" s="310">
        <v>100</v>
      </c>
      <c r="T421" s="309">
        <v>100</v>
      </c>
      <c r="U421" s="638">
        <v>100</v>
      </c>
      <c r="V421" s="398">
        <v>87.7</v>
      </c>
      <c r="W421" s="977"/>
      <c r="X421" s="977"/>
      <c r="Y421" s="977"/>
    </row>
    <row r="422" spans="1:25" x14ac:dyDescent="0.2">
      <c r="A422" s="231" t="s">
        <v>8</v>
      </c>
      <c r="B422" s="482">
        <v>6.9000000000000006E-2</v>
      </c>
      <c r="C422" s="311">
        <v>3.2000000000000001E-2</v>
      </c>
      <c r="D422" s="311">
        <v>3.4000000000000002E-2</v>
      </c>
      <c r="E422" s="253">
        <v>5.1999999999999998E-2</v>
      </c>
      <c r="F422" s="254">
        <v>0.03</v>
      </c>
      <c r="G422" s="482">
        <v>4.1000000000000002E-2</v>
      </c>
      <c r="H422" s="311">
        <v>5.0999999999999997E-2</v>
      </c>
      <c r="I422" s="311">
        <v>5.8999999999999997E-2</v>
      </c>
      <c r="J422" s="253">
        <v>4.2999999999999997E-2</v>
      </c>
      <c r="K422" s="254">
        <v>6.0999999999999999E-2</v>
      </c>
      <c r="L422" s="482">
        <v>4.2999999999999997E-2</v>
      </c>
      <c r="M422" s="311">
        <v>4.1000000000000002E-2</v>
      </c>
      <c r="N422" s="311">
        <v>0.03</v>
      </c>
      <c r="O422" s="253">
        <v>3.6999999999999998E-2</v>
      </c>
      <c r="P422" s="254">
        <v>2.5000000000000001E-2</v>
      </c>
      <c r="Q422" s="482">
        <v>0.04</v>
      </c>
      <c r="R422" s="311">
        <v>4.7E-2</v>
      </c>
      <c r="S422" s="311">
        <v>3.9E-2</v>
      </c>
      <c r="T422" s="253">
        <v>4.2000000000000003E-2</v>
      </c>
      <c r="U422" s="254">
        <v>4.9000000000000002E-2</v>
      </c>
      <c r="V422" s="399">
        <v>6.2E-2</v>
      </c>
      <c r="W422" s="977"/>
      <c r="X422" s="475"/>
      <c r="Y422" s="977"/>
    </row>
    <row r="423" spans="1:25" x14ac:dyDescent="0.2">
      <c r="A423" s="242" t="s">
        <v>1</v>
      </c>
      <c r="B423" s="257">
        <f t="shared" ref="B423:U423" si="79">B420/B419*100-100</f>
        <v>-5.9427207637231589</v>
      </c>
      <c r="C423" s="258">
        <f t="shared" si="79"/>
        <v>-0.59665871121717373</v>
      </c>
      <c r="D423" s="258">
        <f t="shared" si="79"/>
        <v>-0.54892601431980381</v>
      </c>
      <c r="E423" s="258">
        <f t="shared" si="79"/>
        <v>1.5751789976133637</v>
      </c>
      <c r="F423" s="259">
        <f t="shared" si="79"/>
        <v>4.8210023866348592</v>
      </c>
      <c r="G423" s="257">
        <f t="shared" si="79"/>
        <v>-5.7756563245823287</v>
      </c>
      <c r="H423" s="258">
        <f t="shared" si="79"/>
        <v>-0.1193317422434319</v>
      </c>
      <c r="I423" s="258">
        <f t="shared" si="79"/>
        <v>-6.2529832935560847</v>
      </c>
      <c r="J423" s="258">
        <f t="shared" si="79"/>
        <v>-1.6706443914081177</v>
      </c>
      <c r="K423" s="259">
        <f t="shared" si="79"/>
        <v>3.6276849642004692</v>
      </c>
      <c r="L423" s="257">
        <f t="shared" si="79"/>
        <v>-4.5584725536992892</v>
      </c>
      <c r="M423" s="258">
        <f t="shared" si="79"/>
        <v>-1.1455847255369918</v>
      </c>
      <c r="N423" s="258">
        <f t="shared" si="79"/>
        <v>0.59665871121718794</v>
      </c>
      <c r="O423" s="258">
        <f t="shared" si="79"/>
        <v>1.2649164677804237</v>
      </c>
      <c r="P423" s="259">
        <f t="shared" si="79"/>
        <v>8.4486873508353284</v>
      </c>
      <c r="Q423" s="257">
        <f t="shared" si="79"/>
        <v>-9.4510739856801962</v>
      </c>
      <c r="R423" s="258">
        <f t="shared" si="79"/>
        <v>-2.7446300715990475</v>
      </c>
      <c r="S423" s="258">
        <f t="shared" si="79"/>
        <v>-3.1742243436754194</v>
      </c>
      <c r="T423" s="258">
        <f t="shared" si="79"/>
        <v>-3.1264916467780353</v>
      </c>
      <c r="U423" s="259">
        <f t="shared" si="79"/>
        <v>5.2505966587112169</v>
      </c>
      <c r="V423" s="390">
        <f>V420/V419*100-100</f>
        <v>-0.76372315035800398</v>
      </c>
      <c r="W423" s="878"/>
      <c r="X423" s="977"/>
      <c r="Y423" s="977"/>
    </row>
    <row r="424" spans="1:25" ht="13.5" thickBot="1" x14ac:dyDescent="0.25">
      <c r="A424" s="261" t="s">
        <v>27</v>
      </c>
      <c r="B424" s="262">
        <f t="shared" ref="B424:V424" si="80">B420-B407</f>
        <v>84</v>
      </c>
      <c r="C424" s="263">
        <f t="shared" si="80"/>
        <v>121</v>
      </c>
      <c r="D424" s="263">
        <f t="shared" si="80"/>
        <v>62</v>
      </c>
      <c r="E424" s="263">
        <f t="shared" si="80"/>
        <v>142</v>
      </c>
      <c r="F424" s="264">
        <f t="shared" si="80"/>
        <v>103</v>
      </c>
      <c r="G424" s="262">
        <f t="shared" si="80"/>
        <v>65</v>
      </c>
      <c r="H424" s="263">
        <f t="shared" si="80"/>
        <v>118</v>
      </c>
      <c r="I424" s="263">
        <f t="shared" si="80"/>
        <v>-67</v>
      </c>
      <c r="J424" s="263">
        <f t="shared" si="80"/>
        <v>-20</v>
      </c>
      <c r="K424" s="264">
        <f t="shared" si="80"/>
        <v>-18</v>
      </c>
      <c r="L424" s="262">
        <f t="shared" si="80"/>
        <v>104</v>
      </c>
      <c r="M424" s="263">
        <f t="shared" si="80"/>
        <v>100</v>
      </c>
      <c r="N424" s="263">
        <f t="shared" si="80"/>
        <v>119</v>
      </c>
      <c r="O424" s="263">
        <f t="shared" si="80"/>
        <v>44</v>
      </c>
      <c r="P424" s="264">
        <f t="shared" si="80"/>
        <v>-18</v>
      </c>
      <c r="Q424" s="262">
        <f t="shared" si="80"/>
        <v>60</v>
      </c>
      <c r="R424" s="263">
        <f t="shared" si="80"/>
        <v>88</v>
      </c>
      <c r="S424" s="263">
        <f t="shared" si="80"/>
        <v>86</v>
      </c>
      <c r="T424" s="263">
        <f t="shared" si="80"/>
        <v>40</v>
      </c>
      <c r="U424" s="264">
        <f t="shared" si="80"/>
        <v>50</v>
      </c>
      <c r="V424" s="400">
        <f t="shared" si="80"/>
        <v>65</v>
      </c>
      <c r="W424" s="527"/>
      <c r="X424" s="977"/>
      <c r="Y424" s="977"/>
    </row>
    <row r="425" spans="1:25" x14ac:dyDescent="0.2">
      <c r="A425" s="273" t="s">
        <v>52</v>
      </c>
      <c r="B425" s="567">
        <v>56</v>
      </c>
      <c r="C425" s="556">
        <v>57</v>
      </c>
      <c r="D425" s="556">
        <v>15</v>
      </c>
      <c r="E425" s="556">
        <v>56</v>
      </c>
      <c r="F425" s="568">
        <v>57</v>
      </c>
      <c r="G425" s="567">
        <v>56</v>
      </c>
      <c r="H425" s="556">
        <v>56</v>
      </c>
      <c r="I425" s="556">
        <v>14</v>
      </c>
      <c r="J425" s="556">
        <v>56</v>
      </c>
      <c r="K425" s="568">
        <v>57</v>
      </c>
      <c r="L425" s="567">
        <v>46</v>
      </c>
      <c r="M425" s="556">
        <v>46</v>
      </c>
      <c r="N425" s="556">
        <v>15</v>
      </c>
      <c r="O425" s="556">
        <v>46</v>
      </c>
      <c r="P425" s="568">
        <v>45</v>
      </c>
      <c r="Q425" s="567">
        <v>47</v>
      </c>
      <c r="R425" s="556">
        <v>47</v>
      </c>
      <c r="S425" s="556">
        <v>17</v>
      </c>
      <c r="T425" s="556">
        <v>47</v>
      </c>
      <c r="U425" s="568">
        <v>48</v>
      </c>
      <c r="V425" s="393">
        <f>SUM(B425:U425)</f>
        <v>884</v>
      </c>
      <c r="W425" s="977" t="s">
        <v>56</v>
      </c>
      <c r="X425" s="271">
        <f>V412-V425</f>
        <v>1</v>
      </c>
      <c r="Y425" s="292">
        <f>X425/V412</f>
        <v>1.1299435028248588E-3</v>
      </c>
    </row>
    <row r="426" spans="1:25" x14ac:dyDescent="0.2">
      <c r="A426" s="273" t="s">
        <v>28</v>
      </c>
      <c r="B426" s="218">
        <v>157</v>
      </c>
      <c r="C426" s="985">
        <v>158.5</v>
      </c>
      <c r="D426" s="985">
        <v>157</v>
      </c>
      <c r="E426" s="985">
        <v>157.5</v>
      </c>
      <c r="F426" s="219">
        <v>158.5</v>
      </c>
      <c r="G426" s="218">
        <v>155.5</v>
      </c>
      <c r="H426" s="985">
        <v>158.5</v>
      </c>
      <c r="I426" s="985">
        <v>157.5</v>
      </c>
      <c r="J426" s="985">
        <v>158.5</v>
      </c>
      <c r="K426" s="219">
        <v>157</v>
      </c>
      <c r="L426" s="218">
        <v>154.5</v>
      </c>
      <c r="M426" s="985">
        <v>158.5</v>
      </c>
      <c r="N426" s="985">
        <v>154.5</v>
      </c>
      <c r="O426" s="985">
        <v>158.5</v>
      </c>
      <c r="P426" s="219">
        <v>158.5</v>
      </c>
      <c r="Q426" s="218">
        <v>158</v>
      </c>
      <c r="R426" s="985">
        <v>158.5</v>
      </c>
      <c r="S426" s="985">
        <v>158.5</v>
      </c>
      <c r="T426" s="985">
        <v>158.5</v>
      </c>
      <c r="U426" s="219">
        <v>158.5</v>
      </c>
      <c r="V426" s="394"/>
      <c r="W426" s="977" t="s">
        <v>57</v>
      </c>
      <c r="X426" s="977">
        <v>157.82</v>
      </c>
      <c r="Y426" s="527"/>
    </row>
    <row r="427" spans="1:25" ht="13.5" thickBot="1" x14ac:dyDescent="0.25">
      <c r="A427" s="274" t="s">
        <v>26</v>
      </c>
      <c r="B427" s="574">
        <f t="shared" ref="B427:U427" si="81">(B426-B413)</f>
        <v>0</v>
      </c>
      <c r="C427" s="575">
        <f t="shared" si="81"/>
        <v>0</v>
      </c>
      <c r="D427" s="575">
        <f t="shared" si="81"/>
        <v>0</v>
      </c>
      <c r="E427" s="575">
        <f t="shared" si="81"/>
        <v>0</v>
      </c>
      <c r="F427" s="576">
        <f t="shared" si="81"/>
        <v>0</v>
      </c>
      <c r="G427" s="574">
        <f t="shared" si="81"/>
        <v>0</v>
      </c>
      <c r="H427" s="575">
        <f t="shared" si="81"/>
        <v>0</v>
      </c>
      <c r="I427" s="575">
        <f t="shared" si="81"/>
        <v>0</v>
      </c>
      <c r="J427" s="575">
        <f t="shared" si="81"/>
        <v>0</v>
      </c>
      <c r="K427" s="576">
        <f t="shared" si="81"/>
        <v>0</v>
      </c>
      <c r="L427" s="574">
        <f t="shared" si="81"/>
        <v>0</v>
      </c>
      <c r="M427" s="575">
        <f t="shared" si="81"/>
        <v>0</v>
      </c>
      <c r="N427" s="575">
        <f t="shared" si="81"/>
        <v>0</v>
      </c>
      <c r="O427" s="575">
        <f t="shared" si="81"/>
        <v>0</v>
      </c>
      <c r="P427" s="576">
        <f t="shared" si="81"/>
        <v>0</v>
      </c>
      <c r="Q427" s="574">
        <f t="shared" si="81"/>
        <v>0</v>
      </c>
      <c r="R427" s="575">
        <f t="shared" si="81"/>
        <v>0</v>
      </c>
      <c r="S427" s="575">
        <f t="shared" si="81"/>
        <v>0</v>
      </c>
      <c r="T427" s="575">
        <f t="shared" si="81"/>
        <v>0</v>
      </c>
      <c r="U427" s="576">
        <f t="shared" si="81"/>
        <v>0</v>
      </c>
      <c r="V427" s="395"/>
      <c r="W427" s="977" t="s">
        <v>26</v>
      </c>
      <c r="X427" s="880">
        <f>X426-X413</f>
        <v>-0.46999999999999886</v>
      </c>
      <c r="Y427" s="977"/>
    </row>
    <row r="429" spans="1:25" ht="13.5" thickBot="1" x14ac:dyDescent="0.25"/>
    <row r="430" spans="1:25" ht="13.5" thickBot="1" x14ac:dyDescent="0.25">
      <c r="A430" s="278" t="s">
        <v>352</v>
      </c>
      <c r="B430" s="1140" t="s">
        <v>53</v>
      </c>
      <c r="C430" s="1141"/>
      <c r="D430" s="1141"/>
      <c r="E430" s="1141"/>
      <c r="F430" s="1142"/>
      <c r="G430" s="1140" t="s">
        <v>140</v>
      </c>
      <c r="H430" s="1141"/>
      <c r="I430" s="1141"/>
      <c r="J430" s="1141"/>
      <c r="K430" s="1142"/>
      <c r="L430" s="1140" t="s">
        <v>63</v>
      </c>
      <c r="M430" s="1141"/>
      <c r="N430" s="1141"/>
      <c r="O430" s="1141"/>
      <c r="P430" s="1142"/>
      <c r="Q430" s="1140" t="s">
        <v>64</v>
      </c>
      <c r="R430" s="1141"/>
      <c r="S430" s="1141"/>
      <c r="T430" s="1141"/>
      <c r="U430" s="1142"/>
      <c r="V430" s="1134" t="s">
        <v>0</v>
      </c>
      <c r="W430" s="981">
        <v>260</v>
      </c>
      <c r="X430" s="981"/>
      <c r="Y430" s="981"/>
    </row>
    <row r="431" spans="1:25" ht="13.5" thickBot="1" x14ac:dyDescent="0.25">
      <c r="A431" s="231" t="s">
        <v>2</v>
      </c>
      <c r="B431" s="401">
        <v>1</v>
      </c>
      <c r="C431" s="402">
        <v>2</v>
      </c>
      <c r="D431" s="402">
        <v>3</v>
      </c>
      <c r="E431" s="402">
        <v>4</v>
      </c>
      <c r="F431" s="479">
        <v>5</v>
      </c>
      <c r="G431" s="401">
        <v>1</v>
      </c>
      <c r="H431" s="402">
        <v>2</v>
      </c>
      <c r="I431" s="402">
        <v>3</v>
      </c>
      <c r="J431" s="402">
        <v>4</v>
      </c>
      <c r="K431" s="479">
        <v>5</v>
      </c>
      <c r="L431" s="401">
        <v>1</v>
      </c>
      <c r="M431" s="402">
        <v>2</v>
      </c>
      <c r="N431" s="402">
        <v>3</v>
      </c>
      <c r="O431" s="402">
        <v>4</v>
      </c>
      <c r="P431" s="479">
        <v>5</v>
      </c>
      <c r="Q431" s="401">
        <v>1</v>
      </c>
      <c r="R431" s="402">
        <v>2</v>
      </c>
      <c r="S431" s="402">
        <v>3</v>
      </c>
      <c r="T431" s="402">
        <v>4</v>
      </c>
      <c r="U431" s="479">
        <v>5</v>
      </c>
      <c r="V431" s="1136"/>
      <c r="W431" s="981"/>
      <c r="X431" s="981"/>
      <c r="Y431" s="981"/>
    </row>
    <row r="432" spans="1:25" x14ac:dyDescent="0.2">
      <c r="A432" s="236" t="s">
        <v>3</v>
      </c>
      <c r="B432" s="740">
        <v>4205</v>
      </c>
      <c r="C432" s="741">
        <v>4205</v>
      </c>
      <c r="D432" s="405">
        <v>4205</v>
      </c>
      <c r="E432" s="405">
        <v>4205</v>
      </c>
      <c r="F432" s="406">
        <v>4205</v>
      </c>
      <c r="G432" s="740">
        <v>4205</v>
      </c>
      <c r="H432" s="741">
        <v>4205</v>
      </c>
      <c r="I432" s="405">
        <v>4205</v>
      </c>
      <c r="J432" s="405">
        <v>4205</v>
      </c>
      <c r="K432" s="406">
        <v>4205</v>
      </c>
      <c r="L432" s="740">
        <v>4205</v>
      </c>
      <c r="M432" s="741">
        <v>4205</v>
      </c>
      <c r="N432" s="405">
        <v>4205</v>
      </c>
      <c r="O432" s="405">
        <v>4205</v>
      </c>
      <c r="P432" s="406">
        <v>4205</v>
      </c>
      <c r="Q432" s="740">
        <v>4205</v>
      </c>
      <c r="R432" s="741">
        <v>4205</v>
      </c>
      <c r="S432" s="405">
        <v>4205</v>
      </c>
      <c r="T432" s="405">
        <v>4205</v>
      </c>
      <c r="U432" s="406">
        <v>4205</v>
      </c>
      <c r="V432" s="411">
        <v>4205</v>
      </c>
      <c r="W432" s="981"/>
      <c r="X432" s="981"/>
      <c r="Y432" s="981"/>
    </row>
    <row r="433" spans="1:25" x14ac:dyDescent="0.2">
      <c r="A433" s="242" t="s">
        <v>6</v>
      </c>
      <c r="B433" s="306">
        <v>4004</v>
      </c>
      <c r="C433" s="307">
        <v>4242</v>
      </c>
      <c r="D433" s="307">
        <v>4373</v>
      </c>
      <c r="E433" s="307">
        <v>4336</v>
      </c>
      <c r="F433" s="407">
        <v>4397</v>
      </c>
      <c r="G433" s="306">
        <v>4064</v>
      </c>
      <c r="H433" s="307">
        <v>4233</v>
      </c>
      <c r="I433" s="307">
        <v>3910</v>
      </c>
      <c r="J433" s="307">
        <v>4277</v>
      </c>
      <c r="K433" s="407">
        <v>4405</v>
      </c>
      <c r="L433" s="306">
        <v>4120</v>
      </c>
      <c r="M433" s="307">
        <v>4191</v>
      </c>
      <c r="N433" s="307">
        <v>4317</v>
      </c>
      <c r="O433" s="307">
        <v>4354</v>
      </c>
      <c r="P433" s="407">
        <v>4671</v>
      </c>
      <c r="Q433" s="306">
        <v>3827</v>
      </c>
      <c r="R433" s="307">
        <v>4150</v>
      </c>
      <c r="S433" s="307">
        <v>3918</v>
      </c>
      <c r="T433" s="307">
        <v>4080</v>
      </c>
      <c r="U433" s="407">
        <v>4413</v>
      </c>
      <c r="V433" s="397">
        <v>4227</v>
      </c>
      <c r="W433" s="527"/>
      <c r="X433" s="475"/>
      <c r="Y433" s="981"/>
    </row>
    <row r="434" spans="1:25" x14ac:dyDescent="0.2">
      <c r="A434" s="231" t="s">
        <v>7</v>
      </c>
      <c r="B434" s="480">
        <v>100</v>
      </c>
      <c r="C434" s="310">
        <v>93.3</v>
      </c>
      <c r="D434" s="310">
        <v>100</v>
      </c>
      <c r="E434" s="309">
        <v>100</v>
      </c>
      <c r="F434" s="638">
        <v>100</v>
      </c>
      <c r="G434" s="480">
        <v>100</v>
      </c>
      <c r="H434" s="310">
        <v>100</v>
      </c>
      <c r="I434" s="310">
        <v>100</v>
      </c>
      <c r="J434" s="309">
        <v>100</v>
      </c>
      <c r="K434" s="638">
        <v>100</v>
      </c>
      <c r="L434" s="480">
        <v>86.7</v>
      </c>
      <c r="M434" s="310">
        <v>100</v>
      </c>
      <c r="N434" s="310">
        <v>100</v>
      </c>
      <c r="O434" s="309">
        <v>100</v>
      </c>
      <c r="P434" s="638">
        <v>93.3</v>
      </c>
      <c r="Q434" s="480">
        <v>100</v>
      </c>
      <c r="R434" s="310">
        <v>93.3</v>
      </c>
      <c r="S434" s="310">
        <v>60</v>
      </c>
      <c r="T434" s="309">
        <v>100</v>
      </c>
      <c r="U434" s="638">
        <v>100</v>
      </c>
      <c r="V434" s="398">
        <v>88.5</v>
      </c>
      <c r="W434" s="981"/>
      <c r="X434" s="981"/>
      <c r="Y434" s="981"/>
    </row>
    <row r="435" spans="1:25" x14ac:dyDescent="0.2">
      <c r="A435" s="231" t="s">
        <v>8</v>
      </c>
      <c r="B435" s="482">
        <v>3.2000000000000001E-2</v>
      </c>
      <c r="C435" s="311">
        <v>5.0999999999999997E-2</v>
      </c>
      <c r="D435" s="311">
        <v>5.5E-2</v>
      </c>
      <c r="E435" s="253">
        <v>0.05</v>
      </c>
      <c r="F435" s="254">
        <v>3.5999999999999997E-2</v>
      </c>
      <c r="G435" s="482">
        <v>4.2000000000000003E-2</v>
      </c>
      <c r="H435" s="311">
        <v>0.05</v>
      </c>
      <c r="I435" s="311">
        <v>0.05</v>
      </c>
      <c r="J435" s="253">
        <v>3.9E-2</v>
      </c>
      <c r="K435" s="254">
        <v>4.3999999999999997E-2</v>
      </c>
      <c r="L435" s="482">
        <v>6.2E-2</v>
      </c>
      <c r="M435" s="311">
        <v>5.1999999999999998E-2</v>
      </c>
      <c r="N435" s="311">
        <v>4.3999999999999997E-2</v>
      </c>
      <c r="O435" s="253">
        <v>2.8000000000000001E-2</v>
      </c>
      <c r="P435" s="254">
        <v>4.9000000000000002E-2</v>
      </c>
      <c r="Q435" s="482">
        <v>4.4999999999999998E-2</v>
      </c>
      <c r="R435" s="311">
        <v>4.3999999999999997E-2</v>
      </c>
      <c r="S435" s="311">
        <v>0.109</v>
      </c>
      <c r="T435" s="253">
        <v>3.2000000000000001E-2</v>
      </c>
      <c r="U435" s="254">
        <v>4.2000000000000003E-2</v>
      </c>
      <c r="V435" s="399">
        <v>6.5000000000000002E-2</v>
      </c>
      <c r="W435" s="981"/>
      <c r="X435" s="475"/>
      <c r="Y435" s="981"/>
    </row>
    <row r="436" spans="1:25" x14ac:dyDescent="0.2">
      <c r="A436" s="242" t="s">
        <v>1</v>
      </c>
      <c r="B436" s="257">
        <f t="shared" ref="B436:U436" si="82">B433/B432*100-100</f>
        <v>-4.780023781212833</v>
      </c>
      <c r="C436" s="258">
        <f t="shared" si="82"/>
        <v>0.87990487514863958</v>
      </c>
      <c r="D436" s="258">
        <f t="shared" si="82"/>
        <v>3.9952437574316377</v>
      </c>
      <c r="E436" s="258">
        <f t="shared" si="82"/>
        <v>3.1153388822829982</v>
      </c>
      <c r="F436" s="259">
        <f t="shared" si="82"/>
        <v>4.5659928656361473</v>
      </c>
      <c r="G436" s="257">
        <f t="shared" si="82"/>
        <v>-3.3531510107015521</v>
      </c>
      <c r="H436" s="258">
        <f t="shared" si="82"/>
        <v>0.66587395957193962</v>
      </c>
      <c r="I436" s="258">
        <f t="shared" si="82"/>
        <v>-7.0154577883472058</v>
      </c>
      <c r="J436" s="258">
        <f t="shared" si="82"/>
        <v>1.7122473246135428</v>
      </c>
      <c r="K436" s="259">
        <f t="shared" si="82"/>
        <v>4.7562425683709932</v>
      </c>
      <c r="L436" s="257">
        <f t="shared" si="82"/>
        <v>-2.0214030915576728</v>
      </c>
      <c r="M436" s="258">
        <f t="shared" si="82"/>
        <v>-0.33293697978596981</v>
      </c>
      <c r="N436" s="258">
        <f t="shared" si="82"/>
        <v>2.6634958382877585</v>
      </c>
      <c r="O436" s="258">
        <f t="shared" si="82"/>
        <v>3.5434007134363981</v>
      </c>
      <c r="P436" s="259">
        <f t="shared" si="82"/>
        <v>11.082045184304405</v>
      </c>
      <c r="Q436" s="257">
        <f t="shared" si="82"/>
        <v>-8.9892984542211565</v>
      </c>
      <c r="R436" s="258">
        <f t="shared" si="82"/>
        <v>-1.3079667063020253</v>
      </c>
      <c r="S436" s="258">
        <f t="shared" si="82"/>
        <v>-6.8252080856123598</v>
      </c>
      <c r="T436" s="258">
        <f t="shared" si="82"/>
        <v>-2.9726516052318743</v>
      </c>
      <c r="U436" s="259">
        <f t="shared" si="82"/>
        <v>4.946492271105825</v>
      </c>
      <c r="V436" s="390">
        <f>V433/V432*100-100</f>
        <v>0.52318668252080158</v>
      </c>
      <c r="W436" s="878"/>
      <c r="X436" s="981"/>
      <c r="Y436" s="981"/>
    </row>
    <row r="437" spans="1:25" ht="13.5" thickBot="1" x14ac:dyDescent="0.25">
      <c r="A437" s="261" t="s">
        <v>27</v>
      </c>
      <c r="B437" s="262">
        <f t="shared" ref="B437:V437" si="83">B433-B420</f>
        <v>63</v>
      </c>
      <c r="C437" s="263">
        <f t="shared" si="83"/>
        <v>77</v>
      </c>
      <c r="D437" s="263">
        <f t="shared" si="83"/>
        <v>206</v>
      </c>
      <c r="E437" s="263">
        <f t="shared" si="83"/>
        <v>80</v>
      </c>
      <c r="F437" s="264">
        <f t="shared" si="83"/>
        <v>5</v>
      </c>
      <c r="G437" s="262">
        <f t="shared" si="83"/>
        <v>116</v>
      </c>
      <c r="H437" s="263">
        <f t="shared" si="83"/>
        <v>48</v>
      </c>
      <c r="I437" s="263">
        <f t="shared" si="83"/>
        <v>-18</v>
      </c>
      <c r="J437" s="263">
        <f t="shared" si="83"/>
        <v>157</v>
      </c>
      <c r="K437" s="264">
        <f t="shared" si="83"/>
        <v>63</v>
      </c>
      <c r="L437" s="262">
        <f t="shared" si="83"/>
        <v>121</v>
      </c>
      <c r="M437" s="263">
        <f t="shared" si="83"/>
        <v>49</v>
      </c>
      <c r="N437" s="263">
        <f t="shared" si="83"/>
        <v>102</v>
      </c>
      <c r="O437" s="263">
        <f t="shared" si="83"/>
        <v>111</v>
      </c>
      <c r="P437" s="264">
        <f t="shared" si="83"/>
        <v>127</v>
      </c>
      <c r="Q437" s="262">
        <f t="shared" si="83"/>
        <v>33</v>
      </c>
      <c r="R437" s="263">
        <f t="shared" si="83"/>
        <v>75</v>
      </c>
      <c r="S437" s="263">
        <f t="shared" si="83"/>
        <v>-139</v>
      </c>
      <c r="T437" s="263">
        <f t="shared" si="83"/>
        <v>21</v>
      </c>
      <c r="U437" s="264">
        <f t="shared" si="83"/>
        <v>3</v>
      </c>
      <c r="V437" s="400">
        <f t="shared" si="83"/>
        <v>69</v>
      </c>
      <c r="W437" s="527"/>
      <c r="X437" s="981"/>
      <c r="Y437" s="981"/>
    </row>
    <row r="438" spans="1:25" x14ac:dyDescent="0.2">
      <c r="A438" s="273" t="s">
        <v>52</v>
      </c>
      <c r="B438" s="567">
        <v>52</v>
      </c>
      <c r="C438" s="556">
        <v>53</v>
      </c>
      <c r="D438" s="556">
        <v>15</v>
      </c>
      <c r="E438" s="556">
        <v>52</v>
      </c>
      <c r="F438" s="568">
        <v>53</v>
      </c>
      <c r="G438" s="567">
        <v>53</v>
      </c>
      <c r="H438" s="556">
        <v>53</v>
      </c>
      <c r="I438" s="556">
        <v>14</v>
      </c>
      <c r="J438" s="556">
        <v>53</v>
      </c>
      <c r="K438" s="568">
        <v>53</v>
      </c>
      <c r="L438" s="567">
        <v>44</v>
      </c>
      <c r="M438" s="556">
        <v>44</v>
      </c>
      <c r="N438" s="556">
        <v>14</v>
      </c>
      <c r="O438" s="556">
        <v>44</v>
      </c>
      <c r="P438" s="568">
        <v>44</v>
      </c>
      <c r="Q438" s="567">
        <v>45</v>
      </c>
      <c r="R438" s="556">
        <v>45</v>
      </c>
      <c r="S438" s="556">
        <v>16</v>
      </c>
      <c r="T438" s="556">
        <v>45</v>
      </c>
      <c r="U438" s="568">
        <v>47</v>
      </c>
      <c r="V438" s="393">
        <f>SUM(B438:U438)</f>
        <v>839</v>
      </c>
      <c r="W438" s="981" t="s">
        <v>56</v>
      </c>
      <c r="X438" s="271">
        <f>V425-V438</f>
        <v>45</v>
      </c>
      <c r="Y438" s="292">
        <f>X438/V425</f>
        <v>5.090497737556561E-2</v>
      </c>
    </row>
    <row r="439" spans="1:25" x14ac:dyDescent="0.2">
      <c r="A439" s="273" t="s">
        <v>28</v>
      </c>
      <c r="B439" s="218">
        <v>158</v>
      </c>
      <c r="C439" s="983">
        <v>159</v>
      </c>
      <c r="D439" s="983">
        <v>157.5</v>
      </c>
      <c r="E439" s="983">
        <v>158</v>
      </c>
      <c r="F439" s="219">
        <v>159</v>
      </c>
      <c r="G439" s="218">
        <v>156.5</v>
      </c>
      <c r="H439" s="983">
        <v>159</v>
      </c>
      <c r="I439" s="983">
        <v>158.5</v>
      </c>
      <c r="J439" s="983">
        <v>159</v>
      </c>
      <c r="K439" s="219">
        <v>157.5</v>
      </c>
      <c r="L439" s="218">
        <v>155.5</v>
      </c>
      <c r="M439" s="983">
        <v>159</v>
      </c>
      <c r="N439" s="983">
        <v>155</v>
      </c>
      <c r="O439" s="983">
        <v>159</v>
      </c>
      <c r="P439" s="219">
        <v>159</v>
      </c>
      <c r="Q439" s="218">
        <v>159</v>
      </c>
      <c r="R439" s="983">
        <v>159.5</v>
      </c>
      <c r="S439" s="983">
        <v>159.5</v>
      </c>
      <c r="T439" s="983">
        <v>159.5</v>
      </c>
      <c r="U439" s="219">
        <v>159</v>
      </c>
      <c r="V439" s="394"/>
      <c r="W439" s="981" t="s">
        <v>57</v>
      </c>
      <c r="X439" s="981">
        <v>158.07</v>
      </c>
      <c r="Y439" s="527"/>
    </row>
    <row r="440" spans="1:25" ht="13.5" thickBot="1" x14ac:dyDescent="0.25">
      <c r="A440" s="274" t="s">
        <v>26</v>
      </c>
      <c r="B440" s="574">
        <f t="shared" ref="B440:U440" si="84">(B439-B426)</f>
        <v>1</v>
      </c>
      <c r="C440" s="575">
        <f t="shared" si="84"/>
        <v>0.5</v>
      </c>
      <c r="D440" s="575">
        <f t="shared" si="84"/>
        <v>0.5</v>
      </c>
      <c r="E440" s="575">
        <f t="shared" si="84"/>
        <v>0.5</v>
      </c>
      <c r="F440" s="576">
        <f t="shared" si="84"/>
        <v>0.5</v>
      </c>
      <c r="G440" s="574">
        <f t="shared" si="84"/>
        <v>1</v>
      </c>
      <c r="H440" s="575">
        <f t="shared" si="84"/>
        <v>0.5</v>
      </c>
      <c r="I440" s="575">
        <f t="shared" si="84"/>
        <v>1</v>
      </c>
      <c r="J440" s="575">
        <f t="shared" si="84"/>
        <v>0.5</v>
      </c>
      <c r="K440" s="576">
        <f t="shared" si="84"/>
        <v>0.5</v>
      </c>
      <c r="L440" s="574">
        <f t="shared" si="84"/>
        <v>1</v>
      </c>
      <c r="M440" s="575">
        <f t="shared" si="84"/>
        <v>0.5</v>
      </c>
      <c r="N440" s="575">
        <f t="shared" si="84"/>
        <v>0.5</v>
      </c>
      <c r="O440" s="575">
        <f t="shared" si="84"/>
        <v>0.5</v>
      </c>
      <c r="P440" s="576">
        <f t="shared" si="84"/>
        <v>0.5</v>
      </c>
      <c r="Q440" s="574">
        <f t="shared" si="84"/>
        <v>1</v>
      </c>
      <c r="R440" s="575">
        <f t="shared" si="84"/>
        <v>1</v>
      </c>
      <c r="S440" s="575">
        <f t="shared" si="84"/>
        <v>1</v>
      </c>
      <c r="T440" s="575">
        <f t="shared" si="84"/>
        <v>1</v>
      </c>
      <c r="U440" s="576">
        <f t="shared" si="84"/>
        <v>0.5</v>
      </c>
      <c r="V440" s="395"/>
      <c r="W440" s="981" t="s">
        <v>26</v>
      </c>
      <c r="X440" s="880">
        <f>X439-X426</f>
        <v>0.25</v>
      </c>
      <c r="Y440" s="981"/>
    </row>
    <row r="441" spans="1:25" x14ac:dyDescent="0.2">
      <c r="P441" s="200" t="s">
        <v>76</v>
      </c>
    </row>
    <row r="442" spans="1:25" ht="13.5" thickBot="1" x14ac:dyDescent="0.25"/>
    <row r="443" spans="1:25" ht="13.5" thickBot="1" x14ac:dyDescent="0.25">
      <c r="A443" s="278" t="s">
        <v>353</v>
      </c>
      <c r="B443" s="1140" t="s">
        <v>53</v>
      </c>
      <c r="C443" s="1141"/>
      <c r="D443" s="1141"/>
      <c r="E443" s="1141"/>
      <c r="F443" s="1142"/>
      <c r="G443" s="1140" t="s">
        <v>140</v>
      </c>
      <c r="H443" s="1141"/>
      <c r="I443" s="1141"/>
      <c r="J443" s="1141"/>
      <c r="K443" s="1142"/>
      <c r="L443" s="1140" t="s">
        <v>63</v>
      </c>
      <c r="M443" s="1141"/>
      <c r="N443" s="1141"/>
      <c r="O443" s="1141"/>
      <c r="P443" s="1142"/>
      <c r="Q443" s="1140" t="s">
        <v>64</v>
      </c>
      <c r="R443" s="1141"/>
      <c r="S443" s="1141"/>
      <c r="T443" s="1141"/>
      <c r="U443" s="1142"/>
      <c r="V443" s="1134" t="s">
        <v>0</v>
      </c>
      <c r="W443" s="986">
        <v>260</v>
      </c>
      <c r="X443" s="986"/>
      <c r="Y443" s="986"/>
    </row>
    <row r="444" spans="1:25" ht="13.5" thickBot="1" x14ac:dyDescent="0.25">
      <c r="A444" s="231" t="s">
        <v>2</v>
      </c>
      <c r="B444" s="401">
        <v>1</v>
      </c>
      <c r="C444" s="402">
        <v>2</v>
      </c>
      <c r="D444" s="402">
        <v>3</v>
      </c>
      <c r="E444" s="402">
        <v>4</v>
      </c>
      <c r="F444" s="479">
        <v>5</v>
      </c>
      <c r="G444" s="401">
        <v>1</v>
      </c>
      <c r="H444" s="402">
        <v>2</v>
      </c>
      <c r="I444" s="402">
        <v>3</v>
      </c>
      <c r="J444" s="402">
        <v>4</v>
      </c>
      <c r="K444" s="479">
        <v>5</v>
      </c>
      <c r="L444" s="401">
        <v>1</v>
      </c>
      <c r="M444" s="402">
        <v>2</v>
      </c>
      <c r="N444" s="402">
        <v>3</v>
      </c>
      <c r="O444" s="402">
        <v>4</v>
      </c>
      <c r="P444" s="479">
        <v>5</v>
      </c>
      <c r="Q444" s="401">
        <v>1</v>
      </c>
      <c r="R444" s="402">
        <v>2</v>
      </c>
      <c r="S444" s="402">
        <v>3</v>
      </c>
      <c r="T444" s="402">
        <v>4</v>
      </c>
      <c r="U444" s="479">
        <v>5</v>
      </c>
      <c r="V444" s="1136"/>
      <c r="W444" s="986"/>
      <c r="X444" s="986"/>
      <c r="Y444" s="986"/>
    </row>
    <row r="445" spans="1:25" x14ac:dyDescent="0.2">
      <c r="A445" s="236" t="s">
        <v>3</v>
      </c>
      <c r="B445" s="740">
        <v>4220</v>
      </c>
      <c r="C445" s="741">
        <v>4220</v>
      </c>
      <c r="D445" s="405">
        <v>4220</v>
      </c>
      <c r="E445" s="405">
        <v>4220</v>
      </c>
      <c r="F445" s="406">
        <v>4220</v>
      </c>
      <c r="G445" s="740">
        <v>4220</v>
      </c>
      <c r="H445" s="741">
        <v>4220</v>
      </c>
      <c r="I445" s="405">
        <v>4220</v>
      </c>
      <c r="J445" s="405">
        <v>4220</v>
      </c>
      <c r="K445" s="406">
        <v>4220</v>
      </c>
      <c r="L445" s="740">
        <v>4220</v>
      </c>
      <c r="M445" s="741">
        <v>4220</v>
      </c>
      <c r="N445" s="405">
        <v>4220</v>
      </c>
      <c r="O445" s="405">
        <v>4220</v>
      </c>
      <c r="P445" s="406">
        <v>4220</v>
      </c>
      <c r="Q445" s="740">
        <v>4220</v>
      </c>
      <c r="R445" s="741">
        <v>4220</v>
      </c>
      <c r="S445" s="405">
        <v>4220</v>
      </c>
      <c r="T445" s="405">
        <v>4220</v>
      </c>
      <c r="U445" s="406">
        <v>4220</v>
      </c>
      <c r="V445" s="411">
        <v>4220</v>
      </c>
      <c r="W445" s="986"/>
      <c r="X445" s="986"/>
      <c r="Y445" s="986"/>
    </row>
    <row r="446" spans="1:25" x14ac:dyDescent="0.2">
      <c r="A446" s="242" t="s">
        <v>6</v>
      </c>
      <c r="B446" s="306">
        <v>4082</v>
      </c>
      <c r="C446" s="307">
        <v>4306</v>
      </c>
      <c r="D446" s="307">
        <v>4382</v>
      </c>
      <c r="E446" s="307">
        <v>4328</v>
      </c>
      <c r="F446" s="407">
        <v>4487</v>
      </c>
      <c r="G446" s="306">
        <v>4121</v>
      </c>
      <c r="H446" s="307">
        <v>4260</v>
      </c>
      <c r="I446" s="307">
        <v>4059</v>
      </c>
      <c r="J446" s="307">
        <v>4250</v>
      </c>
      <c r="K446" s="407">
        <v>4432</v>
      </c>
      <c r="L446" s="306">
        <v>4187</v>
      </c>
      <c r="M446" s="307">
        <v>4331</v>
      </c>
      <c r="N446" s="307">
        <v>4507</v>
      </c>
      <c r="O446" s="307">
        <v>4420</v>
      </c>
      <c r="P446" s="407">
        <v>4753</v>
      </c>
      <c r="Q446" s="306">
        <v>3949</v>
      </c>
      <c r="R446" s="307">
        <v>4229</v>
      </c>
      <c r="S446" s="307">
        <v>4203</v>
      </c>
      <c r="T446" s="307">
        <v>4255</v>
      </c>
      <c r="U446" s="407">
        <v>4550</v>
      </c>
      <c r="V446" s="397">
        <v>4307</v>
      </c>
      <c r="W446" s="527"/>
      <c r="X446" s="475"/>
      <c r="Y446" s="986"/>
    </row>
    <row r="447" spans="1:25" x14ac:dyDescent="0.2">
      <c r="A447" s="231" t="s">
        <v>7</v>
      </c>
      <c r="B447" s="480">
        <v>100</v>
      </c>
      <c r="C447" s="310">
        <v>100</v>
      </c>
      <c r="D447" s="310">
        <v>100</v>
      </c>
      <c r="E447" s="309">
        <v>93.3</v>
      </c>
      <c r="F447" s="638">
        <v>100</v>
      </c>
      <c r="G447" s="480">
        <v>100</v>
      </c>
      <c r="H447" s="310">
        <v>100</v>
      </c>
      <c r="I447" s="310">
        <v>100</v>
      </c>
      <c r="J447" s="309">
        <v>86.7</v>
      </c>
      <c r="K447" s="638">
        <v>100</v>
      </c>
      <c r="L447" s="480">
        <v>93.3</v>
      </c>
      <c r="M447" s="310">
        <v>86.7</v>
      </c>
      <c r="N447" s="310">
        <v>100</v>
      </c>
      <c r="O447" s="309">
        <v>100</v>
      </c>
      <c r="P447" s="638">
        <v>86.7</v>
      </c>
      <c r="Q447" s="480">
        <v>86.7</v>
      </c>
      <c r="R447" s="310">
        <v>93.3</v>
      </c>
      <c r="S447" s="310">
        <v>60</v>
      </c>
      <c r="T447" s="309">
        <v>93.3</v>
      </c>
      <c r="U447" s="638">
        <v>93.3</v>
      </c>
      <c r="V447" s="398">
        <v>87.7</v>
      </c>
      <c r="W447" s="986"/>
      <c r="X447" s="986"/>
      <c r="Y447" s="986"/>
    </row>
    <row r="448" spans="1:25" x14ac:dyDescent="0.2">
      <c r="A448" s="231" t="s">
        <v>8</v>
      </c>
      <c r="B448" s="482">
        <v>3.4000000000000002E-2</v>
      </c>
      <c r="C448" s="311">
        <v>3.2000000000000001E-2</v>
      </c>
      <c r="D448" s="311">
        <v>7.0999999999999994E-2</v>
      </c>
      <c r="E448" s="253">
        <v>3.7999999999999999E-2</v>
      </c>
      <c r="F448" s="254">
        <v>0.04</v>
      </c>
      <c r="G448" s="482">
        <v>0.03</v>
      </c>
      <c r="H448" s="311">
        <v>4.9000000000000002E-2</v>
      </c>
      <c r="I448" s="311">
        <v>3.7999999999999999E-2</v>
      </c>
      <c r="J448" s="253">
        <v>6.4000000000000001E-2</v>
      </c>
      <c r="K448" s="254">
        <v>0.05</v>
      </c>
      <c r="L448" s="482">
        <v>0.06</v>
      </c>
      <c r="M448" s="311">
        <v>6.4000000000000001E-2</v>
      </c>
      <c r="N448" s="311">
        <v>3.6999999999999998E-2</v>
      </c>
      <c r="O448" s="253">
        <v>0.03</v>
      </c>
      <c r="P448" s="254">
        <v>5.5E-2</v>
      </c>
      <c r="Q448" s="482">
        <v>7.4999999999999997E-2</v>
      </c>
      <c r="R448" s="311">
        <v>0.06</v>
      </c>
      <c r="S448" s="311">
        <v>7.4999999999999997E-2</v>
      </c>
      <c r="T448" s="253">
        <v>5.5E-2</v>
      </c>
      <c r="U448" s="254">
        <v>6.2E-2</v>
      </c>
      <c r="V448" s="399">
        <v>6.6000000000000003E-2</v>
      </c>
      <c r="W448" s="986"/>
      <c r="X448" s="475"/>
      <c r="Y448" s="986"/>
    </row>
    <row r="449" spans="1:25" x14ac:dyDescent="0.2">
      <c r="A449" s="242" t="s">
        <v>1</v>
      </c>
      <c r="B449" s="257">
        <f t="shared" ref="B449:U449" si="85">B446/B445*100-100</f>
        <v>-3.2701421800947799</v>
      </c>
      <c r="C449" s="258">
        <f t="shared" si="85"/>
        <v>2.037914691943115</v>
      </c>
      <c r="D449" s="258">
        <f t="shared" si="85"/>
        <v>3.8388625592417043</v>
      </c>
      <c r="E449" s="258">
        <f t="shared" si="85"/>
        <v>2.5592417061611314</v>
      </c>
      <c r="F449" s="259">
        <f t="shared" si="85"/>
        <v>6.3270142180094808</v>
      </c>
      <c r="G449" s="257">
        <f t="shared" si="85"/>
        <v>-2.3459715639810383</v>
      </c>
      <c r="H449" s="258">
        <f t="shared" si="85"/>
        <v>0.94786729857820262</v>
      </c>
      <c r="I449" s="258">
        <f t="shared" si="85"/>
        <v>-3.8151658767772432</v>
      </c>
      <c r="J449" s="258">
        <f t="shared" si="85"/>
        <v>0.71090047393364841</v>
      </c>
      <c r="K449" s="259">
        <f t="shared" si="85"/>
        <v>5.0236966824644469</v>
      </c>
      <c r="L449" s="257">
        <f t="shared" si="85"/>
        <v>-0.78199052132701752</v>
      </c>
      <c r="M449" s="258">
        <f t="shared" si="85"/>
        <v>2.6303317535544863</v>
      </c>
      <c r="N449" s="258">
        <f t="shared" si="85"/>
        <v>6.8009478672985608</v>
      </c>
      <c r="O449" s="258">
        <f t="shared" si="85"/>
        <v>4.7393364928909989</v>
      </c>
      <c r="P449" s="259">
        <f t="shared" si="85"/>
        <v>12.630331753554501</v>
      </c>
      <c r="Q449" s="257">
        <f t="shared" si="85"/>
        <v>-6.4218009478672968</v>
      </c>
      <c r="R449" s="258">
        <f t="shared" si="85"/>
        <v>0.2132701421800931</v>
      </c>
      <c r="S449" s="258">
        <f t="shared" si="85"/>
        <v>-0.4028436018957251</v>
      </c>
      <c r="T449" s="258">
        <f t="shared" si="85"/>
        <v>0.82938388625592552</v>
      </c>
      <c r="U449" s="259">
        <f t="shared" si="85"/>
        <v>7.8199052132701468</v>
      </c>
      <c r="V449" s="390">
        <f>V446/V445*100-100</f>
        <v>2.0616113744075903</v>
      </c>
      <c r="W449" s="878"/>
      <c r="X449" s="986"/>
      <c r="Y449" s="986"/>
    </row>
    <row r="450" spans="1:25" ht="13.5" thickBot="1" x14ac:dyDescent="0.25">
      <c r="A450" s="261" t="s">
        <v>27</v>
      </c>
      <c r="B450" s="262">
        <f t="shared" ref="B450:V450" si="86">B446-B433</f>
        <v>78</v>
      </c>
      <c r="C450" s="263">
        <f t="shared" si="86"/>
        <v>64</v>
      </c>
      <c r="D450" s="263">
        <f t="shared" si="86"/>
        <v>9</v>
      </c>
      <c r="E450" s="263">
        <f t="shared" si="86"/>
        <v>-8</v>
      </c>
      <c r="F450" s="264">
        <f t="shared" si="86"/>
        <v>90</v>
      </c>
      <c r="G450" s="262">
        <f t="shared" si="86"/>
        <v>57</v>
      </c>
      <c r="H450" s="263">
        <f t="shared" si="86"/>
        <v>27</v>
      </c>
      <c r="I450" s="263">
        <f t="shared" si="86"/>
        <v>149</v>
      </c>
      <c r="J450" s="263">
        <f t="shared" si="86"/>
        <v>-27</v>
      </c>
      <c r="K450" s="264">
        <f t="shared" si="86"/>
        <v>27</v>
      </c>
      <c r="L450" s="262">
        <f t="shared" si="86"/>
        <v>67</v>
      </c>
      <c r="M450" s="263">
        <f t="shared" si="86"/>
        <v>140</v>
      </c>
      <c r="N450" s="263">
        <f t="shared" si="86"/>
        <v>190</v>
      </c>
      <c r="O450" s="263">
        <f t="shared" si="86"/>
        <v>66</v>
      </c>
      <c r="P450" s="264">
        <f t="shared" si="86"/>
        <v>82</v>
      </c>
      <c r="Q450" s="262">
        <f t="shared" si="86"/>
        <v>122</v>
      </c>
      <c r="R450" s="263">
        <f t="shared" si="86"/>
        <v>79</v>
      </c>
      <c r="S450" s="263">
        <f t="shared" si="86"/>
        <v>285</v>
      </c>
      <c r="T450" s="263">
        <f t="shared" si="86"/>
        <v>175</v>
      </c>
      <c r="U450" s="264">
        <f t="shared" si="86"/>
        <v>137</v>
      </c>
      <c r="V450" s="400">
        <f t="shared" si="86"/>
        <v>80</v>
      </c>
      <c r="W450" s="527"/>
      <c r="X450" s="986"/>
      <c r="Y450" s="986"/>
    </row>
    <row r="451" spans="1:25" x14ac:dyDescent="0.2">
      <c r="A451" s="273" t="s">
        <v>52</v>
      </c>
      <c r="B451" s="567">
        <v>52</v>
      </c>
      <c r="C451" s="556">
        <v>53</v>
      </c>
      <c r="D451" s="556">
        <v>15</v>
      </c>
      <c r="E451" s="556">
        <v>52</v>
      </c>
      <c r="F451" s="568">
        <v>53</v>
      </c>
      <c r="G451" s="567">
        <v>53</v>
      </c>
      <c r="H451" s="556">
        <v>53</v>
      </c>
      <c r="I451" s="556">
        <v>14</v>
      </c>
      <c r="J451" s="556">
        <v>53</v>
      </c>
      <c r="K451" s="568">
        <v>53</v>
      </c>
      <c r="L451" s="567">
        <v>44</v>
      </c>
      <c r="M451" s="556">
        <v>44</v>
      </c>
      <c r="N451" s="556">
        <v>14</v>
      </c>
      <c r="O451" s="556">
        <v>44</v>
      </c>
      <c r="P451" s="568">
        <v>44</v>
      </c>
      <c r="Q451" s="567">
        <v>45</v>
      </c>
      <c r="R451" s="556">
        <v>45</v>
      </c>
      <c r="S451" s="556">
        <v>16</v>
      </c>
      <c r="T451" s="556">
        <v>45</v>
      </c>
      <c r="U451" s="568">
        <v>46</v>
      </c>
      <c r="V451" s="393">
        <f>SUM(B451:U451)</f>
        <v>838</v>
      </c>
      <c r="W451" s="986" t="s">
        <v>56</v>
      </c>
      <c r="X451" s="271">
        <f>V438-V451</f>
        <v>1</v>
      </c>
      <c r="Y451" s="292">
        <f>X451/V438</f>
        <v>1.1918951132300357E-3</v>
      </c>
    </row>
    <row r="452" spans="1:25" x14ac:dyDescent="0.2">
      <c r="A452" s="273" t="s">
        <v>28</v>
      </c>
      <c r="B452" s="218">
        <v>158</v>
      </c>
      <c r="C452" s="998">
        <v>159</v>
      </c>
      <c r="D452" s="998">
        <v>157.5</v>
      </c>
      <c r="E452" s="998">
        <v>158</v>
      </c>
      <c r="F452" s="219">
        <v>159</v>
      </c>
      <c r="G452" s="218">
        <v>156.5</v>
      </c>
      <c r="H452" s="998">
        <v>159</v>
      </c>
      <c r="I452" s="998">
        <v>158.5</v>
      </c>
      <c r="J452" s="998">
        <v>159</v>
      </c>
      <c r="K452" s="219">
        <v>157.5</v>
      </c>
      <c r="L452" s="218">
        <v>155.5</v>
      </c>
      <c r="M452" s="998">
        <v>159</v>
      </c>
      <c r="N452" s="998">
        <v>155</v>
      </c>
      <c r="O452" s="998">
        <v>159</v>
      </c>
      <c r="P452" s="219">
        <v>159</v>
      </c>
      <c r="Q452" s="218">
        <v>159</v>
      </c>
      <c r="R452" s="998">
        <v>159.5</v>
      </c>
      <c r="S452" s="998">
        <v>159.5</v>
      </c>
      <c r="T452" s="998">
        <v>159.5</v>
      </c>
      <c r="U452" s="219">
        <v>159</v>
      </c>
      <c r="V452" s="394"/>
      <c r="W452" s="986" t="s">
        <v>57</v>
      </c>
      <c r="X452" s="986">
        <v>159.22999999999999</v>
      </c>
      <c r="Y452" s="527"/>
    </row>
    <row r="453" spans="1:25" ht="13.5" thickBot="1" x14ac:dyDescent="0.25">
      <c r="A453" s="274" t="s">
        <v>26</v>
      </c>
      <c r="B453" s="574">
        <f t="shared" ref="B453:U453" si="87">(B452-B439)</f>
        <v>0</v>
      </c>
      <c r="C453" s="575">
        <f t="shared" si="87"/>
        <v>0</v>
      </c>
      <c r="D453" s="575">
        <f t="shared" si="87"/>
        <v>0</v>
      </c>
      <c r="E453" s="575">
        <f t="shared" si="87"/>
        <v>0</v>
      </c>
      <c r="F453" s="576">
        <f t="shared" si="87"/>
        <v>0</v>
      </c>
      <c r="G453" s="574">
        <f t="shared" si="87"/>
        <v>0</v>
      </c>
      <c r="H453" s="575">
        <f t="shared" si="87"/>
        <v>0</v>
      </c>
      <c r="I453" s="575">
        <f t="shared" si="87"/>
        <v>0</v>
      </c>
      <c r="J453" s="575">
        <f t="shared" si="87"/>
        <v>0</v>
      </c>
      <c r="K453" s="576">
        <f t="shared" si="87"/>
        <v>0</v>
      </c>
      <c r="L453" s="574">
        <f t="shared" si="87"/>
        <v>0</v>
      </c>
      <c r="M453" s="575">
        <f t="shared" si="87"/>
        <v>0</v>
      </c>
      <c r="N453" s="575">
        <f t="shared" si="87"/>
        <v>0</v>
      </c>
      <c r="O453" s="575">
        <f t="shared" si="87"/>
        <v>0</v>
      </c>
      <c r="P453" s="576">
        <f t="shared" si="87"/>
        <v>0</v>
      </c>
      <c r="Q453" s="574">
        <f t="shared" si="87"/>
        <v>0</v>
      </c>
      <c r="R453" s="575">
        <f t="shared" si="87"/>
        <v>0</v>
      </c>
      <c r="S453" s="575">
        <f t="shared" si="87"/>
        <v>0</v>
      </c>
      <c r="T453" s="575">
        <f t="shared" si="87"/>
        <v>0</v>
      </c>
      <c r="U453" s="576">
        <f t="shared" si="87"/>
        <v>0</v>
      </c>
      <c r="V453" s="395"/>
      <c r="W453" s="986" t="s">
        <v>26</v>
      </c>
      <c r="X453" s="880">
        <f>X452-X439</f>
        <v>1.1599999999999966</v>
      </c>
      <c r="Y453" s="986"/>
    </row>
    <row r="455" spans="1:25" ht="13.5" thickBot="1" x14ac:dyDescent="0.25"/>
    <row r="456" spans="1:25" ht="13.5" thickBot="1" x14ac:dyDescent="0.25">
      <c r="A456" s="278" t="s">
        <v>354</v>
      </c>
      <c r="B456" s="1140" t="s">
        <v>53</v>
      </c>
      <c r="C456" s="1141"/>
      <c r="D456" s="1141"/>
      <c r="E456" s="1141"/>
      <c r="F456" s="1142"/>
      <c r="G456" s="1140" t="s">
        <v>140</v>
      </c>
      <c r="H456" s="1141"/>
      <c r="I456" s="1141"/>
      <c r="J456" s="1141"/>
      <c r="K456" s="1142"/>
      <c r="L456" s="1140" t="s">
        <v>63</v>
      </c>
      <c r="M456" s="1141"/>
      <c r="N456" s="1141"/>
      <c r="O456" s="1141"/>
      <c r="P456" s="1142"/>
      <c r="Q456" s="1140" t="s">
        <v>64</v>
      </c>
      <c r="R456" s="1141"/>
      <c r="S456" s="1141"/>
      <c r="T456" s="1141"/>
      <c r="U456" s="1142"/>
      <c r="V456" s="1134" t="s">
        <v>0</v>
      </c>
      <c r="W456" s="990">
        <v>260</v>
      </c>
      <c r="X456" s="990"/>
      <c r="Y456" s="990"/>
    </row>
    <row r="457" spans="1:25" ht="13.5" thickBot="1" x14ac:dyDescent="0.25">
      <c r="A457" s="231" t="s">
        <v>2</v>
      </c>
      <c r="B457" s="401">
        <v>1</v>
      </c>
      <c r="C457" s="402">
        <v>2</v>
      </c>
      <c r="D457" s="402">
        <v>3</v>
      </c>
      <c r="E457" s="402">
        <v>4</v>
      </c>
      <c r="F457" s="479">
        <v>5</v>
      </c>
      <c r="G457" s="401">
        <v>1</v>
      </c>
      <c r="H457" s="402">
        <v>2</v>
      </c>
      <c r="I457" s="402">
        <v>3</v>
      </c>
      <c r="J457" s="402">
        <v>4</v>
      </c>
      <c r="K457" s="479">
        <v>5</v>
      </c>
      <c r="L457" s="401">
        <v>1</v>
      </c>
      <c r="M457" s="402">
        <v>2</v>
      </c>
      <c r="N457" s="402">
        <v>3</v>
      </c>
      <c r="O457" s="402">
        <v>4</v>
      </c>
      <c r="P457" s="479">
        <v>5</v>
      </c>
      <c r="Q457" s="401">
        <v>1</v>
      </c>
      <c r="R457" s="402">
        <v>2</v>
      </c>
      <c r="S457" s="402">
        <v>3</v>
      </c>
      <c r="T457" s="402">
        <v>4</v>
      </c>
      <c r="U457" s="479">
        <v>5</v>
      </c>
      <c r="V457" s="1136"/>
      <c r="W457" s="990"/>
      <c r="X457" s="990"/>
      <c r="Y457" s="990"/>
    </row>
    <row r="458" spans="1:25" x14ac:dyDescent="0.2">
      <c r="A458" s="236" t="s">
        <v>3</v>
      </c>
      <c r="B458" s="740">
        <v>4235</v>
      </c>
      <c r="C458" s="741">
        <v>4235</v>
      </c>
      <c r="D458" s="405">
        <v>4235</v>
      </c>
      <c r="E458" s="405">
        <v>4235</v>
      </c>
      <c r="F458" s="406">
        <v>4235</v>
      </c>
      <c r="G458" s="740">
        <v>4235</v>
      </c>
      <c r="H458" s="741">
        <v>4235</v>
      </c>
      <c r="I458" s="405">
        <v>4235</v>
      </c>
      <c r="J458" s="405">
        <v>4235</v>
      </c>
      <c r="K458" s="406">
        <v>4235</v>
      </c>
      <c r="L458" s="740">
        <v>4235</v>
      </c>
      <c r="M458" s="741">
        <v>4235</v>
      </c>
      <c r="N458" s="405">
        <v>4235</v>
      </c>
      <c r="O458" s="405">
        <v>4235</v>
      </c>
      <c r="P458" s="406">
        <v>4235</v>
      </c>
      <c r="Q458" s="740">
        <v>4235</v>
      </c>
      <c r="R458" s="741">
        <v>4235</v>
      </c>
      <c r="S458" s="405">
        <v>4235</v>
      </c>
      <c r="T458" s="405">
        <v>4235</v>
      </c>
      <c r="U458" s="406">
        <v>4235</v>
      </c>
      <c r="V458" s="411">
        <v>4235</v>
      </c>
      <c r="W458" s="990"/>
      <c r="X458" s="990"/>
      <c r="Y458" s="990"/>
    </row>
    <row r="459" spans="1:25" x14ac:dyDescent="0.2">
      <c r="A459" s="242" t="s">
        <v>6</v>
      </c>
      <c r="B459" s="306">
        <v>4173</v>
      </c>
      <c r="C459" s="307">
        <v>4420</v>
      </c>
      <c r="D459" s="307">
        <v>4371</v>
      </c>
      <c r="E459" s="307">
        <v>4418</v>
      </c>
      <c r="F459" s="407">
        <v>4572</v>
      </c>
      <c r="G459" s="306">
        <v>4142</v>
      </c>
      <c r="H459" s="307">
        <v>4354</v>
      </c>
      <c r="I459" s="307">
        <v>3985</v>
      </c>
      <c r="J459" s="307">
        <v>4361</v>
      </c>
      <c r="K459" s="407">
        <v>4663</v>
      </c>
      <c r="L459" s="306">
        <v>4273</v>
      </c>
      <c r="M459" s="307">
        <v>4405</v>
      </c>
      <c r="N459" s="307">
        <v>4408</v>
      </c>
      <c r="O459" s="307">
        <v>4442</v>
      </c>
      <c r="P459" s="407">
        <v>4763</v>
      </c>
      <c r="Q459" s="306">
        <v>4129</v>
      </c>
      <c r="R459" s="307">
        <v>4300</v>
      </c>
      <c r="S459" s="307">
        <v>3846</v>
      </c>
      <c r="T459" s="307">
        <v>4305</v>
      </c>
      <c r="U459" s="407">
        <v>4647</v>
      </c>
      <c r="V459" s="397">
        <v>4379</v>
      </c>
      <c r="W459" s="527"/>
      <c r="X459" s="475"/>
      <c r="Y459" s="990"/>
    </row>
    <row r="460" spans="1:25" x14ac:dyDescent="0.2">
      <c r="A460" s="231" t="s">
        <v>7</v>
      </c>
      <c r="B460" s="480">
        <v>100</v>
      </c>
      <c r="C460" s="310">
        <v>93.3</v>
      </c>
      <c r="D460" s="310">
        <v>100</v>
      </c>
      <c r="E460" s="309">
        <v>93.3</v>
      </c>
      <c r="F460" s="638">
        <v>93.3</v>
      </c>
      <c r="G460" s="480">
        <v>100</v>
      </c>
      <c r="H460" s="310">
        <v>93.3</v>
      </c>
      <c r="I460" s="310">
        <v>100</v>
      </c>
      <c r="J460" s="309">
        <v>100</v>
      </c>
      <c r="K460" s="638">
        <v>93.3</v>
      </c>
      <c r="L460" s="480">
        <v>100</v>
      </c>
      <c r="M460" s="310">
        <v>86.7</v>
      </c>
      <c r="N460" s="310">
        <v>80</v>
      </c>
      <c r="O460" s="309">
        <v>93.3</v>
      </c>
      <c r="P460" s="638">
        <v>93.3</v>
      </c>
      <c r="Q460" s="480">
        <v>100</v>
      </c>
      <c r="R460" s="310">
        <v>93.3</v>
      </c>
      <c r="S460" s="310">
        <v>100</v>
      </c>
      <c r="T460" s="309">
        <v>93.3</v>
      </c>
      <c r="U460" s="638">
        <v>100</v>
      </c>
      <c r="V460" s="398">
        <v>86.9</v>
      </c>
      <c r="W460" s="990"/>
      <c r="X460" s="990"/>
      <c r="Y460" s="990"/>
    </row>
    <row r="461" spans="1:25" x14ac:dyDescent="0.2">
      <c r="A461" s="231" t="s">
        <v>8</v>
      </c>
      <c r="B461" s="482">
        <v>4.2000000000000003E-2</v>
      </c>
      <c r="C461" s="311">
        <v>4.8000000000000001E-2</v>
      </c>
      <c r="D461" s="311">
        <v>4.9000000000000002E-2</v>
      </c>
      <c r="E461" s="253">
        <v>5.8000000000000003E-2</v>
      </c>
      <c r="F461" s="254">
        <v>4.7E-2</v>
      </c>
      <c r="G461" s="482">
        <v>3.5000000000000003E-2</v>
      </c>
      <c r="H461" s="311">
        <v>6.0999999999999999E-2</v>
      </c>
      <c r="I461" s="311">
        <v>0.05</v>
      </c>
      <c r="J461" s="253">
        <v>3.9E-2</v>
      </c>
      <c r="K461" s="254">
        <v>4.2000000000000003E-2</v>
      </c>
      <c r="L461" s="482">
        <v>3.6999999999999998E-2</v>
      </c>
      <c r="M461" s="311">
        <v>6.5000000000000002E-2</v>
      </c>
      <c r="N461" s="311">
        <v>9.0999999999999998E-2</v>
      </c>
      <c r="O461" s="253">
        <v>5.7000000000000002E-2</v>
      </c>
      <c r="P461" s="254">
        <v>0.05</v>
      </c>
      <c r="Q461" s="482">
        <v>4.4999999999999998E-2</v>
      </c>
      <c r="R461" s="311">
        <v>0.06</v>
      </c>
      <c r="S461" s="311">
        <v>6.5000000000000002E-2</v>
      </c>
      <c r="T461" s="253">
        <v>5.0999999999999997E-2</v>
      </c>
      <c r="U461" s="254">
        <v>5.3999999999999999E-2</v>
      </c>
      <c r="V461" s="399">
        <v>6.7000000000000004E-2</v>
      </c>
      <c r="W461" s="990"/>
      <c r="X461" s="475"/>
      <c r="Y461" s="990"/>
    </row>
    <row r="462" spans="1:25" x14ac:dyDescent="0.2">
      <c r="A462" s="242" t="s">
        <v>1</v>
      </c>
      <c r="B462" s="257">
        <f t="shared" ref="B462:U462" si="88">B459/B458*100-100</f>
        <v>-1.4639905548996381</v>
      </c>
      <c r="C462" s="258">
        <f t="shared" si="88"/>
        <v>4.3683589138134664</v>
      </c>
      <c r="D462" s="258">
        <f t="shared" si="88"/>
        <v>3.2113341204250219</v>
      </c>
      <c r="E462" s="258">
        <f t="shared" si="88"/>
        <v>4.3211334120424993</v>
      </c>
      <c r="F462" s="259">
        <f t="shared" si="88"/>
        <v>7.9574970484061396</v>
      </c>
      <c r="G462" s="257">
        <f t="shared" si="88"/>
        <v>-2.1959858323494643</v>
      </c>
      <c r="H462" s="258">
        <f t="shared" si="88"/>
        <v>2.8099173553719083</v>
      </c>
      <c r="I462" s="258">
        <f t="shared" si="88"/>
        <v>-5.9031877213695338</v>
      </c>
      <c r="J462" s="258">
        <f t="shared" si="88"/>
        <v>2.9752066115702434</v>
      </c>
      <c r="K462" s="259">
        <f t="shared" si="88"/>
        <v>10.106257378984651</v>
      </c>
      <c r="L462" s="257">
        <f t="shared" si="88"/>
        <v>0.89728453364816119</v>
      </c>
      <c r="M462" s="258">
        <f t="shared" si="88"/>
        <v>4.0141676505312915</v>
      </c>
      <c r="N462" s="258">
        <f t="shared" si="88"/>
        <v>4.0850059031877208</v>
      </c>
      <c r="O462" s="258">
        <f t="shared" si="88"/>
        <v>4.8878394332939763</v>
      </c>
      <c r="P462" s="259">
        <f t="shared" si="88"/>
        <v>12.467532467532465</v>
      </c>
      <c r="Q462" s="257">
        <f t="shared" si="88"/>
        <v>-2.5029515938606863</v>
      </c>
      <c r="R462" s="258">
        <f t="shared" si="88"/>
        <v>1.5348288075560816</v>
      </c>
      <c r="S462" s="258">
        <f t="shared" si="88"/>
        <v>-9.1853600944509992</v>
      </c>
      <c r="T462" s="258">
        <f t="shared" si="88"/>
        <v>1.6528925619834638</v>
      </c>
      <c r="U462" s="259">
        <f t="shared" si="88"/>
        <v>9.7284533648169997</v>
      </c>
      <c r="V462" s="390">
        <f>V459/V458*100-100</f>
        <v>3.4002361275088617</v>
      </c>
      <c r="W462" s="878"/>
      <c r="X462" s="990"/>
      <c r="Y462" s="990"/>
    </row>
    <row r="463" spans="1:25" ht="13.5" thickBot="1" x14ac:dyDescent="0.25">
      <c r="A463" s="261" t="s">
        <v>27</v>
      </c>
      <c r="B463" s="262">
        <f t="shared" ref="B463:V463" si="89">B459-B446</f>
        <v>91</v>
      </c>
      <c r="C463" s="263">
        <f t="shared" si="89"/>
        <v>114</v>
      </c>
      <c r="D463" s="263">
        <f t="shared" si="89"/>
        <v>-11</v>
      </c>
      <c r="E463" s="263">
        <f t="shared" si="89"/>
        <v>90</v>
      </c>
      <c r="F463" s="264">
        <f t="shared" si="89"/>
        <v>85</v>
      </c>
      <c r="G463" s="262">
        <f t="shared" si="89"/>
        <v>21</v>
      </c>
      <c r="H463" s="263">
        <f t="shared" si="89"/>
        <v>94</v>
      </c>
      <c r="I463" s="263">
        <f t="shared" si="89"/>
        <v>-74</v>
      </c>
      <c r="J463" s="263">
        <f t="shared" si="89"/>
        <v>111</v>
      </c>
      <c r="K463" s="264">
        <f t="shared" si="89"/>
        <v>231</v>
      </c>
      <c r="L463" s="262">
        <f t="shared" si="89"/>
        <v>86</v>
      </c>
      <c r="M463" s="263">
        <f t="shared" si="89"/>
        <v>74</v>
      </c>
      <c r="N463" s="263">
        <f t="shared" si="89"/>
        <v>-99</v>
      </c>
      <c r="O463" s="263">
        <f t="shared" si="89"/>
        <v>22</v>
      </c>
      <c r="P463" s="264">
        <f t="shared" si="89"/>
        <v>10</v>
      </c>
      <c r="Q463" s="262">
        <f t="shared" si="89"/>
        <v>180</v>
      </c>
      <c r="R463" s="263">
        <f t="shared" si="89"/>
        <v>71</v>
      </c>
      <c r="S463" s="263">
        <f t="shared" si="89"/>
        <v>-357</v>
      </c>
      <c r="T463" s="263">
        <f t="shared" si="89"/>
        <v>50</v>
      </c>
      <c r="U463" s="264">
        <f t="shared" si="89"/>
        <v>97</v>
      </c>
      <c r="V463" s="400">
        <f t="shared" si="89"/>
        <v>72</v>
      </c>
      <c r="W463" s="527"/>
      <c r="X463" s="990"/>
      <c r="Y463" s="990"/>
    </row>
    <row r="464" spans="1:25" x14ac:dyDescent="0.2">
      <c r="A464" s="273" t="s">
        <v>52</v>
      </c>
      <c r="B464" s="567">
        <v>52</v>
      </c>
      <c r="C464" s="556">
        <v>53</v>
      </c>
      <c r="D464" s="556">
        <v>15</v>
      </c>
      <c r="E464" s="556">
        <v>52</v>
      </c>
      <c r="F464" s="568">
        <v>53</v>
      </c>
      <c r="G464" s="567">
        <v>53</v>
      </c>
      <c r="H464" s="556">
        <v>53</v>
      </c>
      <c r="I464" s="556">
        <v>14</v>
      </c>
      <c r="J464" s="556">
        <v>53</v>
      </c>
      <c r="K464" s="568">
        <v>53</v>
      </c>
      <c r="L464" s="567">
        <v>44</v>
      </c>
      <c r="M464" s="556">
        <v>44</v>
      </c>
      <c r="N464" s="556">
        <v>14</v>
      </c>
      <c r="O464" s="556">
        <v>44</v>
      </c>
      <c r="P464" s="568">
        <v>44</v>
      </c>
      <c r="Q464" s="567">
        <v>45</v>
      </c>
      <c r="R464" s="556">
        <v>45</v>
      </c>
      <c r="S464" s="556">
        <v>16</v>
      </c>
      <c r="T464" s="556">
        <v>45</v>
      </c>
      <c r="U464" s="568">
        <v>46</v>
      </c>
      <c r="V464" s="393">
        <f>SUM(B464:U464)</f>
        <v>838</v>
      </c>
      <c r="W464" s="990" t="s">
        <v>56</v>
      </c>
      <c r="X464" s="271">
        <f>V451-V464</f>
        <v>0</v>
      </c>
      <c r="Y464" s="292">
        <f>X464/V451</f>
        <v>0</v>
      </c>
    </row>
    <row r="465" spans="1:25" x14ac:dyDescent="0.2">
      <c r="A465" s="273" t="s">
        <v>28</v>
      </c>
      <c r="B465" s="218">
        <v>158</v>
      </c>
      <c r="C465" s="998">
        <v>159</v>
      </c>
      <c r="D465" s="998">
        <v>157.5</v>
      </c>
      <c r="E465" s="998">
        <v>158</v>
      </c>
      <c r="F465" s="219">
        <v>159</v>
      </c>
      <c r="G465" s="218">
        <v>156.5</v>
      </c>
      <c r="H465" s="998">
        <v>159</v>
      </c>
      <c r="I465" s="998">
        <v>158.5</v>
      </c>
      <c r="J465" s="998">
        <v>159</v>
      </c>
      <c r="K465" s="219">
        <v>157.5</v>
      </c>
      <c r="L465" s="218">
        <v>155.5</v>
      </c>
      <c r="M465" s="998">
        <v>159</v>
      </c>
      <c r="N465" s="998">
        <v>155</v>
      </c>
      <c r="O465" s="998">
        <v>159</v>
      </c>
      <c r="P465" s="219">
        <v>159</v>
      </c>
      <c r="Q465" s="218">
        <v>159</v>
      </c>
      <c r="R465" s="998">
        <v>159.5</v>
      </c>
      <c r="S465" s="998">
        <v>159.5</v>
      </c>
      <c r="T465" s="998">
        <v>159.5</v>
      </c>
      <c r="U465" s="219">
        <v>159</v>
      </c>
      <c r="V465" s="394"/>
      <c r="W465" s="990" t="s">
        <v>57</v>
      </c>
      <c r="X465" s="990">
        <v>160.09</v>
      </c>
      <c r="Y465" s="527"/>
    </row>
    <row r="466" spans="1:25" ht="13.5" thickBot="1" x14ac:dyDescent="0.25">
      <c r="A466" s="274" t="s">
        <v>26</v>
      </c>
      <c r="B466" s="574">
        <f t="shared" ref="B466:U466" si="90">(B465-B452)</f>
        <v>0</v>
      </c>
      <c r="C466" s="575">
        <f t="shared" si="90"/>
        <v>0</v>
      </c>
      <c r="D466" s="575">
        <f t="shared" si="90"/>
        <v>0</v>
      </c>
      <c r="E466" s="575">
        <f t="shared" si="90"/>
        <v>0</v>
      </c>
      <c r="F466" s="576">
        <f t="shared" si="90"/>
        <v>0</v>
      </c>
      <c r="G466" s="574">
        <f t="shared" si="90"/>
        <v>0</v>
      </c>
      <c r="H466" s="575">
        <f t="shared" si="90"/>
        <v>0</v>
      </c>
      <c r="I466" s="575">
        <f t="shared" si="90"/>
        <v>0</v>
      </c>
      <c r="J466" s="575">
        <f t="shared" si="90"/>
        <v>0</v>
      </c>
      <c r="K466" s="576">
        <f t="shared" si="90"/>
        <v>0</v>
      </c>
      <c r="L466" s="574">
        <f t="shared" si="90"/>
        <v>0</v>
      </c>
      <c r="M466" s="575">
        <f t="shared" si="90"/>
        <v>0</v>
      </c>
      <c r="N466" s="575">
        <f t="shared" si="90"/>
        <v>0</v>
      </c>
      <c r="O466" s="575">
        <f t="shared" si="90"/>
        <v>0</v>
      </c>
      <c r="P466" s="576">
        <f t="shared" si="90"/>
        <v>0</v>
      </c>
      <c r="Q466" s="574">
        <f t="shared" si="90"/>
        <v>0</v>
      </c>
      <c r="R466" s="575">
        <f t="shared" si="90"/>
        <v>0</v>
      </c>
      <c r="S466" s="575">
        <f t="shared" si="90"/>
        <v>0</v>
      </c>
      <c r="T466" s="575">
        <f t="shared" si="90"/>
        <v>0</v>
      </c>
      <c r="U466" s="576">
        <f t="shared" si="90"/>
        <v>0</v>
      </c>
      <c r="V466" s="395"/>
      <c r="W466" s="990" t="s">
        <v>26</v>
      </c>
      <c r="X466" s="880">
        <f>X465-X452</f>
        <v>0.86000000000001364</v>
      </c>
      <c r="Y466" s="990"/>
    </row>
    <row r="468" spans="1:25" ht="13.5" thickBot="1" x14ac:dyDescent="0.25"/>
    <row r="469" spans="1:25" ht="13.5" thickBot="1" x14ac:dyDescent="0.25">
      <c r="A469" s="278" t="s">
        <v>355</v>
      </c>
      <c r="B469" s="1140" t="s">
        <v>53</v>
      </c>
      <c r="C469" s="1141"/>
      <c r="D469" s="1141"/>
      <c r="E469" s="1141"/>
      <c r="F469" s="1142"/>
      <c r="G469" s="1140" t="s">
        <v>140</v>
      </c>
      <c r="H469" s="1141"/>
      <c r="I469" s="1141"/>
      <c r="J469" s="1141"/>
      <c r="K469" s="1142"/>
      <c r="L469" s="1140" t="s">
        <v>63</v>
      </c>
      <c r="M469" s="1141"/>
      <c r="N469" s="1141"/>
      <c r="O469" s="1141"/>
      <c r="P469" s="1142"/>
      <c r="Q469" s="1140" t="s">
        <v>64</v>
      </c>
      <c r="R469" s="1141"/>
      <c r="S469" s="1141"/>
      <c r="T469" s="1141"/>
      <c r="U469" s="1142"/>
      <c r="V469" s="1134" t="s">
        <v>0</v>
      </c>
      <c r="W469" s="994">
        <v>260</v>
      </c>
      <c r="X469" s="994"/>
      <c r="Y469" s="994"/>
    </row>
    <row r="470" spans="1:25" ht="13.5" thickBot="1" x14ac:dyDescent="0.25">
      <c r="A470" s="231" t="s">
        <v>2</v>
      </c>
      <c r="B470" s="401">
        <v>1</v>
      </c>
      <c r="C470" s="402">
        <v>2</v>
      </c>
      <c r="D470" s="402">
        <v>3</v>
      </c>
      <c r="E470" s="402">
        <v>4</v>
      </c>
      <c r="F470" s="479">
        <v>5</v>
      </c>
      <c r="G470" s="401">
        <v>1</v>
      </c>
      <c r="H470" s="402">
        <v>2</v>
      </c>
      <c r="I470" s="402">
        <v>3</v>
      </c>
      <c r="J470" s="402">
        <v>4</v>
      </c>
      <c r="K470" s="479">
        <v>5</v>
      </c>
      <c r="L470" s="401">
        <v>1</v>
      </c>
      <c r="M470" s="402">
        <v>2</v>
      </c>
      <c r="N470" s="402">
        <v>3</v>
      </c>
      <c r="O470" s="402">
        <v>4</v>
      </c>
      <c r="P470" s="479">
        <v>5</v>
      </c>
      <c r="Q470" s="401">
        <v>1</v>
      </c>
      <c r="R470" s="402">
        <v>2</v>
      </c>
      <c r="S470" s="402">
        <v>3</v>
      </c>
      <c r="T470" s="402">
        <v>4</v>
      </c>
      <c r="U470" s="479">
        <v>5</v>
      </c>
      <c r="V470" s="1136"/>
      <c r="W470" s="994"/>
      <c r="X470" s="994"/>
      <c r="Y470" s="994"/>
    </row>
    <row r="471" spans="1:25" x14ac:dyDescent="0.2">
      <c r="A471" s="236" t="s">
        <v>3</v>
      </c>
      <c r="B471" s="740">
        <v>4250</v>
      </c>
      <c r="C471" s="741">
        <v>4250</v>
      </c>
      <c r="D471" s="405">
        <v>4250</v>
      </c>
      <c r="E471" s="405">
        <v>4250</v>
      </c>
      <c r="F471" s="406">
        <v>4250</v>
      </c>
      <c r="G471" s="740">
        <v>4250</v>
      </c>
      <c r="H471" s="741">
        <v>4250</v>
      </c>
      <c r="I471" s="405">
        <v>4250</v>
      </c>
      <c r="J471" s="405">
        <v>4250</v>
      </c>
      <c r="K471" s="406">
        <v>4250</v>
      </c>
      <c r="L471" s="740">
        <v>4250</v>
      </c>
      <c r="M471" s="741">
        <v>4250</v>
      </c>
      <c r="N471" s="405">
        <v>4250</v>
      </c>
      <c r="O471" s="405">
        <v>4250</v>
      </c>
      <c r="P471" s="406">
        <v>4250</v>
      </c>
      <c r="Q471" s="740">
        <v>4250</v>
      </c>
      <c r="R471" s="741">
        <v>4250</v>
      </c>
      <c r="S471" s="405">
        <v>4250</v>
      </c>
      <c r="T471" s="405">
        <v>4250</v>
      </c>
      <c r="U471" s="406">
        <v>4250</v>
      </c>
      <c r="V471" s="411">
        <v>4250</v>
      </c>
      <c r="W471" s="994"/>
      <c r="X471" s="994"/>
      <c r="Y471" s="994"/>
    </row>
    <row r="472" spans="1:25" x14ac:dyDescent="0.2">
      <c r="A472" s="242" t="s">
        <v>6</v>
      </c>
      <c r="B472" s="306">
        <v>4201</v>
      </c>
      <c r="C472" s="307">
        <v>4357</v>
      </c>
      <c r="D472" s="307">
        <v>4836</v>
      </c>
      <c r="E472" s="307">
        <v>4462</v>
      </c>
      <c r="F472" s="407">
        <v>4627</v>
      </c>
      <c r="G472" s="306">
        <v>4259</v>
      </c>
      <c r="H472" s="307">
        <v>4419</v>
      </c>
      <c r="I472" s="307">
        <v>4228</v>
      </c>
      <c r="J472" s="307">
        <v>4328</v>
      </c>
      <c r="K472" s="407">
        <v>4636</v>
      </c>
      <c r="L472" s="306">
        <v>4442</v>
      </c>
      <c r="M472" s="307">
        <v>4394</v>
      </c>
      <c r="N472" s="307">
        <v>4468</v>
      </c>
      <c r="O472" s="307">
        <v>4544</v>
      </c>
      <c r="P472" s="407">
        <v>4781</v>
      </c>
      <c r="Q472" s="306">
        <v>4091</v>
      </c>
      <c r="R472" s="307">
        <v>4293</v>
      </c>
      <c r="S472" s="307">
        <v>4030</v>
      </c>
      <c r="T472" s="307">
        <v>4311</v>
      </c>
      <c r="U472" s="407">
        <v>4469</v>
      </c>
      <c r="V472" s="397">
        <v>4412</v>
      </c>
      <c r="W472" s="527"/>
      <c r="X472" s="475"/>
      <c r="Y472" s="994"/>
    </row>
    <row r="473" spans="1:25" x14ac:dyDescent="0.2">
      <c r="A473" s="231" t="s">
        <v>7</v>
      </c>
      <c r="B473" s="480">
        <v>86.7</v>
      </c>
      <c r="C473" s="310">
        <v>93.3</v>
      </c>
      <c r="D473" s="310">
        <v>60</v>
      </c>
      <c r="E473" s="309">
        <v>100</v>
      </c>
      <c r="F473" s="638">
        <v>93.3</v>
      </c>
      <c r="G473" s="480">
        <v>100</v>
      </c>
      <c r="H473" s="310">
        <v>93.3</v>
      </c>
      <c r="I473" s="310">
        <v>100</v>
      </c>
      <c r="J473" s="309">
        <v>93.3</v>
      </c>
      <c r="K473" s="638">
        <v>100</v>
      </c>
      <c r="L473" s="480">
        <v>86.7</v>
      </c>
      <c r="M473" s="310">
        <v>93.3</v>
      </c>
      <c r="N473" s="310">
        <v>100</v>
      </c>
      <c r="O473" s="309">
        <v>100</v>
      </c>
      <c r="P473" s="638">
        <v>100</v>
      </c>
      <c r="Q473" s="480">
        <v>86.7</v>
      </c>
      <c r="R473" s="310">
        <v>86.7</v>
      </c>
      <c r="S473" s="310">
        <v>60</v>
      </c>
      <c r="T473" s="309">
        <v>86</v>
      </c>
      <c r="U473" s="638">
        <v>93.3</v>
      </c>
      <c r="V473" s="398">
        <v>87.7</v>
      </c>
      <c r="W473" s="994"/>
      <c r="X473" s="994"/>
      <c r="Y473" s="994"/>
    </row>
    <row r="474" spans="1:25" x14ac:dyDescent="0.2">
      <c r="A474" s="231" t="s">
        <v>8</v>
      </c>
      <c r="B474" s="482">
        <v>9.5000000000000001E-2</v>
      </c>
      <c r="C474" s="311">
        <v>6.5000000000000002E-2</v>
      </c>
      <c r="D474" s="311">
        <v>0.113</v>
      </c>
      <c r="E474" s="253">
        <v>3.7999999999999999E-2</v>
      </c>
      <c r="F474" s="254">
        <v>4.7E-2</v>
      </c>
      <c r="G474" s="482">
        <v>4.2000000000000003E-2</v>
      </c>
      <c r="H474" s="311">
        <v>5.2999999999999999E-2</v>
      </c>
      <c r="I474" s="311">
        <v>2.1000000000000001E-2</v>
      </c>
      <c r="J474" s="253">
        <v>6.7000000000000004E-2</v>
      </c>
      <c r="K474" s="254">
        <v>4.2000000000000003E-2</v>
      </c>
      <c r="L474" s="482">
        <v>7.3999999999999996E-2</v>
      </c>
      <c r="M474" s="311">
        <v>0.06</v>
      </c>
      <c r="N474" s="311">
        <v>5.8999999999999997E-2</v>
      </c>
      <c r="O474" s="253">
        <v>5.8999999999999997E-2</v>
      </c>
      <c r="P474" s="254">
        <v>2.8000000000000001E-2</v>
      </c>
      <c r="Q474" s="482">
        <v>7.4999999999999997E-2</v>
      </c>
      <c r="R474" s="311">
        <v>5.7000000000000002E-2</v>
      </c>
      <c r="S474" s="311">
        <v>0.111</v>
      </c>
      <c r="T474" s="253">
        <v>5.3999999999999999E-2</v>
      </c>
      <c r="U474" s="254">
        <v>7.3999999999999996E-2</v>
      </c>
      <c r="V474" s="399">
        <v>7.0999999999999994E-2</v>
      </c>
      <c r="W474" s="994"/>
      <c r="X474" s="475"/>
      <c r="Y474" s="994"/>
    </row>
    <row r="475" spans="1:25" x14ac:dyDescent="0.2">
      <c r="A475" s="242" t="s">
        <v>1</v>
      </c>
      <c r="B475" s="257">
        <f t="shared" ref="B475:U475" si="91">B472/B471*100-100</f>
        <v>-1.1529411764705912</v>
      </c>
      <c r="C475" s="258">
        <f t="shared" si="91"/>
        <v>2.5176470588235418</v>
      </c>
      <c r="D475" s="258">
        <f t="shared" si="91"/>
        <v>13.788235294117655</v>
      </c>
      <c r="E475" s="258">
        <f t="shared" si="91"/>
        <v>4.9882352941176435</v>
      </c>
      <c r="F475" s="259">
        <f t="shared" si="91"/>
        <v>8.8705882352941217</v>
      </c>
      <c r="G475" s="257">
        <f t="shared" si="91"/>
        <v>0.21176470588235929</v>
      </c>
      <c r="H475" s="258">
        <f t="shared" si="91"/>
        <v>3.9764705882352871</v>
      </c>
      <c r="I475" s="258">
        <f t="shared" si="91"/>
        <v>-0.51764705882352757</v>
      </c>
      <c r="J475" s="258">
        <f t="shared" si="91"/>
        <v>1.8352941176470665</v>
      </c>
      <c r="K475" s="259">
        <f t="shared" si="91"/>
        <v>9.082352941176481</v>
      </c>
      <c r="L475" s="257">
        <f t="shared" si="91"/>
        <v>4.5176470588235418</v>
      </c>
      <c r="M475" s="258">
        <f t="shared" si="91"/>
        <v>3.3882352941176492</v>
      </c>
      <c r="N475" s="258">
        <f t="shared" si="91"/>
        <v>5.1294117647058926</v>
      </c>
      <c r="O475" s="258">
        <f t="shared" si="91"/>
        <v>6.9176470588235333</v>
      </c>
      <c r="P475" s="259">
        <f t="shared" si="91"/>
        <v>12.494117647058829</v>
      </c>
      <c r="Q475" s="257">
        <f t="shared" si="91"/>
        <v>-3.7411764705882433</v>
      </c>
      <c r="R475" s="258">
        <f t="shared" si="91"/>
        <v>1.0117647058823565</v>
      </c>
      <c r="S475" s="258">
        <f t="shared" si="91"/>
        <v>-5.1764705882352899</v>
      </c>
      <c r="T475" s="258">
        <f t="shared" si="91"/>
        <v>1.4352941176470608</v>
      </c>
      <c r="U475" s="259">
        <f t="shared" si="91"/>
        <v>5.152941176470577</v>
      </c>
      <c r="V475" s="390">
        <f>V472/V471*100-100</f>
        <v>3.8117647058823536</v>
      </c>
      <c r="W475" s="878"/>
      <c r="X475" s="994"/>
      <c r="Y475" s="994"/>
    </row>
    <row r="476" spans="1:25" ht="13.5" thickBot="1" x14ac:dyDescent="0.25">
      <c r="A476" s="261" t="s">
        <v>27</v>
      </c>
      <c r="B476" s="262">
        <f t="shared" ref="B476:V476" si="92">B472-B459</f>
        <v>28</v>
      </c>
      <c r="C476" s="263">
        <f t="shared" si="92"/>
        <v>-63</v>
      </c>
      <c r="D476" s="263">
        <f t="shared" si="92"/>
        <v>465</v>
      </c>
      <c r="E476" s="263">
        <f t="shared" si="92"/>
        <v>44</v>
      </c>
      <c r="F476" s="264">
        <f t="shared" si="92"/>
        <v>55</v>
      </c>
      <c r="G476" s="262">
        <f t="shared" si="92"/>
        <v>117</v>
      </c>
      <c r="H476" s="263">
        <f t="shared" si="92"/>
        <v>65</v>
      </c>
      <c r="I476" s="263">
        <f t="shared" si="92"/>
        <v>243</v>
      </c>
      <c r="J476" s="263">
        <f t="shared" si="92"/>
        <v>-33</v>
      </c>
      <c r="K476" s="264">
        <f t="shared" si="92"/>
        <v>-27</v>
      </c>
      <c r="L476" s="262">
        <f t="shared" si="92"/>
        <v>169</v>
      </c>
      <c r="M476" s="263">
        <f t="shared" si="92"/>
        <v>-11</v>
      </c>
      <c r="N476" s="263">
        <f t="shared" si="92"/>
        <v>60</v>
      </c>
      <c r="O476" s="263">
        <f t="shared" si="92"/>
        <v>102</v>
      </c>
      <c r="P476" s="264">
        <f t="shared" si="92"/>
        <v>18</v>
      </c>
      <c r="Q476" s="262">
        <f t="shared" si="92"/>
        <v>-38</v>
      </c>
      <c r="R476" s="263">
        <f t="shared" si="92"/>
        <v>-7</v>
      </c>
      <c r="S476" s="263">
        <f t="shared" si="92"/>
        <v>184</v>
      </c>
      <c r="T476" s="263">
        <f t="shared" si="92"/>
        <v>6</v>
      </c>
      <c r="U476" s="264">
        <f t="shared" si="92"/>
        <v>-178</v>
      </c>
      <c r="V476" s="400">
        <f t="shared" si="92"/>
        <v>33</v>
      </c>
      <c r="W476" s="527"/>
      <c r="X476" s="994"/>
      <c r="Y476" s="994"/>
    </row>
    <row r="477" spans="1:25" x14ac:dyDescent="0.2">
      <c r="A477" s="273" t="s">
        <v>52</v>
      </c>
      <c r="B477" s="567">
        <v>49</v>
      </c>
      <c r="C477" s="556">
        <v>49</v>
      </c>
      <c r="D477" s="556">
        <v>13</v>
      </c>
      <c r="E477" s="556">
        <v>50</v>
      </c>
      <c r="F477" s="568">
        <v>50</v>
      </c>
      <c r="G477" s="567">
        <v>49</v>
      </c>
      <c r="H477" s="556">
        <v>50</v>
      </c>
      <c r="I477" s="556">
        <v>13</v>
      </c>
      <c r="J477" s="556">
        <v>50</v>
      </c>
      <c r="K477" s="568">
        <v>50</v>
      </c>
      <c r="L477" s="567">
        <v>39</v>
      </c>
      <c r="M477" s="556">
        <v>41</v>
      </c>
      <c r="N477" s="556">
        <v>13</v>
      </c>
      <c r="O477" s="556">
        <v>41</v>
      </c>
      <c r="P477" s="568">
        <v>42</v>
      </c>
      <c r="Q477" s="567">
        <v>43</v>
      </c>
      <c r="R477" s="556">
        <v>44</v>
      </c>
      <c r="S477" s="556">
        <v>15</v>
      </c>
      <c r="T477" s="556">
        <v>43</v>
      </c>
      <c r="U477" s="568">
        <v>41</v>
      </c>
      <c r="V477" s="393">
        <f>SUM(B477:U477)</f>
        <v>785</v>
      </c>
      <c r="W477" s="994" t="s">
        <v>56</v>
      </c>
      <c r="X477" s="271">
        <f>V464-V477</f>
        <v>53</v>
      </c>
      <c r="Y477" s="292">
        <f>X477/V464</f>
        <v>6.3245823389021474E-2</v>
      </c>
    </row>
    <row r="478" spans="1:25" x14ac:dyDescent="0.2">
      <c r="A478" s="273" t="s">
        <v>28</v>
      </c>
      <c r="B478" s="218">
        <v>159</v>
      </c>
      <c r="C478" s="996">
        <v>160</v>
      </c>
      <c r="D478" s="996">
        <v>158</v>
      </c>
      <c r="E478" s="996">
        <v>158.5</v>
      </c>
      <c r="F478" s="219">
        <v>159.5</v>
      </c>
      <c r="G478" s="218">
        <v>157.5</v>
      </c>
      <c r="H478" s="996">
        <v>159.5</v>
      </c>
      <c r="I478" s="996">
        <v>159.5</v>
      </c>
      <c r="J478" s="996">
        <v>160</v>
      </c>
      <c r="K478" s="219">
        <v>158</v>
      </c>
      <c r="L478" s="218">
        <v>156</v>
      </c>
      <c r="M478" s="996">
        <v>159.5</v>
      </c>
      <c r="N478" s="996">
        <v>155.5</v>
      </c>
      <c r="O478" s="996">
        <v>159.5</v>
      </c>
      <c r="P478" s="219">
        <v>159.5</v>
      </c>
      <c r="Q478" s="218">
        <v>160</v>
      </c>
      <c r="R478" s="996">
        <v>160</v>
      </c>
      <c r="S478" s="996">
        <v>160.5</v>
      </c>
      <c r="T478" s="996">
        <v>160.5</v>
      </c>
      <c r="U478" s="219">
        <v>160</v>
      </c>
      <c r="V478" s="394"/>
      <c r="W478" s="994" t="s">
        <v>57</v>
      </c>
      <c r="X478" s="994">
        <v>160.15</v>
      </c>
      <c r="Y478" s="527"/>
    </row>
    <row r="479" spans="1:25" ht="13.5" thickBot="1" x14ac:dyDescent="0.25">
      <c r="A479" s="274" t="s">
        <v>26</v>
      </c>
      <c r="B479" s="574">
        <f t="shared" ref="B479:U479" si="93">(B478-B465)</f>
        <v>1</v>
      </c>
      <c r="C479" s="575">
        <f t="shared" si="93"/>
        <v>1</v>
      </c>
      <c r="D479" s="575">
        <f t="shared" si="93"/>
        <v>0.5</v>
      </c>
      <c r="E479" s="575">
        <f t="shared" si="93"/>
        <v>0.5</v>
      </c>
      <c r="F479" s="576">
        <f t="shared" si="93"/>
        <v>0.5</v>
      </c>
      <c r="G479" s="574">
        <f t="shared" si="93"/>
        <v>1</v>
      </c>
      <c r="H479" s="575">
        <f t="shared" si="93"/>
        <v>0.5</v>
      </c>
      <c r="I479" s="575">
        <f t="shared" si="93"/>
        <v>1</v>
      </c>
      <c r="J479" s="575">
        <f t="shared" si="93"/>
        <v>1</v>
      </c>
      <c r="K479" s="576">
        <f t="shared" si="93"/>
        <v>0.5</v>
      </c>
      <c r="L479" s="574">
        <f t="shared" si="93"/>
        <v>0.5</v>
      </c>
      <c r="M479" s="575">
        <f t="shared" si="93"/>
        <v>0.5</v>
      </c>
      <c r="N479" s="575">
        <f t="shared" si="93"/>
        <v>0.5</v>
      </c>
      <c r="O479" s="575">
        <f t="shared" si="93"/>
        <v>0.5</v>
      </c>
      <c r="P479" s="576">
        <f t="shared" si="93"/>
        <v>0.5</v>
      </c>
      <c r="Q479" s="574">
        <f t="shared" si="93"/>
        <v>1</v>
      </c>
      <c r="R479" s="575">
        <f t="shared" si="93"/>
        <v>0.5</v>
      </c>
      <c r="S479" s="575">
        <f t="shared" si="93"/>
        <v>1</v>
      </c>
      <c r="T479" s="575">
        <f t="shared" si="93"/>
        <v>1</v>
      </c>
      <c r="U479" s="576">
        <f t="shared" si="93"/>
        <v>1</v>
      </c>
      <c r="V479" s="395"/>
      <c r="W479" s="994" t="s">
        <v>26</v>
      </c>
      <c r="X479" s="880">
        <f>X478-X465</f>
        <v>6.0000000000002274E-2</v>
      </c>
      <c r="Y479" s="994"/>
    </row>
    <row r="480" spans="1:25" x14ac:dyDescent="0.2">
      <c r="D480" s="200" t="s">
        <v>76</v>
      </c>
    </row>
    <row r="481" spans="1:25" ht="13.5" thickBot="1" x14ac:dyDescent="0.25"/>
    <row r="482" spans="1:25" ht="13.5" thickBot="1" x14ac:dyDescent="0.25">
      <c r="A482" s="278" t="s">
        <v>356</v>
      </c>
      <c r="B482" s="1140" t="s">
        <v>53</v>
      </c>
      <c r="C482" s="1141"/>
      <c r="D482" s="1141"/>
      <c r="E482" s="1141"/>
      <c r="F482" s="1142"/>
      <c r="G482" s="1140" t="s">
        <v>140</v>
      </c>
      <c r="H482" s="1141"/>
      <c r="I482" s="1141"/>
      <c r="J482" s="1141"/>
      <c r="K482" s="1142"/>
      <c r="L482" s="1140" t="s">
        <v>63</v>
      </c>
      <c r="M482" s="1141"/>
      <c r="N482" s="1141"/>
      <c r="O482" s="1141"/>
      <c r="P482" s="1142"/>
      <c r="Q482" s="1140" t="s">
        <v>64</v>
      </c>
      <c r="R482" s="1141"/>
      <c r="S482" s="1141"/>
      <c r="T482" s="1141"/>
      <c r="U482" s="1142"/>
      <c r="V482" s="1134" t="s">
        <v>0</v>
      </c>
      <c r="W482" s="999">
        <v>261</v>
      </c>
      <c r="X482" s="999"/>
      <c r="Y482" s="999"/>
    </row>
    <row r="483" spans="1:25" ht="13.5" thickBot="1" x14ac:dyDescent="0.25">
      <c r="A483" s="231" t="s">
        <v>2</v>
      </c>
      <c r="B483" s="401">
        <v>1</v>
      </c>
      <c r="C483" s="402">
        <v>2</v>
      </c>
      <c r="D483" s="402">
        <v>3</v>
      </c>
      <c r="E483" s="402">
        <v>4</v>
      </c>
      <c r="F483" s="479">
        <v>5</v>
      </c>
      <c r="G483" s="401">
        <v>1</v>
      </c>
      <c r="H483" s="402">
        <v>2</v>
      </c>
      <c r="I483" s="402">
        <v>3</v>
      </c>
      <c r="J483" s="402">
        <v>4</v>
      </c>
      <c r="K483" s="479">
        <v>5</v>
      </c>
      <c r="L483" s="401">
        <v>1</v>
      </c>
      <c r="M483" s="402">
        <v>2</v>
      </c>
      <c r="N483" s="402">
        <v>3</v>
      </c>
      <c r="O483" s="402">
        <v>4</v>
      </c>
      <c r="P483" s="479">
        <v>5</v>
      </c>
      <c r="Q483" s="401">
        <v>1</v>
      </c>
      <c r="R483" s="402">
        <v>2</v>
      </c>
      <c r="S483" s="402">
        <v>3</v>
      </c>
      <c r="T483" s="402">
        <v>4</v>
      </c>
      <c r="U483" s="479">
        <v>5</v>
      </c>
      <c r="V483" s="1136"/>
      <c r="W483" s="999"/>
      <c r="X483" s="999"/>
      <c r="Y483" s="999"/>
    </row>
    <row r="484" spans="1:25" x14ac:dyDescent="0.2">
      <c r="A484" s="236" t="s">
        <v>3</v>
      </c>
      <c r="B484" s="740">
        <v>4265</v>
      </c>
      <c r="C484" s="741">
        <v>4265</v>
      </c>
      <c r="D484" s="405">
        <v>4265</v>
      </c>
      <c r="E484" s="405">
        <v>4265</v>
      </c>
      <c r="F484" s="406">
        <v>4265</v>
      </c>
      <c r="G484" s="740">
        <v>4265</v>
      </c>
      <c r="H484" s="741">
        <v>4265</v>
      </c>
      <c r="I484" s="405">
        <v>4265</v>
      </c>
      <c r="J484" s="405">
        <v>4265</v>
      </c>
      <c r="K484" s="406">
        <v>4265</v>
      </c>
      <c r="L484" s="740">
        <v>4265</v>
      </c>
      <c r="M484" s="741">
        <v>4265</v>
      </c>
      <c r="N484" s="405">
        <v>4265</v>
      </c>
      <c r="O484" s="405">
        <v>4265</v>
      </c>
      <c r="P484" s="406">
        <v>4265</v>
      </c>
      <c r="Q484" s="740">
        <v>4265</v>
      </c>
      <c r="R484" s="741">
        <v>4265</v>
      </c>
      <c r="S484" s="405">
        <v>4265</v>
      </c>
      <c r="T484" s="405">
        <v>4265</v>
      </c>
      <c r="U484" s="406">
        <v>4265</v>
      </c>
      <c r="V484" s="411">
        <v>4265</v>
      </c>
      <c r="W484" s="999"/>
      <c r="X484" s="999"/>
      <c r="Y484" s="999"/>
    </row>
    <row r="485" spans="1:25" x14ac:dyDescent="0.2">
      <c r="A485" s="242" t="s">
        <v>6</v>
      </c>
      <c r="B485" s="306">
        <v>4250</v>
      </c>
      <c r="C485" s="307">
        <v>4524</v>
      </c>
      <c r="D485" s="307">
        <v>4919</v>
      </c>
      <c r="E485" s="307">
        <v>4626</v>
      </c>
      <c r="F485" s="407">
        <v>4638</v>
      </c>
      <c r="G485" s="306">
        <v>4305</v>
      </c>
      <c r="H485" s="307">
        <v>4458</v>
      </c>
      <c r="I485" s="307">
        <v>4161</v>
      </c>
      <c r="J485" s="307">
        <v>4541</v>
      </c>
      <c r="K485" s="407">
        <v>4661</v>
      </c>
      <c r="L485" s="306">
        <v>4500</v>
      </c>
      <c r="M485" s="307">
        <v>4559</v>
      </c>
      <c r="N485" s="307">
        <v>4590</v>
      </c>
      <c r="O485" s="307">
        <v>4535</v>
      </c>
      <c r="P485" s="407">
        <v>4846</v>
      </c>
      <c r="Q485" s="306">
        <v>3995</v>
      </c>
      <c r="R485" s="307">
        <v>4382</v>
      </c>
      <c r="S485" s="307">
        <v>4161</v>
      </c>
      <c r="T485" s="307">
        <v>4453</v>
      </c>
      <c r="U485" s="407">
        <v>4639</v>
      </c>
      <c r="V485" s="397">
        <v>4492</v>
      </c>
      <c r="W485" s="527"/>
      <c r="X485" s="475"/>
      <c r="Y485" s="999"/>
    </row>
    <row r="486" spans="1:25" x14ac:dyDescent="0.2">
      <c r="A486" s="231" t="s">
        <v>7</v>
      </c>
      <c r="B486" s="480">
        <v>93.3</v>
      </c>
      <c r="C486" s="310">
        <v>100</v>
      </c>
      <c r="D486" s="310">
        <v>80</v>
      </c>
      <c r="E486" s="309">
        <v>86.7</v>
      </c>
      <c r="F486" s="638">
        <v>100</v>
      </c>
      <c r="G486" s="480">
        <v>100</v>
      </c>
      <c r="H486" s="310">
        <v>93.3</v>
      </c>
      <c r="I486" s="310">
        <v>80</v>
      </c>
      <c r="J486" s="309">
        <v>100</v>
      </c>
      <c r="K486" s="638">
        <v>93.3</v>
      </c>
      <c r="L486" s="480">
        <v>86.7</v>
      </c>
      <c r="M486" s="310">
        <v>86.7</v>
      </c>
      <c r="N486" s="310">
        <v>100</v>
      </c>
      <c r="O486" s="309">
        <v>100</v>
      </c>
      <c r="P486" s="638">
        <v>93.3</v>
      </c>
      <c r="Q486" s="480">
        <v>93.3</v>
      </c>
      <c r="R486" s="310">
        <v>86.7</v>
      </c>
      <c r="S486" s="310">
        <v>100</v>
      </c>
      <c r="T486" s="309">
        <v>93.3</v>
      </c>
      <c r="U486" s="638">
        <v>93.3</v>
      </c>
      <c r="V486" s="398">
        <v>84.7</v>
      </c>
      <c r="W486" s="999"/>
      <c r="X486" s="999"/>
      <c r="Y486" s="999"/>
    </row>
    <row r="487" spans="1:25" x14ac:dyDescent="0.2">
      <c r="A487" s="231" t="s">
        <v>8</v>
      </c>
      <c r="B487" s="482">
        <v>4.7E-2</v>
      </c>
      <c r="C487" s="311">
        <v>4.2000000000000003E-2</v>
      </c>
      <c r="D487" s="311">
        <v>0.1</v>
      </c>
      <c r="E487" s="253">
        <v>5.5E-2</v>
      </c>
      <c r="F487" s="254">
        <v>4.3999999999999997E-2</v>
      </c>
      <c r="G487" s="482">
        <v>0.04</v>
      </c>
      <c r="H487" s="311">
        <v>5.1999999999999998E-2</v>
      </c>
      <c r="I487" s="311">
        <v>6.9000000000000006E-2</v>
      </c>
      <c r="J487" s="253">
        <v>4.4999999999999998E-2</v>
      </c>
      <c r="K487" s="254">
        <v>4.7E-2</v>
      </c>
      <c r="L487" s="482">
        <v>6.3E-2</v>
      </c>
      <c r="M487" s="311">
        <v>7.1999999999999995E-2</v>
      </c>
      <c r="N487" s="311">
        <v>4.2999999999999997E-2</v>
      </c>
      <c r="O487" s="253">
        <v>4.7E-2</v>
      </c>
      <c r="P487" s="254">
        <v>5.6000000000000001E-2</v>
      </c>
      <c r="Q487" s="482">
        <v>4.5999999999999999E-2</v>
      </c>
      <c r="R487" s="311">
        <v>6.8000000000000005E-2</v>
      </c>
      <c r="S487" s="311">
        <v>6.0999999999999999E-2</v>
      </c>
      <c r="T487" s="253">
        <v>5.7000000000000002E-2</v>
      </c>
      <c r="U487" s="254">
        <v>6.9000000000000006E-2</v>
      </c>
      <c r="V487" s="399">
        <v>7.0000000000000007E-2</v>
      </c>
      <c r="W487" s="999"/>
      <c r="X487" s="475"/>
      <c r="Y487" s="999"/>
    </row>
    <row r="488" spans="1:25" x14ac:dyDescent="0.2">
      <c r="A488" s="242" t="s">
        <v>1</v>
      </c>
      <c r="B488" s="257">
        <f t="shared" ref="B488:U488" si="94">B485/B484*100-100</f>
        <v>-0.35169988276670949</v>
      </c>
      <c r="C488" s="258">
        <f t="shared" si="94"/>
        <v>6.0726846424384462</v>
      </c>
      <c r="D488" s="258">
        <f t="shared" si="94"/>
        <v>15.334114888628363</v>
      </c>
      <c r="E488" s="258">
        <f t="shared" si="94"/>
        <v>8.4642438452520565</v>
      </c>
      <c r="F488" s="259">
        <f t="shared" si="94"/>
        <v>8.7456037514654241</v>
      </c>
      <c r="G488" s="257">
        <f t="shared" si="94"/>
        <v>0.93786635404455865</v>
      </c>
      <c r="H488" s="258">
        <f t="shared" si="94"/>
        <v>4.5252051582649528</v>
      </c>
      <c r="I488" s="258">
        <f t="shared" si="94"/>
        <v>-2.4384525205158241</v>
      </c>
      <c r="J488" s="258">
        <f t="shared" si="94"/>
        <v>6.4712778429073694</v>
      </c>
      <c r="K488" s="259">
        <f t="shared" si="94"/>
        <v>9.2848769050410311</v>
      </c>
      <c r="L488" s="257">
        <f t="shared" si="94"/>
        <v>5.509964830011711</v>
      </c>
      <c r="M488" s="258">
        <f t="shared" si="94"/>
        <v>6.893317702227435</v>
      </c>
      <c r="N488" s="258">
        <f t="shared" si="94"/>
        <v>7.6201641266119537</v>
      </c>
      <c r="O488" s="258">
        <f t="shared" si="94"/>
        <v>6.3305978898006998</v>
      </c>
      <c r="P488" s="259">
        <f t="shared" si="94"/>
        <v>13.622508792497072</v>
      </c>
      <c r="Q488" s="257">
        <f t="shared" si="94"/>
        <v>-6.3305978898006998</v>
      </c>
      <c r="R488" s="258">
        <f t="shared" si="94"/>
        <v>2.7432590855803056</v>
      </c>
      <c r="S488" s="258">
        <f t="shared" si="94"/>
        <v>-2.4384525205158241</v>
      </c>
      <c r="T488" s="258">
        <f t="shared" si="94"/>
        <v>4.407971864009383</v>
      </c>
      <c r="U488" s="259">
        <f t="shared" si="94"/>
        <v>8.7690504103165239</v>
      </c>
      <c r="V488" s="390">
        <f>V485/V484*100-100</f>
        <v>5.3223915592028277</v>
      </c>
      <c r="W488" s="878"/>
      <c r="X488" s="999"/>
      <c r="Y488" s="999"/>
    </row>
    <row r="489" spans="1:25" ht="13.5" thickBot="1" x14ac:dyDescent="0.25">
      <c r="A489" s="261" t="s">
        <v>27</v>
      </c>
      <c r="B489" s="262">
        <f t="shared" ref="B489:V489" si="95">B485-B472</f>
        <v>49</v>
      </c>
      <c r="C489" s="263">
        <f t="shared" si="95"/>
        <v>167</v>
      </c>
      <c r="D489" s="263">
        <f t="shared" si="95"/>
        <v>83</v>
      </c>
      <c r="E489" s="263">
        <f t="shared" si="95"/>
        <v>164</v>
      </c>
      <c r="F489" s="264">
        <f t="shared" si="95"/>
        <v>11</v>
      </c>
      <c r="G489" s="262">
        <f t="shared" si="95"/>
        <v>46</v>
      </c>
      <c r="H489" s="263">
        <f t="shared" si="95"/>
        <v>39</v>
      </c>
      <c r="I489" s="263">
        <f t="shared" si="95"/>
        <v>-67</v>
      </c>
      <c r="J489" s="263">
        <f t="shared" si="95"/>
        <v>213</v>
      </c>
      <c r="K489" s="264">
        <f t="shared" si="95"/>
        <v>25</v>
      </c>
      <c r="L489" s="262">
        <f t="shared" si="95"/>
        <v>58</v>
      </c>
      <c r="M489" s="263">
        <f t="shared" si="95"/>
        <v>165</v>
      </c>
      <c r="N489" s="263">
        <f t="shared" si="95"/>
        <v>122</v>
      </c>
      <c r="O489" s="263">
        <f t="shared" si="95"/>
        <v>-9</v>
      </c>
      <c r="P489" s="264">
        <f t="shared" si="95"/>
        <v>65</v>
      </c>
      <c r="Q489" s="262">
        <f t="shared" si="95"/>
        <v>-96</v>
      </c>
      <c r="R489" s="263">
        <f t="shared" si="95"/>
        <v>89</v>
      </c>
      <c r="S489" s="263">
        <f t="shared" si="95"/>
        <v>131</v>
      </c>
      <c r="T489" s="263">
        <f t="shared" si="95"/>
        <v>142</v>
      </c>
      <c r="U489" s="264">
        <f t="shared" si="95"/>
        <v>170</v>
      </c>
      <c r="V489" s="400">
        <f t="shared" si="95"/>
        <v>80</v>
      </c>
      <c r="W489" s="527"/>
      <c r="X489" s="999"/>
      <c r="Y489" s="999"/>
    </row>
    <row r="490" spans="1:25" x14ac:dyDescent="0.2">
      <c r="A490" s="273" t="s">
        <v>52</v>
      </c>
      <c r="B490" s="567">
        <v>49</v>
      </c>
      <c r="C490" s="556">
        <v>49</v>
      </c>
      <c r="D490" s="556">
        <v>13</v>
      </c>
      <c r="E490" s="556">
        <v>50</v>
      </c>
      <c r="F490" s="568">
        <v>50</v>
      </c>
      <c r="G490" s="567">
        <v>49</v>
      </c>
      <c r="H490" s="556">
        <v>50</v>
      </c>
      <c r="I490" s="556">
        <v>13</v>
      </c>
      <c r="J490" s="556">
        <v>50</v>
      </c>
      <c r="K490" s="568">
        <v>50</v>
      </c>
      <c r="L490" s="567">
        <v>39</v>
      </c>
      <c r="M490" s="556">
        <v>41</v>
      </c>
      <c r="N490" s="556">
        <v>13</v>
      </c>
      <c r="O490" s="556">
        <v>41</v>
      </c>
      <c r="P490" s="568">
        <v>42</v>
      </c>
      <c r="Q490" s="567">
        <v>43</v>
      </c>
      <c r="R490" s="556">
        <v>44</v>
      </c>
      <c r="S490" s="556">
        <v>15</v>
      </c>
      <c r="T490" s="556">
        <v>43</v>
      </c>
      <c r="U490" s="568">
        <v>41</v>
      </c>
      <c r="V490" s="393">
        <f>SUM(B490:U490)</f>
        <v>785</v>
      </c>
      <c r="W490" s="999" t="s">
        <v>56</v>
      </c>
      <c r="X490" s="271">
        <f>V477-V490</f>
        <v>0</v>
      </c>
      <c r="Y490" s="292">
        <f>X490/V477</f>
        <v>0</v>
      </c>
    </row>
    <row r="491" spans="1:25" x14ac:dyDescent="0.2">
      <c r="A491" s="273" t="s">
        <v>28</v>
      </c>
      <c r="B491" s="218">
        <v>159</v>
      </c>
      <c r="C491" s="1011">
        <v>160</v>
      </c>
      <c r="D491" s="1011">
        <v>158</v>
      </c>
      <c r="E491" s="1011">
        <v>158.5</v>
      </c>
      <c r="F491" s="219">
        <v>159.5</v>
      </c>
      <c r="G491" s="218">
        <v>157.5</v>
      </c>
      <c r="H491" s="1011">
        <v>159.5</v>
      </c>
      <c r="I491" s="1011">
        <v>159.5</v>
      </c>
      <c r="J491" s="1011">
        <v>160</v>
      </c>
      <c r="K491" s="219">
        <v>158</v>
      </c>
      <c r="L491" s="218">
        <v>156</v>
      </c>
      <c r="M491" s="1011">
        <v>159.5</v>
      </c>
      <c r="N491" s="1011">
        <v>155.5</v>
      </c>
      <c r="O491" s="1011">
        <v>159.5</v>
      </c>
      <c r="P491" s="219">
        <v>159.5</v>
      </c>
      <c r="Q491" s="218">
        <v>160</v>
      </c>
      <c r="R491" s="1011">
        <v>160</v>
      </c>
      <c r="S491" s="1011">
        <v>160.5</v>
      </c>
      <c r="T491" s="1011">
        <v>160.5</v>
      </c>
      <c r="U491" s="219">
        <v>160</v>
      </c>
      <c r="V491" s="394"/>
      <c r="W491" s="999" t="s">
        <v>57</v>
      </c>
      <c r="X491" s="999">
        <v>159.78</v>
      </c>
      <c r="Y491" s="527"/>
    </row>
    <row r="492" spans="1:25" ht="13.5" thickBot="1" x14ac:dyDescent="0.25">
      <c r="A492" s="274" t="s">
        <v>26</v>
      </c>
      <c r="B492" s="574">
        <f t="shared" ref="B492:U492" si="96">(B491-B478)</f>
        <v>0</v>
      </c>
      <c r="C492" s="575">
        <f t="shared" si="96"/>
        <v>0</v>
      </c>
      <c r="D492" s="575">
        <f t="shared" si="96"/>
        <v>0</v>
      </c>
      <c r="E492" s="575">
        <f t="shared" si="96"/>
        <v>0</v>
      </c>
      <c r="F492" s="576">
        <f t="shared" si="96"/>
        <v>0</v>
      </c>
      <c r="G492" s="574">
        <f t="shared" si="96"/>
        <v>0</v>
      </c>
      <c r="H492" s="575">
        <f t="shared" si="96"/>
        <v>0</v>
      </c>
      <c r="I492" s="575">
        <f t="shared" si="96"/>
        <v>0</v>
      </c>
      <c r="J492" s="575">
        <f t="shared" si="96"/>
        <v>0</v>
      </c>
      <c r="K492" s="576">
        <f t="shared" si="96"/>
        <v>0</v>
      </c>
      <c r="L492" s="574">
        <f t="shared" si="96"/>
        <v>0</v>
      </c>
      <c r="M492" s="575">
        <f t="shared" si="96"/>
        <v>0</v>
      </c>
      <c r="N492" s="575">
        <f t="shared" si="96"/>
        <v>0</v>
      </c>
      <c r="O492" s="575">
        <f t="shared" si="96"/>
        <v>0</v>
      </c>
      <c r="P492" s="576">
        <f t="shared" si="96"/>
        <v>0</v>
      </c>
      <c r="Q492" s="574">
        <f t="shared" si="96"/>
        <v>0</v>
      </c>
      <c r="R492" s="575">
        <f t="shared" si="96"/>
        <v>0</v>
      </c>
      <c r="S492" s="575">
        <f t="shared" si="96"/>
        <v>0</v>
      </c>
      <c r="T492" s="575">
        <f t="shared" si="96"/>
        <v>0</v>
      </c>
      <c r="U492" s="576">
        <f t="shared" si="96"/>
        <v>0</v>
      </c>
      <c r="V492" s="395"/>
      <c r="W492" s="999" t="s">
        <v>26</v>
      </c>
      <c r="X492" s="880">
        <f>X491-X478</f>
        <v>-0.37000000000000455</v>
      </c>
      <c r="Y492" s="999"/>
    </row>
    <row r="494" spans="1:25" ht="13.5" thickBot="1" x14ac:dyDescent="0.25"/>
    <row r="495" spans="1:25" ht="13.5" thickBot="1" x14ac:dyDescent="0.25">
      <c r="A495" s="278" t="s">
        <v>357</v>
      </c>
      <c r="B495" s="1140" t="s">
        <v>53</v>
      </c>
      <c r="C495" s="1141"/>
      <c r="D495" s="1141"/>
      <c r="E495" s="1141"/>
      <c r="F495" s="1142"/>
      <c r="G495" s="1140" t="s">
        <v>140</v>
      </c>
      <c r="H495" s="1141"/>
      <c r="I495" s="1141"/>
      <c r="J495" s="1141"/>
      <c r="K495" s="1142"/>
      <c r="L495" s="1140" t="s">
        <v>63</v>
      </c>
      <c r="M495" s="1141"/>
      <c r="N495" s="1141"/>
      <c r="O495" s="1141"/>
      <c r="P495" s="1142"/>
      <c r="Q495" s="1140" t="s">
        <v>64</v>
      </c>
      <c r="R495" s="1141"/>
      <c r="S495" s="1141"/>
      <c r="T495" s="1141"/>
      <c r="U495" s="1142"/>
      <c r="V495" s="1134" t="s">
        <v>0</v>
      </c>
      <c r="W495" s="1003">
        <v>260</v>
      </c>
      <c r="X495" s="1003"/>
      <c r="Y495" s="1003"/>
    </row>
    <row r="496" spans="1:25" ht="13.5" thickBot="1" x14ac:dyDescent="0.25">
      <c r="A496" s="231" t="s">
        <v>2</v>
      </c>
      <c r="B496" s="401">
        <v>1</v>
      </c>
      <c r="C496" s="402">
        <v>2</v>
      </c>
      <c r="D496" s="402">
        <v>3</v>
      </c>
      <c r="E496" s="402">
        <v>4</v>
      </c>
      <c r="F496" s="479">
        <v>5</v>
      </c>
      <c r="G496" s="401">
        <v>1</v>
      </c>
      <c r="H496" s="402">
        <v>2</v>
      </c>
      <c r="I496" s="402">
        <v>3</v>
      </c>
      <c r="J496" s="402">
        <v>4</v>
      </c>
      <c r="K496" s="479">
        <v>5</v>
      </c>
      <c r="L496" s="401">
        <v>1</v>
      </c>
      <c r="M496" s="402">
        <v>2</v>
      </c>
      <c r="N496" s="402">
        <v>3</v>
      </c>
      <c r="O496" s="402">
        <v>4</v>
      </c>
      <c r="P496" s="479">
        <v>5</v>
      </c>
      <c r="Q496" s="401">
        <v>1</v>
      </c>
      <c r="R496" s="402">
        <v>2</v>
      </c>
      <c r="S496" s="402">
        <v>3</v>
      </c>
      <c r="T496" s="402">
        <v>4</v>
      </c>
      <c r="U496" s="479">
        <v>5</v>
      </c>
      <c r="V496" s="1136"/>
      <c r="W496" s="1003"/>
      <c r="X496" s="1003"/>
      <c r="Y496" s="1003"/>
    </row>
    <row r="497" spans="1:25" x14ac:dyDescent="0.2">
      <c r="A497" s="236" t="s">
        <v>3</v>
      </c>
      <c r="B497" s="740">
        <v>4280</v>
      </c>
      <c r="C497" s="741">
        <v>4280</v>
      </c>
      <c r="D497" s="405">
        <v>4280</v>
      </c>
      <c r="E497" s="405">
        <v>4280</v>
      </c>
      <c r="F497" s="406">
        <v>4280</v>
      </c>
      <c r="G497" s="740">
        <v>4280</v>
      </c>
      <c r="H497" s="741">
        <v>4280</v>
      </c>
      <c r="I497" s="405">
        <v>4280</v>
      </c>
      <c r="J497" s="405">
        <v>4280</v>
      </c>
      <c r="K497" s="406">
        <v>4280</v>
      </c>
      <c r="L497" s="740">
        <v>4280</v>
      </c>
      <c r="M497" s="741">
        <v>4280</v>
      </c>
      <c r="N497" s="405">
        <v>4280</v>
      </c>
      <c r="O497" s="405">
        <v>4280</v>
      </c>
      <c r="P497" s="406">
        <v>4280</v>
      </c>
      <c r="Q497" s="740">
        <v>4280</v>
      </c>
      <c r="R497" s="741">
        <v>4280</v>
      </c>
      <c r="S497" s="405">
        <v>4280</v>
      </c>
      <c r="T497" s="405">
        <v>4280</v>
      </c>
      <c r="U497" s="406">
        <v>4280</v>
      </c>
      <c r="V497" s="411">
        <v>4280</v>
      </c>
      <c r="W497" s="1003"/>
      <c r="X497" s="1003"/>
      <c r="Y497" s="1003"/>
    </row>
    <row r="498" spans="1:25" x14ac:dyDescent="0.2">
      <c r="A498" s="242" t="s">
        <v>6</v>
      </c>
      <c r="B498" s="306">
        <v>4314</v>
      </c>
      <c r="C498" s="307">
        <v>4558</v>
      </c>
      <c r="D498" s="307">
        <v>4604</v>
      </c>
      <c r="E498" s="307">
        <v>4664</v>
      </c>
      <c r="F498" s="407">
        <v>4695</v>
      </c>
      <c r="G498" s="306">
        <v>4354</v>
      </c>
      <c r="H498" s="307">
        <v>4655</v>
      </c>
      <c r="I498" s="307">
        <v>4417</v>
      </c>
      <c r="J498" s="307">
        <v>4487</v>
      </c>
      <c r="K498" s="407">
        <v>4535</v>
      </c>
      <c r="L498" s="306">
        <v>4455</v>
      </c>
      <c r="M498" s="307">
        <v>4599</v>
      </c>
      <c r="N498" s="307">
        <v>4816</v>
      </c>
      <c r="O498" s="307">
        <v>4801</v>
      </c>
      <c r="P498" s="407">
        <v>4930</v>
      </c>
      <c r="Q498" s="306">
        <v>4318</v>
      </c>
      <c r="R498" s="307">
        <v>4580</v>
      </c>
      <c r="S498" s="307">
        <v>4182</v>
      </c>
      <c r="T498" s="307">
        <v>4470</v>
      </c>
      <c r="U498" s="407">
        <v>4591</v>
      </c>
      <c r="V498" s="397">
        <v>4558</v>
      </c>
      <c r="W498" s="527"/>
      <c r="X498" s="475"/>
      <c r="Y498" s="1003"/>
    </row>
    <row r="499" spans="1:25" x14ac:dyDescent="0.2">
      <c r="A499" s="231" t="s">
        <v>7</v>
      </c>
      <c r="B499" s="480">
        <v>80</v>
      </c>
      <c r="C499" s="310">
        <v>86.7</v>
      </c>
      <c r="D499" s="310">
        <v>100</v>
      </c>
      <c r="E499" s="309">
        <v>86.7</v>
      </c>
      <c r="F499" s="638">
        <v>100</v>
      </c>
      <c r="G499" s="480">
        <v>100</v>
      </c>
      <c r="H499" s="310">
        <v>86.7</v>
      </c>
      <c r="I499" s="310">
        <v>100</v>
      </c>
      <c r="J499" s="309">
        <v>80</v>
      </c>
      <c r="K499" s="638">
        <v>100</v>
      </c>
      <c r="L499" s="480">
        <v>80</v>
      </c>
      <c r="M499" s="310">
        <v>80</v>
      </c>
      <c r="N499" s="310">
        <v>100</v>
      </c>
      <c r="O499" s="309">
        <v>100</v>
      </c>
      <c r="P499" s="638">
        <v>93.3</v>
      </c>
      <c r="Q499" s="480">
        <v>93.3</v>
      </c>
      <c r="R499" s="310">
        <v>100</v>
      </c>
      <c r="S499" s="310">
        <v>80</v>
      </c>
      <c r="T499" s="309">
        <v>100</v>
      </c>
      <c r="U499" s="638">
        <v>66.7</v>
      </c>
      <c r="V499" s="398">
        <v>86.5</v>
      </c>
      <c r="W499" s="1003"/>
      <c r="X499" s="1003"/>
      <c r="Y499" s="1003"/>
    </row>
    <row r="500" spans="1:25" x14ac:dyDescent="0.2">
      <c r="A500" s="231" t="s">
        <v>8</v>
      </c>
      <c r="B500" s="482">
        <v>0.64</v>
      </c>
      <c r="C500" s="311">
        <v>7.9000000000000001E-2</v>
      </c>
      <c r="D500" s="311">
        <v>3.4000000000000002E-2</v>
      </c>
      <c r="E500" s="253">
        <v>5.8999999999999997E-2</v>
      </c>
      <c r="F500" s="254">
        <v>4.8000000000000001E-2</v>
      </c>
      <c r="G500" s="482">
        <v>3.2000000000000001E-2</v>
      </c>
      <c r="H500" s="311">
        <v>6.8000000000000005E-2</v>
      </c>
      <c r="I500" s="311">
        <v>0.04</v>
      </c>
      <c r="J500" s="253">
        <v>6.7000000000000004E-2</v>
      </c>
      <c r="K500" s="254">
        <v>5.3999999999999999E-2</v>
      </c>
      <c r="L500" s="482">
        <v>7.0000000000000007E-2</v>
      </c>
      <c r="M500" s="311">
        <v>6.9000000000000006E-2</v>
      </c>
      <c r="N500" s="311">
        <v>4.7E-2</v>
      </c>
      <c r="O500" s="253">
        <v>3.9E-2</v>
      </c>
      <c r="P500" s="254">
        <v>0.06</v>
      </c>
      <c r="Q500" s="482">
        <v>5.5E-2</v>
      </c>
      <c r="R500" s="311">
        <v>5.5E-2</v>
      </c>
      <c r="S500" s="311">
        <v>8.5000000000000006E-2</v>
      </c>
      <c r="T500" s="253">
        <v>5.0999999999999997E-2</v>
      </c>
      <c r="U500" s="254">
        <v>8.7999999999999995E-2</v>
      </c>
      <c r="V500" s="399">
        <v>7.0000000000000007E-2</v>
      </c>
      <c r="W500" s="1003"/>
      <c r="X500" s="475"/>
      <c r="Y500" s="1003"/>
    </row>
    <row r="501" spans="1:25" x14ac:dyDescent="0.2">
      <c r="A501" s="242" t="s">
        <v>1</v>
      </c>
      <c r="B501" s="257">
        <f t="shared" ref="B501:U501" si="97">B498/B497*100-100</f>
        <v>0.79439252336447908</v>
      </c>
      <c r="C501" s="258">
        <f t="shared" si="97"/>
        <v>6.495327102803742</v>
      </c>
      <c r="D501" s="258">
        <f t="shared" si="97"/>
        <v>7.5700934579439263</v>
      </c>
      <c r="E501" s="258">
        <f t="shared" si="97"/>
        <v>8.9719626168224238</v>
      </c>
      <c r="F501" s="259">
        <f t="shared" si="97"/>
        <v>9.696261682243005</v>
      </c>
      <c r="G501" s="257">
        <f t="shared" si="97"/>
        <v>1.7289719626168392</v>
      </c>
      <c r="H501" s="258">
        <f t="shared" si="97"/>
        <v>8.7616822429906591</v>
      </c>
      <c r="I501" s="258">
        <f t="shared" si="97"/>
        <v>3.200934579439263</v>
      </c>
      <c r="J501" s="258">
        <f t="shared" si="97"/>
        <v>4.8364485981308434</v>
      </c>
      <c r="K501" s="259">
        <f t="shared" si="97"/>
        <v>5.9579439252336499</v>
      </c>
      <c r="L501" s="257">
        <f t="shared" si="97"/>
        <v>4.0887850467289866</v>
      </c>
      <c r="M501" s="258">
        <f t="shared" si="97"/>
        <v>7.4532710280373919</v>
      </c>
      <c r="N501" s="258">
        <f t="shared" si="97"/>
        <v>12.523364485981304</v>
      </c>
      <c r="O501" s="258">
        <f t="shared" si="97"/>
        <v>12.172897196261687</v>
      </c>
      <c r="P501" s="259">
        <f t="shared" si="97"/>
        <v>15.186915887850461</v>
      </c>
      <c r="Q501" s="257">
        <f t="shared" si="97"/>
        <v>0.88785046728972361</v>
      </c>
      <c r="R501" s="258">
        <f t="shared" si="97"/>
        <v>7.0093457943925159</v>
      </c>
      <c r="S501" s="258">
        <f t="shared" si="97"/>
        <v>-2.2897196261682353</v>
      </c>
      <c r="T501" s="258">
        <f t="shared" si="97"/>
        <v>4.4392523364485896</v>
      </c>
      <c r="U501" s="259">
        <f t="shared" si="97"/>
        <v>7.2663551401869171</v>
      </c>
      <c r="V501" s="390">
        <f>V498/V497*100-100</f>
        <v>6.495327102803742</v>
      </c>
      <c r="W501" s="878"/>
      <c r="X501" s="1003"/>
      <c r="Y501" s="1003"/>
    </row>
    <row r="502" spans="1:25" ht="13.5" thickBot="1" x14ac:dyDescent="0.25">
      <c r="A502" s="261" t="s">
        <v>27</v>
      </c>
      <c r="B502" s="262">
        <f t="shared" ref="B502:V502" si="98">B498-B485</f>
        <v>64</v>
      </c>
      <c r="C502" s="263">
        <f t="shared" si="98"/>
        <v>34</v>
      </c>
      <c r="D502" s="263">
        <f t="shared" si="98"/>
        <v>-315</v>
      </c>
      <c r="E502" s="263">
        <f t="shared" si="98"/>
        <v>38</v>
      </c>
      <c r="F502" s="264">
        <f t="shared" si="98"/>
        <v>57</v>
      </c>
      <c r="G502" s="262">
        <f t="shared" si="98"/>
        <v>49</v>
      </c>
      <c r="H502" s="263">
        <f t="shared" si="98"/>
        <v>197</v>
      </c>
      <c r="I502" s="263">
        <f t="shared" si="98"/>
        <v>256</v>
      </c>
      <c r="J502" s="263">
        <f t="shared" si="98"/>
        <v>-54</v>
      </c>
      <c r="K502" s="264">
        <f t="shared" si="98"/>
        <v>-126</v>
      </c>
      <c r="L502" s="262">
        <f t="shared" si="98"/>
        <v>-45</v>
      </c>
      <c r="M502" s="263">
        <f t="shared" si="98"/>
        <v>40</v>
      </c>
      <c r="N502" s="263">
        <f t="shared" si="98"/>
        <v>226</v>
      </c>
      <c r="O502" s="263">
        <f t="shared" si="98"/>
        <v>266</v>
      </c>
      <c r="P502" s="264">
        <f t="shared" si="98"/>
        <v>84</v>
      </c>
      <c r="Q502" s="262">
        <f t="shared" si="98"/>
        <v>323</v>
      </c>
      <c r="R502" s="263">
        <f t="shared" si="98"/>
        <v>198</v>
      </c>
      <c r="S502" s="263">
        <f t="shared" si="98"/>
        <v>21</v>
      </c>
      <c r="T502" s="263">
        <f t="shared" si="98"/>
        <v>17</v>
      </c>
      <c r="U502" s="264">
        <f t="shared" si="98"/>
        <v>-48</v>
      </c>
      <c r="V502" s="400">
        <f t="shared" si="98"/>
        <v>66</v>
      </c>
      <c r="W502" s="527"/>
      <c r="X502" s="1003"/>
      <c r="Y502" s="1003"/>
    </row>
    <row r="503" spans="1:25" x14ac:dyDescent="0.2">
      <c r="A503" s="273" t="s">
        <v>52</v>
      </c>
      <c r="B503" s="567">
        <v>49</v>
      </c>
      <c r="C503" s="556">
        <v>49</v>
      </c>
      <c r="D503" s="556">
        <v>13</v>
      </c>
      <c r="E503" s="556">
        <v>50</v>
      </c>
      <c r="F503" s="568">
        <v>50</v>
      </c>
      <c r="G503" s="567">
        <v>49</v>
      </c>
      <c r="H503" s="556">
        <v>50</v>
      </c>
      <c r="I503" s="556">
        <v>13</v>
      </c>
      <c r="J503" s="556">
        <v>50</v>
      </c>
      <c r="K503" s="568">
        <v>50</v>
      </c>
      <c r="L503" s="567">
        <v>39</v>
      </c>
      <c r="M503" s="556">
        <v>41</v>
      </c>
      <c r="N503" s="556">
        <v>13</v>
      </c>
      <c r="O503" s="556">
        <v>41</v>
      </c>
      <c r="P503" s="568">
        <v>42</v>
      </c>
      <c r="Q503" s="567">
        <v>43</v>
      </c>
      <c r="R503" s="556">
        <v>44</v>
      </c>
      <c r="S503" s="556">
        <v>15</v>
      </c>
      <c r="T503" s="556">
        <v>43</v>
      </c>
      <c r="U503" s="568">
        <v>41</v>
      </c>
      <c r="V503" s="393">
        <f>SUM(B503:U503)</f>
        <v>785</v>
      </c>
      <c r="W503" s="1003" t="s">
        <v>56</v>
      </c>
      <c r="X503" s="271">
        <f>V490-V503</f>
        <v>0</v>
      </c>
      <c r="Y503" s="292">
        <f>X503/V490</f>
        <v>0</v>
      </c>
    </row>
    <row r="504" spans="1:25" x14ac:dyDescent="0.2">
      <c r="A504" s="273" t="s">
        <v>28</v>
      </c>
      <c r="B504" s="218">
        <v>159</v>
      </c>
      <c r="C504" s="1011">
        <v>160</v>
      </c>
      <c r="D504" s="1011">
        <v>158</v>
      </c>
      <c r="E504" s="1011">
        <v>158.5</v>
      </c>
      <c r="F504" s="219">
        <v>159.5</v>
      </c>
      <c r="G504" s="218">
        <v>157.5</v>
      </c>
      <c r="H504" s="1011">
        <v>159.5</v>
      </c>
      <c r="I504" s="1011">
        <v>159.5</v>
      </c>
      <c r="J504" s="1011">
        <v>160</v>
      </c>
      <c r="K504" s="219">
        <v>158</v>
      </c>
      <c r="L504" s="218">
        <v>156</v>
      </c>
      <c r="M504" s="1011">
        <v>159.5</v>
      </c>
      <c r="N504" s="1011">
        <v>155.5</v>
      </c>
      <c r="O504" s="1011">
        <v>159.5</v>
      </c>
      <c r="P504" s="219">
        <v>159.5</v>
      </c>
      <c r="Q504" s="218">
        <v>160</v>
      </c>
      <c r="R504" s="1011">
        <v>160</v>
      </c>
      <c r="S504" s="1011">
        <v>160.5</v>
      </c>
      <c r="T504" s="1011">
        <v>160.5</v>
      </c>
      <c r="U504" s="219">
        <v>160</v>
      </c>
      <c r="V504" s="394"/>
      <c r="W504" s="1003" t="s">
        <v>57</v>
      </c>
      <c r="X504" s="1003">
        <v>159.75</v>
      </c>
      <c r="Y504" s="527"/>
    </row>
    <row r="505" spans="1:25" ht="13.5" thickBot="1" x14ac:dyDescent="0.25">
      <c r="A505" s="274" t="s">
        <v>26</v>
      </c>
      <c r="B505" s="574">
        <f t="shared" ref="B505:U505" si="99">(B504-B491)</f>
        <v>0</v>
      </c>
      <c r="C505" s="575">
        <f t="shared" si="99"/>
        <v>0</v>
      </c>
      <c r="D505" s="575">
        <f t="shared" si="99"/>
        <v>0</v>
      </c>
      <c r="E505" s="575">
        <f t="shared" si="99"/>
        <v>0</v>
      </c>
      <c r="F505" s="576">
        <f t="shared" si="99"/>
        <v>0</v>
      </c>
      <c r="G505" s="574">
        <f t="shared" si="99"/>
        <v>0</v>
      </c>
      <c r="H505" s="575">
        <f t="shared" si="99"/>
        <v>0</v>
      </c>
      <c r="I505" s="575">
        <f t="shared" si="99"/>
        <v>0</v>
      </c>
      <c r="J505" s="575">
        <f t="shared" si="99"/>
        <v>0</v>
      </c>
      <c r="K505" s="576">
        <f t="shared" si="99"/>
        <v>0</v>
      </c>
      <c r="L505" s="574">
        <f t="shared" si="99"/>
        <v>0</v>
      </c>
      <c r="M505" s="575">
        <f t="shared" si="99"/>
        <v>0</v>
      </c>
      <c r="N505" s="575">
        <f t="shared" si="99"/>
        <v>0</v>
      </c>
      <c r="O505" s="575">
        <f t="shared" si="99"/>
        <v>0</v>
      </c>
      <c r="P505" s="576">
        <f t="shared" si="99"/>
        <v>0</v>
      </c>
      <c r="Q505" s="574">
        <f t="shared" si="99"/>
        <v>0</v>
      </c>
      <c r="R505" s="575">
        <f t="shared" si="99"/>
        <v>0</v>
      </c>
      <c r="S505" s="575">
        <f t="shared" si="99"/>
        <v>0</v>
      </c>
      <c r="T505" s="575">
        <f t="shared" si="99"/>
        <v>0</v>
      </c>
      <c r="U505" s="576">
        <f t="shared" si="99"/>
        <v>0</v>
      </c>
      <c r="V505" s="395"/>
      <c r="W505" s="1003" t="s">
        <v>26</v>
      </c>
      <c r="X505" s="880">
        <f>X504-X491</f>
        <v>-3.0000000000001137E-2</v>
      </c>
      <c r="Y505" s="1003"/>
    </row>
    <row r="507" spans="1:25" ht="13.5" thickBot="1" x14ac:dyDescent="0.25"/>
    <row r="508" spans="1:25" ht="13.5" thickBot="1" x14ac:dyDescent="0.25">
      <c r="A508" s="278" t="s">
        <v>358</v>
      </c>
      <c r="B508" s="1140" t="s">
        <v>53</v>
      </c>
      <c r="C508" s="1141"/>
      <c r="D508" s="1141"/>
      <c r="E508" s="1141"/>
      <c r="F508" s="1142"/>
      <c r="G508" s="1140" t="s">
        <v>140</v>
      </c>
      <c r="H508" s="1141"/>
      <c r="I508" s="1141"/>
      <c r="J508" s="1141"/>
      <c r="K508" s="1142"/>
      <c r="L508" s="1140" t="s">
        <v>63</v>
      </c>
      <c r="M508" s="1141"/>
      <c r="N508" s="1141"/>
      <c r="O508" s="1141"/>
      <c r="P508" s="1142"/>
      <c r="Q508" s="1140" t="s">
        <v>64</v>
      </c>
      <c r="R508" s="1141"/>
      <c r="S508" s="1141"/>
      <c r="T508" s="1141"/>
      <c r="U508" s="1142"/>
      <c r="V508" s="1134" t="s">
        <v>0</v>
      </c>
      <c r="W508" s="1007">
        <v>260</v>
      </c>
      <c r="X508" s="1007"/>
      <c r="Y508" s="1007"/>
    </row>
    <row r="509" spans="1:25" ht="13.5" thickBot="1" x14ac:dyDescent="0.25">
      <c r="A509" s="231" t="s">
        <v>2</v>
      </c>
      <c r="B509" s="401">
        <v>1</v>
      </c>
      <c r="C509" s="402">
        <v>2</v>
      </c>
      <c r="D509" s="402">
        <v>3</v>
      </c>
      <c r="E509" s="402">
        <v>4</v>
      </c>
      <c r="F509" s="479">
        <v>5</v>
      </c>
      <c r="G509" s="401">
        <v>1</v>
      </c>
      <c r="H509" s="402">
        <v>2</v>
      </c>
      <c r="I509" s="402">
        <v>3</v>
      </c>
      <c r="J509" s="402">
        <v>4</v>
      </c>
      <c r="K509" s="479">
        <v>5</v>
      </c>
      <c r="L509" s="401">
        <v>1</v>
      </c>
      <c r="M509" s="402">
        <v>2</v>
      </c>
      <c r="N509" s="402">
        <v>3</v>
      </c>
      <c r="O509" s="402">
        <v>4</v>
      </c>
      <c r="P509" s="479">
        <v>5</v>
      </c>
      <c r="Q509" s="401">
        <v>1</v>
      </c>
      <c r="R509" s="402">
        <v>2</v>
      </c>
      <c r="S509" s="402">
        <v>3</v>
      </c>
      <c r="T509" s="402">
        <v>4</v>
      </c>
      <c r="U509" s="479">
        <v>5</v>
      </c>
      <c r="V509" s="1136"/>
      <c r="W509" s="1007"/>
      <c r="X509" s="1007"/>
      <c r="Y509" s="1007"/>
    </row>
    <row r="510" spans="1:25" x14ac:dyDescent="0.2">
      <c r="A510" s="236" t="s">
        <v>3</v>
      </c>
      <c r="B510" s="740">
        <v>4295</v>
      </c>
      <c r="C510" s="741">
        <v>4295</v>
      </c>
      <c r="D510" s="405">
        <v>4295</v>
      </c>
      <c r="E510" s="405">
        <v>4295</v>
      </c>
      <c r="F510" s="406">
        <v>4295</v>
      </c>
      <c r="G510" s="740">
        <v>4295</v>
      </c>
      <c r="H510" s="741">
        <v>4295</v>
      </c>
      <c r="I510" s="405">
        <v>4295</v>
      </c>
      <c r="J510" s="405">
        <v>4295</v>
      </c>
      <c r="K510" s="406">
        <v>4295</v>
      </c>
      <c r="L510" s="740">
        <v>4295</v>
      </c>
      <c r="M510" s="741">
        <v>4295</v>
      </c>
      <c r="N510" s="741">
        <v>4295</v>
      </c>
      <c r="O510" s="405">
        <v>4295</v>
      </c>
      <c r="P510" s="406">
        <v>4295</v>
      </c>
      <c r="Q510" s="740">
        <v>4295</v>
      </c>
      <c r="R510" s="741">
        <v>4295</v>
      </c>
      <c r="S510" s="405">
        <v>4295</v>
      </c>
      <c r="T510" s="405">
        <v>4295</v>
      </c>
      <c r="U510" s="406">
        <v>4295</v>
      </c>
      <c r="V510" s="411">
        <v>4295</v>
      </c>
      <c r="W510" s="1007"/>
      <c r="X510" s="1007"/>
      <c r="Y510" s="1007"/>
    </row>
    <row r="511" spans="1:25" x14ac:dyDescent="0.2">
      <c r="A511" s="242" t="s">
        <v>6</v>
      </c>
      <c r="B511" s="306">
        <v>4438</v>
      </c>
      <c r="C511" s="307">
        <v>4639</v>
      </c>
      <c r="D511" s="307">
        <v>4702</v>
      </c>
      <c r="E511" s="307">
        <v>4674</v>
      </c>
      <c r="F511" s="407">
        <v>4832</v>
      </c>
      <c r="G511" s="306">
        <v>4375</v>
      </c>
      <c r="H511" s="307">
        <v>4612</v>
      </c>
      <c r="I511" s="307">
        <v>4134</v>
      </c>
      <c r="J511" s="307">
        <v>4669</v>
      </c>
      <c r="K511" s="407">
        <v>4762</v>
      </c>
      <c r="L511" s="306">
        <v>4478</v>
      </c>
      <c r="M511" s="307">
        <v>4780</v>
      </c>
      <c r="N511" s="307">
        <v>4776</v>
      </c>
      <c r="O511" s="307">
        <v>4717</v>
      </c>
      <c r="P511" s="407">
        <v>5096</v>
      </c>
      <c r="Q511" s="306">
        <v>4476</v>
      </c>
      <c r="R511" s="307">
        <v>4574</v>
      </c>
      <c r="S511" s="307">
        <v>4561</v>
      </c>
      <c r="T511" s="307">
        <v>4578</v>
      </c>
      <c r="U511" s="407">
        <v>4706</v>
      </c>
      <c r="V511" s="397">
        <v>4642</v>
      </c>
      <c r="W511" s="527"/>
      <c r="X511" s="475"/>
      <c r="Y511" s="1007"/>
    </row>
    <row r="512" spans="1:25" x14ac:dyDescent="0.2">
      <c r="A512" s="231" t="s">
        <v>7</v>
      </c>
      <c r="B512" s="480">
        <v>93.3</v>
      </c>
      <c r="C512" s="310">
        <v>93.3</v>
      </c>
      <c r="D512" s="310">
        <v>80</v>
      </c>
      <c r="E512" s="309">
        <v>100</v>
      </c>
      <c r="F512" s="638">
        <v>80</v>
      </c>
      <c r="G512" s="480">
        <v>100</v>
      </c>
      <c r="H512" s="310">
        <v>93.3</v>
      </c>
      <c r="I512" s="310">
        <v>100</v>
      </c>
      <c r="J512" s="309">
        <v>100</v>
      </c>
      <c r="K512" s="638">
        <v>93.3</v>
      </c>
      <c r="L512" s="480">
        <v>86.7</v>
      </c>
      <c r="M512" s="310">
        <v>86.7</v>
      </c>
      <c r="N512" s="310">
        <v>100</v>
      </c>
      <c r="O512" s="309">
        <v>100</v>
      </c>
      <c r="P512" s="638">
        <v>100</v>
      </c>
      <c r="Q512" s="480">
        <v>86.7</v>
      </c>
      <c r="R512" s="310">
        <v>73.3</v>
      </c>
      <c r="S512" s="310">
        <v>80</v>
      </c>
      <c r="T512" s="309">
        <v>93.3</v>
      </c>
      <c r="U512" s="638">
        <v>86.7</v>
      </c>
      <c r="V512" s="398">
        <v>85</v>
      </c>
      <c r="W512" s="1007"/>
      <c r="X512" s="1007"/>
      <c r="Y512" s="1007"/>
    </row>
    <row r="513" spans="1:25" x14ac:dyDescent="0.2">
      <c r="A513" s="231" t="s">
        <v>8</v>
      </c>
      <c r="B513" s="482">
        <v>6.5000000000000002E-2</v>
      </c>
      <c r="C513" s="311">
        <v>6.2E-2</v>
      </c>
      <c r="D513" s="311">
        <v>8.2000000000000003E-2</v>
      </c>
      <c r="E513" s="253">
        <v>4.5999999999999999E-2</v>
      </c>
      <c r="F513" s="254">
        <v>6.8000000000000005E-2</v>
      </c>
      <c r="G513" s="482">
        <v>4.5999999999999999E-2</v>
      </c>
      <c r="H513" s="311">
        <v>6.3E-2</v>
      </c>
      <c r="I513" s="311">
        <v>8.4000000000000005E-2</v>
      </c>
      <c r="J513" s="253">
        <v>4.9000000000000002E-2</v>
      </c>
      <c r="K513" s="254">
        <v>0.06</v>
      </c>
      <c r="L513" s="482">
        <v>6.8000000000000005E-2</v>
      </c>
      <c r="M513" s="311">
        <v>7.0999999999999994E-2</v>
      </c>
      <c r="N513" s="311">
        <v>4.4999999999999998E-2</v>
      </c>
      <c r="O513" s="253">
        <v>4.1000000000000002E-2</v>
      </c>
      <c r="P513" s="254">
        <v>4.4999999999999998E-2</v>
      </c>
      <c r="Q513" s="482">
        <v>6.7000000000000004E-2</v>
      </c>
      <c r="R513" s="311">
        <v>0.88</v>
      </c>
      <c r="S513" s="311">
        <v>6.6000000000000003E-2</v>
      </c>
      <c r="T513" s="253">
        <v>6.5000000000000002E-2</v>
      </c>
      <c r="U513" s="254">
        <v>8.3000000000000004E-2</v>
      </c>
      <c r="V513" s="399">
        <v>7.1999999999999995E-2</v>
      </c>
      <c r="W513" s="1007"/>
      <c r="X513" s="475"/>
      <c r="Y513" s="1007"/>
    </row>
    <row r="514" spans="1:25" x14ac:dyDescent="0.2">
      <c r="A514" s="242" t="s">
        <v>1</v>
      </c>
      <c r="B514" s="257">
        <f t="shared" ref="B514:U514" si="100">B511/B510*100-100</f>
        <v>3.3294528521536648</v>
      </c>
      <c r="C514" s="258">
        <f t="shared" si="100"/>
        <v>8.0093131548312044</v>
      </c>
      <c r="D514" s="258">
        <f t="shared" si="100"/>
        <v>9.4761350407450493</v>
      </c>
      <c r="E514" s="258">
        <f t="shared" si="100"/>
        <v>8.824214202561123</v>
      </c>
      <c r="F514" s="259">
        <f t="shared" si="100"/>
        <v>12.502910360884755</v>
      </c>
      <c r="G514" s="257">
        <f t="shared" si="100"/>
        <v>1.8626309662398199</v>
      </c>
      <c r="H514" s="258">
        <f t="shared" si="100"/>
        <v>7.3806752037252465</v>
      </c>
      <c r="I514" s="258">
        <f t="shared" si="100"/>
        <v>-3.7485448195576225</v>
      </c>
      <c r="J514" s="258">
        <f t="shared" si="100"/>
        <v>8.7077997671711387</v>
      </c>
      <c r="K514" s="259">
        <f t="shared" si="100"/>
        <v>10.873108265424918</v>
      </c>
      <c r="L514" s="257">
        <f t="shared" si="100"/>
        <v>4.2607683352735819</v>
      </c>
      <c r="M514" s="258">
        <f t="shared" si="100"/>
        <v>11.292200232828861</v>
      </c>
      <c r="N514" s="258">
        <f t="shared" si="100"/>
        <v>11.199068684516874</v>
      </c>
      <c r="O514" s="258">
        <f t="shared" si="100"/>
        <v>9.8253783469150164</v>
      </c>
      <c r="P514" s="259">
        <f t="shared" si="100"/>
        <v>18.649592549476139</v>
      </c>
      <c r="Q514" s="257">
        <f t="shared" si="100"/>
        <v>4.214202561117574</v>
      </c>
      <c r="R514" s="258">
        <f t="shared" si="100"/>
        <v>6.4959254947613516</v>
      </c>
      <c r="S514" s="258">
        <f t="shared" si="100"/>
        <v>6.1932479627473782</v>
      </c>
      <c r="T514" s="258">
        <f t="shared" si="100"/>
        <v>6.5890570430733248</v>
      </c>
      <c r="U514" s="259">
        <f t="shared" si="100"/>
        <v>9.5692665890570368</v>
      </c>
      <c r="V514" s="390">
        <f>V511/V510*100-100</f>
        <v>8.0791618160651808</v>
      </c>
      <c r="W514" s="878"/>
      <c r="X514" s="1007"/>
      <c r="Y514" s="1007"/>
    </row>
    <row r="515" spans="1:25" ht="13.5" thickBot="1" x14ac:dyDescent="0.25">
      <c r="A515" s="261" t="s">
        <v>27</v>
      </c>
      <c r="B515" s="262">
        <f t="shared" ref="B515:V515" si="101">B511-B498</f>
        <v>124</v>
      </c>
      <c r="C515" s="263">
        <f t="shared" si="101"/>
        <v>81</v>
      </c>
      <c r="D515" s="263">
        <f t="shared" si="101"/>
        <v>98</v>
      </c>
      <c r="E515" s="263">
        <f t="shared" si="101"/>
        <v>10</v>
      </c>
      <c r="F515" s="264">
        <f t="shared" si="101"/>
        <v>137</v>
      </c>
      <c r="G515" s="262">
        <f t="shared" si="101"/>
        <v>21</v>
      </c>
      <c r="H515" s="263">
        <f t="shared" si="101"/>
        <v>-43</v>
      </c>
      <c r="I515" s="263">
        <f t="shared" si="101"/>
        <v>-283</v>
      </c>
      <c r="J515" s="263">
        <f t="shared" si="101"/>
        <v>182</v>
      </c>
      <c r="K515" s="264">
        <f t="shared" si="101"/>
        <v>227</v>
      </c>
      <c r="L515" s="262">
        <f t="shared" si="101"/>
        <v>23</v>
      </c>
      <c r="M515" s="263">
        <f t="shared" si="101"/>
        <v>181</v>
      </c>
      <c r="N515" s="263">
        <f t="shared" si="101"/>
        <v>-40</v>
      </c>
      <c r="O515" s="263">
        <f t="shared" si="101"/>
        <v>-84</v>
      </c>
      <c r="P515" s="264">
        <f t="shared" si="101"/>
        <v>166</v>
      </c>
      <c r="Q515" s="262">
        <f t="shared" si="101"/>
        <v>158</v>
      </c>
      <c r="R515" s="263">
        <f t="shared" si="101"/>
        <v>-6</v>
      </c>
      <c r="S515" s="263">
        <f t="shared" si="101"/>
        <v>379</v>
      </c>
      <c r="T515" s="263">
        <f t="shared" si="101"/>
        <v>108</v>
      </c>
      <c r="U515" s="264">
        <f t="shared" si="101"/>
        <v>115</v>
      </c>
      <c r="V515" s="400">
        <f t="shared" si="101"/>
        <v>84</v>
      </c>
      <c r="W515" s="527"/>
      <c r="X515" s="1007"/>
      <c r="Y515" s="1007"/>
    </row>
    <row r="516" spans="1:25" x14ac:dyDescent="0.2">
      <c r="A516" s="273" t="s">
        <v>52</v>
      </c>
      <c r="B516" s="567">
        <v>49</v>
      </c>
      <c r="C516" s="556">
        <v>49</v>
      </c>
      <c r="D516" s="556">
        <v>13</v>
      </c>
      <c r="E516" s="556">
        <v>50</v>
      </c>
      <c r="F516" s="568">
        <v>50</v>
      </c>
      <c r="G516" s="567">
        <v>49</v>
      </c>
      <c r="H516" s="556">
        <v>50</v>
      </c>
      <c r="I516" s="556">
        <v>13</v>
      </c>
      <c r="J516" s="556">
        <v>50</v>
      </c>
      <c r="K516" s="568">
        <v>50</v>
      </c>
      <c r="L516" s="567">
        <v>39</v>
      </c>
      <c r="M516" s="556">
        <v>41</v>
      </c>
      <c r="N516" s="556">
        <v>13</v>
      </c>
      <c r="O516" s="556">
        <v>41</v>
      </c>
      <c r="P516" s="568">
        <v>42</v>
      </c>
      <c r="Q516" s="567">
        <v>43</v>
      </c>
      <c r="R516" s="556">
        <v>44</v>
      </c>
      <c r="S516" s="556">
        <v>15</v>
      </c>
      <c r="T516" s="556">
        <v>43</v>
      </c>
      <c r="U516" s="568">
        <v>41</v>
      </c>
      <c r="V516" s="393">
        <f>SUM(B516:U516)</f>
        <v>785</v>
      </c>
      <c r="W516" s="1007" t="s">
        <v>56</v>
      </c>
      <c r="X516" s="271">
        <f>V503-V516</f>
        <v>0</v>
      </c>
      <c r="Y516" s="292">
        <f>X516/V503</f>
        <v>0</v>
      </c>
    </row>
    <row r="517" spans="1:25" x14ac:dyDescent="0.2">
      <c r="A517" s="273" t="s">
        <v>28</v>
      </c>
      <c r="B517" s="218">
        <v>159</v>
      </c>
      <c r="C517" s="1011">
        <v>160</v>
      </c>
      <c r="D517" s="1009">
        <v>159</v>
      </c>
      <c r="E517" s="1009">
        <v>159</v>
      </c>
      <c r="F517" s="219">
        <v>159.5</v>
      </c>
      <c r="G517" s="218">
        <v>158.5</v>
      </c>
      <c r="H517" s="1011">
        <v>159.5</v>
      </c>
      <c r="I517" s="1011">
        <v>160</v>
      </c>
      <c r="J517" s="1011">
        <v>160</v>
      </c>
      <c r="K517" s="219">
        <v>158</v>
      </c>
      <c r="L517" s="218">
        <v>157</v>
      </c>
      <c r="M517" s="1011">
        <v>159.5</v>
      </c>
      <c r="N517" s="1011">
        <v>155.5</v>
      </c>
      <c r="O517" s="1011">
        <v>159.5</v>
      </c>
      <c r="P517" s="219">
        <v>159.5</v>
      </c>
      <c r="Q517" s="218">
        <v>160</v>
      </c>
      <c r="R517" s="1011">
        <v>160</v>
      </c>
      <c r="S517" s="1011">
        <v>160.5</v>
      </c>
      <c r="T517" s="1011">
        <v>160.5</v>
      </c>
      <c r="U517" s="219">
        <v>160</v>
      </c>
      <c r="V517" s="394"/>
      <c r="W517" s="1007" t="s">
        <v>57</v>
      </c>
      <c r="X517" s="1007">
        <v>159.75</v>
      </c>
      <c r="Y517" s="527"/>
    </row>
    <row r="518" spans="1:25" ht="13.5" thickBot="1" x14ac:dyDescent="0.25">
      <c r="A518" s="274" t="s">
        <v>26</v>
      </c>
      <c r="B518" s="574">
        <f t="shared" ref="B518:U518" si="102">(B517-B504)</f>
        <v>0</v>
      </c>
      <c r="C518" s="575">
        <f t="shared" si="102"/>
        <v>0</v>
      </c>
      <c r="D518" s="575">
        <f t="shared" si="102"/>
        <v>1</v>
      </c>
      <c r="E518" s="575">
        <f t="shared" si="102"/>
        <v>0.5</v>
      </c>
      <c r="F518" s="576">
        <f t="shared" si="102"/>
        <v>0</v>
      </c>
      <c r="G518" s="574">
        <f t="shared" si="102"/>
        <v>1</v>
      </c>
      <c r="H518" s="575">
        <f t="shared" si="102"/>
        <v>0</v>
      </c>
      <c r="I518" s="575">
        <f t="shared" si="102"/>
        <v>0.5</v>
      </c>
      <c r="J518" s="575">
        <f t="shared" si="102"/>
        <v>0</v>
      </c>
      <c r="K518" s="576">
        <f t="shared" si="102"/>
        <v>0</v>
      </c>
      <c r="L518" s="574">
        <f t="shared" si="102"/>
        <v>1</v>
      </c>
      <c r="M518" s="575">
        <f t="shared" si="102"/>
        <v>0</v>
      </c>
      <c r="N518" s="575">
        <f t="shared" si="102"/>
        <v>0</v>
      </c>
      <c r="O518" s="575">
        <f t="shared" si="102"/>
        <v>0</v>
      </c>
      <c r="P518" s="576">
        <f t="shared" si="102"/>
        <v>0</v>
      </c>
      <c r="Q518" s="574">
        <f t="shared" si="102"/>
        <v>0</v>
      </c>
      <c r="R518" s="575">
        <f t="shared" si="102"/>
        <v>0</v>
      </c>
      <c r="S518" s="575">
        <f t="shared" si="102"/>
        <v>0</v>
      </c>
      <c r="T518" s="575">
        <f t="shared" si="102"/>
        <v>0</v>
      </c>
      <c r="U518" s="576">
        <f t="shared" si="102"/>
        <v>0</v>
      </c>
      <c r="V518" s="395"/>
      <c r="W518" s="1007" t="s">
        <v>26</v>
      </c>
      <c r="X518" s="880">
        <f>X517-X504</f>
        <v>0</v>
      </c>
      <c r="Y518" s="1007"/>
    </row>
    <row r="520" spans="1:25" ht="13.5" thickBot="1" x14ac:dyDescent="0.25"/>
    <row r="521" spans="1:25" ht="13.5" thickBot="1" x14ac:dyDescent="0.25">
      <c r="A521" s="278" t="s">
        <v>359</v>
      </c>
      <c r="B521" s="1140" t="s">
        <v>53</v>
      </c>
      <c r="C521" s="1141"/>
      <c r="D521" s="1141"/>
      <c r="E521" s="1141"/>
      <c r="F521" s="1142"/>
      <c r="G521" s="1140" t="s">
        <v>140</v>
      </c>
      <c r="H521" s="1141"/>
      <c r="I521" s="1141"/>
      <c r="J521" s="1141"/>
      <c r="K521" s="1142"/>
      <c r="L521" s="1140" t="s">
        <v>63</v>
      </c>
      <c r="M521" s="1141"/>
      <c r="N521" s="1141"/>
      <c r="O521" s="1141"/>
      <c r="P521" s="1142"/>
      <c r="Q521" s="1140" t="s">
        <v>64</v>
      </c>
      <c r="R521" s="1141"/>
      <c r="S521" s="1141"/>
      <c r="T521" s="1141"/>
      <c r="U521" s="1142"/>
      <c r="V521" s="1134" t="s">
        <v>0</v>
      </c>
      <c r="W521" s="1012"/>
      <c r="X521" s="1012"/>
      <c r="Y521" s="1012"/>
    </row>
    <row r="522" spans="1:25" ht="13.5" thickBot="1" x14ac:dyDescent="0.25">
      <c r="A522" s="231" t="s">
        <v>2</v>
      </c>
      <c r="B522" s="401">
        <v>1</v>
      </c>
      <c r="C522" s="402">
        <v>2</v>
      </c>
      <c r="D522" s="402">
        <v>3</v>
      </c>
      <c r="E522" s="402">
        <v>4</v>
      </c>
      <c r="F522" s="479">
        <v>5</v>
      </c>
      <c r="G522" s="401">
        <v>1</v>
      </c>
      <c r="H522" s="402">
        <v>2</v>
      </c>
      <c r="I522" s="402">
        <v>3</v>
      </c>
      <c r="J522" s="402">
        <v>4</v>
      </c>
      <c r="K522" s="479">
        <v>5</v>
      </c>
      <c r="L522" s="401">
        <v>1</v>
      </c>
      <c r="M522" s="402">
        <v>2</v>
      </c>
      <c r="N522" s="402">
        <v>3</v>
      </c>
      <c r="O522" s="402">
        <v>4</v>
      </c>
      <c r="P522" s="479">
        <v>5</v>
      </c>
      <c r="Q522" s="401">
        <v>1</v>
      </c>
      <c r="R522" s="402">
        <v>2</v>
      </c>
      <c r="S522" s="402">
        <v>3</v>
      </c>
      <c r="T522" s="402">
        <v>4</v>
      </c>
      <c r="U522" s="479">
        <v>5</v>
      </c>
      <c r="V522" s="1136"/>
      <c r="W522" s="1012"/>
      <c r="X522" s="1012"/>
      <c r="Y522" s="1012"/>
    </row>
    <row r="523" spans="1:25" x14ac:dyDescent="0.2">
      <c r="A523" s="236" t="s">
        <v>3</v>
      </c>
      <c r="B523" s="740">
        <v>4310</v>
      </c>
      <c r="C523" s="741">
        <v>4310</v>
      </c>
      <c r="D523" s="405">
        <v>4310</v>
      </c>
      <c r="E523" s="405">
        <v>4310</v>
      </c>
      <c r="F523" s="406">
        <v>4310</v>
      </c>
      <c r="G523" s="740">
        <v>4310</v>
      </c>
      <c r="H523" s="741">
        <v>4310</v>
      </c>
      <c r="I523" s="405">
        <v>4310</v>
      </c>
      <c r="J523" s="405">
        <v>4310</v>
      </c>
      <c r="K523" s="406">
        <v>4310</v>
      </c>
      <c r="L523" s="740">
        <v>4310</v>
      </c>
      <c r="M523" s="741">
        <v>4310</v>
      </c>
      <c r="N523" s="741">
        <v>4310</v>
      </c>
      <c r="O523" s="405">
        <v>4310</v>
      </c>
      <c r="P523" s="406">
        <v>4310</v>
      </c>
      <c r="Q523" s="740">
        <v>4310</v>
      </c>
      <c r="R523" s="741">
        <v>4310</v>
      </c>
      <c r="S523" s="405">
        <v>4310</v>
      </c>
      <c r="T523" s="405">
        <v>4310</v>
      </c>
      <c r="U523" s="406">
        <v>4310</v>
      </c>
      <c r="V523" s="411">
        <v>4310</v>
      </c>
      <c r="W523" s="1012"/>
      <c r="X523" s="1012"/>
      <c r="Y523" s="1012"/>
    </row>
    <row r="524" spans="1:25" x14ac:dyDescent="0.2">
      <c r="A524" s="242" t="s">
        <v>6</v>
      </c>
      <c r="B524" s="306">
        <v>4469</v>
      </c>
      <c r="C524" s="307">
        <v>4759</v>
      </c>
      <c r="D524" s="307">
        <v>4206</v>
      </c>
      <c r="E524" s="307">
        <v>4797</v>
      </c>
      <c r="F524" s="407">
        <v>5104</v>
      </c>
      <c r="G524" s="306">
        <v>4354</v>
      </c>
      <c r="H524" s="307">
        <v>4585</v>
      </c>
      <c r="I524" s="307">
        <v>4344</v>
      </c>
      <c r="J524" s="307">
        <v>4650</v>
      </c>
      <c r="K524" s="407">
        <v>4988</v>
      </c>
      <c r="L524" s="306">
        <v>4489</v>
      </c>
      <c r="M524" s="307">
        <v>4807</v>
      </c>
      <c r="N524" s="307">
        <v>4520</v>
      </c>
      <c r="O524" s="307">
        <v>4869</v>
      </c>
      <c r="P524" s="407">
        <v>5068</v>
      </c>
      <c r="Q524" s="306">
        <v>4342</v>
      </c>
      <c r="R524" s="307">
        <v>4538</v>
      </c>
      <c r="S524" s="307">
        <v>4003</v>
      </c>
      <c r="T524" s="307">
        <v>4597</v>
      </c>
      <c r="U524" s="407">
        <v>4958</v>
      </c>
      <c r="V524" s="397">
        <v>4675</v>
      </c>
      <c r="W524" s="527"/>
      <c r="X524" s="475"/>
      <c r="Y524" s="1012"/>
    </row>
    <row r="525" spans="1:25" x14ac:dyDescent="0.2">
      <c r="A525" s="231" t="s">
        <v>7</v>
      </c>
      <c r="B525" s="480">
        <v>100</v>
      </c>
      <c r="C525" s="310">
        <v>100</v>
      </c>
      <c r="D525" s="310">
        <v>100</v>
      </c>
      <c r="E525" s="309">
        <v>93.3</v>
      </c>
      <c r="F525" s="638">
        <v>93.3</v>
      </c>
      <c r="G525" s="480">
        <v>100</v>
      </c>
      <c r="H525" s="310">
        <v>100</v>
      </c>
      <c r="I525" s="310">
        <v>40</v>
      </c>
      <c r="J525" s="309">
        <v>100</v>
      </c>
      <c r="K525" s="638">
        <v>100</v>
      </c>
      <c r="L525" s="480">
        <v>100</v>
      </c>
      <c r="M525" s="310">
        <v>100</v>
      </c>
      <c r="N525" s="310">
        <v>100</v>
      </c>
      <c r="O525" s="309">
        <v>100</v>
      </c>
      <c r="P525" s="638">
        <v>86.7</v>
      </c>
      <c r="Q525" s="480">
        <v>100</v>
      </c>
      <c r="R525" s="310">
        <v>100</v>
      </c>
      <c r="S525" s="310">
        <v>80</v>
      </c>
      <c r="T525" s="309">
        <v>100</v>
      </c>
      <c r="U525" s="638">
        <v>100</v>
      </c>
      <c r="V525" s="398">
        <v>87.3</v>
      </c>
      <c r="W525" s="1012"/>
      <c r="X525" s="1012"/>
      <c r="Y525" s="1012"/>
    </row>
    <row r="526" spans="1:25" x14ac:dyDescent="0.2">
      <c r="A526" s="231" t="s">
        <v>8</v>
      </c>
      <c r="B526" s="482">
        <v>3.5999999999999997E-2</v>
      </c>
      <c r="C526" s="311">
        <v>2.5000000000000001E-2</v>
      </c>
      <c r="D526" s="311">
        <v>0.06</v>
      </c>
      <c r="E526" s="253">
        <v>4.5999999999999999E-2</v>
      </c>
      <c r="F526" s="254">
        <v>6.6000000000000003E-2</v>
      </c>
      <c r="G526" s="482">
        <v>3.4000000000000002E-2</v>
      </c>
      <c r="H526" s="311">
        <v>2.8000000000000001E-2</v>
      </c>
      <c r="I526" s="311">
        <v>0.11799999999999999</v>
      </c>
      <c r="J526" s="253">
        <v>0.04</v>
      </c>
      <c r="K526" s="254">
        <v>3.9E-2</v>
      </c>
      <c r="L526" s="482">
        <v>3.6999999999999998E-2</v>
      </c>
      <c r="M526" s="311">
        <v>2.9000000000000001E-2</v>
      </c>
      <c r="N526" s="311">
        <v>7.0000000000000007E-2</v>
      </c>
      <c r="O526" s="253">
        <v>4.2999999999999997E-2</v>
      </c>
      <c r="P526" s="254">
        <v>5.0999999999999997E-2</v>
      </c>
      <c r="Q526" s="482">
        <v>2.1000000000000001E-2</v>
      </c>
      <c r="R526" s="311">
        <v>2.8000000000000001E-2</v>
      </c>
      <c r="S526" s="311">
        <v>6.5000000000000002E-2</v>
      </c>
      <c r="T526" s="253">
        <v>3.5999999999999997E-2</v>
      </c>
      <c r="U526" s="254">
        <v>3.7999999999999999E-2</v>
      </c>
      <c r="V526" s="399">
        <v>7.0000000000000007E-2</v>
      </c>
      <c r="W526" s="1012"/>
      <c r="X526" s="475"/>
      <c r="Y526" s="1012"/>
    </row>
    <row r="527" spans="1:25" x14ac:dyDescent="0.2">
      <c r="A527" s="242" t="s">
        <v>1</v>
      </c>
      <c r="B527" s="257">
        <f t="shared" ref="B527:U527" si="103">B524/B523*100-100</f>
        <v>3.6890951276102015</v>
      </c>
      <c r="C527" s="258">
        <f t="shared" si="103"/>
        <v>10.417633410672849</v>
      </c>
      <c r="D527" s="258">
        <f t="shared" si="103"/>
        <v>-2.4129930394431511</v>
      </c>
      <c r="E527" s="258">
        <f t="shared" si="103"/>
        <v>11.299303944315554</v>
      </c>
      <c r="F527" s="259">
        <f t="shared" si="103"/>
        <v>18.422273781902561</v>
      </c>
      <c r="G527" s="257">
        <f t="shared" si="103"/>
        <v>1.0208816705336403</v>
      </c>
      <c r="H527" s="258">
        <f t="shared" si="103"/>
        <v>6.3805104408352804</v>
      </c>
      <c r="I527" s="258">
        <f t="shared" si="103"/>
        <v>0.78886310904873369</v>
      </c>
      <c r="J527" s="258">
        <f t="shared" si="103"/>
        <v>7.8886310904872232</v>
      </c>
      <c r="K527" s="259">
        <f t="shared" si="103"/>
        <v>15.730858468677496</v>
      </c>
      <c r="L527" s="257">
        <f t="shared" si="103"/>
        <v>4.1531322505800432</v>
      </c>
      <c r="M527" s="258">
        <f t="shared" si="103"/>
        <v>11.53132250580046</v>
      </c>
      <c r="N527" s="258">
        <f t="shared" si="103"/>
        <v>4.872389791183295</v>
      </c>
      <c r="O527" s="258">
        <f t="shared" si="103"/>
        <v>12.969837587006964</v>
      </c>
      <c r="P527" s="259">
        <f t="shared" si="103"/>
        <v>17.587006960556835</v>
      </c>
      <c r="Q527" s="257">
        <f t="shared" si="103"/>
        <v>0.74245939675175521</v>
      </c>
      <c r="R527" s="258">
        <f t="shared" si="103"/>
        <v>5.2900232018561439</v>
      </c>
      <c r="S527" s="258">
        <f t="shared" si="103"/>
        <v>-7.1229698375870072</v>
      </c>
      <c r="T527" s="258">
        <f t="shared" si="103"/>
        <v>6.6589327146171655</v>
      </c>
      <c r="U527" s="259">
        <f t="shared" si="103"/>
        <v>15.034802784222734</v>
      </c>
      <c r="V527" s="390">
        <f>V524/V523*100-100</f>
        <v>8.4686774941995253</v>
      </c>
      <c r="W527" s="878"/>
      <c r="X527" s="1012"/>
      <c r="Y527" s="1012"/>
    </row>
    <row r="528" spans="1:25" ht="13.5" thickBot="1" x14ac:dyDescent="0.25">
      <c r="A528" s="261" t="s">
        <v>27</v>
      </c>
      <c r="B528" s="262">
        <f t="shared" ref="B528:V528" si="104">B524-B511</f>
        <v>31</v>
      </c>
      <c r="C528" s="263">
        <f t="shared" si="104"/>
        <v>120</v>
      </c>
      <c r="D528" s="263">
        <f t="shared" si="104"/>
        <v>-496</v>
      </c>
      <c r="E528" s="263">
        <f t="shared" si="104"/>
        <v>123</v>
      </c>
      <c r="F528" s="264">
        <f t="shared" si="104"/>
        <v>272</v>
      </c>
      <c r="G528" s="262">
        <f t="shared" si="104"/>
        <v>-21</v>
      </c>
      <c r="H528" s="263">
        <f t="shared" si="104"/>
        <v>-27</v>
      </c>
      <c r="I528" s="263">
        <f t="shared" si="104"/>
        <v>210</v>
      </c>
      <c r="J528" s="263">
        <f t="shared" si="104"/>
        <v>-19</v>
      </c>
      <c r="K528" s="264">
        <f t="shared" si="104"/>
        <v>226</v>
      </c>
      <c r="L528" s="262">
        <f t="shared" si="104"/>
        <v>11</v>
      </c>
      <c r="M528" s="263">
        <f t="shared" si="104"/>
        <v>27</v>
      </c>
      <c r="N528" s="263">
        <f t="shared" si="104"/>
        <v>-256</v>
      </c>
      <c r="O528" s="263">
        <f t="shared" si="104"/>
        <v>152</v>
      </c>
      <c r="P528" s="264">
        <f t="shared" si="104"/>
        <v>-28</v>
      </c>
      <c r="Q528" s="262">
        <f t="shared" si="104"/>
        <v>-134</v>
      </c>
      <c r="R528" s="263">
        <f t="shared" si="104"/>
        <v>-36</v>
      </c>
      <c r="S528" s="263">
        <f t="shared" si="104"/>
        <v>-558</v>
      </c>
      <c r="T528" s="263">
        <f t="shared" si="104"/>
        <v>19</v>
      </c>
      <c r="U528" s="264">
        <f t="shared" si="104"/>
        <v>252</v>
      </c>
      <c r="V528" s="400">
        <f t="shared" si="104"/>
        <v>33</v>
      </c>
      <c r="W528" s="527"/>
      <c r="X528" s="1012"/>
      <c r="Y528" s="1012"/>
    </row>
    <row r="529" spans="1:25" x14ac:dyDescent="0.2">
      <c r="A529" s="273" t="s">
        <v>52</v>
      </c>
      <c r="B529" s="567">
        <v>47</v>
      </c>
      <c r="C529" s="556">
        <v>47</v>
      </c>
      <c r="D529" s="556">
        <v>11</v>
      </c>
      <c r="E529" s="556">
        <v>48</v>
      </c>
      <c r="F529" s="568">
        <v>48</v>
      </c>
      <c r="G529" s="567">
        <v>48</v>
      </c>
      <c r="H529" s="556">
        <v>48</v>
      </c>
      <c r="I529" s="556">
        <v>12</v>
      </c>
      <c r="J529" s="556">
        <v>48</v>
      </c>
      <c r="K529" s="568">
        <v>48</v>
      </c>
      <c r="L529" s="567">
        <v>39</v>
      </c>
      <c r="M529" s="556">
        <v>39</v>
      </c>
      <c r="N529" s="556">
        <v>12</v>
      </c>
      <c r="O529" s="556">
        <v>38</v>
      </c>
      <c r="P529" s="568">
        <v>39</v>
      </c>
      <c r="Q529" s="567">
        <v>41</v>
      </c>
      <c r="R529" s="556">
        <v>41</v>
      </c>
      <c r="S529" s="556">
        <v>13</v>
      </c>
      <c r="T529" s="556">
        <v>41</v>
      </c>
      <c r="U529" s="568">
        <v>41</v>
      </c>
      <c r="V529" s="393">
        <f>SUM(B529:U529)</f>
        <v>749</v>
      </c>
      <c r="W529" s="1012" t="s">
        <v>56</v>
      </c>
      <c r="X529" s="271">
        <f>V516-V529</f>
        <v>36</v>
      </c>
      <c r="Y529" s="292">
        <f>X529/V516</f>
        <v>4.5859872611464965E-2</v>
      </c>
    </row>
    <row r="530" spans="1:25" x14ac:dyDescent="0.2">
      <c r="A530" s="273" t="s">
        <v>28</v>
      </c>
      <c r="B530" s="218">
        <v>159</v>
      </c>
      <c r="C530" s="1022">
        <v>160</v>
      </c>
      <c r="D530" s="1022">
        <v>159</v>
      </c>
      <c r="E530" s="1022">
        <v>159</v>
      </c>
      <c r="F530" s="219">
        <v>159.5</v>
      </c>
      <c r="G530" s="218">
        <v>158.5</v>
      </c>
      <c r="H530" s="1022">
        <v>159.5</v>
      </c>
      <c r="I530" s="1022">
        <v>160</v>
      </c>
      <c r="J530" s="1022">
        <v>160</v>
      </c>
      <c r="K530" s="219">
        <v>158</v>
      </c>
      <c r="L530" s="218">
        <v>157</v>
      </c>
      <c r="M530" s="1022">
        <v>159.5</v>
      </c>
      <c r="N530" s="1022">
        <v>155.5</v>
      </c>
      <c r="O530" s="1022">
        <v>159.5</v>
      </c>
      <c r="P530" s="219">
        <v>159.5</v>
      </c>
      <c r="Q530" s="218">
        <v>160</v>
      </c>
      <c r="R530" s="1022">
        <v>160</v>
      </c>
      <c r="S530" s="1022">
        <v>160.5</v>
      </c>
      <c r="T530" s="1022">
        <v>160.5</v>
      </c>
      <c r="U530" s="219">
        <v>160</v>
      </c>
      <c r="V530" s="394"/>
      <c r="W530" s="1012" t="s">
        <v>57</v>
      </c>
      <c r="X530" s="1012">
        <v>158.82</v>
      </c>
      <c r="Y530" s="527"/>
    </row>
    <row r="531" spans="1:25" ht="13.5" thickBot="1" x14ac:dyDescent="0.25">
      <c r="A531" s="274" t="s">
        <v>26</v>
      </c>
      <c r="B531" s="574">
        <f t="shared" ref="B531:U531" si="105">(B530-B517)</f>
        <v>0</v>
      </c>
      <c r="C531" s="575">
        <f t="shared" si="105"/>
        <v>0</v>
      </c>
      <c r="D531" s="575">
        <f t="shared" si="105"/>
        <v>0</v>
      </c>
      <c r="E531" s="575">
        <f t="shared" si="105"/>
        <v>0</v>
      </c>
      <c r="F531" s="576">
        <f t="shared" si="105"/>
        <v>0</v>
      </c>
      <c r="G531" s="574">
        <f t="shared" si="105"/>
        <v>0</v>
      </c>
      <c r="H531" s="575">
        <f t="shared" si="105"/>
        <v>0</v>
      </c>
      <c r="I531" s="575">
        <f t="shared" si="105"/>
        <v>0</v>
      </c>
      <c r="J531" s="575">
        <f t="shared" si="105"/>
        <v>0</v>
      </c>
      <c r="K531" s="576">
        <f t="shared" si="105"/>
        <v>0</v>
      </c>
      <c r="L531" s="574">
        <f t="shared" si="105"/>
        <v>0</v>
      </c>
      <c r="M531" s="575">
        <f t="shared" si="105"/>
        <v>0</v>
      </c>
      <c r="N531" s="575">
        <f t="shared" si="105"/>
        <v>0</v>
      </c>
      <c r="O531" s="575">
        <f t="shared" si="105"/>
        <v>0</v>
      </c>
      <c r="P531" s="576">
        <f t="shared" si="105"/>
        <v>0</v>
      </c>
      <c r="Q531" s="574">
        <f t="shared" si="105"/>
        <v>0</v>
      </c>
      <c r="R531" s="575">
        <f t="shared" si="105"/>
        <v>0</v>
      </c>
      <c r="S531" s="575">
        <f t="shared" si="105"/>
        <v>0</v>
      </c>
      <c r="T531" s="575">
        <f t="shared" si="105"/>
        <v>0</v>
      </c>
      <c r="U531" s="576">
        <f t="shared" si="105"/>
        <v>0</v>
      </c>
      <c r="V531" s="395"/>
      <c r="W531" s="1012" t="s">
        <v>26</v>
      </c>
      <c r="X531" s="880">
        <f>X530-X517</f>
        <v>-0.93000000000000682</v>
      </c>
      <c r="Y531" s="1012"/>
    </row>
    <row r="533" spans="1:25" ht="13.5" thickBot="1" x14ac:dyDescent="0.25"/>
    <row r="534" spans="1:25" ht="13.5" thickBot="1" x14ac:dyDescent="0.25">
      <c r="A534" s="278" t="s">
        <v>360</v>
      </c>
      <c r="B534" s="1140" t="s">
        <v>53</v>
      </c>
      <c r="C534" s="1141"/>
      <c r="D534" s="1141"/>
      <c r="E534" s="1141"/>
      <c r="F534" s="1142"/>
      <c r="G534" s="1140" t="s">
        <v>140</v>
      </c>
      <c r="H534" s="1141"/>
      <c r="I534" s="1141"/>
      <c r="J534" s="1141"/>
      <c r="K534" s="1142"/>
      <c r="L534" s="1140" t="s">
        <v>63</v>
      </c>
      <c r="M534" s="1141"/>
      <c r="N534" s="1141"/>
      <c r="O534" s="1141"/>
      <c r="P534" s="1142"/>
      <c r="Q534" s="1140" t="s">
        <v>64</v>
      </c>
      <c r="R534" s="1141"/>
      <c r="S534" s="1141"/>
      <c r="T534" s="1141"/>
      <c r="U534" s="1142"/>
      <c r="V534" s="1134" t="s">
        <v>0</v>
      </c>
      <c r="W534" s="1016"/>
      <c r="X534" s="1016"/>
      <c r="Y534" s="1016"/>
    </row>
    <row r="535" spans="1:25" ht="13.5" thickBot="1" x14ac:dyDescent="0.25">
      <c r="A535" s="231" t="s">
        <v>2</v>
      </c>
      <c r="B535" s="401">
        <v>1</v>
      </c>
      <c r="C535" s="402">
        <v>2</v>
      </c>
      <c r="D535" s="402">
        <v>3</v>
      </c>
      <c r="E535" s="402">
        <v>4</v>
      </c>
      <c r="F535" s="479">
        <v>5</v>
      </c>
      <c r="G535" s="401">
        <v>1</v>
      </c>
      <c r="H535" s="402">
        <v>2</v>
      </c>
      <c r="I535" s="402">
        <v>3</v>
      </c>
      <c r="J535" s="402">
        <v>4</v>
      </c>
      <c r="K535" s="479">
        <v>5</v>
      </c>
      <c r="L535" s="401">
        <v>1</v>
      </c>
      <c r="M535" s="402">
        <v>2</v>
      </c>
      <c r="N535" s="402">
        <v>3</v>
      </c>
      <c r="O535" s="402">
        <v>4</v>
      </c>
      <c r="P535" s="479">
        <v>5</v>
      </c>
      <c r="Q535" s="401">
        <v>1</v>
      </c>
      <c r="R535" s="402">
        <v>2</v>
      </c>
      <c r="S535" s="402">
        <v>3</v>
      </c>
      <c r="T535" s="402">
        <v>4</v>
      </c>
      <c r="U535" s="479">
        <v>5</v>
      </c>
      <c r="V535" s="1136"/>
      <c r="W535" s="1016"/>
      <c r="X535" s="1016"/>
      <c r="Y535" s="1016"/>
    </row>
    <row r="536" spans="1:25" x14ac:dyDescent="0.2">
      <c r="A536" s="236" t="s">
        <v>3</v>
      </c>
      <c r="B536" s="740">
        <v>4325</v>
      </c>
      <c r="C536" s="741">
        <v>4325</v>
      </c>
      <c r="D536" s="405">
        <v>4325</v>
      </c>
      <c r="E536" s="405">
        <v>4325</v>
      </c>
      <c r="F536" s="406">
        <v>4325</v>
      </c>
      <c r="G536" s="740">
        <v>4325</v>
      </c>
      <c r="H536" s="741">
        <v>4325</v>
      </c>
      <c r="I536" s="405">
        <v>4325</v>
      </c>
      <c r="J536" s="405">
        <v>4325</v>
      </c>
      <c r="K536" s="406">
        <v>4325</v>
      </c>
      <c r="L536" s="740">
        <v>4325</v>
      </c>
      <c r="M536" s="741">
        <v>4325</v>
      </c>
      <c r="N536" s="741">
        <v>4325</v>
      </c>
      <c r="O536" s="405">
        <v>4325</v>
      </c>
      <c r="P536" s="406">
        <v>4325</v>
      </c>
      <c r="Q536" s="740">
        <v>4325</v>
      </c>
      <c r="R536" s="741">
        <v>4325</v>
      </c>
      <c r="S536" s="405">
        <v>4325</v>
      </c>
      <c r="T536" s="405">
        <v>4325</v>
      </c>
      <c r="U536" s="406">
        <v>4325</v>
      </c>
      <c r="V536" s="411">
        <v>4325</v>
      </c>
      <c r="W536" s="1016"/>
      <c r="X536" s="1016"/>
      <c r="Y536" s="1016"/>
    </row>
    <row r="537" spans="1:25" x14ac:dyDescent="0.2">
      <c r="A537" s="242" t="s">
        <v>6</v>
      </c>
      <c r="B537" s="306">
        <v>4533</v>
      </c>
      <c r="C537" s="307">
        <v>4781</v>
      </c>
      <c r="D537" s="307">
        <v>4329</v>
      </c>
      <c r="E537" s="307">
        <v>4854</v>
      </c>
      <c r="F537" s="407">
        <v>4969</v>
      </c>
      <c r="G537" s="306">
        <v>4437</v>
      </c>
      <c r="H537" s="307">
        <v>4665</v>
      </c>
      <c r="I537" s="307">
        <v>4473</v>
      </c>
      <c r="J537" s="307">
        <v>4600</v>
      </c>
      <c r="K537" s="407">
        <v>4934</v>
      </c>
      <c r="L537" s="306">
        <v>4535</v>
      </c>
      <c r="M537" s="307">
        <v>4710</v>
      </c>
      <c r="N537" s="307">
        <v>4401</v>
      </c>
      <c r="O537" s="307">
        <v>4872</v>
      </c>
      <c r="P537" s="407">
        <v>5130</v>
      </c>
      <c r="Q537" s="306">
        <v>4383</v>
      </c>
      <c r="R537" s="307">
        <v>4582</v>
      </c>
      <c r="S537" s="307">
        <v>3942</v>
      </c>
      <c r="T537" s="307">
        <v>4622</v>
      </c>
      <c r="U537" s="407">
        <v>4967</v>
      </c>
      <c r="V537" s="397">
        <v>4690</v>
      </c>
      <c r="W537" s="527"/>
      <c r="X537" s="475"/>
      <c r="Y537" s="1016"/>
    </row>
    <row r="538" spans="1:25" x14ac:dyDescent="0.2">
      <c r="A538" s="231" t="s">
        <v>7</v>
      </c>
      <c r="B538" s="480">
        <v>100</v>
      </c>
      <c r="C538" s="310">
        <v>100</v>
      </c>
      <c r="D538" s="310">
        <v>100</v>
      </c>
      <c r="E538" s="309">
        <v>93.3</v>
      </c>
      <c r="F538" s="638">
        <v>86.7</v>
      </c>
      <c r="G538" s="480">
        <v>100</v>
      </c>
      <c r="H538" s="310">
        <v>100</v>
      </c>
      <c r="I538" s="310">
        <v>100</v>
      </c>
      <c r="J538" s="309">
        <v>100</v>
      </c>
      <c r="K538" s="638">
        <v>100</v>
      </c>
      <c r="L538" s="480">
        <v>100</v>
      </c>
      <c r="M538" s="310">
        <v>86.7</v>
      </c>
      <c r="N538" s="310">
        <v>100</v>
      </c>
      <c r="O538" s="309">
        <v>100</v>
      </c>
      <c r="P538" s="638">
        <v>100</v>
      </c>
      <c r="Q538" s="480">
        <v>100</v>
      </c>
      <c r="R538" s="310">
        <v>86.7</v>
      </c>
      <c r="S538" s="310">
        <v>80</v>
      </c>
      <c r="T538" s="309">
        <v>100</v>
      </c>
      <c r="U538" s="638">
        <v>100</v>
      </c>
      <c r="V538" s="398">
        <v>87.3</v>
      </c>
      <c r="W538" s="1016"/>
      <c r="X538" s="1016"/>
      <c r="Y538" s="1016"/>
    </row>
    <row r="539" spans="1:25" x14ac:dyDescent="0.2">
      <c r="A539" s="231" t="s">
        <v>8</v>
      </c>
      <c r="B539" s="482">
        <v>4.1000000000000002E-2</v>
      </c>
      <c r="C539" s="311">
        <v>3.6999999999999998E-2</v>
      </c>
      <c r="D539" s="311">
        <v>5.5E-2</v>
      </c>
      <c r="E539" s="253">
        <v>5.2999999999999999E-2</v>
      </c>
      <c r="F539" s="254">
        <v>4.5999999999999999E-2</v>
      </c>
      <c r="G539" s="482">
        <v>2.4E-2</v>
      </c>
      <c r="H539" s="311">
        <v>2.5999999999999999E-2</v>
      </c>
      <c r="I539" s="311">
        <v>6.4000000000000001E-2</v>
      </c>
      <c r="J539" s="253">
        <v>3.1E-2</v>
      </c>
      <c r="K539" s="254">
        <v>4.2999999999999997E-2</v>
      </c>
      <c r="L539" s="482">
        <v>2.4E-2</v>
      </c>
      <c r="M539" s="311">
        <v>2.5999999999999999E-2</v>
      </c>
      <c r="N539" s="311">
        <v>6.4000000000000001E-2</v>
      </c>
      <c r="O539" s="253">
        <v>3.1E-2</v>
      </c>
      <c r="P539" s="254">
        <v>4.2999999999999997E-2</v>
      </c>
      <c r="Q539" s="482">
        <v>3.4000000000000002E-2</v>
      </c>
      <c r="R539" s="311">
        <v>5.8999999999999997E-2</v>
      </c>
      <c r="S539" s="311">
        <v>7.5999999999999998E-2</v>
      </c>
      <c r="T539" s="253">
        <v>4.5999999999999999E-2</v>
      </c>
      <c r="U539" s="254">
        <v>4.1000000000000002E-2</v>
      </c>
      <c r="V539" s="399">
        <v>6.6000000000000003E-2</v>
      </c>
      <c r="W539" s="1016"/>
      <c r="X539" s="475"/>
      <c r="Y539" s="1016"/>
    </row>
    <row r="540" spans="1:25" x14ac:dyDescent="0.2">
      <c r="A540" s="242" t="s">
        <v>1</v>
      </c>
      <c r="B540" s="257">
        <f t="shared" ref="B540:U540" si="106">B537/B536*100-100</f>
        <v>4.8092485549132959</v>
      </c>
      <c r="C540" s="258">
        <f t="shared" si="106"/>
        <v>10.543352601156059</v>
      </c>
      <c r="D540" s="258">
        <f t="shared" si="106"/>
        <v>9.2485549132945266E-2</v>
      </c>
      <c r="E540" s="258">
        <f t="shared" si="106"/>
        <v>12.23121387283237</v>
      </c>
      <c r="F540" s="259">
        <f t="shared" si="106"/>
        <v>14.890173410404614</v>
      </c>
      <c r="G540" s="257">
        <f t="shared" si="106"/>
        <v>2.5895953757225385</v>
      </c>
      <c r="H540" s="258">
        <f t="shared" si="106"/>
        <v>7.861271676300575</v>
      </c>
      <c r="I540" s="258">
        <f t="shared" si="106"/>
        <v>3.4219653179190743</v>
      </c>
      <c r="J540" s="258">
        <f t="shared" si="106"/>
        <v>6.3583815028901682</v>
      </c>
      <c r="K540" s="259">
        <f t="shared" si="106"/>
        <v>14.080924855491332</v>
      </c>
      <c r="L540" s="257">
        <f t="shared" si="106"/>
        <v>4.8554913294797757</v>
      </c>
      <c r="M540" s="258">
        <f t="shared" si="106"/>
        <v>8.9017341040462412</v>
      </c>
      <c r="N540" s="258">
        <f t="shared" si="106"/>
        <v>1.7572254335260169</v>
      </c>
      <c r="O540" s="258">
        <f t="shared" si="106"/>
        <v>12.647398843930645</v>
      </c>
      <c r="P540" s="259">
        <f t="shared" si="106"/>
        <v>18.612716763005778</v>
      </c>
      <c r="Q540" s="257">
        <f t="shared" si="106"/>
        <v>1.3410404624277561</v>
      </c>
      <c r="R540" s="258">
        <f t="shared" si="106"/>
        <v>5.9421965317919074</v>
      </c>
      <c r="S540" s="258">
        <f t="shared" si="106"/>
        <v>-8.8554913294797757</v>
      </c>
      <c r="T540" s="258">
        <f t="shared" si="106"/>
        <v>6.8670520231213885</v>
      </c>
      <c r="U540" s="259">
        <f t="shared" si="106"/>
        <v>14.843930635838149</v>
      </c>
      <c r="V540" s="390">
        <f>V537/V536*100-100</f>
        <v>8.4393063583815007</v>
      </c>
      <c r="W540" s="878"/>
      <c r="X540" s="1016"/>
      <c r="Y540" s="1016"/>
    </row>
    <row r="541" spans="1:25" ht="13.5" thickBot="1" x14ac:dyDescent="0.25">
      <c r="A541" s="261" t="s">
        <v>27</v>
      </c>
      <c r="B541" s="262">
        <f t="shared" ref="B541:V541" si="107">B537-B524</f>
        <v>64</v>
      </c>
      <c r="C541" s="263">
        <f t="shared" si="107"/>
        <v>22</v>
      </c>
      <c r="D541" s="263">
        <f t="shared" si="107"/>
        <v>123</v>
      </c>
      <c r="E541" s="263">
        <f t="shared" si="107"/>
        <v>57</v>
      </c>
      <c r="F541" s="264">
        <f t="shared" si="107"/>
        <v>-135</v>
      </c>
      <c r="G541" s="262">
        <f t="shared" si="107"/>
        <v>83</v>
      </c>
      <c r="H541" s="263">
        <f t="shared" si="107"/>
        <v>80</v>
      </c>
      <c r="I541" s="263">
        <f t="shared" si="107"/>
        <v>129</v>
      </c>
      <c r="J541" s="263">
        <f t="shared" si="107"/>
        <v>-50</v>
      </c>
      <c r="K541" s="264">
        <f t="shared" si="107"/>
        <v>-54</v>
      </c>
      <c r="L541" s="262">
        <f t="shared" si="107"/>
        <v>46</v>
      </c>
      <c r="M541" s="263">
        <f t="shared" si="107"/>
        <v>-97</v>
      </c>
      <c r="N541" s="263">
        <f t="shared" si="107"/>
        <v>-119</v>
      </c>
      <c r="O541" s="263">
        <f t="shared" si="107"/>
        <v>3</v>
      </c>
      <c r="P541" s="264">
        <f t="shared" si="107"/>
        <v>62</v>
      </c>
      <c r="Q541" s="262">
        <f t="shared" si="107"/>
        <v>41</v>
      </c>
      <c r="R541" s="263">
        <f t="shared" si="107"/>
        <v>44</v>
      </c>
      <c r="S541" s="263">
        <f t="shared" si="107"/>
        <v>-61</v>
      </c>
      <c r="T541" s="263">
        <f t="shared" si="107"/>
        <v>25</v>
      </c>
      <c r="U541" s="264">
        <f t="shared" si="107"/>
        <v>9</v>
      </c>
      <c r="V541" s="400">
        <f t="shared" si="107"/>
        <v>15</v>
      </c>
      <c r="W541" s="527"/>
      <c r="X541" s="1016"/>
      <c r="Y541" s="1016"/>
    </row>
    <row r="542" spans="1:25" x14ac:dyDescent="0.2">
      <c r="A542" s="273" t="s">
        <v>52</v>
      </c>
      <c r="B542" s="567">
        <v>47</v>
      </c>
      <c r="C542" s="556">
        <v>47</v>
      </c>
      <c r="D542" s="556">
        <v>11</v>
      </c>
      <c r="E542" s="556">
        <v>48</v>
      </c>
      <c r="F542" s="568">
        <v>48</v>
      </c>
      <c r="G542" s="567">
        <v>48</v>
      </c>
      <c r="H542" s="556">
        <v>48</v>
      </c>
      <c r="I542" s="556">
        <v>12</v>
      </c>
      <c r="J542" s="556">
        <v>48</v>
      </c>
      <c r="K542" s="568">
        <v>48</v>
      </c>
      <c r="L542" s="567">
        <v>39</v>
      </c>
      <c r="M542" s="556">
        <v>39</v>
      </c>
      <c r="N542" s="556">
        <v>12</v>
      </c>
      <c r="O542" s="556">
        <v>38</v>
      </c>
      <c r="P542" s="568">
        <v>39</v>
      </c>
      <c r="Q542" s="567">
        <v>41</v>
      </c>
      <c r="R542" s="556">
        <v>41</v>
      </c>
      <c r="S542" s="556">
        <v>13</v>
      </c>
      <c r="T542" s="556">
        <v>41</v>
      </c>
      <c r="U542" s="568">
        <v>41</v>
      </c>
      <c r="V542" s="393">
        <f>SUM(B542:U542)</f>
        <v>749</v>
      </c>
      <c r="W542" s="1016" t="s">
        <v>56</v>
      </c>
      <c r="X542" s="271">
        <f>V529-V542</f>
        <v>0</v>
      </c>
      <c r="Y542" s="292">
        <f>X542/V529</f>
        <v>0</v>
      </c>
    </row>
    <row r="543" spans="1:25" x14ac:dyDescent="0.2">
      <c r="A543" s="273" t="s">
        <v>28</v>
      </c>
      <c r="B543" s="218">
        <v>159</v>
      </c>
      <c r="C543" s="1022">
        <v>160</v>
      </c>
      <c r="D543" s="1022">
        <v>159</v>
      </c>
      <c r="E543" s="1022">
        <v>159</v>
      </c>
      <c r="F543" s="219">
        <v>159.5</v>
      </c>
      <c r="G543" s="218">
        <v>158.5</v>
      </c>
      <c r="H543" s="1022">
        <v>159.5</v>
      </c>
      <c r="I543" s="1022">
        <v>160</v>
      </c>
      <c r="J543" s="1022">
        <v>160</v>
      </c>
      <c r="K543" s="219">
        <v>158</v>
      </c>
      <c r="L543" s="218">
        <v>157</v>
      </c>
      <c r="M543" s="1022">
        <v>159.5</v>
      </c>
      <c r="N543" s="1022">
        <v>155.5</v>
      </c>
      <c r="O543" s="1022">
        <v>159.5</v>
      </c>
      <c r="P543" s="219">
        <v>159.5</v>
      </c>
      <c r="Q543" s="218">
        <v>160</v>
      </c>
      <c r="R543" s="1022">
        <v>160</v>
      </c>
      <c r="S543" s="1022">
        <v>160.5</v>
      </c>
      <c r="T543" s="1022">
        <v>160.5</v>
      </c>
      <c r="U543" s="219">
        <v>160</v>
      </c>
      <c r="V543" s="394"/>
      <c r="W543" s="1016" t="s">
        <v>57</v>
      </c>
      <c r="X543" s="1016">
        <v>159.24</v>
      </c>
      <c r="Y543" s="527"/>
    </row>
    <row r="544" spans="1:25" ht="13.5" thickBot="1" x14ac:dyDescent="0.25">
      <c r="A544" s="274" t="s">
        <v>26</v>
      </c>
      <c r="B544" s="574">
        <f t="shared" ref="B544:U544" si="108">(B543-B530)</f>
        <v>0</v>
      </c>
      <c r="C544" s="575">
        <f t="shared" si="108"/>
        <v>0</v>
      </c>
      <c r="D544" s="575">
        <f t="shared" si="108"/>
        <v>0</v>
      </c>
      <c r="E544" s="575">
        <f t="shared" si="108"/>
        <v>0</v>
      </c>
      <c r="F544" s="576">
        <f t="shared" si="108"/>
        <v>0</v>
      </c>
      <c r="G544" s="574">
        <f t="shared" si="108"/>
        <v>0</v>
      </c>
      <c r="H544" s="575">
        <f t="shared" si="108"/>
        <v>0</v>
      </c>
      <c r="I544" s="575">
        <f t="shared" si="108"/>
        <v>0</v>
      </c>
      <c r="J544" s="575">
        <f t="shared" si="108"/>
        <v>0</v>
      </c>
      <c r="K544" s="576">
        <f t="shared" si="108"/>
        <v>0</v>
      </c>
      <c r="L544" s="574">
        <f t="shared" si="108"/>
        <v>0</v>
      </c>
      <c r="M544" s="575">
        <f t="shared" si="108"/>
        <v>0</v>
      </c>
      <c r="N544" s="575">
        <f t="shared" si="108"/>
        <v>0</v>
      </c>
      <c r="O544" s="575">
        <f t="shared" si="108"/>
        <v>0</v>
      </c>
      <c r="P544" s="576">
        <f t="shared" si="108"/>
        <v>0</v>
      </c>
      <c r="Q544" s="574">
        <f t="shared" si="108"/>
        <v>0</v>
      </c>
      <c r="R544" s="575">
        <f t="shared" si="108"/>
        <v>0</v>
      </c>
      <c r="S544" s="575">
        <f t="shared" si="108"/>
        <v>0</v>
      </c>
      <c r="T544" s="575">
        <f t="shared" si="108"/>
        <v>0</v>
      </c>
      <c r="U544" s="576">
        <f t="shared" si="108"/>
        <v>0</v>
      </c>
      <c r="V544" s="395"/>
      <c r="W544" s="1016" t="s">
        <v>26</v>
      </c>
      <c r="X544" s="880">
        <f>X543-X530</f>
        <v>0.42000000000001592</v>
      </c>
      <c r="Y544" s="1016"/>
    </row>
    <row r="546" spans="1:25" ht="13.5" thickBot="1" x14ac:dyDescent="0.25"/>
    <row r="547" spans="1:25" ht="13.5" thickBot="1" x14ac:dyDescent="0.25">
      <c r="A547" s="278" t="s">
        <v>361</v>
      </c>
      <c r="B547" s="1140" t="s">
        <v>53</v>
      </c>
      <c r="C547" s="1141"/>
      <c r="D547" s="1141"/>
      <c r="E547" s="1141"/>
      <c r="F547" s="1142"/>
      <c r="G547" s="1140" t="s">
        <v>140</v>
      </c>
      <c r="H547" s="1141"/>
      <c r="I547" s="1141"/>
      <c r="J547" s="1141"/>
      <c r="K547" s="1142"/>
      <c r="L547" s="1140" t="s">
        <v>63</v>
      </c>
      <c r="M547" s="1141"/>
      <c r="N547" s="1141"/>
      <c r="O547" s="1141"/>
      <c r="P547" s="1142"/>
      <c r="Q547" s="1140" t="s">
        <v>64</v>
      </c>
      <c r="R547" s="1141"/>
      <c r="S547" s="1141"/>
      <c r="T547" s="1141"/>
      <c r="U547" s="1142"/>
      <c r="V547" s="1134" t="s">
        <v>0</v>
      </c>
      <c r="W547" s="1020"/>
      <c r="X547" s="1020"/>
      <c r="Y547" s="1020"/>
    </row>
    <row r="548" spans="1:25" ht="13.5" thickBot="1" x14ac:dyDescent="0.25">
      <c r="A548" s="231" t="s">
        <v>2</v>
      </c>
      <c r="B548" s="401">
        <v>1</v>
      </c>
      <c r="C548" s="402">
        <v>2</v>
      </c>
      <c r="D548" s="402">
        <v>3</v>
      </c>
      <c r="E548" s="402">
        <v>4</v>
      </c>
      <c r="F548" s="479">
        <v>5</v>
      </c>
      <c r="G548" s="401">
        <v>1</v>
      </c>
      <c r="H548" s="402">
        <v>2</v>
      </c>
      <c r="I548" s="402">
        <v>3</v>
      </c>
      <c r="J548" s="402">
        <v>4</v>
      </c>
      <c r="K548" s="479">
        <v>5</v>
      </c>
      <c r="L548" s="401">
        <v>1</v>
      </c>
      <c r="M548" s="402">
        <v>2</v>
      </c>
      <c r="N548" s="402">
        <v>3</v>
      </c>
      <c r="O548" s="402">
        <v>4</v>
      </c>
      <c r="P548" s="479">
        <v>5</v>
      </c>
      <c r="Q548" s="401">
        <v>1</v>
      </c>
      <c r="R548" s="402">
        <v>2</v>
      </c>
      <c r="S548" s="402">
        <v>3</v>
      </c>
      <c r="T548" s="402">
        <v>4</v>
      </c>
      <c r="U548" s="479">
        <v>5</v>
      </c>
      <c r="V548" s="1136"/>
      <c r="W548" s="1020"/>
      <c r="X548" s="1020"/>
      <c r="Y548" s="1020"/>
    </row>
    <row r="549" spans="1:25" x14ac:dyDescent="0.2">
      <c r="A549" s="236" t="s">
        <v>3</v>
      </c>
      <c r="B549" s="740">
        <v>4340</v>
      </c>
      <c r="C549" s="741">
        <v>4340</v>
      </c>
      <c r="D549" s="405">
        <v>4340</v>
      </c>
      <c r="E549" s="405">
        <v>4340</v>
      </c>
      <c r="F549" s="406">
        <v>4340</v>
      </c>
      <c r="G549" s="740">
        <v>4340</v>
      </c>
      <c r="H549" s="741">
        <v>4340</v>
      </c>
      <c r="I549" s="405">
        <v>4340</v>
      </c>
      <c r="J549" s="405">
        <v>4340</v>
      </c>
      <c r="K549" s="406">
        <v>4340</v>
      </c>
      <c r="L549" s="740">
        <v>4340</v>
      </c>
      <c r="M549" s="741">
        <v>4340</v>
      </c>
      <c r="N549" s="741">
        <v>4340</v>
      </c>
      <c r="O549" s="405">
        <v>4340</v>
      </c>
      <c r="P549" s="406">
        <v>4340</v>
      </c>
      <c r="Q549" s="740">
        <v>4340</v>
      </c>
      <c r="R549" s="741">
        <v>4340</v>
      </c>
      <c r="S549" s="405">
        <v>4340</v>
      </c>
      <c r="T549" s="405">
        <v>4340</v>
      </c>
      <c r="U549" s="406">
        <v>4340</v>
      </c>
      <c r="V549" s="411">
        <v>4340</v>
      </c>
      <c r="W549" s="1020"/>
      <c r="X549" s="1020"/>
      <c r="Y549" s="1020"/>
    </row>
    <row r="550" spans="1:25" x14ac:dyDescent="0.2">
      <c r="A550" s="242" t="s">
        <v>6</v>
      </c>
      <c r="B550" s="306">
        <v>4490</v>
      </c>
      <c r="C550" s="307">
        <v>4873</v>
      </c>
      <c r="D550" s="307">
        <v>4318</v>
      </c>
      <c r="E550" s="307">
        <v>4934</v>
      </c>
      <c r="F550" s="407">
        <v>4911</v>
      </c>
      <c r="G550" s="306">
        <v>4547</v>
      </c>
      <c r="H550" s="307">
        <v>4710</v>
      </c>
      <c r="I550" s="307">
        <v>4314</v>
      </c>
      <c r="J550" s="307">
        <v>4787</v>
      </c>
      <c r="K550" s="407">
        <v>4897</v>
      </c>
      <c r="L550" s="306">
        <v>4587</v>
      </c>
      <c r="M550" s="307">
        <v>4875</v>
      </c>
      <c r="N550" s="307">
        <v>4467</v>
      </c>
      <c r="O550" s="307">
        <v>5016</v>
      </c>
      <c r="P550" s="407">
        <v>5195</v>
      </c>
      <c r="Q550" s="306">
        <v>4472</v>
      </c>
      <c r="R550" s="307">
        <v>4614</v>
      </c>
      <c r="S550" s="307">
        <v>4284</v>
      </c>
      <c r="T550" s="307">
        <v>4697</v>
      </c>
      <c r="U550" s="407">
        <v>4948</v>
      </c>
      <c r="V550" s="397">
        <v>4751</v>
      </c>
      <c r="W550" s="527"/>
      <c r="X550" s="475"/>
      <c r="Y550" s="1020"/>
    </row>
    <row r="551" spans="1:25" x14ac:dyDescent="0.2">
      <c r="A551" s="231" t="s">
        <v>7</v>
      </c>
      <c r="B551" s="480">
        <v>100</v>
      </c>
      <c r="C551" s="310">
        <v>100</v>
      </c>
      <c r="D551" s="310">
        <v>100</v>
      </c>
      <c r="E551" s="309">
        <v>93.3</v>
      </c>
      <c r="F551" s="638">
        <v>80</v>
      </c>
      <c r="G551" s="480">
        <v>100</v>
      </c>
      <c r="H551" s="310">
        <v>93.3</v>
      </c>
      <c r="I551" s="310">
        <v>80</v>
      </c>
      <c r="J551" s="309">
        <v>100</v>
      </c>
      <c r="K551" s="638">
        <v>86.7</v>
      </c>
      <c r="L551" s="480">
        <v>93.3</v>
      </c>
      <c r="M551" s="310">
        <v>100</v>
      </c>
      <c r="N551" s="310">
        <v>100</v>
      </c>
      <c r="O551" s="309">
        <v>100</v>
      </c>
      <c r="P551" s="638">
        <v>100</v>
      </c>
      <c r="Q551" s="480">
        <v>100</v>
      </c>
      <c r="R551" s="310">
        <v>93.3</v>
      </c>
      <c r="S551" s="310">
        <v>100</v>
      </c>
      <c r="T551" s="309">
        <v>100</v>
      </c>
      <c r="U551" s="638">
        <v>86.7</v>
      </c>
      <c r="V551" s="398">
        <v>86.9</v>
      </c>
      <c r="W551" s="1020"/>
      <c r="X551" s="1020"/>
      <c r="Y551" s="1020"/>
    </row>
    <row r="552" spans="1:25" x14ac:dyDescent="0.2">
      <c r="A552" s="231" t="s">
        <v>8</v>
      </c>
      <c r="B552" s="482">
        <v>2.9000000000000001E-2</v>
      </c>
      <c r="C552" s="311">
        <v>3.1E-2</v>
      </c>
      <c r="D552" s="311">
        <v>7.6999999999999999E-2</v>
      </c>
      <c r="E552" s="253">
        <v>4.7E-2</v>
      </c>
      <c r="F552" s="254">
        <v>9.2999999999999999E-2</v>
      </c>
      <c r="G552" s="482">
        <v>0.03</v>
      </c>
      <c r="H552" s="311">
        <v>4.4999999999999998E-2</v>
      </c>
      <c r="I552" s="311">
        <v>7.0000000000000007E-2</v>
      </c>
      <c r="J552" s="253">
        <v>5.6000000000000001E-2</v>
      </c>
      <c r="K552" s="254">
        <v>0.06</v>
      </c>
      <c r="L552" s="482">
        <v>5.7000000000000002E-2</v>
      </c>
      <c r="M552" s="311">
        <v>4.1000000000000002E-2</v>
      </c>
      <c r="N552" s="311">
        <v>4.3999999999999997E-2</v>
      </c>
      <c r="O552" s="253">
        <v>3.5000000000000003E-2</v>
      </c>
      <c r="P552" s="254">
        <v>4.7E-2</v>
      </c>
      <c r="Q552" s="482">
        <v>3.5999999999999997E-2</v>
      </c>
      <c r="R552" s="311">
        <v>5.3999999999999999E-2</v>
      </c>
      <c r="S552" s="311">
        <v>6.2E-2</v>
      </c>
      <c r="T552" s="253">
        <v>3.5999999999999997E-2</v>
      </c>
      <c r="U552" s="254">
        <v>6.5000000000000002E-2</v>
      </c>
      <c r="V552" s="399">
        <v>6.9000000000000006E-2</v>
      </c>
      <c r="W552" s="1020"/>
      <c r="X552" s="475"/>
      <c r="Y552" s="1020"/>
    </row>
    <row r="553" spans="1:25" x14ac:dyDescent="0.2">
      <c r="A553" s="242" t="s">
        <v>1</v>
      </c>
      <c r="B553" s="257">
        <f t="shared" ref="B553:U553" si="109">B550/B549*100-100</f>
        <v>3.4562211981566691</v>
      </c>
      <c r="C553" s="258">
        <f t="shared" si="109"/>
        <v>12.281105990783402</v>
      </c>
      <c r="D553" s="258">
        <f t="shared" si="109"/>
        <v>-0.50691244239631317</v>
      </c>
      <c r="E553" s="258">
        <f t="shared" si="109"/>
        <v>13.686635944700456</v>
      </c>
      <c r="F553" s="259">
        <f t="shared" si="109"/>
        <v>13.156682027649765</v>
      </c>
      <c r="G553" s="257">
        <f t="shared" si="109"/>
        <v>4.7695852534562277</v>
      </c>
      <c r="H553" s="258">
        <f t="shared" si="109"/>
        <v>8.5253456221198149</v>
      </c>
      <c r="I553" s="258">
        <f t="shared" si="109"/>
        <v>-0.59907834101382207</v>
      </c>
      <c r="J553" s="258">
        <f t="shared" si="109"/>
        <v>10.299539170506918</v>
      </c>
      <c r="K553" s="259">
        <f t="shared" si="109"/>
        <v>12.834101382488484</v>
      </c>
      <c r="L553" s="257">
        <f t="shared" si="109"/>
        <v>5.6912442396313452</v>
      </c>
      <c r="M553" s="258">
        <f t="shared" si="109"/>
        <v>12.327188940092171</v>
      </c>
      <c r="N553" s="258">
        <f t="shared" si="109"/>
        <v>2.9262672811059929</v>
      </c>
      <c r="O553" s="258">
        <f t="shared" si="109"/>
        <v>15.576036866359445</v>
      </c>
      <c r="P553" s="259">
        <f t="shared" si="109"/>
        <v>19.700460829493082</v>
      </c>
      <c r="Q553" s="257">
        <f t="shared" si="109"/>
        <v>3.041474654377879</v>
      </c>
      <c r="R553" s="258">
        <f t="shared" si="109"/>
        <v>6.3133640552995445</v>
      </c>
      <c r="S553" s="258">
        <f t="shared" si="109"/>
        <v>-1.2903225806451672</v>
      </c>
      <c r="T553" s="258">
        <f t="shared" si="109"/>
        <v>8.225806451612911</v>
      </c>
      <c r="U553" s="259">
        <f t="shared" si="109"/>
        <v>14.009216589861765</v>
      </c>
      <c r="V553" s="390">
        <f>V550/V549*100-100</f>
        <v>9.4700460829492954</v>
      </c>
      <c r="W553" s="878"/>
      <c r="X553" s="1020"/>
      <c r="Y553" s="1020"/>
    </row>
    <row r="554" spans="1:25" ht="13.5" thickBot="1" x14ac:dyDescent="0.25">
      <c r="A554" s="261" t="s">
        <v>27</v>
      </c>
      <c r="B554" s="262">
        <f t="shared" ref="B554:V554" si="110">B550-B537</f>
        <v>-43</v>
      </c>
      <c r="C554" s="263">
        <f t="shared" si="110"/>
        <v>92</v>
      </c>
      <c r="D554" s="263">
        <f t="shared" si="110"/>
        <v>-11</v>
      </c>
      <c r="E554" s="263">
        <f t="shared" si="110"/>
        <v>80</v>
      </c>
      <c r="F554" s="264">
        <f t="shared" si="110"/>
        <v>-58</v>
      </c>
      <c r="G554" s="262">
        <f t="shared" si="110"/>
        <v>110</v>
      </c>
      <c r="H554" s="263">
        <f t="shared" si="110"/>
        <v>45</v>
      </c>
      <c r="I554" s="263">
        <f t="shared" si="110"/>
        <v>-159</v>
      </c>
      <c r="J554" s="263">
        <f t="shared" si="110"/>
        <v>187</v>
      </c>
      <c r="K554" s="264">
        <f t="shared" si="110"/>
        <v>-37</v>
      </c>
      <c r="L554" s="262">
        <f t="shared" si="110"/>
        <v>52</v>
      </c>
      <c r="M554" s="263">
        <f t="shared" si="110"/>
        <v>165</v>
      </c>
      <c r="N554" s="263">
        <f t="shared" si="110"/>
        <v>66</v>
      </c>
      <c r="O554" s="263">
        <f t="shared" si="110"/>
        <v>144</v>
      </c>
      <c r="P554" s="264">
        <f t="shared" si="110"/>
        <v>65</v>
      </c>
      <c r="Q554" s="262">
        <f t="shared" si="110"/>
        <v>89</v>
      </c>
      <c r="R554" s="263">
        <f t="shared" si="110"/>
        <v>32</v>
      </c>
      <c r="S554" s="263">
        <f t="shared" si="110"/>
        <v>342</v>
      </c>
      <c r="T554" s="263">
        <f t="shared" si="110"/>
        <v>75</v>
      </c>
      <c r="U554" s="264">
        <f t="shared" si="110"/>
        <v>-19</v>
      </c>
      <c r="V554" s="400">
        <f t="shared" si="110"/>
        <v>61</v>
      </c>
      <c r="W554" s="527"/>
      <c r="X554" s="1020"/>
      <c r="Y554" s="1020"/>
    </row>
    <row r="555" spans="1:25" x14ac:dyDescent="0.2">
      <c r="A555" s="273" t="s">
        <v>52</v>
      </c>
      <c r="B555" s="567">
        <v>47</v>
      </c>
      <c r="C555" s="556">
        <v>47</v>
      </c>
      <c r="D555" s="556">
        <v>11</v>
      </c>
      <c r="E555" s="556">
        <v>48</v>
      </c>
      <c r="F555" s="568">
        <v>48</v>
      </c>
      <c r="G555" s="567">
        <v>47</v>
      </c>
      <c r="H555" s="556">
        <v>48</v>
      </c>
      <c r="I555" s="556">
        <v>12</v>
      </c>
      <c r="J555" s="556">
        <v>48</v>
      </c>
      <c r="K555" s="568">
        <v>48</v>
      </c>
      <c r="L555" s="567">
        <v>39</v>
      </c>
      <c r="M555" s="556">
        <v>39</v>
      </c>
      <c r="N555" s="556">
        <v>12</v>
      </c>
      <c r="O555" s="556">
        <v>38</v>
      </c>
      <c r="P555" s="568">
        <v>39</v>
      </c>
      <c r="Q555" s="567">
        <v>41</v>
      </c>
      <c r="R555" s="556">
        <v>41</v>
      </c>
      <c r="S555" s="556">
        <v>13</v>
      </c>
      <c r="T555" s="556">
        <v>41</v>
      </c>
      <c r="U555" s="568">
        <v>41</v>
      </c>
      <c r="V555" s="393">
        <f>SUM(B555:U555)</f>
        <v>748</v>
      </c>
      <c r="W555" s="1020" t="s">
        <v>56</v>
      </c>
      <c r="X555" s="271">
        <f>V542-V555</f>
        <v>1</v>
      </c>
      <c r="Y555" s="292">
        <f>X555/V542</f>
        <v>1.3351134846461949E-3</v>
      </c>
    </row>
    <row r="556" spans="1:25" x14ac:dyDescent="0.2">
      <c r="A556" s="273" t="s">
        <v>28</v>
      </c>
      <c r="B556" s="218">
        <v>160</v>
      </c>
      <c r="C556" s="1021">
        <v>160.5</v>
      </c>
      <c r="D556" s="1021">
        <v>160</v>
      </c>
      <c r="E556" s="1021">
        <v>159.5</v>
      </c>
      <c r="F556" s="219">
        <v>160.5</v>
      </c>
      <c r="G556" s="218">
        <v>159</v>
      </c>
      <c r="H556" s="1021">
        <v>160</v>
      </c>
      <c r="I556" s="1021">
        <v>161</v>
      </c>
      <c r="J556" s="1021">
        <v>160.5</v>
      </c>
      <c r="K556" s="219">
        <v>159</v>
      </c>
      <c r="L556" s="218">
        <v>157.5</v>
      </c>
      <c r="M556" s="1021">
        <v>160</v>
      </c>
      <c r="N556" s="1021">
        <v>156.5</v>
      </c>
      <c r="O556" s="1021">
        <v>160</v>
      </c>
      <c r="P556" s="219">
        <v>160</v>
      </c>
      <c r="Q556" s="218">
        <v>160.5</v>
      </c>
      <c r="R556" s="1021">
        <v>160.5</v>
      </c>
      <c r="S556" s="1021">
        <v>161</v>
      </c>
      <c r="T556" s="1021">
        <v>161</v>
      </c>
      <c r="U556" s="219">
        <v>160.5</v>
      </c>
      <c r="V556" s="394"/>
      <c r="W556" s="1020" t="s">
        <v>57</v>
      </c>
      <c r="X556" s="1020">
        <v>159.26</v>
      </c>
      <c r="Y556" s="527"/>
    </row>
    <row r="557" spans="1:25" ht="13.5" thickBot="1" x14ac:dyDescent="0.25">
      <c r="A557" s="274" t="s">
        <v>26</v>
      </c>
      <c r="B557" s="574">
        <f t="shared" ref="B557:U557" si="111">(B556-B543)</f>
        <v>1</v>
      </c>
      <c r="C557" s="575">
        <f t="shared" si="111"/>
        <v>0.5</v>
      </c>
      <c r="D557" s="575">
        <f t="shared" si="111"/>
        <v>1</v>
      </c>
      <c r="E557" s="575">
        <f t="shared" si="111"/>
        <v>0.5</v>
      </c>
      <c r="F557" s="576">
        <f t="shared" si="111"/>
        <v>1</v>
      </c>
      <c r="G557" s="574">
        <f t="shared" si="111"/>
        <v>0.5</v>
      </c>
      <c r="H557" s="575">
        <f t="shared" si="111"/>
        <v>0.5</v>
      </c>
      <c r="I557" s="575">
        <f t="shared" si="111"/>
        <v>1</v>
      </c>
      <c r="J557" s="575">
        <f t="shared" si="111"/>
        <v>0.5</v>
      </c>
      <c r="K557" s="576">
        <f t="shared" si="111"/>
        <v>1</v>
      </c>
      <c r="L557" s="574">
        <f t="shared" si="111"/>
        <v>0.5</v>
      </c>
      <c r="M557" s="575">
        <f t="shared" si="111"/>
        <v>0.5</v>
      </c>
      <c r="N557" s="575">
        <f t="shared" si="111"/>
        <v>1</v>
      </c>
      <c r="O557" s="575">
        <f t="shared" si="111"/>
        <v>0.5</v>
      </c>
      <c r="P557" s="576">
        <f t="shared" si="111"/>
        <v>0.5</v>
      </c>
      <c r="Q557" s="574">
        <f t="shared" si="111"/>
        <v>0.5</v>
      </c>
      <c r="R557" s="575">
        <f t="shared" si="111"/>
        <v>0.5</v>
      </c>
      <c r="S557" s="575">
        <f t="shared" si="111"/>
        <v>0.5</v>
      </c>
      <c r="T557" s="575">
        <f t="shared" si="111"/>
        <v>0.5</v>
      </c>
      <c r="U557" s="576">
        <f t="shared" si="111"/>
        <v>0.5</v>
      </c>
      <c r="V557" s="395"/>
      <c r="W557" s="1020" t="s">
        <v>26</v>
      </c>
      <c r="X557" s="880">
        <f>X556-X543</f>
        <v>1.999999999998181E-2</v>
      </c>
      <c r="Y557" s="1020"/>
    </row>
    <row r="559" spans="1:25" ht="13.5" thickBot="1" x14ac:dyDescent="0.25"/>
    <row r="560" spans="1:25" ht="13.5" thickBot="1" x14ac:dyDescent="0.25">
      <c r="A560" s="278" t="s">
        <v>362</v>
      </c>
      <c r="B560" s="1140" t="s">
        <v>53</v>
      </c>
      <c r="C560" s="1141"/>
      <c r="D560" s="1141"/>
      <c r="E560" s="1141"/>
      <c r="F560" s="1142"/>
      <c r="G560" s="1140" t="s">
        <v>140</v>
      </c>
      <c r="H560" s="1141"/>
      <c r="I560" s="1141"/>
      <c r="J560" s="1141"/>
      <c r="K560" s="1142"/>
      <c r="L560" s="1140" t="s">
        <v>63</v>
      </c>
      <c r="M560" s="1141"/>
      <c r="N560" s="1141"/>
      <c r="O560" s="1141"/>
      <c r="P560" s="1142"/>
      <c r="Q560" s="1140" t="s">
        <v>64</v>
      </c>
      <c r="R560" s="1141"/>
      <c r="S560" s="1141"/>
      <c r="T560" s="1141"/>
      <c r="U560" s="1142"/>
      <c r="V560" s="1134" t="s">
        <v>0</v>
      </c>
      <c r="W560" s="1023"/>
      <c r="X560" s="1023"/>
      <c r="Y560" s="1023"/>
    </row>
    <row r="561" spans="1:25" ht="13.5" thickBot="1" x14ac:dyDescent="0.25">
      <c r="A561" s="231" t="s">
        <v>2</v>
      </c>
      <c r="B561" s="401">
        <v>1</v>
      </c>
      <c r="C561" s="402">
        <v>2</v>
      </c>
      <c r="D561" s="402">
        <v>3</v>
      </c>
      <c r="E561" s="402">
        <v>4</v>
      </c>
      <c r="F561" s="479">
        <v>5</v>
      </c>
      <c r="G561" s="401">
        <v>1</v>
      </c>
      <c r="H561" s="402">
        <v>2</v>
      </c>
      <c r="I561" s="402">
        <v>3</v>
      </c>
      <c r="J561" s="402">
        <v>4</v>
      </c>
      <c r="K561" s="479">
        <v>5</v>
      </c>
      <c r="L561" s="401">
        <v>1</v>
      </c>
      <c r="M561" s="402">
        <v>2</v>
      </c>
      <c r="N561" s="402">
        <v>3</v>
      </c>
      <c r="O561" s="402">
        <v>4</v>
      </c>
      <c r="P561" s="479">
        <v>5</v>
      </c>
      <c r="Q561" s="401">
        <v>1</v>
      </c>
      <c r="R561" s="402">
        <v>2</v>
      </c>
      <c r="S561" s="402">
        <v>3</v>
      </c>
      <c r="T561" s="402">
        <v>4</v>
      </c>
      <c r="U561" s="479">
        <v>5</v>
      </c>
      <c r="V561" s="1136"/>
      <c r="W561" s="1023"/>
      <c r="X561" s="1023"/>
      <c r="Y561" s="1023"/>
    </row>
    <row r="562" spans="1:25" x14ac:dyDescent="0.2">
      <c r="A562" s="236" t="s">
        <v>3</v>
      </c>
      <c r="B562" s="740">
        <v>4355</v>
      </c>
      <c r="C562" s="741">
        <v>4355</v>
      </c>
      <c r="D562" s="405">
        <v>4355</v>
      </c>
      <c r="E562" s="405">
        <v>4355</v>
      </c>
      <c r="F562" s="406">
        <v>4355</v>
      </c>
      <c r="G562" s="740">
        <v>4355</v>
      </c>
      <c r="H562" s="741">
        <v>4355</v>
      </c>
      <c r="I562" s="405">
        <v>4355</v>
      </c>
      <c r="J562" s="405">
        <v>4355</v>
      </c>
      <c r="K562" s="406">
        <v>4355</v>
      </c>
      <c r="L562" s="740">
        <v>4355</v>
      </c>
      <c r="M562" s="741">
        <v>4355</v>
      </c>
      <c r="N562" s="741">
        <v>4355</v>
      </c>
      <c r="O562" s="405">
        <v>4355</v>
      </c>
      <c r="P562" s="406">
        <v>4355</v>
      </c>
      <c r="Q562" s="740">
        <v>4355</v>
      </c>
      <c r="R562" s="741">
        <v>4355</v>
      </c>
      <c r="S562" s="405">
        <v>4355</v>
      </c>
      <c r="T562" s="405">
        <v>4355</v>
      </c>
      <c r="U562" s="406">
        <v>4355</v>
      </c>
      <c r="V562" s="411">
        <v>4355</v>
      </c>
      <c r="W562" s="1023"/>
      <c r="X562" s="1023"/>
      <c r="Y562" s="1023"/>
    </row>
    <row r="563" spans="1:25" x14ac:dyDescent="0.2">
      <c r="A563" s="242" t="s">
        <v>6</v>
      </c>
      <c r="B563" s="306">
        <v>4500</v>
      </c>
      <c r="C563" s="307">
        <v>4900</v>
      </c>
      <c r="D563" s="307">
        <v>4378</v>
      </c>
      <c r="E563" s="307">
        <v>4910</v>
      </c>
      <c r="F563" s="407">
        <v>4968</v>
      </c>
      <c r="G563" s="306">
        <v>4493</v>
      </c>
      <c r="H563" s="307">
        <v>4698</v>
      </c>
      <c r="I563" s="307">
        <v>4635</v>
      </c>
      <c r="J563" s="307">
        <v>4812</v>
      </c>
      <c r="K563" s="407">
        <v>4962</v>
      </c>
      <c r="L563" s="306">
        <v>4555</v>
      </c>
      <c r="M563" s="307">
        <v>4867</v>
      </c>
      <c r="N563" s="307">
        <v>4615</v>
      </c>
      <c r="O563" s="307">
        <v>4958</v>
      </c>
      <c r="P563" s="407">
        <v>5103</v>
      </c>
      <c r="Q563" s="306">
        <v>4461</v>
      </c>
      <c r="R563" s="307">
        <v>4645</v>
      </c>
      <c r="S563" s="307">
        <v>4219</v>
      </c>
      <c r="T563" s="307">
        <v>4690</v>
      </c>
      <c r="U563" s="407">
        <v>4943</v>
      </c>
      <c r="V563" s="397">
        <v>4755</v>
      </c>
      <c r="W563" s="527"/>
      <c r="X563" s="475"/>
      <c r="Y563" s="1023"/>
    </row>
    <row r="564" spans="1:25" x14ac:dyDescent="0.2">
      <c r="A564" s="231" t="s">
        <v>7</v>
      </c>
      <c r="B564" s="480">
        <v>100</v>
      </c>
      <c r="C564" s="310">
        <v>100</v>
      </c>
      <c r="D564" s="310">
        <v>60</v>
      </c>
      <c r="E564" s="309">
        <v>93.3</v>
      </c>
      <c r="F564" s="638">
        <v>100</v>
      </c>
      <c r="G564" s="480">
        <v>100</v>
      </c>
      <c r="H564" s="310">
        <v>100</v>
      </c>
      <c r="I564" s="310">
        <v>60</v>
      </c>
      <c r="J564" s="309">
        <v>100</v>
      </c>
      <c r="K564" s="638">
        <v>100</v>
      </c>
      <c r="L564" s="480">
        <v>93.3</v>
      </c>
      <c r="M564" s="310">
        <v>93.3</v>
      </c>
      <c r="N564" s="310">
        <v>80</v>
      </c>
      <c r="O564" s="309">
        <v>93.3</v>
      </c>
      <c r="P564" s="638">
        <v>100</v>
      </c>
      <c r="Q564" s="480">
        <v>93.3</v>
      </c>
      <c r="R564" s="310">
        <v>100</v>
      </c>
      <c r="S564" s="310">
        <v>100</v>
      </c>
      <c r="T564" s="309">
        <v>93.3</v>
      </c>
      <c r="U564" s="638">
        <v>86.7</v>
      </c>
      <c r="V564" s="398">
        <v>88.8</v>
      </c>
      <c r="W564" s="1023"/>
      <c r="X564" s="1023"/>
      <c r="Y564" s="1023"/>
    </row>
    <row r="565" spans="1:25" x14ac:dyDescent="0.2">
      <c r="A565" s="231" t="s">
        <v>8</v>
      </c>
      <c r="B565" s="482">
        <v>4.3999999999999997E-2</v>
      </c>
      <c r="C565" s="311">
        <v>3.3000000000000002E-2</v>
      </c>
      <c r="D565" s="311">
        <v>0.105</v>
      </c>
      <c r="E565" s="253">
        <v>5.2999999999999999E-2</v>
      </c>
      <c r="F565" s="254">
        <v>0.04</v>
      </c>
      <c r="G565" s="482">
        <v>3.4000000000000002E-2</v>
      </c>
      <c r="H565" s="311">
        <v>3.9E-2</v>
      </c>
      <c r="I565" s="311">
        <v>0.114</v>
      </c>
      <c r="J565" s="253">
        <v>4.9000000000000002E-2</v>
      </c>
      <c r="K565" s="254">
        <v>0.05</v>
      </c>
      <c r="L565" s="482">
        <v>4.8000000000000001E-2</v>
      </c>
      <c r="M565" s="311">
        <v>4.9000000000000002E-2</v>
      </c>
      <c r="N565" s="311">
        <v>9.2999999999999999E-2</v>
      </c>
      <c r="O565" s="253">
        <v>4.7E-2</v>
      </c>
      <c r="P565" s="254">
        <v>4.7E-2</v>
      </c>
      <c r="Q565" s="482">
        <v>0.05</v>
      </c>
      <c r="R565" s="311">
        <v>4.7E-2</v>
      </c>
      <c r="S565" s="311">
        <v>7.1999999999999995E-2</v>
      </c>
      <c r="T565" s="253">
        <v>5.8999999999999997E-2</v>
      </c>
      <c r="U565" s="254">
        <v>0.06</v>
      </c>
      <c r="V565" s="399">
        <v>6.7000000000000004E-2</v>
      </c>
      <c r="W565" s="1023"/>
      <c r="X565" s="475"/>
      <c r="Y565" s="1023"/>
    </row>
    <row r="566" spans="1:25" x14ac:dyDescent="0.2">
      <c r="A566" s="242" t="s">
        <v>1</v>
      </c>
      <c r="B566" s="257">
        <f t="shared" ref="B566:U566" si="112">B563/B562*100-100</f>
        <v>3.3295063145809252</v>
      </c>
      <c r="C566" s="258">
        <f t="shared" si="112"/>
        <v>12.514351320321452</v>
      </c>
      <c r="D566" s="258">
        <f t="shared" si="112"/>
        <v>0.52812858783009631</v>
      </c>
      <c r="E566" s="258">
        <f t="shared" si="112"/>
        <v>12.743972445464991</v>
      </c>
      <c r="F566" s="259">
        <f t="shared" si="112"/>
        <v>14.075774971297349</v>
      </c>
      <c r="G566" s="257">
        <f t="shared" si="112"/>
        <v>3.1687715269804784</v>
      </c>
      <c r="H566" s="258">
        <f t="shared" si="112"/>
        <v>7.8760045924225039</v>
      </c>
      <c r="I566" s="258">
        <f t="shared" si="112"/>
        <v>6.4293915040183833</v>
      </c>
      <c r="J566" s="258">
        <f t="shared" si="112"/>
        <v>10.493685419058551</v>
      </c>
      <c r="K566" s="259">
        <f t="shared" si="112"/>
        <v>13.938002296211252</v>
      </c>
      <c r="L566" s="257">
        <f t="shared" si="112"/>
        <v>4.5924225028702637</v>
      </c>
      <c r="M566" s="258">
        <f t="shared" si="112"/>
        <v>11.756601607347889</v>
      </c>
      <c r="N566" s="258">
        <f t="shared" si="112"/>
        <v>5.9701492537313356</v>
      </c>
      <c r="O566" s="258">
        <f t="shared" si="112"/>
        <v>13.84615384615384</v>
      </c>
      <c r="P566" s="259">
        <f t="shared" si="112"/>
        <v>17.175660160734793</v>
      </c>
      <c r="Q566" s="257">
        <f t="shared" si="112"/>
        <v>2.4339839265212362</v>
      </c>
      <c r="R566" s="258">
        <f t="shared" si="112"/>
        <v>6.659012629161893</v>
      </c>
      <c r="S566" s="258">
        <f t="shared" si="112"/>
        <v>-3.1228473019517793</v>
      </c>
      <c r="T566" s="258">
        <f t="shared" si="112"/>
        <v>7.6923076923076934</v>
      </c>
      <c r="U566" s="259">
        <f t="shared" si="112"/>
        <v>13.501722158438568</v>
      </c>
      <c r="V566" s="390">
        <f>V563/V562*100-100</f>
        <v>9.1848450057405273</v>
      </c>
      <c r="W566" s="878"/>
      <c r="X566" s="1023"/>
      <c r="Y566" s="1023"/>
    </row>
    <row r="567" spans="1:25" ht="13.5" thickBot="1" x14ac:dyDescent="0.25">
      <c r="A567" s="261" t="s">
        <v>27</v>
      </c>
      <c r="B567" s="262">
        <f t="shared" ref="B567:V567" si="113">B563-B550</f>
        <v>10</v>
      </c>
      <c r="C567" s="263">
        <f t="shared" si="113"/>
        <v>27</v>
      </c>
      <c r="D567" s="263">
        <f t="shared" si="113"/>
        <v>60</v>
      </c>
      <c r="E567" s="263">
        <f t="shared" si="113"/>
        <v>-24</v>
      </c>
      <c r="F567" s="264">
        <f t="shared" si="113"/>
        <v>57</v>
      </c>
      <c r="G567" s="262">
        <f t="shared" si="113"/>
        <v>-54</v>
      </c>
      <c r="H567" s="263">
        <f t="shared" si="113"/>
        <v>-12</v>
      </c>
      <c r="I567" s="263">
        <f t="shared" si="113"/>
        <v>321</v>
      </c>
      <c r="J567" s="263">
        <f t="shared" si="113"/>
        <v>25</v>
      </c>
      <c r="K567" s="264">
        <f t="shared" si="113"/>
        <v>65</v>
      </c>
      <c r="L567" s="262">
        <f t="shared" si="113"/>
        <v>-32</v>
      </c>
      <c r="M567" s="263">
        <f t="shared" si="113"/>
        <v>-8</v>
      </c>
      <c r="N567" s="263">
        <f t="shared" si="113"/>
        <v>148</v>
      </c>
      <c r="O567" s="263">
        <f t="shared" si="113"/>
        <v>-58</v>
      </c>
      <c r="P567" s="264">
        <f t="shared" si="113"/>
        <v>-92</v>
      </c>
      <c r="Q567" s="262">
        <f t="shared" si="113"/>
        <v>-11</v>
      </c>
      <c r="R567" s="263">
        <f t="shared" si="113"/>
        <v>31</v>
      </c>
      <c r="S567" s="263">
        <f t="shared" si="113"/>
        <v>-65</v>
      </c>
      <c r="T567" s="263">
        <f t="shared" si="113"/>
        <v>-7</v>
      </c>
      <c r="U567" s="264">
        <f t="shared" si="113"/>
        <v>-5</v>
      </c>
      <c r="V567" s="400">
        <f t="shared" si="113"/>
        <v>4</v>
      </c>
      <c r="W567" s="527"/>
      <c r="X567" s="1023"/>
      <c r="Y567" s="1023"/>
    </row>
    <row r="568" spans="1:25" x14ac:dyDescent="0.2">
      <c r="A568" s="273" t="s">
        <v>52</v>
      </c>
      <c r="B568" s="567">
        <v>47</v>
      </c>
      <c r="C568" s="556">
        <v>47</v>
      </c>
      <c r="D568" s="556">
        <v>11</v>
      </c>
      <c r="E568" s="556">
        <v>48</v>
      </c>
      <c r="F568" s="568">
        <v>48</v>
      </c>
      <c r="G568" s="567">
        <v>47</v>
      </c>
      <c r="H568" s="556">
        <v>48</v>
      </c>
      <c r="I568" s="556">
        <v>12</v>
      </c>
      <c r="J568" s="556">
        <v>48</v>
      </c>
      <c r="K568" s="568">
        <v>48</v>
      </c>
      <c r="L568" s="567">
        <v>39</v>
      </c>
      <c r="M568" s="556">
        <v>39</v>
      </c>
      <c r="N568" s="556">
        <v>12</v>
      </c>
      <c r="O568" s="556">
        <v>38</v>
      </c>
      <c r="P568" s="568">
        <v>39</v>
      </c>
      <c r="Q568" s="567">
        <v>40</v>
      </c>
      <c r="R568" s="556">
        <v>41</v>
      </c>
      <c r="S568" s="556">
        <v>13</v>
      </c>
      <c r="T568" s="556">
        <v>41</v>
      </c>
      <c r="U568" s="568">
        <v>41</v>
      </c>
      <c r="V568" s="393">
        <f>SUM(B568:U568)</f>
        <v>747</v>
      </c>
      <c r="W568" s="1023" t="s">
        <v>56</v>
      </c>
      <c r="X568" s="271">
        <f>V555-V568</f>
        <v>1</v>
      </c>
      <c r="Y568" s="292">
        <f>X568/V555</f>
        <v>1.3368983957219251E-3</v>
      </c>
    </row>
    <row r="569" spans="1:25" x14ac:dyDescent="0.2">
      <c r="A569" s="273" t="s">
        <v>28</v>
      </c>
      <c r="B569" s="218">
        <v>160</v>
      </c>
      <c r="C569" s="1032">
        <v>160.5</v>
      </c>
      <c r="D569" s="1032">
        <v>160</v>
      </c>
      <c r="E569" s="1032">
        <v>159.5</v>
      </c>
      <c r="F569" s="219">
        <v>160.5</v>
      </c>
      <c r="G569" s="218">
        <v>159</v>
      </c>
      <c r="H569" s="1032">
        <v>160</v>
      </c>
      <c r="I569" s="1032">
        <v>161</v>
      </c>
      <c r="J569" s="1032">
        <v>160.5</v>
      </c>
      <c r="K569" s="219">
        <v>159</v>
      </c>
      <c r="L569" s="218">
        <v>157.5</v>
      </c>
      <c r="M569" s="1032">
        <v>160</v>
      </c>
      <c r="N569" s="1032">
        <v>156.5</v>
      </c>
      <c r="O569" s="1032">
        <v>160</v>
      </c>
      <c r="P569" s="219">
        <v>160</v>
      </c>
      <c r="Q569" s="218">
        <v>160.5</v>
      </c>
      <c r="R569" s="1032">
        <v>160.5</v>
      </c>
      <c r="S569" s="1032">
        <v>161</v>
      </c>
      <c r="T569" s="1032">
        <v>161</v>
      </c>
      <c r="U569" s="219">
        <v>160.5</v>
      </c>
      <c r="V569" s="394"/>
      <c r="W569" s="1023" t="s">
        <v>57</v>
      </c>
      <c r="X569" s="1023">
        <v>159.27000000000001</v>
      </c>
      <c r="Y569" s="527"/>
    </row>
    <row r="570" spans="1:25" ht="13.5" thickBot="1" x14ac:dyDescent="0.25">
      <c r="A570" s="274" t="s">
        <v>26</v>
      </c>
      <c r="B570" s="574">
        <f t="shared" ref="B570:U570" si="114">(B569-B556)</f>
        <v>0</v>
      </c>
      <c r="C570" s="575">
        <f t="shared" si="114"/>
        <v>0</v>
      </c>
      <c r="D570" s="575">
        <f t="shared" si="114"/>
        <v>0</v>
      </c>
      <c r="E570" s="575">
        <f t="shared" si="114"/>
        <v>0</v>
      </c>
      <c r="F570" s="576">
        <f t="shared" si="114"/>
        <v>0</v>
      </c>
      <c r="G570" s="574">
        <f t="shared" si="114"/>
        <v>0</v>
      </c>
      <c r="H570" s="575">
        <f t="shared" si="114"/>
        <v>0</v>
      </c>
      <c r="I570" s="575">
        <f t="shared" si="114"/>
        <v>0</v>
      </c>
      <c r="J570" s="575">
        <f t="shared" si="114"/>
        <v>0</v>
      </c>
      <c r="K570" s="576">
        <f t="shared" si="114"/>
        <v>0</v>
      </c>
      <c r="L570" s="574">
        <f t="shared" si="114"/>
        <v>0</v>
      </c>
      <c r="M570" s="575">
        <f t="shared" si="114"/>
        <v>0</v>
      </c>
      <c r="N570" s="575">
        <f t="shared" si="114"/>
        <v>0</v>
      </c>
      <c r="O570" s="575">
        <f t="shared" si="114"/>
        <v>0</v>
      </c>
      <c r="P570" s="576">
        <f t="shared" si="114"/>
        <v>0</v>
      </c>
      <c r="Q570" s="574">
        <f t="shared" si="114"/>
        <v>0</v>
      </c>
      <c r="R570" s="575">
        <f t="shared" si="114"/>
        <v>0</v>
      </c>
      <c r="S570" s="575">
        <f t="shared" si="114"/>
        <v>0</v>
      </c>
      <c r="T570" s="575">
        <f t="shared" si="114"/>
        <v>0</v>
      </c>
      <c r="U570" s="576">
        <f t="shared" si="114"/>
        <v>0</v>
      </c>
      <c r="V570" s="395"/>
      <c r="W570" s="1023" t="s">
        <v>26</v>
      </c>
      <c r="X570" s="880">
        <f>X569-X556</f>
        <v>1.0000000000019327E-2</v>
      </c>
      <c r="Y570" s="1023"/>
    </row>
    <row r="572" spans="1:25" ht="13.5" thickBot="1" x14ac:dyDescent="0.25"/>
    <row r="573" spans="1:25" ht="13.5" thickBot="1" x14ac:dyDescent="0.25">
      <c r="A573" s="278" t="s">
        <v>363</v>
      </c>
      <c r="B573" s="1140" t="s">
        <v>53</v>
      </c>
      <c r="C573" s="1141"/>
      <c r="D573" s="1141"/>
      <c r="E573" s="1141"/>
      <c r="F573" s="1142"/>
      <c r="G573" s="1140" t="s">
        <v>140</v>
      </c>
      <c r="H573" s="1141"/>
      <c r="I573" s="1141"/>
      <c r="J573" s="1141"/>
      <c r="K573" s="1142"/>
      <c r="L573" s="1140" t="s">
        <v>63</v>
      </c>
      <c r="M573" s="1141"/>
      <c r="N573" s="1141"/>
      <c r="O573" s="1141"/>
      <c r="P573" s="1142"/>
      <c r="Q573" s="1140" t="s">
        <v>64</v>
      </c>
      <c r="R573" s="1141"/>
      <c r="S573" s="1141"/>
      <c r="T573" s="1141"/>
      <c r="U573" s="1142"/>
      <c r="V573" s="1134" t="s">
        <v>0</v>
      </c>
      <c r="W573" s="1027"/>
      <c r="X573" s="1027"/>
      <c r="Y573" s="1027"/>
    </row>
    <row r="574" spans="1:25" ht="13.5" thickBot="1" x14ac:dyDescent="0.25">
      <c r="A574" s="231" t="s">
        <v>2</v>
      </c>
      <c r="B574" s="401">
        <v>1</v>
      </c>
      <c r="C574" s="402">
        <v>2</v>
      </c>
      <c r="D574" s="402">
        <v>3</v>
      </c>
      <c r="E574" s="402">
        <v>4</v>
      </c>
      <c r="F574" s="479">
        <v>5</v>
      </c>
      <c r="G574" s="401">
        <v>1</v>
      </c>
      <c r="H574" s="402">
        <v>2</v>
      </c>
      <c r="I574" s="402">
        <v>3</v>
      </c>
      <c r="J574" s="402">
        <v>4</v>
      </c>
      <c r="K574" s="479">
        <v>5</v>
      </c>
      <c r="L574" s="401">
        <v>1</v>
      </c>
      <c r="M574" s="402">
        <v>2</v>
      </c>
      <c r="N574" s="402">
        <v>3</v>
      </c>
      <c r="O574" s="402">
        <v>4</v>
      </c>
      <c r="P574" s="479">
        <v>5</v>
      </c>
      <c r="Q574" s="401">
        <v>1</v>
      </c>
      <c r="R574" s="402">
        <v>2</v>
      </c>
      <c r="S574" s="402">
        <v>3</v>
      </c>
      <c r="T574" s="402">
        <v>4</v>
      </c>
      <c r="U574" s="479">
        <v>5</v>
      </c>
      <c r="V574" s="1136"/>
      <c r="W574" s="1027"/>
      <c r="X574" s="1027"/>
      <c r="Y574" s="1027"/>
    </row>
    <row r="575" spans="1:25" x14ac:dyDescent="0.2">
      <c r="A575" s="236" t="s">
        <v>3</v>
      </c>
      <c r="B575" s="740">
        <v>4370</v>
      </c>
      <c r="C575" s="741">
        <v>4370</v>
      </c>
      <c r="D575" s="405">
        <v>4370</v>
      </c>
      <c r="E575" s="405">
        <v>4370</v>
      </c>
      <c r="F575" s="406">
        <v>4370</v>
      </c>
      <c r="G575" s="740">
        <v>4370</v>
      </c>
      <c r="H575" s="741">
        <v>4370</v>
      </c>
      <c r="I575" s="405">
        <v>4370</v>
      </c>
      <c r="J575" s="405">
        <v>4370</v>
      </c>
      <c r="K575" s="406">
        <v>4370</v>
      </c>
      <c r="L575" s="740">
        <v>4370</v>
      </c>
      <c r="M575" s="741">
        <v>4370</v>
      </c>
      <c r="N575" s="741">
        <v>4370</v>
      </c>
      <c r="O575" s="405">
        <v>4370</v>
      </c>
      <c r="P575" s="406">
        <v>4370</v>
      </c>
      <c r="Q575" s="740">
        <v>4370</v>
      </c>
      <c r="R575" s="741">
        <v>4370</v>
      </c>
      <c r="S575" s="405">
        <v>4370</v>
      </c>
      <c r="T575" s="405">
        <v>4370</v>
      </c>
      <c r="U575" s="406">
        <v>4370</v>
      </c>
      <c r="V575" s="411">
        <v>4370</v>
      </c>
      <c r="W575" s="1027"/>
      <c r="X575" s="1027"/>
      <c r="Y575" s="1027"/>
    </row>
    <row r="576" spans="1:25" x14ac:dyDescent="0.2">
      <c r="A576" s="242" t="s">
        <v>6</v>
      </c>
      <c r="B576" s="306">
        <v>4591</v>
      </c>
      <c r="C576" s="307">
        <v>4900</v>
      </c>
      <c r="D576" s="307">
        <v>4326</v>
      </c>
      <c r="E576" s="307">
        <v>4972</v>
      </c>
      <c r="F576" s="407">
        <v>5016</v>
      </c>
      <c r="G576" s="306">
        <v>4534</v>
      </c>
      <c r="H576" s="307">
        <v>4743</v>
      </c>
      <c r="I576" s="307">
        <v>4737</v>
      </c>
      <c r="J576" s="307">
        <v>4794</v>
      </c>
      <c r="K576" s="407">
        <v>4971</v>
      </c>
      <c r="L576" s="306">
        <v>4713</v>
      </c>
      <c r="M576" s="307">
        <v>4881</v>
      </c>
      <c r="N576" s="307">
        <v>4956</v>
      </c>
      <c r="O576" s="307">
        <v>5070</v>
      </c>
      <c r="P576" s="407">
        <v>5037</v>
      </c>
      <c r="Q576" s="306">
        <v>4543</v>
      </c>
      <c r="R576" s="307">
        <v>4662</v>
      </c>
      <c r="S576" s="307">
        <v>4357</v>
      </c>
      <c r="T576" s="307">
        <v>4921</v>
      </c>
      <c r="U576" s="407">
        <v>5095</v>
      </c>
      <c r="V576" s="397">
        <v>4821</v>
      </c>
      <c r="W576" s="527"/>
      <c r="X576" s="475"/>
      <c r="Y576" s="1027"/>
    </row>
    <row r="577" spans="1:25" x14ac:dyDescent="0.2">
      <c r="A577" s="231" t="s">
        <v>7</v>
      </c>
      <c r="B577" s="480">
        <v>100</v>
      </c>
      <c r="C577" s="310">
        <v>100</v>
      </c>
      <c r="D577" s="310">
        <v>100</v>
      </c>
      <c r="E577" s="309">
        <v>86.7</v>
      </c>
      <c r="F577" s="638">
        <v>80</v>
      </c>
      <c r="G577" s="480">
        <v>100</v>
      </c>
      <c r="H577" s="310">
        <v>100</v>
      </c>
      <c r="I577" s="310">
        <v>100</v>
      </c>
      <c r="J577" s="309">
        <v>100</v>
      </c>
      <c r="K577" s="638">
        <v>86.7</v>
      </c>
      <c r="L577" s="480">
        <v>93.3</v>
      </c>
      <c r="M577" s="310">
        <v>100</v>
      </c>
      <c r="N577" s="310">
        <v>100</v>
      </c>
      <c r="O577" s="309">
        <v>86.7</v>
      </c>
      <c r="P577" s="638">
        <v>100</v>
      </c>
      <c r="Q577" s="480">
        <v>93.3</v>
      </c>
      <c r="R577" s="310">
        <v>100</v>
      </c>
      <c r="S577" s="310">
        <v>100</v>
      </c>
      <c r="T577" s="309">
        <v>100</v>
      </c>
      <c r="U577" s="638">
        <v>93.3</v>
      </c>
      <c r="V577" s="398">
        <v>89.6</v>
      </c>
      <c r="W577" s="1027"/>
      <c r="X577" s="1027"/>
      <c r="Y577" s="1027"/>
    </row>
    <row r="578" spans="1:25" x14ac:dyDescent="0.2">
      <c r="A578" s="231" t="s">
        <v>8</v>
      </c>
      <c r="B578" s="482">
        <v>3.4000000000000002E-2</v>
      </c>
      <c r="C578" s="311">
        <v>4.3999999999999997E-2</v>
      </c>
      <c r="D578" s="311">
        <v>0.08</v>
      </c>
      <c r="E578" s="253">
        <v>6.2E-2</v>
      </c>
      <c r="F578" s="254">
        <v>0.10199999999999999</v>
      </c>
      <c r="G578" s="482">
        <v>4</v>
      </c>
      <c r="H578" s="311">
        <v>0.37</v>
      </c>
      <c r="I578" s="311">
        <v>0.38</v>
      </c>
      <c r="J578" s="253">
        <v>0.41</v>
      </c>
      <c r="K578" s="254">
        <v>0.71</v>
      </c>
      <c r="L578" s="482">
        <v>5.2</v>
      </c>
      <c r="M578" s="311">
        <v>2.9000000000000001E-2</v>
      </c>
      <c r="N578" s="311">
        <v>7.4999999999999997E-2</v>
      </c>
      <c r="O578" s="253">
        <v>6.0999999999999999E-2</v>
      </c>
      <c r="P578" s="254">
        <v>4.1000000000000002E-2</v>
      </c>
      <c r="Q578" s="482">
        <v>0.41</v>
      </c>
      <c r="R578" s="311">
        <v>0.47</v>
      </c>
      <c r="S578" s="311">
        <v>0.64</v>
      </c>
      <c r="T578" s="253">
        <v>0.49</v>
      </c>
      <c r="U578" s="254">
        <v>0.46</v>
      </c>
      <c r="V578" s="399">
        <v>6.7000000000000004E-2</v>
      </c>
      <c r="W578" s="1027"/>
      <c r="X578" s="475"/>
      <c r="Y578" s="1027"/>
    </row>
    <row r="579" spans="1:25" x14ac:dyDescent="0.2">
      <c r="A579" s="242" t="s">
        <v>1</v>
      </c>
      <c r="B579" s="257">
        <f t="shared" ref="B579:U579" si="115">B576/B575*100-100</f>
        <v>5.0572082379862735</v>
      </c>
      <c r="C579" s="258">
        <f t="shared" si="115"/>
        <v>12.128146453089244</v>
      </c>
      <c r="D579" s="258">
        <f t="shared" si="115"/>
        <v>-1.0068649885583483</v>
      </c>
      <c r="E579" s="258">
        <f t="shared" si="115"/>
        <v>13.775743707093824</v>
      </c>
      <c r="F579" s="259">
        <f t="shared" si="115"/>
        <v>14.782608695652172</v>
      </c>
      <c r="G579" s="257">
        <f t="shared" si="115"/>
        <v>3.7528604118993059</v>
      </c>
      <c r="H579" s="258">
        <f t="shared" si="115"/>
        <v>8.5354691075514921</v>
      </c>
      <c r="I579" s="258">
        <f t="shared" si="115"/>
        <v>8.3981693363844414</v>
      </c>
      <c r="J579" s="258">
        <f t="shared" si="115"/>
        <v>9.7025171624713948</v>
      </c>
      <c r="K579" s="259">
        <f t="shared" si="115"/>
        <v>13.75286041189932</v>
      </c>
      <c r="L579" s="257">
        <f t="shared" si="115"/>
        <v>7.8489702517162527</v>
      </c>
      <c r="M579" s="258">
        <f t="shared" si="115"/>
        <v>11.693363844393588</v>
      </c>
      <c r="N579" s="258">
        <f t="shared" si="115"/>
        <v>13.409610983981707</v>
      </c>
      <c r="O579" s="258">
        <f t="shared" si="115"/>
        <v>16.0183066361556</v>
      </c>
      <c r="P579" s="259">
        <f t="shared" si="115"/>
        <v>15.26315789473685</v>
      </c>
      <c r="Q579" s="257">
        <f t="shared" si="115"/>
        <v>3.9588100686498819</v>
      </c>
      <c r="R579" s="258">
        <f t="shared" si="115"/>
        <v>6.6819221967963358</v>
      </c>
      <c r="S579" s="258">
        <f t="shared" si="115"/>
        <v>-0.29748283752860516</v>
      </c>
      <c r="T579" s="258">
        <f t="shared" si="115"/>
        <v>12.608695652173907</v>
      </c>
      <c r="U579" s="259">
        <f t="shared" si="115"/>
        <v>16.590389016018307</v>
      </c>
      <c r="V579" s="390">
        <f>V576/V575*100-100</f>
        <v>10.320366132723109</v>
      </c>
      <c r="W579" s="878"/>
      <c r="X579" s="1027"/>
      <c r="Y579" s="1027"/>
    </row>
    <row r="580" spans="1:25" ht="13.5" thickBot="1" x14ac:dyDescent="0.25">
      <c r="A580" s="261" t="s">
        <v>27</v>
      </c>
      <c r="B580" s="262">
        <f t="shared" ref="B580:V580" si="116">B576-B563</f>
        <v>91</v>
      </c>
      <c r="C580" s="263">
        <f t="shared" si="116"/>
        <v>0</v>
      </c>
      <c r="D580" s="263">
        <f t="shared" si="116"/>
        <v>-52</v>
      </c>
      <c r="E580" s="263">
        <f t="shared" si="116"/>
        <v>62</v>
      </c>
      <c r="F580" s="264">
        <f t="shared" si="116"/>
        <v>48</v>
      </c>
      <c r="G580" s="262">
        <f t="shared" si="116"/>
        <v>41</v>
      </c>
      <c r="H580" s="263">
        <f t="shared" si="116"/>
        <v>45</v>
      </c>
      <c r="I580" s="263">
        <f t="shared" si="116"/>
        <v>102</v>
      </c>
      <c r="J580" s="263">
        <f t="shared" si="116"/>
        <v>-18</v>
      </c>
      <c r="K580" s="264">
        <f t="shared" si="116"/>
        <v>9</v>
      </c>
      <c r="L580" s="262">
        <f t="shared" si="116"/>
        <v>158</v>
      </c>
      <c r="M580" s="263">
        <f t="shared" si="116"/>
        <v>14</v>
      </c>
      <c r="N580" s="263">
        <f t="shared" si="116"/>
        <v>341</v>
      </c>
      <c r="O580" s="263">
        <f t="shared" si="116"/>
        <v>112</v>
      </c>
      <c r="P580" s="264">
        <f t="shared" si="116"/>
        <v>-66</v>
      </c>
      <c r="Q580" s="262">
        <f t="shared" si="116"/>
        <v>82</v>
      </c>
      <c r="R580" s="263">
        <f t="shared" si="116"/>
        <v>17</v>
      </c>
      <c r="S580" s="263">
        <f t="shared" si="116"/>
        <v>138</v>
      </c>
      <c r="T580" s="263">
        <f t="shared" si="116"/>
        <v>231</v>
      </c>
      <c r="U580" s="264">
        <f t="shared" si="116"/>
        <v>152</v>
      </c>
      <c r="V580" s="400">
        <f t="shared" si="116"/>
        <v>66</v>
      </c>
      <c r="W580" s="527"/>
      <c r="X580" s="1027"/>
      <c r="Y580" s="1027"/>
    </row>
    <row r="581" spans="1:25" x14ac:dyDescent="0.2">
      <c r="A581" s="273" t="s">
        <v>52</v>
      </c>
      <c r="B581" s="567">
        <v>47</v>
      </c>
      <c r="C581" s="556">
        <v>47</v>
      </c>
      <c r="D581" s="556">
        <v>10</v>
      </c>
      <c r="E581" s="556">
        <v>48</v>
      </c>
      <c r="F581" s="568">
        <v>47</v>
      </c>
      <c r="G581" s="567">
        <v>47</v>
      </c>
      <c r="H581" s="556">
        <v>48</v>
      </c>
      <c r="I581" s="556">
        <v>12</v>
      </c>
      <c r="J581" s="556">
        <v>48</v>
      </c>
      <c r="K581" s="568">
        <v>48</v>
      </c>
      <c r="L581" s="567">
        <v>39</v>
      </c>
      <c r="M581" s="556">
        <v>39</v>
      </c>
      <c r="N581" s="556">
        <v>12</v>
      </c>
      <c r="O581" s="556">
        <v>38</v>
      </c>
      <c r="P581" s="568">
        <v>39</v>
      </c>
      <c r="Q581" s="567">
        <v>40</v>
      </c>
      <c r="R581" s="556">
        <v>41</v>
      </c>
      <c r="S581" s="556">
        <v>13</v>
      </c>
      <c r="T581" s="556">
        <v>41</v>
      </c>
      <c r="U581" s="568">
        <v>41</v>
      </c>
      <c r="V581" s="393">
        <f>SUM(B581:U581)</f>
        <v>745</v>
      </c>
      <c r="W581" s="1027" t="s">
        <v>56</v>
      </c>
      <c r="X581" s="271">
        <f>V568-V581</f>
        <v>2</v>
      </c>
      <c r="Y581" s="292">
        <f>X581/V568</f>
        <v>2.6773761713520749E-3</v>
      </c>
    </row>
    <row r="582" spans="1:25" x14ac:dyDescent="0.2">
      <c r="A582" s="273" t="s">
        <v>28</v>
      </c>
      <c r="B582" s="218">
        <v>160</v>
      </c>
      <c r="C582" s="1032">
        <v>160.5</v>
      </c>
      <c r="D582" s="1032">
        <v>160</v>
      </c>
      <c r="E582" s="1032">
        <v>159.5</v>
      </c>
      <c r="F582" s="219">
        <v>160.5</v>
      </c>
      <c r="G582" s="218">
        <v>159</v>
      </c>
      <c r="H582" s="1032">
        <v>160</v>
      </c>
      <c r="I582" s="1032">
        <v>161</v>
      </c>
      <c r="J582" s="1032">
        <v>160.5</v>
      </c>
      <c r="K582" s="219">
        <v>159</v>
      </c>
      <c r="L582" s="218">
        <v>157.5</v>
      </c>
      <c r="M582" s="1032">
        <v>160</v>
      </c>
      <c r="N582" s="1032">
        <v>156.5</v>
      </c>
      <c r="O582" s="1032">
        <v>160</v>
      </c>
      <c r="P582" s="219">
        <v>160</v>
      </c>
      <c r="Q582" s="218">
        <v>160.5</v>
      </c>
      <c r="R582" s="1032">
        <v>160.5</v>
      </c>
      <c r="S582" s="1032">
        <v>161</v>
      </c>
      <c r="T582" s="1032">
        <v>161</v>
      </c>
      <c r="U582" s="219">
        <v>160.5</v>
      </c>
      <c r="V582" s="394"/>
      <c r="W582" s="1027" t="s">
        <v>57</v>
      </c>
      <c r="X582" s="1027">
        <v>159.27000000000001</v>
      </c>
      <c r="Y582" s="527"/>
    </row>
    <row r="583" spans="1:25" ht="13.5" thickBot="1" x14ac:dyDescent="0.25">
      <c r="A583" s="274" t="s">
        <v>26</v>
      </c>
      <c r="B583" s="574">
        <f t="shared" ref="B583:U583" si="117">(B582-B569)</f>
        <v>0</v>
      </c>
      <c r="C583" s="575">
        <f t="shared" si="117"/>
        <v>0</v>
      </c>
      <c r="D583" s="575">
        <f t="shared" si="117"/>
        <v>0</v>
      </c>
      <c r="E583" s="575">
        <f t="shared" si="117"/>
        <v>0</v>
      </c>
      <c r="F583" s="576">
        <f t="shared" si="117"/>
        <v>0</v>
      </c>
      <c r="G583" s="574">
        <f t="shared" si="117"/>
        <v>0</v>
      </c>
      <c r="H583" s="575">
        <f t="shared" si="117"/>
        <v>0</v>
      </c>
      <c r="I583" s="575">
        <f t="shared" si="117"/>
        <v>0</v>
      </c>
      <c r="J583" s="575">
        <f t="shared" si="117"/>
        <v>0</v>
      </c>
      <c r="K583" s="576">
        <f t="shared" si="117"/>
        <v>0</v>
      </c>
      <c r="L583" s="574">
        <f t="shared" si="117"/>
        <v>0</v>
      </c>
      <c r="M583" s="575">
        <f t="shared" si="117"/>
        <v>0</v>
      </c>
      <c r="N583" s="575">
        <f t="shared" si="117"/>
        <v>0</v>
      </c>
      <c r="O583" s="575">
        <f t="shared" si="117"/>
        <v>0</v>
      </c>
      <c r="P583" s="576">
        <f t="shared" si="117"/>
        <v>0</v>
      </c>
      <c r="Q583" s="574">
        <f t="shared" si="117"/>
        <v>0</v>
      </c>
      <c r="R583" s="575">
        <f t="shared" si="117"/>
        <v>0</v>
      </c>
      <c r="S583" s="575">
        <f t="shared" si="117"/>
        <v>0</v>
      </c>
      <c r="T583" s="575">
        <f t="shared" si="117"/>
        <v>0</v>
      </c>
      <c r="U583" s="576">
        <f t="shared" si="117"/>
        <v>0</v>
      </c>
      <c r="V583" s="395"/>
      <c r="W583" s="1027" t="s">
        <v>26</v>
      </c>
      <c r="X583" s="880">
        <f>X582-X569</f>
        <v>0</v>
      </c>
      <c r="Y583" s="1027"/>
    </row>
    <row r="585" spans="1:25" ht="13.5" thickBot="1" x14ac:dyDescent="0.25"/>
    <row r="586" spans="1:25" ht="13.5" thickBot="1" x14ac:dyDescent="0.25">
      <c r="A586" s="278" t="s">
        <v>364</v>
      </c>
      <c r="B586" s="1140" t="s">
        <v>53</v>
      </c>
      <c r="C586" s="1141"/>
      <c r="D586" s="1141"/>
      <c r="E586" s="1141"/>
      <c r="F586" s="1142"/>
      <c r="G586" s="1140" t="s">
        <v>140</v>
      </c>
      <c r="H586" s="1141"/>
      <c r="I586" s="1141"/>
      <c r="J586" s="1141"/>
      <c r="K586" s="1142"/>
      <c r="L586" s="1140" t="s">
        <v>63</v>
      </c>
      <c r="M586" s="1141"/>
      <c r="N586" s="1141"/>
      <c r="O586" s="1141"/>
      <c r="P586" s="1142"/>
      <c r="Q586" s="1140" t="s">
        <v>64</v>
      </c>
      <c r="R586" s="1141"/>
      <c r="S586" s="1141"/>
      <c r="T586" s="1141"/>
      <c r="U586" s="1142"/>
      <c r="V586" s="1134" t="s">
        <v>0</v>
      </c>
      <c r="W586" s="1028">
        <v>260</v>
      </c>
      <c r="X586" s="1028"/>
      <c r="Y586" s="1028"/>
    </row>
    <row r="587" spans="1:25" ht="13.5" thickBot="1" x14ac:dyDescent="0.25">
      <c r="A587" s="231" t="s">
        <v>2</v>
      </c>
      <c r="B587" s="401">
        <v>1</v>
      </c>
      <c r="C587" s="402">
        <v>2</v>
      </c>
      <c r="D587" s="402">
        <v>3</v>
      </c>
      <c r="E587" s="402">
        <v>4</v>
      </c>
      <c r="F587" s="479">
        <v>5</v>
      </c>
      <c r="G587" s="401">
        <v>1</v>
      </c>
      <c r="H587" s="402">
        <v>2</v>
      </c>
      <c r="I587" s="402">
        <v>3</v>
      </c>
      <c r="J587" s="402">
        <v>4</v>
      </c>
      <c r="K587" s="479">
        <v>5</v>
      </c>
      <c r="L587" s="401">
        <v>1</v>
      </c>
      <c r="M587" s="402">
        <v>2</v>
      </c>
      <c r="N587" s="402">
        <v>3</v>
      </c>
      <c r="O587" s="402">
        <v>4</v>
      </c>
      <c r="P587" s="479">
        <v>5</v>
      </c>
      <c r="Q587" s="401">
        <v>1</v>
      </c>
      <c r="R587" s="402">
        <v>2</v>
      </c>
      <c r="S587" s="402">
        <v>3</v>
      </c>
      <c r="T587" s="402">
        <v>4</v>
      </c>
      <c r="U587" s="479">
        <v>5</v>
      </c>
      <c r="V587" s="1136"/>
      <c r="W587" s="1028"/>
      <c r="X587" s="1028"/>
      <c r="Y587" s="1028"/>
    </row>
    <row r="588" spans="1:25" x14ac:dyDescent="0.2">
      <c r="A588" s="236" t="s">
        <v>3</v>
      </c>
      <c r="B588" s="740">
        <v>4385</v>
      </c>
      <c r="C588" s="741">
        <v>4385</v>
      </c>
      <c r="D588" s="405">
        <v>4385</v>
      </c>
      <c r="E588" s="405">
        <v>4385</v>
      </c>
      <c r="F588" s="406">
        <v>4385</v>
      </c>
      <c r="G588" s="740">
        <v>4385</v>
      </c>
      <c r="H588" s="741">
        <v>4385</v>
      </c>
      <c r="I588" s="405">
        <v>4385</v>
      </c>
      <c r="J588" s="405">
        <v>4385</v>
      </c>
      <c r="K588" s="406">
        <v>4385</v>
      </c>
      <c r="L588" s="740">
        <v>4385</v>
      </c>
      <c r="M588" s="741">
        <v>4385</v>
      </c>
      <c r="N588" s="741">
        <v>4385</v>
      </c>
      <c r="O588" s="405">
        <v>4385</v>
      </c>
      <c r="P588" s="406">
        <v>4385</v>
      </c>
      <c r="Q588" s="740">
        <v>4385</v>
      </c>
      <c r="R588" s="741">
        <v>4385</v>
      </c>
      <c r="S588" s="405">
        <v>4385</v>
      </c>
      <c r="T588" s="405">
        <v>4385</v>
      </c>
      <c r="U588" s="406">
        <v>4385</v>
      </c>
      <c r="V588" s="411">
        <v>4385</v>
      </c>
      <c r="W588" s="1028"/>
      <c r="X588" s="1028"/>
      <c r="Y588" s="1028"/>
    </row>
    <row r="589" spans="1:25" x14ac:dyDescent="0.2">
      <c r="A589" s="242" t="s">
        <v>6</v>
      </c>
      <c r="B589" s="306">
        <v>4551</v>
      </c>
      <c r="C589" s="307">
        <v>4925</v>
      </c>
      <c r="D589" s="307">
        <v>4127</v>
      </c>
      <c r="E589" s="307">
        <v>5081</v>
      </c>
      <c r="F589" s="407">
        <v>5017</v>
      </c>
      <c r="G589" s="306">
        <v>4506</v>
      </c>
      <c r="H589" s="307">
        <v>4883</v>
      </c>
      <c r="I589" s="307">
        <v>4540</v>
      </c>
      <c r="J589" s="307">
        <v>4869</v>
      </c>
      <c r="K589" s="407">
        <v>5036</v>
      </c>
      <c r="L589" s="306">
        <v>4661</v>
      </c>
      <c r="M589" s="307">
        <v>4769</v>
      </c>
      <c r="N589" s="307">
        <v>4806</v>
      </c>
      <c r="O589" s="307">
        <v>5039</v>
      </c>
      <c r="P589" s="407">
        <v>4996</v>
      </c>
      <c r="Q589" s="306">
        <v>4536</v>
      </c>
      <c r="R589" s="307">
        <v>4700</v>
      </c>
      <c r="S589" s="307">
        <v>4258</v>
      </c>
      <c r="T589" s="307">
        <v>4905</v>
      </c>
      <c r="U589" s="407">
        <v>4889</v>
      </c>
      <c r="V589" s="397">
        <v>4804</v>
      </c>
      <c r="W589" s="527"/>
      <c r="X589" s="475"/>
      <c r="Y589" s="1028"/>
    </row>
    <row r="590" spans="1:25" x14ac:dyDescent="0.2">
      <c r="A590" s="231" t="s">
        <v>7</v>
      </c>
      <c r="B590" s="480">
        <v>86.7</v>
      </c>
      <c r="C590" s="310">
        <v>100</v>
      </c>
      <c r="D590" s="310">
        <v>80</v>
      </c>
      <c r="E590" s="309">
        <v>86.7</v>
      </c>
      <c r="F590" s="638">
        <v>93.3</v>
      </c>
      <c r="G590" s="480">
        <v>100</v>
      </c>
      <c r="H590" s="310">
        <v>100</v>
      </c>
      <c r="I590" s="310">
        <v>80</v>
      </c>
      <c r="J590" s="309">
        <v>100</v>
      </c>
      <c r="K590" s="638">
        <v>100</v>
      </c>
      <c r="L590" s="480">
        <v>93.3</v>
      </c>
      <c r="M590" s="310">
        <v>93.3</v>
      </c>
      <c r="N590" s="310">
        <v>100</v>
      </c>
      <c r="O590" s="309">
        <v>100</v>
      </c>
      <c r="P590" s="638">
        <v>86.7</v>
      </c>
      <c r="Q590" s="480">
        <v>93.3</v>
      </c>
      <c r="R590" s="310">
        <v>80</v>
      </c>
      <c r="S590" s="310">
        <v>80</v>
      </c>
      <c r="T590" s="309">
        <v>93.3</v>
      </c>
      <c r="U590" s="638">
        <v>80</v>
      </c>
      <c r="V590" s="398">
        <v>85.8</v>
      </c>
      <c r="W590" s="1028"/>
      <c r="X590" s="1028"/>
      <c r="Y590" s="1028"/>
    </row>
    <row r="591" spans="1:25" x14ac:dyDescent="0.2">
      <c r="A591" s="231" t="s">
        <v>8</v>
      </c>
      <c r="B591" s="482">
        <v>5.8999999999999997E-2</v>
      </c>
      <c r="C591" s="311">
        <v>2.3E-2</v>
      </c>
      <c r="D591" s="311">
        <v>8.6999999999999994E-2</v>
      </c>
      <c r="E591" s="253">
        <v>0.06</v>
      </c>
      <c r="F591" s="254">
        <v>5.0999999999999997E-2</v>
      </c>
      <c r="G591" s="482">
        <v>3.9E-2</v>
      </c>
      <c r="H591" s="311">
        <v>4.3999999999999997E-2</v>
      </c>
      <c r="I591" s="311">
        <v>7.4999999999999997E-2</v>
      </c>
      <c r="J591" s="253">
        <v>4.2999999999999997E-2</v>
      </c>
      <c r="K591" s="254">
        <v>5.1999999999999998E-2</v>
      </c>
      <c r="L591" s="482">
        <v>4.7E-2</v>
      </c>
      <c r="M591" s="311">
        <v>5.0999999999999997E-2</v>
      </c>
      <c r="N591" s="311">
        <v>5.6000000000000001E-2</v>
      </c>
      <c r="O591" s="253">
        <v>3.5999999999999997E-2</v>
      </c>
      <c r="P591" s="254">
        <v>8.1000000000000003E-2</v>
      </c>
      <c r="Q591" s="482">
        <v>5.8000000000000003E-2</v>
      </c>
      <c r="R591" s="311">
        <v>8.5000000000000006E-2</v>
      </c>
      <c r="S591" s="311">
        <v>7.3999999999999996E-2</v>
      </c>
      <c r="T591" s="253">
        <v>5.8999999999999997E-2</v>
      </c>
      <c r="U591" s="254">
        <v>5.8999999999999997E-2</v>
      </c>
      <c r="V591" s="399">
        <v>7.0999999999999994E-2</v>
      </c>
      <c r="W591" s="1028"/>
      <c r="X591" s="475"/>
      <c r="Y591" s="1028"/>
    </row>
    <row r="592" spans="1:25" x14ac:dyDescent="0.2">
      <c r="A592" s="242" t="s">
        <v>1</v>
      </c>
      <c r="B592" s="257">
        <f t="shared" ref="B592:U592" si="118">B589/B588*100-100</f>
        <v>3.7856328392246326</v>
      </c>
      <c r="C592" s="258">
        <f t="shared" si="118"/>
        <v>12.314709236031931</v>
      </c>
      <c r="D592" s="258">
        <f t="shared" si="118"/>
        <v>-5.883694412770808</v>
      </c>
      <c r="E592" s="258">
        <f t="shared" si="118"/>
        <v>15.872291904218926</v>
      </c>
      <c r="F592" s="259">
        <f t="shared" si="118"/>
        <v>14.412770809578106</v>
      </c>
      <c r="G592" s="257">
        <f t="shared" si="118"/>
        <v>2.7594070695553086</v>
      </c>
      <c r="H592" s="258">
        <f t="shared" si="118"/>
        <v>11.356898517673898</v>
      </c>
      <c r="I592" s="258">
        <f t="shared" si="118"/>
        <v>3.5347776510832318</v>
      </c>
      <c r="J592" s="258">
        <f t="shared" si="118"/>
        <v>11.037628278221206</v>
      </c>
      <c r="K592" s="259">
        <f t="shared" si="118"/>
        <v>14.846066134549602</v>
      </c>
      <c r="L592" s="257">
        <f t="shared" si="118"/>
        <v>6.2941847206385404</v>
      </c>
      <c r="M592" s="258">
        <f t="shared" si="118"/>
        <v>8.757126567844935</v>
      </c>
      <c r="N592" s="258">
        <f t="shared" si="118"/>
        <v>9.6009122006841494</v>
      </c>
      <c r="O592" s="258">
        <f t="shared" si="118"/>
        <v>14.914481185860893</v>
      </c>
      <c r="P592" s="259">
        <f t="shared" si="118"/>
        <v>13.933865450399097</v>
      </c>
      <c r="Q592" s="257">
        <f t="shared" si="118"/>
        <v>3.4435575826681912</v>
      </c>
      <c r="R592" s="258">
        <f t="shared" si="118"/>
        <v>7.1835803876852964</v>
      </c>
      <c r="S592" s="258">
        <f t="shared" si="118"/>
        <v>-2.8962371721778908</v>
      </c>
      <c r="T592" s="258">
        <f t="shared" si="118"/>
        <v>11.858608893956671</v>
      </c>
      <c r="U592" s="259">
        <f t="shared" si="118"/>
        <v>11.49372862029648</v>
      </c>
      <c r="V592" s="390">
        <f>V589/V588*100-100</f>
        <v>9.555302166476622</v>
      </c>
      <c r="W592" s="878"/>
      <c r="X592" s="1028"/>
      <c r="Y592" s="1028"/>
    </row>
    <row r="593" spans="1:25" ht="13.5" thickBot="1" x14ac:dyDescent="0.25">
      <c r="A593" s="261" t="s">
        <v>27</v>
      </c>
      <c r="B593" s="262">
        <f t="shared" ref="B593:V593" si="119">B589-B576</f>
        <v>-40</v>
      </c>
      <c r="C593" s="263">
        <f t="shared" si="119"/>
        <v>25</v>
      </c>
      <c r="D593" s="263">
        <f t="shared" si="119"/>
        <v>-199</v>
      </c>
      <c r="E593" s="263">
        <f t="shared" si="119"/>
        <v>109</v>
      </c>
      <c r="F593" s="264">
        <f t="shared" si="119"/>
        <v>1</v>
      </c>
      <c r="G593" s="262">
        <f t="shared" si="119"/>
        <v>-28</v>
      </c>
      <c r="H593" s="263">
        <f t="shared" si="119"/>
        <v>140</v>
      </c>
      <c r="I593" s="263">
        <f t="shared" si="119"/>
        <v>-197</v>
      </c>
      <c r="J593" s="263">
        <f t="shared" si="119"/>
        <v>75</v>
      </c>
      <c r="K593" s="264">
        <f t="shared" si="119"/>
        <v>65</v>
      </c>
      <c r="L593" s="262">
        <f t="shared" si="119"/>
        <v>-52</v>
      </c>
      <c r="M593" s="263">
        <f t="shared" si="119"/>
        <v>-112</v>
      </c>
      <c r="N593" s="263">
        <f t="shared" si="119"/>
        <v>-150</v>
      </c>
      <c r="O593" s="263">
        <f t="shared" si="119"/>
        <v>-31</v>
      </c>
      <c r="P593" s="264">
        <f t="shared" si="119"/>
        <v>-41</v>
      </c>
      <c r="Q593" s="262">
        <f t="shared" si="119"/>
        <v>-7</v>
      </c>
      <c r="R593" s="263">
        <f t="shared" si="119"/>
        <v>38</v>
      </c>
      <c r="S593" s="263">
        <f t="shared" si="119"/>
        <v>-99</v>
      </c>
      <c r="T593" s="263">
        <f t="shared" si="119"/>
        <v>-16</v>
      </c>
      <c r="U593" s="264">
        <f t="shared" si="119"/>
        <v>-206</v>
      </c>
      <c r="V593" s="400">
        <f t="shared" si="119"/>
        <v>-17</v>
      </c>
      <c r="W593" s="527"/>
      <c r="X593" s="1028"/>
      <c r="Y593" s="1028"/>
    </row>
    <row r="594" spans="1:25" x14ac:dyDescent="0.2">
      <c r="A594" s="273" t="s">
        <v>52</v>
      </c>
      <c r="B594" s="567">
        <v>47</v>
      </c>
      <c r="C594" s="556">
        <v>47</v>
      </c>
      <c r="D594" s="556">
        <v>10</v>
      </c>
      <c r="E594" s="556">
        <v>48</v>
      </c>
      <c r="F594" s="568">
        <v>47</v>
      </c>
      <c r="G594" s="567">
        <v>47</v>
      </c>
      <c r="H594" s="556">
        <v>48</v>
      </c>
      <c r="I594" s="556">
        <v>12</v>
      </c>
      <c r="J594" s="556">
        <v>47</v>
      </c>
      <c r="K594" s="568">
        <v>48</v>
      </c>
      <c r="L594" s="567">
        <v>39</v>
      </c>
      <c r="M594" s="556">
        <v>39</v>
      </c>
      <c r="N594" s="556">
        <v>12</v>
      </c>
      <c r="O594" s="556">
        <v>38</v>
      </c>
      <c r="P594" s="568">
        <v>39</v>
      </c>
      <c r="Q594" s="567">
        <v>40</v>
      </c>
      <c r="R594" s="556">
        <v>41</v>
      </c>
      <c r="S594" s="556">
        <v>13</v>
      </c>
      <c r="T594" s="556">
        <v>41</v>
      </c>
      <c r="U594" s="568">
        <v>41</v>
      </c>
      <c r="V594" s="393">
        <f>SUM(B594:U594)</f>
        <v>744</v>
      </c>
      <c r="W594" s="1028" t="s">
        <v>56</v>
      </c>
      <c r="X594" s="271">
        <f>V581-V594</f>
        <v>1</v>
      </c>
      <c r="Y594" s="292">
        <f>X594/V581</f>
        <v>1.3422818791946308E-3</v>
      </c>
    </row>
    <row r="595" spans="1:25" x14ac:dyDescent="0.2">
      <c r="A595" s="273" t="s">
        <v>28</v>
      </c>
      <c r="B595" s="218">
        <v>161</v>
      </c>
      <c r="C595" s="1029">
        <v>161</v>
      </c>
      <c r="D595" s="1029">
        <v>161</v>
      </c>
      <c r="E595" s="1029">
        <v>160.5</v>
      </c>
      <c r="F595" s="219">
        <v>161</v>
      </c>
      <c r="G595" s="218">
        <v>160</v>
      </c>
      <c r="H595" s="1029">
        <v>160.5</v>
      </c>
      <c r="I595" s="1029">
        <v>162</v>
      </c>
      <c r="J595" s="1029">
        <v>161</v>
      </c>
      <c r="K595" s="219">
        <v>159.5</v>
      </c>
      <c r="L595" s="218">
        <v>158</v>
      </c>
      <c r="M595" s="1029">
        <v>160.5</v>
      </c>
      <c r="N595" s="1029">
        <v>157</v>
      </c>
      <c r="O595" s="1029">
        <v>160.5</v>
      </c>
      <c r="P595" s="219">
        <v>161</v>
      </c>
      <c r="Q595" s="218">
        <v>161.5</v>
      </c>
      <c r="R595" s="1029">
        <v>161</v>
      </c>
      <c r="S595" s="1029">
        <v>162</v>
      </c>
      <c r="T595" s="1029">
        <v>161.5</v>
      </c>
      <c r="U595" s="219">
        <v>161</v>
      </c>
      <c r="V595" s="394"/>
      <c r="W595" s="1028" t="s">
        <v>57</v>
      </c>
      <c r="X595" s="1028">
        <v>159.49</v>
      </c>
      <c r="Y595" s="527"/>
    </row>
    <row r="596" spans="1:25" ht="13.5" thickBot="1" x14ac:dyDescent="0.25">
      <c r="A596" s="274" t="s">
        <v>26</v>
      </c>
      <c r="B596" s="574">
        <f t="shared" ref="B596:U596" si="120">(B595-B582)</f>
        <v>1</v>
      </c>
      <c r="C596" s="575">
        <f t="shared" si="120"/>
        <v>0.5</v>
      </c>
      <c r="D596" s="575">
        <f t="shared" si="120"/>
        <v>1</v>
      </c>
      <c r="E596" s="575">
        <f t="shared" si="120"/>
        <v>1</v>
      </c>
      <c r="F596" s="576">
        <f t="shared" si="120"/>
        <v>0.5</v>
      </c>
      <c r="G596" s="574">
        <f t="shared" si="120"/>
        <v>1</v>
      </c>
      <c r="H596" s="575">
        <f t="shared" si="120"/>
        <v>0.5</v>
      </c>
      <c r="I596" s="575">
        <f t="shared" si="120"/>
        <v>1</v>
      </c>
      <c r="J596" s="575">
        <f t="shared" si="120"/>
        <v>0.5</v>
      </c>
      <c r="K596" s="576">
        <f t="shared" si="120"/>
        <v>0.5</v>
      </c>
      <c r="L596" s="574">
        <f t="shared" si="120"/>
        <v>0.5</v>
      </c>
      <c r="M596" s="575">
        <f t="shared" si="120"/>
        <v>0.5</v>
      </c>
      <c r="N596" s="575">
        <f t="shared" si="120"/>
        <v>0.5</v>
      </c>
      <c r="O596" s="575">
        <f t="shared" si="120"/>
        <v>0.5</v>
      </c>
      <c r="P596" s="576">
        <f t="shared" si="120"/>
        <v>1</v>
      </c>
      <c r="Q596" s="574">
        <f t="shared" si="120"/>
        <v>1</v>
      </c>
      <c r="R596" s="575">
        <f t="shared" si="120"/>
        <v>0.5</v>
      </c>
      <c r="S596" s="575">
        <f t="shared" si="120"/>
        <v>1</v>
      </c>
      <c r="T596" s="575">
        <f t="shared" si="120"/>
        <v>0.5</v>
      </c>
      <c r="U596" s="576">
        <f t="shared" si="120"/>
        <v>0.5</v>
      </c>
      <c r="V596" s="395"/>
      <c r="W596" s="1028" t="s">
        <v>26</v>
      </c>
      <c r="X596" s="880">
        <f>X595-X582</f>
        <v>0.21999999999999886</v>
      </c>
      <c r="Y596" s="1028"/>
    </row>
    <row r="598" spans="1:25" ht="13.5" thickBot="1" x14ac:dyDescent="0.25"/>
    <row r="599" spans="1:25" ht="13.5" thickBot="1" x14ac:dyDescent="0.25">
      <c r="A599" s="278" t="s">
        <v>365</v>
      </c>
      <c r="B599" s="1140" t="s">
        <v>53</v>
      </c>
      <c r="C599" s="1141"/>
      <c r="D599" s="1141"/>
      <c r="E599" s="1141"/>
      <c r="F599" s="1142"/>
      <c r="G599" s="1140" t="s">
        <v>140</v>
      </c>
      <c r="H599" s="1141"/>
      <c r="I599" s="1141"/>
      <c r="J599" s="1141"/>
      <c r="K599" s="1142"/>
      <c r="L599" s="1140" t="s">
        <v>63</v>
      </c>
      <c r="M599" s="1141"/>
      <c r="N599" s="1141"/>
      <c r="O599" s="1141"/>
      <c r="P599" s="1142"/>
      <c r="Q599" s="1140" t="s">
        <v>64</v>
      </c>
      <c r="R599" s="1141"/>
      <c r="S599" s="1141"/>
      <c r="T599" s="1141"/>
      <c r="U599" s="1142"/>
      <c r="V599" s="1134" t="s">
        <v>0</v>
      </c>
      <c r="W599" s="1033"/>
      <c r="X599" s="1033"/>
      <c r="Y599" s="1033"/>
    </row>
    <row r="600" spans="1:25" ht="13.5" thickBot="1" x14ac:dyDescent="0.25">
      <c r="A600" s="231" t="s">
        <v>2</v>
      </c>
      <c r="B600" s="401">
        <v>1</v>
      </c>
      <c r="C600" s="402">
        <v>2</v>
      </c>
      <c r="D600" s="402">
        <v>3</v>
      </c>
      <c r="E600" s="402">
        <v>4</v>
      </c>
      <c r="F600" s="479">
        <v>5</v>
      </c>
      <c r="G600" s="401">
        <v>1</v>
      </c>
      <c r="H600" s="402">
        <v>2</v>
      </c>
      <c r="I600" s="402">
        <v>3</v>
      </c>
      <c r="J600" s="402">
        <v>4</v>
      </c>
      <c r="K600" s="479">
        <v>5</v>
      </c>
      <c r="L600" s="401">
        <v>1</v>
      </c>
      <c r="M600" s="402">
        <v>2</v>
      </c>
      <c r="N600" s="402">
        <v>3</v>
      </c>
      <c r="O600" s="402">
        <v>4</v>
      </c>
      <c r="P600" s="479">
        <v>5</v>
      </c>
      <c r="Q600" s="401">
        <v>1</v>
      </c>
      <c r="R600" s="402">
        <v>2</v>
      </c>
      <c r="S600" s="402">
        <v>3</v>
      </c>
      <c r="T600" s="402">
        <v>4</v>
      </c>
      <c r="U600" s="479">
        <v>5</v>
      </c>
      <c r="V600" s="1136"/>
      <c r="W600" s="1033"/>
      <c r="X600" s="1033"/>
      <c r="Y600" s="1033"/>
    </row>
    <row r="601" spans="1:25" x14ac:dyDescent="0.2">
      <c r="A601" s="236" t="s">
        <v>3</v>
      </c>
      <c r="B601" s="740">
        <v>4400</v>
      </c>
      <c r="C601" s="741">
        <v>4400</v>
      </c>
      <c r="D601" s="405">
        <v>4400</v>
      </c>
      <c r="E601" s="405">
        <v>4400</v>
      </c>
      <c r="F601" s="406">
        <v>4400</v>
      </c>
      <c r="G601" s="740">
        <v>4400</v>
      </c>
      <c r="H601" s="741">
        <v>4400</v>
      </c>
      <c r="I601" s="405">
        <v>4400</v>
      </c>
      <c r="J601" s="405">
        <v>4400</v>
      </c>
      <c r="K601" s="406">
        <v>4400</v>
      </c>
      <c r="L601" s="740">
        <v>4400</v>
      </c>
      <c r="M601" s="741">
        <v>4400</v>
      </c>
      <c r="N601" s="741">
        <v>4400</v>
      </c>
      <c r="O601" s="405">
        <v>4400</v>
      </c>
      <c r="P601" s="406">
        <v>4400</v>
      </c>
      <c r="Q601" s="740">
        <v>4400</v>
      </c>
      <c r="R601" s="741">
        <v>4400</v>
      </c>
      <c r="S601" s="405">
        <v>4400</v>
      </c>
      <c r="T601" s="405">
        <v>4400</v>
      </c>
      <c r="U601" s="406">
        <v>4400</v>
      </c>
      <c r="V601" s="411">
        <v>4400</v>
      </c>
      <c r="W601" s="1033"/>
      <c r="X601" s="1033"/>
      <c r="Y601" s="1033"/>
    </row>
    <row r="602" spans="1:25" x14ac:dyDescent="0.2">
      <c r="A602" s="242" t="s">
        <v>6</v>
      </c>
      <c r="B602" s="306">
        <v>4650</v>
      </c>
      <c r="C602" s="307">
        <v>4957</v>
      </c>
      <c r="D602" s="307">
        <v>4386</v>
      </c>
      <c r="E602" s="307">
        <v>4982</v>
      </c>
      <c r="F602" s="407">
        <v>5076</v>
      </c>
      <c r="G602" s="306">
        <v>4655</v>
      </c>
      <c r="H602" s="307">
        <v>4856</v>
      </c>
      <c r="I602" s="307">
        <v>4759</v>
      </c>
      <c r="J602" s="307">
        <v>4931</v>
      </c>
      <c r="K602" s="407">
        <v>4969</v>
      </c>
      <c r="L602" s="306">
        <v>4665</v>
      </c>
      <c r="M602" s="307">
        <v>4849</v>
      </c>
      <c r="N602" s="307">
        <v>4738</v>
      </c>
      <c r="O602" s="307">
        <v>5049</v>
      </c>
      <c r="P602" s="407">
        <v>5158</v>
      </c>
      <c r="Q602" s="306">
        <v>4641</v>
      </c>
      <c r="R602" s="307">
        <v>4671</v>
      </c>
      <c r="S602" s="307">
        <v>4342</v>
      </c>
      <c r="T602" s="307">
        <v>4931</v>
      </c>
      <c r="U602" s="407">
        <v>4935</v>
      </c>
      <c r="V602" s="397">
        <v>4849</v>
      </c>
      <c r="W602" s="527"/>
      <c r="X602" s="475"/>
      <c r="Y602" s="1033"/>
    </row>
    <row r="603" spans="1:25" ht="21" customHeight="1" x14ac:dyDescent="0.2">
      <c r="A603" s="231" t="s">
        <v>7</v>
      </c>
      <c r="B603" s="480">
        <v>100</v>
      </c>
      <c r="C603" s="310">
        <v>100</v>
      </c>
      <c r="D603" s="310">
        <v>100</v>
      </c>
      <c r="E603" s="309">
        <v>86.78</v>
      </c>
      <c r="F603" s="638">
        <v>100</v>
      </c>
      <c r="G603" s="480">
        <v>100</v>
      </c>
      <c r="H603" s="310">
        <v>100</v>
      </c>
      <c r="I603" s="310">
        <v>100</v>
      </c>
      <c r="J603" s="309">
        <v>100</v>
      </c>
      <c r="K603" s="638">
        <v>93.3</v>
      </c>
      <c r="L603" s="480">
        <v>93.3</v>
      </c>
      <c r="M603" s="310">
        <v>93.3</v>
      </c>
      <c r="N603" s="310">
        <v>100</v>
      </c>
      <c r="O603" s="309">
        <v>86.7</v>
      </c>
      <c r="P603" s="638">
        <v>100</v>
      </c>
      <c r="Q603" s="480">
        <v>86.7</v>
      </c>
      <c r="R603" s="310">
        <v>100</v>
      </c>
      <c r="S603" s="310">
        <v>80</v>
      </c>
      <c r="T603" s="309">
        <v>93.3</v>
      </c>
      <c r="U603" s="638">
        <v>86.7</v>
      </c>
      <c r="V603" s="398">
        <v>91.2</v>
      </c>
      <c r="W603" s="1033"/>
      <c r="X603" s="1033"/>
      <c r="Y603" s="1033"/>
    </row>
    <row r="604" spans="1:25" x14ac:dyDescent="0.2">
      <c r="A604" s="231" t="s">
        <v>8</v>
      </c>
      <c r="B604" s="482">
        <v>3.9E-2</v>
      </c>
      <c r="C604" s="311">
        <v>4.3999999999999997E-2</v>
      </c>
      <c r="D604" s="311">
        <v>5.6000000000000001E-2</v>
      </c>
      <c r="E604" s="253">
        <v>5.7000000000000002E-2</v>
      </c>
      <c r="F604" s="254">
        <v>3.2000000000000001E-2</v>
      </c>
      <c r="G604" s="482">
        <v>3.5000000000000003E-2</v>
      </c>
      <c r="H604" s="311">
        <v>3.2000000000000001E-2</v>
      </c>
      <c r="I604" s="311">
        <v>3.5999999999999997E-2</v>
      </c>
      <c r="J604" s="253">
        <v>0.05</v>
      </c>
      <c r="K604" s="254">
        <v>6.0999999999999999E-2</v>
      </c>
      <c r="L604" s="482">
        <v>4.7E-2</v>
      </c>
      <c r="M604" s="311">
        <v>5.8000000000000003E-2</v>
      </c>
      <c r="N604" s="311">
        <v>6.8000000000000005E-2</v>
      </c>
      <c r="O604" s="253">
        <v>5.1999999999999998E-2</v>
      </c>
      <c r="P604" s="254">
        <v>3.6999999999999998E-2</v>
      </c>
      <c r="Q604" s="482">
        <v>6.9000000000000006E-2</v>
      </c>
      <c r="R604" s="311">
        <v>0.05</v>
      </c>
      <c r="S604" s="311">
        <v>8.2000000000000003E-2</v>
      </c>
      <c r="T604" s="253">
        <v>5.1999999999999998E-2</v>
      </c>
      <c r="U604" s="254">
        <v>5.8000000000000003E-2</v>
      </c>
      <c r="V604" s="399">
        <v>6.2E-2</v>
      </c>
      <c r="W604" s="1033"/>
      <c r="X604" s="475"/>
      <c r="Y604" s="1033"/>
    </row>
    <row r="605" spans="1:25" x14ac:dyDescent="0.2">
      <c r="A605" s="242" t="s">
        <v>1</v>
      </c>
      <c r="B605" s="257">
        <f t="shared" ref="B605:U605" si="121">B602/B601*100-100</f>
        <v>5.681818181818187</v>
      </c>
      <c r="C605" s="258">
        <f t="shared" si="121"/>
        <v>12.659090909090921</v>
      </c>
      <c r="D605" s="258">
        <f t="shared" si="121"/>
        <v>-0.31818181818181301</v>
      </c>
      <c r="E605" s="258">
        <f t="shared" si="121"/>
        <v>13.227272727272734</v>
      </c>
      <c r="F605" s="259">
        <f t="shared" si="121"/>
        <v>15.36363636363636</v>
      </c>
      <c r="G605" s="257">
        <f t="shared" si="121"/>
        <v>5.7954545454545325</v>
      </c>
      <c r="H605" s="258">
        <f t="shared" si="121"/>
        <v>10.363636363636346</v>
      </c>
      <c r="I605" s="258">
        <f t="shared" si="121"/>
        <v>8.1590909090909065</v>
      </c>
      <c r="J605" s="258">
        <f t="shared" si="121"/>
        <v>12.068181818181813</v>
      </c>
      <c r="K605" s="259">
        <f t="shared" si="121"/>
        <v>12.931818181818187</v>
      </c>
      <c r="L605" s="257">
        <f t="shared" si="121"/>
        <v>6.0227272727272805</v>
      </c>
      <c r="M605" s="258">
        <f t="shared" si="121"/>
        <v>10.204545454545453</v>
      </c>
      <c r="N605" s="258">
        <f t="shared" si="121"/>
        <v>7.681818181818187</v>
      </c>
      <c r="O605" s="258">
        <f t="shared" si="121"/>
        <v>14.75</v>
      </c>
      <c r="P605" s="259">
        <f t="shared" si="121"/>
        <v>17.227272727272734</v>
      </c>
      <c r="Q605" s="257">
        <f t="shared" si="121"/>
        <v>5.4772727272727195</v>
      </c>
      <c r="R605" s="258">
        <f t="shared" si="121"/>
        <v>6.1590909090909065</v>
      </c>
      <c r="S605" s="258">
        <f t="shared" si="121"/>
        <v>-1.318181818181813</v>
      </c>
      <c r="T605" s="258">
        <f t="shared" si="121"/>
        <v>12.068181818181813</v>
      </c>
      <c r="U605" s="259">
        <f t="shared" si="121"/>
        <v>12.159090909090907</v>
      </c>
      <c r="V605" s="390">
        <f>V602/V601*100-100</f>
        <v>10.204545454545453</v>
      </c>
      <c r="W605" s="878"/>
      <c r="X605" s="1033"/>
      <c r="Y605" s="1033"/>
    </row>
    <row r="606" spans="1:25" ht="13.5" thickBot="1" x14ac:dyDescent="0.25">
      <c r="A606" s="261" t="s">
        <v>27</v>
      </c>
      <c r="B606" s="262">
        <f t="shared" ref="B606:V606" si="122">B602-B589</f>
        <v>99</v>
      </c>
      <c r="C606" s="263">
        <f t="shared" si="122"/>
        <v>32</v>
      </c>
      <c r="D606" s="263">
        <f t="shared" si="122"/>
        <v>259</v>
      </c>
      <c r="E606" s="263">
        <f t="shared" si="122"/>
        <v>-99</v>
      </c>
      <c r="F606" s="264">
        <f t="shared" si="122"/>
        <v>59</v>
      </c>
      <c r="G606" s="262">
        <f t="shared" si="122"/>
        <v>149</v>
      </c>
      <c r="H606" s="263">
        <f t="shared" si="122"/>
        <v>-27</v>
      </c>
      <c r="I606" s="263">
        <f t="shared" si="122"/>
        <v>219</v>
      </c>
      <c r="J606" s="263">
        <f t="shared" si="122"/>
        <v>62</v>
      </c>
      <c r="K606" s="264">
        <f t="shared" si="122"/>
        <v>-67</v>
      </c>
      <c r="L606" s="262">
        <f t="shared" si="122"/>
        <v>4</v>
      </c>
      <c r="M606" s="263">
        <f t="shared" si="122"/>
        <v>80</v>
      </c>
      <c r="N606" s="263">
        <f t="shared" si="122"/>
        <v>-68</v>
      </c>
      <c r="O606" s="263">
        <f t="shared" si="122"/>
        <v>10</v>
      </c>
      <c r="P606" s="264">
        <f t="shared" si="122"/>
        <v>162</v>
      </c>
      <c r="Q606" s="262">
        <f t="shared" si="122"/>
        <v>105</v>
      </c>
      <c r="R606" s="263">
        <f t="shared" si="122"/>
        <v>-29</v>
      </c>
      <c r="S606" s="263">
        <f t="shared" si="122"/>
        <v>84</v>
      </c>
      <c r="T606" s="263">
        <f t="shared" si="122"/>
        <v>26</v>
      </c>
      <c r="U606" s="264">
        <f t="shared" si="122"/>
        <v>46</v>
      </c>
      <c r="V606" s="400">
        <f t="shared" si="122"/>
        <v>45</v>
      </c>
      <c r="W606" s="527"/>
      <c r="X606" s="1033"/>
      <c r="Y606" s="1033"/>
    </row>
    <row r="607" spans="1:25" x14ac:dyDescent="0.2">
      <c r="A607" s="273" t="s">
        <v>52</v>
      </c>
      <c r="B607" s="567">
        <v>47</v>
      </c>
      <c r="C607" s="556">
        <v>47</v>
      </c>
      <c r="D607" s="556">
        <v>10</v>
      </c>
      <c r="E607" s="556">
        <v>48</v>
      </c>
      <c r="F607" s="568">
        <v>47</v>
      </c>
      <c r="G607" s="567">
        <v>47</v>
      </c>
      <c r="H607" s="556">
        <v>48</v>
      </c>
      <c r="I607" s="556">
        <v>10</v>
      </c>
      <c r="J607" s="556">
        <v>47</v>
      </c>
      <c r="K607" s="568">
        <v>48</v>
      </c>
      <c r="L607" s="567">
        <v>39</v>
      </c>
      <c r="M607" s="556">
        <v>39</v>
      </c>
      <c r="N607" s="556">
        <v>12</v>
      </c>
      <c r="O607" s="556">
        <v>38</v>
      </c>
      <c r="P607" s="568">
        <v>39</v>
      </c>
      <c r="Q607" s="567">
        <v>40</v>
      </c>
      <c r="R607" s="556">
        <v>41</v>
      </c>
      <c r="S607" s="556">
        <v>13</v>
      </c>
      <c r="T607" s="556">
        <v>41</v>
      </c>
      <c r="U607" s="568">
        <v>40</v>
      </c>
      <c r="V607" s="393">
        <f>SUM(B607:U607)</f>
        <v>741</v>
      </c>
      <c r="W607" s="1033" t="s">
        <v>56</v>
      </c>
      <c r="X607" s="271">
        <f>V594-V607</f>
        <v>3</v>
      </c>
      <c r="Y607" s="292">
        <f>X607/V594</f>
        <v>4.0322580645161289E-3</v>
      </c>
    </row>
    <row r="608" spans="1:25" x14ac:dyDescent="0.2">
      <c r="A608" s="273" t="s">
        <v>28</v>
      </c>
      <c r="B608" s="218"/>
      <c r="C608" s="1034"/>
      <c r="D608" s="1034"/>
      <c r="E608" s="1034"/>
      <c r="F608" s="219"/>
      <c r="G608" s="218"/>
      <c r="H608" s="1034"/>
      <c r="I608" s="1034"/>
      <c r="J608" s="1034"/>
      <c r="K608" s="219"/>
      <c r="L608" s="218"/>
      <c r="M608" s="1034"/>
      <c r="N608" s="1034"/>
      <c r="O608" s="1034"/>
      <c r="P608" s="219"/>
      <c r="Q608" s="218"/>
      <c r="R608" s="1034"/>
      <c r="S608" s="1034"/>
      <c r="T608" s="1034"/>
      <c r="U608" s="219"/>
      <c r="V608" s="394"/>
      <c r="W608" s="1033" t="s">
        <v>57</v>
      </c>
      <c r="X608" s="1033">
        <v>160.65</v>
      </c>
      <c r="Y608" s="527"/>
    </row>
    <row r="609" spans="1:25" ht="13.5" thickBot="1" x14ac:dyDescent="0.25">
      <c r="A609" s="274" t="s">
        <v>26</v>
      </c>
      <c r="B609" s="574">
        <f t="shared" ref="B609:U609" si="123">(B608-B595)</f>
        <v>-161</v>
      </c>
      <c r="C609" s="575">
        <f t="shared" si="123"/>
        <v>-161</v>
      </c>
      <c r="D609" s="575">
        <f t="shared" si="123"/>
        <v>-161</v>
      </c>
      <c r="E609" s="575">
        <f t="shared" si="123"/>
        <v>-160.5</v>
      </c>
      <c r="F609" s="576">
        <f t="shared" si="123"/>
        <v>-161</v>
      </c>
      <c r="G609" s="574">
        <f t="shared" si="123"/>
        <v>-160</v>
      </c>
      <c r="H609" s="575">
        <f t="shared" si="123"/>
        <v>-160.5</v>
      </c>
      <c r="I609" s="575">
        <f t="shared" si="123"/>
        <v>-162</v>
      </c>
      <c r="J609" s="575">
        <f t="shared" si="123"/>
        <v>-161</v>
      </c>
      <c r="K609" s="576">
        <f t="shared" si="123"/>
        <v>-159.5</v>
      </c>
      <c r="L609" s="574">
        <f t="shared" si="123"/>
        <v>-158</v>
      </c>
      <c r="M609" s="575">
        <f t="shared" si="123"/>
        <v>-160.5</v>
      </c>
      <c r="N609" s="575">
        <f t="shared" si="123"/>
        <v>-157</v>
      </c>
      <c r="O609" s="575">
        <f t="shared" si="123"/>
        <v>-160.5</v>
      </c>
      <c r="P609" s="576">
        <f t="shared" si="123"/>
        <v>-161</v>
      </c>
      <c r="Q609" s="574">
        <f t="shared" si="123"/>
        <v>-161.5</v>
      </c>
      <c r="R609" s="575">
        <f t="shared" si="123"/>
        <v>-161</v>
      </c>
      <c r="S609" s="575">
        <f t="shared" si="123"/>
        <v>-162</v>
      </c>
      <c r="T609" s="575">
        <f t="shared" si="123"/>
        <v>-161.5</v>
      </c>
      <c r="U609" s="576">
        <f t="shared" si="123"/>
        <v>-161</v>
      </c>
      <c r="V609" s="395"/>
      <c r="W609" s="1033" t="s">
        <v>26</v>
      </c>
      <c r="X609" s="880">
        <f>X608-X595</f>
        <v>1.1599999999999966</v>
      </c>
      <c r="Y609" s="1033"/>
    </row>
    <row r="611" spans="1:25" ht="13.5" thickBot="1" x14ac:dyDescent="0.25"/>
    <row r="612" spans="1:25" ht="13.5" thickBot="1" x14ac:dyDescent="0.25">
      <c r="A612" s="278" t="s">
        <v>366</v>
      </c>
      <c r="B612" s="1140" t="s">
        <v>53</v>
      </c>
      <c r="C612" s="1141"/>
      <c r="D612" s="1141"/>
      <c r="E612" s="1141"/>
      <c r="F612" s="1142"/>
      <c r="G612" s="1140" t="s">
        <v>140</v>
      </c>
      <c r="H612" s="1141"/>
      <c r="I612" s="1141"/>
      <c r="J612" s="1141"/>
      <c r="K612" s="1142"/>
      <c r="L612" s="1140" t="s">
        <v>63</v>
      </c>
      <c r="M612" s="1141"/>
      <c r="N612" s="1141"/>
      <c r="O612" s="1141"/>
      <c r="P612" s="1142"/>
      <c r="Q612" s="1140" t="s">
        <v>64</v>
      </c>
      <c r="R612" s="1141"/>
      <c r="S612" s="1141"/>
      <c r="T612" s="1141"/>
      <c r="U612" s="1142"/>
      <c r="V612" s="1134" t="s">
        <v>0</v>
      </c>
      <c r="W612" s="1035">
        <v>260</v>
      </c>
      <c r="X612" s="1035"/>
      <c r="Y612" s="1035"/>
    </row>
    <row r="613" spans="1:25" ht="13.5" thickBot="1" x14ac:dyDescent="0.25">
      <c r="A613" s="231" t="s">
        <v>2</v>
      </c>
      <c r="B613" s="401">
        <v>1</v>
      </c>
      <c r="C613" s="402">
        <v>2</v>
      </c>
      <c r="D613" s="402">
        <v>3</v>
      </c>
      <c r="E613" s="402">
        <v>4</v>
      </c>
      <c r="F613" s="479">
        <v>5</v>
      </c>
      <c r="G613" s="401">
        <v>1</v>
      </c>
      <c r="H613" s="402">
        <v>2</v>
      </c>
      <c r="I613" s="402">
        <v>3</v>
      </c>
      <c r="J613" s="402">
        <v>4</v>
      </c>
      <c r="K613" s="479">
        <v>5</v>
      </c>
      <c r="L613" s="401">
        <v>1</v>
      </c>
      <c r="M613" s="402">
        <v>2</v>
      </c>
      <c r="N613" s="402">
        <v>3</v>
      </c>
      <c r="O613" s="402">
        <v>4</v>
      </c>
      <c r="P613" s="479">
        <v>5</v>
      </c>
      <c r="Q613" s="401">
        <v>1</v>
      </c>
      <c r="R613" s="402">
        <v>2</v>
      </c>
      <c r="S613" s="402">
        <v>3</v>
      </c>
      <c r="T613" s="402">
        <v>4</v>
      </c>
      <c r="U613" s="479">
        <v>5</v>
      </c>
      <c r="V613" s="1136"/>
      <c r="W613" s="1035"/>
      <c r="X613" s="1035"/>
      <c r="Y613" s="1035"/>
    </row>
    <row r="614" spans="1:25" x14ac:dyDescent="0.2">
      <c r="A614" s="236" t="s">
        <v>3</v>
      </c>
      <c r="B614" s="740">
        <v>4415</v>
      </c>
      <c r="C614" s="741">
        <v>4415</v>
      </c>
      <c r="D614" s="405">
        <v>4415</v>
      </c>
      <c r="E614" s="405">
        <v>4415</v>
      </c>
      <c r="F614" s="406">
        <v>4415</v>
      </c>
      <c r="G614" s="740">
        <v>4415</v>
      </c>
      <c r="H614" s="741">
        <v>4415</v>
      </c>
      <c r="I614" s="405">
        <v>4415</v>
      </c>
      <c r="J614" s="405">
        <v>4415</v>
      </c>
      <c r="K614" s="406">
        <v>4415</v>
      </c>
      <c r="L614" s="740">
        <v>4415</v>
      </c>
      <c r="M614" s="741">
        <v>4415</v>
      </c>
      <c r="N614" s="741">
        <v>4415</v>
      </c>
      <c r="O614" s="405">
        <v>4415</v>
      </c>
      <c r="P614" s="406">
        <v>4415</v>
      </c>
      <c r="Q614" s="740">
        <v>4415</v>
      </c>
      <c r="R614" s="741">
        <v>4415</v>
      </c>
      <c r="S614" s="405">
        <v>4415</v>
      </c>
      <c r="T614" s="405">
        <v>4415</v>
      </c>
      <c r="U614" s="406">
        <v>4415</v>
      </c>
      <c r="V614" s="411">
        <v>4415</v>
      </c>
      <c r="W614" s="1035"/>
      <c r="X614" s="1035"/>
      <c r="Y614" s="1035"/>
    </row>
    <row r="615" spans="1:25" x14ac:dyDescent="0.2">
      <c r="A615" s="242" t="s">
        <v>6</v>
      </c>
      <c r="B615" s="306">
        <v>4703</v>
      </c>
      <c r="C615" s="307">
        <v>4937</v>
      </c>
      <c r="D615" s="307">
        <v>4984</v>
      </c>
      <c r="E615" s="307">
        <v>5057</v>
      </c>
      <c r="F615" s="407">
        <v>5270</v>
      </c>
      <c r="G615" s="306">
        <v>4714</v>
      </c>
      <c r="H615" s="307">
        <v>4902</v>
      </c>
      <c r="I615" s="307">
        <v>4689</v>
      </c>
      <c r="J615" s="307">
        <v>5075</v>
      </c>
      <c r="K615" s="407">
        <v>5064</v>
      </c>
      <c r="L615" s="306">
        <v>4739</v>
      </c>
      <c r="M615" s="307">
        <v>4935</v>
      </c>
      <c r="N615" s="307">
        <v>4884</v>
      </c>
      <c r="O615" s="307">
        <v>5160</v>
      </c>
      <c r="P615" s="407">
        <v>5069</v>
      </c>
      <c r="Q615" s="306">
        <v>4780</v>
      </c>
      <c r="R615" s="307">
        <v>4707</v>
      </c>
      <c r="S615" s="307">
        <v>4240</v>
      </c>
      <c r="T615" s="307">
        <v>4882</v>
      </c>
      <c r="U615" s="407">
        <v>4991</v>
      </c>
      <c r="V615" s="397">
        <v>4916</v>
      </c>
      <c r="W615" s="527"/>
      <c r="X615" s="475"/>
      <c r="Y615" s="1035"/>
    </row>
    <row r="616" spans="1:25" x14ac:dyDescent="0.2">
      <c r="A616" s="231" t="s">
        <v>7</v>
      </c>
      <c r="B616" s="480">
        <v>100</v>
      </c>
      <c r="C616" s="310">
        <v>100</v>
      </c>
      <c r="D616" s="310">
        <v>60</v>
      </c>
      <c r="E616" s="309">
        <v>93.3</v>
      </c>
      <c r="F616" s="638">
        <v>86.7</v>
      </c>
      <c r="G616" s="480">
        <v>100</v>
      </c>
      <c r="H616" s="310">
        <v>86.7</v>
      </c>
      <c r="I616" s="310">
        <v>60</v>
      </c>
      <c r="J616" s="309">
        <v>93.3</v>
      </c>
      <c r="K616" s="638">
        <v>100</v>
      </c>
      <c r="L616" s="480">
        <v>86.7</v>
      </c>
      <c r="M616" s="310">
        <v>100</v>
      </c>
      <c r="N616" s="310">
        <v>100</v>
      </c>
      <c r="O616" s="309">
        <v>100</v>
      </c>
      <c r="P616" s="638">
        <v>86.7</v>
      </c>
      <c r="Q616" s="480">
        <v>80</v>
      </c>
      <c r="R616" s="310">
        <v>86.7</v>
      </c>
      <c r="S616" s="310">
        <v>80</v>
      </c>
      <c r="T616" s="309">
        <v>86.7</v>
      </c>
      <c r="U616" s="638">
        <v>93.3</v>
      </c>
      <c r="V616" s="398">
        <v>85.8</v>
      </c>
      <c r="W616" s="1035"/>
      <c r="X616" s="1035"/>
      <c r="Y616" s="1035"/>
    </row>
    <row r="617" spans="1:25" x14ac:dyDescent="0.2">
      <c r="A617" s="231" t="s">
        <v>8</v>
      </c>
      <c r="B617" s="482">
        <v>4.3999999999999997E-2</v>
      </c>
      <c r="C617" s="311">
        <v>4.7E-2</v>
      </c>
      <c r="D617" s="311">
        <v>0.13600000000000001</v>
      </c>
      <c r="E617" s="253">
        <v>4.9000000000000002E-2</v>
      </c>
      <c r="F617" s="254">
        <v>7.1999999999999995E-2</v>
      </c>
      <c r="G617" s="482">
        <v>3.5999999999999997E-2</v>
      </c>
      <c r="H617" s="311">
        <v>6.6000000000000003E-2</v>
      </c>
      <c r="I617" s="311">
        <v>0.13600000000000001</v>
      </c>
      <c r="J617" s="253">
        <v>5.6</v>
      </c>
      <c r="K617" s="254">
        <v>4</v>
      </c>
      <c r="L617" s="482">
        <v>5.5E-2</v>
      </c>
      <c r="M617" s="311">
        <v>5.5E-2</v>
      </c>
      <c r="N617" s="311">
        <v>5.8000000000000003E-2</v>
      </c>
      <c r="O617" s="253">
        <v>5.2999999999999999E-2</v>
      </c>
      <c r="P617" s="254">
        <v>8.3000000000000004E-2</v>
      </c>
      <c r="Q617" s="482">
        <v>7.0000000000000007E-2</v>
      </c>
      <c r="R617" s="311">
        <v>8.2000000000000003E-2</v>
      </c>
      <c r="S617" s="311">
        <v>7.5999999999999998E-2</v>
      </c>
      <c r="T617" s="253">
        <v>7.2999999999999995E-2</v>
      </c>
      <c r="U617" s="254">
        <v>4.8000000000000001E-2</v>
      </c>
      <c r="V617" s="399">
        <v>7.2999999999999995E-2</v>
      </c>
      <c r="W617" s="1035"/>
      <c r="X617" s="475"/>
      <c r="Y617" s="1035"/>
    </row>
    <row r="618" spans="1:25" x14ac:dyDescent="0.2">
      <c r="A618" s="242" t="s">
        <v>1</v>
      </c>
      <c r="B618" s="257">
        <f t="shared" ref="B618:U618" si="124">B615/B614*100-100</f>
        <v>6.5232163080407872</v>
      </c>
      <c r="C618" s="258">
        <f t="shared" si="124"/>
        <v>11.823329558323906</v>
      </c>
      <c r="D618" s="258">
        <f t="shared" si="124"/>
        <v>12.88788221970556</v>
      </c>
      <c r="E618" s="258">
        <f t="shared" si="124"/>
        <v>14.541336353340867</v>
      </c>
      <c r="F618" s="259">
        <f t="shared" si="124"/>
        <v>19.365798414496041</v>
      </c>
      <c r="G618" s="257">
        <f t="shared" si="124"/>
        <v>6.7723669309173147</v>
      </c>
      <c r="H618" s="258">
        <f t="shared" si="124"/>
        <v>11.030577576443946</v>
      </c>
      <c r="I618" s="258">
        <f t="shared" si="124"/>
        <v>6.2061155152887864</v>
      </c>
      <c r="J618" s="258">
        <f t="shared" si="124"/>
        <v>14.949037372593438</v>
      </c>
      <c r="K618" s="259">
        <f t="shared" si="124"/>
        <v>14.699886749716867</v>
      </c>
      <c r="L618" s="257">
        <f t="shared" si="124"/>
        <v>7.3386183465458572</v>
      </c>
      <c r="M618" s="258">
        <f t="shared" si="124"/>
        <v>11.778029445073628</v>
      </c>
      <c r="N618" s="258">
        <f t="shared" si="124"/>
        <v>10.62287655719139</v>
      </c>
      <c r="O618" s="258">
        <f t="shared" si="124"/>
        <v>16.874292185730468</v>
      </c>
      <c r="P618" s="259">
        <f t="shared" si="124"/>
        <v>14.813137032842576</v>
      </c>
      <c r="Q618" s="257">
        <f t="shared" si="124"/>
        <v>8.2672706681766783</v>
      </c>
      <c r="R618" s="258">
        <f t="shared" si="124"/>
        <v>6.6138165345413427</v>
      </c>
      <c r="S618" s="258">
        <f t="shared" si="124"/>
        <v>-3.9637599093997835</v>
      </c>
      <c r="T618" s="258">
        <f t="shared" si="124"/>
        <v>10.577576443941112</v>
      </c>
      <c r="U618" s="259">
        <f t="shared" si="124"/>
        <v>13.046432616081532</v>
      </c>
      <c r="V618" s="390">
        <f>V615/V614*100-100</f>
        <v>11.347678369195918</v>
      </c>
      <c r="W618" s="878"/>
      <c r="X618" s="1035"/>
      <c r="Y618" s="1035"/>
    </row>
    <row r="619" spans="1:25" ht="13.5" thickBot="1" x14ac:dyDescent="0.25">
      <c r="A619" s="261" t="s">
        <v>27</v>
      </c>
      <c r="B619" s="262">
        <f t="shared" ref="B619:V619" si="125">B615-B602</f>
        <v>53</v>
      </c>
      <c r="C619" s="263">
        <f t="shared" si="125"/>
        <v>-20</v>
      </c>
      <c r="D619" s="263">
        <f t="shared" si="125"/>
        <v>598</v>
      </c>
      <c r="E619" s="263">
        <f t="shared" si="125"/>
        <v>75</v>
      </c>
      <c r="F619" s="264">
        <f t="shared" si="125"/>
        <v>194</v>
      </c>
      <c r="G619" s="262">
        <f t="shared" si="125"/>
        <v>59</v>
      </c>
      <c r="H619" s="263">
        <f t="shared" si="125"/>
        <v>46</v>
      </c>
      <c r="I619" s="263">
        <f t="shared" si="125"/>
        <v>-70</v>
      </c>
      <c r="J619" s="263">
        <f t="shared" si="125"/>
        <v>144</v>
      </c>
      <c r="K619" s="264">
        <f t="shared" si="125"/>
        <v>95</v>
      </c>
      <c r="L619" s="262">
        <f t="shared" si="125"/>
        <v>74</v>
      </c>
      <c r="M619" s="263">
        <f t="shared" si="125"/>
        <v>86</v>
      </c>
      <c r="N619" s="263">
        <f t="shared" si="125"/>
        <v>146</v>
      </c>
      <c r="O619" s="263">
        <f t="shared" si="125"/>
        <v>111</v>
      </c>
      <c r="P619" s="264">
        <f t="shared" si="125"/>
        <v>-89</v>
      </c>
      <c r="Q619" s="262">
        <f t="shared" si="125"/>
        <v>139</v>
      </c>
      <c r="R619" s="263">
        <f t="shared" si="125"/>
        <v>36</v>
      </c>
      <c r="S619" s="263">
        <f t="shared" si="125"/>
        <v>-102</v>
      </c>
      <c r="T619" s="263">
        <f t="shared" si="125"/>
        <v>-49</v>
      </c>
      <c r="U619" s="264">
        <f t="shared" si="125"/>
        <v>56</v>
      </c>
      <c r="V619" s="400">
        <f t="shared" si="125"/>
        <v>67</v>
      </c>
      <c r="W619" s="527"/>
      <c r="X619" s="1035"/>
      <c r="Y619" s="1035"/>
    </row>
    <row r="620" spans="1:25" x14ac:dyDescent="0.2">
      <c r="A620" s="273" t="s">
        <v>52</v>
      </c>
      <c r="B620" s="567">
        <v>47</v>
      </c>
      <c r="C620" s="556">
        <v>47</v>
      </c>
      <c r="D620" s="556">
        <v>10</v>
      </c>
      <c r="E620" s="556">
        <v>48</v>
      </c>
      <c r="F620" s="568">
        <v>47</v>
      </c>
      <c r="G620" s="567">
        <v>47</v>
      </c>
      <c r="H620" s="556">
        <v>48</v>
      </c>
      <c r="I620" s="556">
        <v>10</v>
      </c>
      <c r="J620" s="556">
        <v>47</v>
      </c>
      <c r="K620" s="568">
        <v>48</v>
      </c>
      <c r="L620" s="567">
        <v>39</v>
      </c>
      <c r="M620" s="556">
        <v>39</v>
      </c>
      <c r="N620" s="556">
        <v>12</v>
      </c>
      <c r="O620" s="556">
        <v>37</v>
      </c>
      <c r="P620" s="568">
        <v>39</v>
      </c>
      <c r="Q620" s="567">
        <v>40</v>
      </c>
      <c r="R620" s="556">
        <v>41</v>
      </c>
      <c r="S620" s="556">
        <v>13</v>
      </c>
      <c r="T620" s="556">
        <v>41</v>
      </c>
      <c r="U620" s="568">
        <v>40</v>
      </c>
      <c r="V620" s="393">
        <f>SUM(B620:U620)</f>
        <v>740</v>
      </c>
      <c r="W620" s="1035" t="s">
        <v>56</v>
      </c>
      <c r="X620" s="271">
        <f>V607-V620</f>
        <v>1</v>
      </c>
      <c r="Y620" s="292">
        <f>X620/V607</f>
        <v>1.3495276653171389E-3</v>
      </c>
    </row>
    <row r="621" spans="1:25" x14ac:dyDescent="0.2">
      <c r="A621" s="273" t="s">
        <v>28</v>
      </c>
      <c r="B621" s="218">
        <v>161</v>
      </c>
      <c r="C621" s="1043">
        <v>161</v>
      </c>
      <c r="D621" s="1043">
        <v>161</v>
      </c>
      <c r="E621" s="1043">
        <v>160.5</v>
      </c>
      <c r="F621" s="219">
        <v>161</v>
      </c>
      <c r="G621" s="218">
        <v>160</v>
      </c>
      <c r="H621" s="1043">
        <v>160.5</v>
      </c>
      <c r="I621" s="1043">
        <v>162</v>
      </c>
      <c r="J621" s="1043">
        <v>161</v>
      </c>
      <c r="K621" s="219">
        <v>159.5</v>
      </c>
      <c r="L621" s="218">
        <v>158</v>
      </c>
      <c r="M621" s="1043">
        <v>160.5</v>
      </c>
      <c r="N621" s="1043">
        <v>157</v>
      </c>
      <c r="O621" s="1043">
        <v>160.5</v>
      </c>
      <c r="P621" s="219">
        <v>161</v>
      </c>
      <c r="Q621" s="218">
        <v>161.5</v>
      </c>
      <c r="R621" s="1043">
        <v>161</v>
      </c>
      <c r="S621" s="1043">
        <v>162</v>
      </c>
      <c r="T621" s="1043">
        <v>161.5</v>
      </c>
      <c r="U621" s="219">
        <v>161</v>
      </c>
      <c r="V621" s="394"/>
      <c r="W621" s="1035" t="s">
        <v>57</v>
      </c>
      <c r="X621" s="1035">
        <v>160.81</v>
      </c>
      <c r="Y621" s="527"/>
    </row>
    <row r="622" spans="1:25" ht="13.5" thickBot="1" x14ac:dyDescent="0.25">
      <c r="A622" s="274" t="s">
        <v>26</v>
      </c>
      <c r="B622" s="574">
        <f t="shared" ref="B622:U622" si="126">(B621-B608)</f>
        <v>161</v>
      </c>
      <c r="C622" s="575">
        <f t="shared" si="126"/>
        <v>161</v>
      </c>
      <c r="D622" s="575">
        <f t="shared" si="126"/>
        <v>161</v>
      </c>
      <c r="E622" s="575">
        <f t="shared" si="126"/>
        <v>160.5</v>
      </c>
      <c r="F622" s="576">
        <f t="shared" si="126"/>
        <v>161</v>
      </c>
      <c r="G622" s="574">
        <f t="shared" si="126"/>
        <v>160</v>
      </c>
      <c r="H622" s="575">
        <f t="shared" si="126"/>
        <v>160.5</v>
      </c>
      <c r="I622" s="575">
        <f t="shared" si="126"/>
        <v>162</v>
      </c>
      <c r="J622" s="575">
        <f t="shared" si="126"/>
        <v>161</v>
      </c>
      <c r="K622" s="576">
        <f t="shared" si="126"/>
        <v>159.5</v>
      </c>
      <c r="L622" s="574">
        <f t="shared" si="126"/>
        <v>158</v>
      </c>
      <c r="M622" s="575">
        <f t="shared" si="126"/>
        <v>160.5</v>
      </c>
      <c r="N622" s="575">
        <f t="shared" si="126"/>
        <v>157</v>
      </c>
      <c r="O622" s="575">
        <f t="shared" si="126"/>
        <v>160.5</v>
      </c>
      <c r="P622" s="576">
        <f t="shared" si="126"/>
        <v>161</v>
      </c>
      <c r="Q622" s="574">
        <f t="shared" si="126"/>
        <v>161.5</v>
      </c>
      <c r="R622" s="575">
        <f t="shared" si="126"/>
        <v>161</v>
      </c>
      <c r="S622" s="575">
        <f t="shared" si="126"/>
        <v>162</v>
      </c>
      <c r="T622" s="575">
        <f t="shared" si="126"/>
        <v>161.5</v>
      </c>
      <c r="U622" s="576">
        <f t="shared" si="126"/>
        <v>161</v>
      </c>
      <c r="V622" s="395"/>
      <c r="W622" s="1035" t="s">
        <v>26</v>
      </c>
      <c r="X622" s="880">
        <f>X621-X608</f>
        <v>0.15999999999999659</v>
      </c>
      <c r="Y622" s="1035"/>
    </row>
    <row r="624" spans="1:25" ht="13.5" thickBot="1" x14ac:dyDescent="0.25"/>
    <row r="625" spans="1:25" ht="13.5" thickBot="1" x14ac:dyDescent="0.25">
      <c r="A625" s="278" t="s">
        <v>367</v>
      </c>
      <c r="B625" s="1140" t="s">
        <v>53</v>
      </c>
      <c r="C625" s="1141"/>
      <c r="D625" s="1141"/>
      <c r="E625" s="1141"/>
      <c r="F625" s="1142"/>
      <c r="G625" s="1140" t="s">
        <v>140</v>
      </c>
      <c r="H625" s="1141"/>
      <c r="I625" s="1141"/>
      <c r="J625" s="1141"/>
      <c r="K625" s="1142"/>
      <c r="L625" s="1140" t="s">
        <v>63</v>
      </c>
      <c r="M625" s="1141"/>
      <c r="N625" s="1141"/>
      <c r="O625" s="1141"/>
      <c r="P625" s="1142"/>
      <c r="Q625" s="1140" t="s">
        <v>64</v>
      </c>
      <c r="R625" s="1141"/>
      <c r="S625" s="1141"/>
      <c r="T625" s="1141"/>
      <c r="U625" s="1142"/>
      <c r="V625" s="1134" t="s">
        <v>0</v>
      </c>
      <c r="W625" s="1039">
        <v>260</v>
      </c>
      <c r="X625" s="1039"/>
      <c r="Y625" s="1039"/>
    </row>
    <row r="626" spans="1:25" ht="13.5" thickBot="1" x14ac:dyDescent="0.25">
      <c r="A626" s="231" t="s">
        <v>2</v>
      </c>
      <c r="B626" s="401">
        <v>1</v>
      </c>
      <c r="C626" s="402">
        <v>2</v>
      </c>
      <c r="D626" s="402">
        <v>3</v>
      </c>
      <c r="E626" s="402">
        <v>4</v>
      </c>
      <c r="F626" s="479">
        <v>5</v>
      </c>
      <c r="G626" s="401">
        <v>1</v>
      </c>
      <c r="H626" s="402">
        <v>2</v>
      </c>
      <c r="I626" s="402">
        <v>3</v>
      </c>
      <c r="J626" s="402">
        <v>4</v>
      </c>
      <c r="K626" s="479">
        <v>5</v>
      </c>
      <c r="L626" s="401">
        <v>1</v>
      </c>
      <c r="M626" s="402">
        <v>2</v>
      </c>
      <c r="N626" s="402">
        <v>3</v>
      </c>
      <c r="O626" s="402">
        <v>4</v>
      </c>
      <c r="P626" s="479">
        <v>5</v>
      </c>
      <c r="Q626" s="401">
        <v>1</v>
      </c>
      <c r="R626" s="402">
        <v>2</v>
      </c>
      <c r="S626" s="402">
        <v>3</v>
      </c>
      <c r="T626" s="402">
        <v>4</v>
      </c>
      <c r="U626" s="479">
        <v>5</v>
      </c>
      <c r="V626" s="1136"/>
      <c r="W626" s="1039"/>
      <c r="X626" s="1039"/>
      <c r="Y626" s="1039"/>
    </row>
    <row r="627" spans="1:25" x14ac:dyDescent="0.2">
      <c r="A627" s="236" t="s">
        <v>3</v>
      </c>
      <c r="B627" s="740">
        <v>4430</v>
      </c>
      <c r="C627" s="741">
        <v>4430</v>
      </c>
      <c r="D627" s="405">
        <v>4430</v>
      </c>
      <c r="E627" s="405">
        <v>4430</v>
      </c>
      <c r="F627" s="406">
        <v>4430</v>
      </c>
      <c r="G627" s="740">
        <v>4430</v>
      </c>
      <c r="H627" s="741">
        <v>4430</v>
      </c>
      <c r="I627" s="405">
        <v>4430</v>
      </c>
      <c r="J627" s="405">
        <v>4430</v>
      </c>
      <c r="K627" s="406">
        <v>4430</v>
      </c>
      <c r="L627" s="740">
        <v>4430</v>
      </c>
      <c r="M627" s="741">
        <v>4430</v>
      </c>
      <c r="N627" s="741">
        <v>4430</v>
      </c>
      <c r="O627" s="405">
        <v>4430</v>
      </c>
      <c r="P627" s="406">
        <v>4430</v>
      </c>
      <c r="Q627" s="740">
        <v>4430</v>
      </c>
      <c r="R627" s="741">
        <v>4430</v>
      </c>
      <c r="S627" s="405">
        <v>4430</v>
      </c>
      <c r="T627" s="405">
        <v>4430</v>
      </c>
      <c r="U627" s="406">
        <v>4430</v>
      </c>
      <c r="V627" s="411">
        <v>4430</v>
      </c>
      <c r="W627" s="1039"/>
      <c r="X627" s="1039"/>
      <c r="Y627" s="1039"/>
    </row>
    <row r="628" spans="1:25" x14ac:dyDescent="0.2">
      <c r="A628" s="242" t="s">
        <v>6</v>
      </c>
      <c r="B628" s="306">
        <v>4642</v>
      </c>
      <c r="C628" s="307">
        <v>4974</v>
      </c>
      <c r="D628" s="307">
        <v>4705</v>
      </c>
      <c r="E628" s="307">
        <v>5196</v>
      </c>
      <c r="F628" s="407">
        <v>5081</v>
      </c>
      <c r="G628" s="306">
        <v>4709</v>
      </c>
      <c r="H628" s="307">
        <v>4969</v>
      </c>
      <c r="I628" s="307">
        <v>4993</v>
      </c>
      <c r="J628" s="307">
        <v>5003</v>
      </c>
      <c r="K628" s="407">
        <v>5037</v>
      </c>
      <c r="L628" s="306">
        <v>4707</v>
      </c>
      <c r="M628" s="307">
        <v>4866</v>
      </c>
      <c r="N628" s="307">
        <v>4732</v>
      </c>
      <c r="O628" s="307">
        <v>5159</v>
      </c>
      <c r="P628" s="407">
        <v>5069</v>
      </c>
      <c r="Q628" s="306">
        <v>5122</v>
      </c>
      <c r="R628" s="307">
        <v>4886</v>
      </c>
      <c r="S628" s="307">
        <v>4287</v>
      </c>
      <c r="T628" s="307">
        <v>4753</v>
      </c>
      <c r="U628" s="407">
        <v>4757</v>
      </c>
      <c r="V628" s="397">
        <v>4914</v>
      </c>
      <c r="W628" s="527"/>
      <c r="X628" s="475"/>
      <c r="Y628" s="1039"/>
    </row>
    <row r="629" spans="1:25" x14ac:dyDescent="0.2">
      <c r="A629" s="231" t="s">
        <v>7</v>
      </c>
      <c r="B629" s="480">
        <v>93.3</v>
      </c>
      <c r="C629" s="310">
        <v>100</v>
      </c>
      <c r="D629" s="310">
        <v>40</v>
      </c>
      <c r="E629" s="309">
        <v>100</v>
      </c>
      <c r="F629" s="638">
        <v>66.7</v>
      </c>
      <c r="G629" s="480">
        <v>93.3</v>
      </c>
      <c r="H629" s="310">
        <v>93.3</v>
      </c>
      <c r="I629" s="310">
        <v>100</v>
      </c>
      <c r="J629" s="309">
        <v>86.7</v>
      </c>
      <c r="K629" s="638">
        <v>86.7</v>
      </c>
      <c r="L629" s="480">
        <v>93.3</v>
      </c>
      <c r="M629" s="310">
        <v>93.3</v>
      </c>
      <c r="N629" s="310">
        <v>60</v>
      </c>
      <c r="O629" s="309">
        <v>100</v>
      </c>
      <c r="P629" s="638">
        <v>86.7</v>
      </c>
      <c r="Q629" s="480">
        <v>100</v>
      </c>
      <c r="R629" s="310">
        <v>80</v>
      </c>
      <c r="S629" s="310">
        <v>60</v>
      </c>
      <c r="T629" s="309">
        <v>86.7</v>
      </c>
      <c r="U629" s="638">
        <v>86.7</v>
      </c>
      <c r="V629" s="398">
        <v>85.4</v>
      </c>
      <c r="W629" s="1039"/>
      <c r="X629" s="1039"/>
      <c r="Y629" s="1039"/>
    </row>
    <row r="630" spans="1:25" x14ac:dyDescent="0.2">
      <c r="A630" s="231" t="s">
        <v>8</v>
      </c>
      <c r="B630" s="482">
        <v>5.8000000000000003E-2</v>
      </c>
      <c r="C630" s="311">
        <v>3.3000000000000002E-2</v>
      </c>
      <c r="D630" s="311">
        <v>0.17100000000000001</v>
      </c>
      <c r="E630" s="253">
        <v>3.4000000000000002E-2</v>
      </c>
      <c r="F630" s="254">
        <v>0.109</v>
      </c>
      <c r="G630" s="482">
        <v>5.8000000000000003E-2</v>
      </c>
      <c r="H630" s="311">
        <v>4.2999999999999997E-2</v>
      </c>
      <c r="I630" s="311">
        <v>3.9E-2</v>
      </c>
      <c r="J630" s="253">
        <v>5.8999999999999997E-2</v>
      </c>
      <c r="K630" s="254">
        <v>6.8000000000000005E-2</v>
      </c>
      <c r="L630" s="482">
        <v>4.4999999999999998E-2</v>
      </c>
      <c r="M630" s="311">
        <v>0.05</v>
      </c>
      <c r="N630" s="311">
        <v>9.9000000000000005E-2</v>
      </c>
      <c r="O630" s="253">
        <v>5.3999999999999999E-2</v>
      </c>
      <c r="P630" s="254">
        <v>0.06</v>
      </c>
      <c r="Q630" s="482">
        <v>3.5000000000000003E-2</v>
      </c>
      <c r="R630" s="311">
        <v>6.8000000000000005E-2</v>
      </c>
      <c r="S630" s="311">
        <v>9.2999999999999999E-2</v>
      </c>
      <c r="T630" s="253">
        <v>7.8E-2</v>
      </c>
      <c r="U630" s="254">
        <v>5.8000000000000003E-2</v>
      </c>
      <c r="V630" s="399">
        <v>7.2999999999999995E-2</v>
      </c>
      <c r="W630" s="1039"/>
      <c r="X630" s="475"/>
      <c r="Y630" s="1039"/>
    </row>
    <row r="631" spans="1:25" x14ac:dyDescent="0.2">
      <c r="A631" s="242" t="s">
        <v>1</v>
      </c>
      <c r="B631" s="257">
        <f t="shared" ref="B631:U631" si="127">B628/B627*100-100</f>
        <v>4.7855530474040648</v>
      </c>
      <c r="C631" s="258">
        <f t="shared" si="127"/>
        <v>12.279909706546263</v>
      </c>
      <c r="D631" s="258">
        <f t="shared" si="127"/>
        <v>6.2076749435666017</v>
      </c>
      <c r="E631" s="258">
        <f t="shared" si="127"/>
        <v>17.291196388261838</v>
      </c>
      <c r="F631" s="259">
        <f t="shared" si="127"/>
        <v>14.695259593679452</v>
      </c>
      <c r="G631" s="257">
        <f t="shared" si="127"/>
        <v>6.2979683972911999</v>
      </c>
      <c r="H631" s="258">
        <f t="shared" si="127"/>
        <v>12.16704288939053</v>
      </c>
      <c r="I631" s="258">
        <f t="shared" si="127"/>
        <v>12.708803611738134</v>
      </c>
      <c r="J631" s="258">
        <f t="shared" si="127"/>
        <v>12.934537246049672</v>
      </c>
      <c r="K631" s="259">
        <f t="shared" si="127"/>
        <v>13.7020316027088</v>
      </c>
      <c r="L631" s="257">
        <f t="shared" si="127"/>
        <v>6.2528216704288866</v>
      </c>
      <c r="M631" s="258">
        <f t="shared" si="127"/>
        <v>9.8419864559819388</v>
      </c>
      <c r="N631" s="258">
        <f t="shared" si="127"/>
        <v>6.8171557562076686</v>
      </c>
      <c r="O631" s="258">
        <f t="shared" si="127"/>
        <v>16.455981941309261</v>
      </c>
      <c r="P631" s="259">
        <f t="shared" si="127"/>
        <v>14.424379232505629</v>
      </c>
      <c r="Q631" s="257">
        <f t="shared" si="127"/>
        <v>15.620767494356656</v>
      </c>
      <c r="R631" s="258">
        <f t="shared" si="127"/>
        <v>10.293453724604973</v>
      </c>
      <c r="S631" s="258">
        <f t="shared" si="127"/>
        <v>-3.2279909706546306</v>
      </c>
      <c r="T631" s="258">
        <f t="shared" si="127"/>
        <v>7.2911963882618522</v>
      </c>
      <c r="U631" s="259">
        <f t="shared" si="127"/>
        <v>7.3814898419864505</v>
      </c>
      <c r="V631" s="390">
        <f>V628/V627*100-100</f>
        <v>10.925507900677218</v>
      </c>
      <c r="W631" s="878"/>
      <c r="X631" s="1039"/>
      <c r="Y631" s="1039"/>
    </row>
    <row r="632" spans="1:25" ht="13.5" thickBot="1" x14ac:dyDescent="0.25">
      <c r="A632" s="261" t="s">
        <v>27</v>
      </c>
      <c r="B632" s="262">
        <f t="shared" ref="B632:V632" si="128">B628-B615</f>
        <v>-61</v>
      </c>
      <c r="C632" s="263">
        <f t="shared" si="128"/>
        <v>37</v>
      </c>
      <c r="D632" s="263">
        <f t="shared" si="128"/>
        <v>-279</v>
      </c>
      <c r="E632" s="263">
        <f t="shared" si="128"/>
        <v>139</v>
      </c>
      <c r="F632" s="264">
        <f t="shared" si="128"/>
        <v>-189</v>
      </c>
      <c r="G632" s="262">
        <f t="shared" si="128"/>
        <v>-5</v>
      </c>
      <c r="H632" s="263">
        <f t="shared" si="128"/>
        <v>67</v>
      </c>
      <c r="I632" s="263">
        <f t="shared" si="128"/>
        <v>304</v>
      </c>
      <c r="J632" s="263">
        <f t="shared" si="128"/>
        <v>-72</v>
      </c>
      <c r="K632" s="264">
        <f t="shared" si="128"/>
        <v>-27</v>
      </c>
      <c r="L632" s="262">
        <f t="shared" si="128"/>
        <v>-32</v>
      </c>
      <c r="M632" s="263">
        <f t="shared" si="128"/>
        <v>-69</v>
      </c>
      <c r="N632" s="263">
        <f t="shared" si="128"/>
        <v>-152</v>
      </c>
      <c r="O632" s="263">
        <f t="shared" si="128"/>
        <v>-1</v>
      </c>
      <c r="P632" s="264">
        <f t="shared" si="128"/>
        <v>0</v>
      </c>
      <c r="Q632" s="262">
        <f t="shared" si="128"/>
        <v>342</v>
      </c>
      <c r="R632" s="263">
        <f t="shared" si="128"/>
        <v>179</v>
      </c>
      <c r="S632" s="263">
        <f t="shared" si="128"/>
        <v>47</v>
      </c>
      <c r="T632" s="263">
        <f t="shared" si="128"/>
        <v>-129</v>
      </c>
      <c r="U632" s="264">
        <f t="shared" si="128"/>
        <v>-234</v>
      </c>
      <c r="V632" s="400">
        <f t="shared" si="128"/>
        <v>-2</v>
      </c>
      <c r="W632" s="527"/>
      <c r="X632" s="1039"/>
      <c r="Y632" s="1039"/>
    </row>
    <row r="633" spans="1:25" x14ac:dyDescent="0.2">
      <c r="A633" s="273" t="s">
        <v>52</v>
      </c>
      <c r="B633" s="567">
        <v>47</v>
      </c>
      <c r="C633" s="556">
        <v>47</v>
      </c>
      <c r="D633" s="556">
        <v>10</v>
      </c>
      <c r="E633" s="556">
        <v>48</v>
      </c>
      <c r="F633" s="568">
        <v>46</v>
      </c>
      <c r="G633" s="567">
        <v>47</v>
      </c>
      <c r="H633" s="556">
        <v>48</v>
      </c>
      <c r="I633" s="556">
        <v>10</v>
      </c>
      <c r="J633" s="556">
        <v>47</v>
      </c>
      <c r="K633" s="568">
        <v>48</v>
      </c>
      <c r="L633" s="567">
        <v>39</v>
      </c>
      <c r="M633" s="556">
        <v>39</v>
      </c>
      <c r="N633" s="556">
        <v>12</v>
      </c>
      <c r="O633" s="556">
        <v>37</v>
      </c>
      <c r="P633" s="568">
        <v>39</v>
      </c>
      <c r="Q633" s="567">
        <v>40</v>
      </c>
      <c r="R633" s="556">
        <v>41</v>
      </c>
      <c r="S633" s="556">
        <v>13</v>
      </c>
      <c r="T633" s="556">
        <v>41</v>
      </c>
      <c r="U633" s="568">
        <v>40</v>
      </c>
      <c r="V633" s="393">
        <f>SUM(B633:U633)</f>
        <v>739</v>
      </c>
      <c r="W633" s="1039" t="s">
        <v>56</v>
      </c>
      <c r="X633" s="271">
        <f>V620-V633</f>
        <v>1</v>
      </c>
      <c r="Y633" s="292">
        <f>X633/V620</f>
        <v>1.3513513513513514E-3</v>
      </c>
    </row>
    <row r="634" spans="1:25" x14ac:dyDescent="0.2">
      <c r="A634" s="273" t="s">
        <v>28</v>
      </c>
      <c r="B634" s="218">
        <v>161</v>
      </c>
      <c r="C634" s="1040">
        <v>161.5</v>
      </c>
      <c r="D634" s="1040">
        <v>161.5</v>
      </c>
      <c r="E634" s="1040">
        <v>161</v>
      </c>
      <c r="F634" s="219">
        <v>161.5</v>
      </c>
      <c r="G634" s="218">
        <v>160.5</v>
      </c>
      <c r="H634" s="1040">
        <v>161</v>
      </c>
      <c r="I634" s="1040">
        <v>162.5</v>
      </c>
      <c r="J634" s="1040">
        <v>161.5</v>
      </c>
      <c r="K634" s="219">
        <v>160</v>
      </c>
      <c r="L634" s="218">
        <v>158.5</v>
      </c>
      <c r="M634" s="1040">
        <v>161</v>
      </c>
      <c r="N634" s="1040">
        <v>157.5</v>
      </c>
      <c r="O634" s="1040">
        <v>161</v>
      </c>
      <c r="P634" s="219">
        <v>161.5</v>
      </c>
      <c r="Q634" s="218">
        <v>162</v>
      </c>
      <c r="R634" s="1040">
        <v>161.5</v>
      </c>
      <c r="S634" s="1040">
        <v>162.5</v>
      </c>
      <c r="T634" s="1040">
        <v>162</v>
      </c>
      <c r="U634" s="219">
        <v>161.5</v>
      </c>
      <c r="V634" s="394"/>
      <c r="W634" s="1039" t="s">
        <v>57</v>
      </c>
      <c r="X634" s="1039">
        <v>161.05000000000001</v>
      </c>
      <c r="Y634" s="527"/>
    </row>
    <row r="635" spans="1:25" ht="13.5" thickBot="1" x14ac:dyDescent="0.25">
      <c r="A635" s="274" t="s">
        <v>26</v>
      </c>
      <c r="B635" s="574">
        <f>(B634-B621)</f>
        <v>0</v>
      </c>
      <c r="C635" s="575">
        <f t="shared" ref="C635:U635" si="129">(C634-C621)</f>
        <v>0.5</v>
      </c>
      <c r="D635" s="575">
        <f t="shared" si="129"/>
        <v>0.5</v>
      </c>
      <c r="E635" s="575">
        <f t="shared" si="129"/>
        <v>0.5</v>
      </c>
      <c r="F635" s="576">
        <f t="shared" si="129"/>
        <v>0.5</v>
      </c>
      <c r="G635" s="574">
        <f t="shared" si="129"/>
        <v>0.5</v>
      </c>
      <c r="H635" s="575">
        <f t="shared" si="129"/>
        <v>0.5</v>
      </c>
      <c r="I635" s="575">
        <f t="shared" si="129"/>
        <v>0.5</v>
      </c>
      <c r="J635" s="575">
        <f t="shared" si="129"/>
        <v>0.5</v>
      </c>
      <c r="K635" s="576">
        <f t="shared" si="129"/>
        <v>0.5</v>
      </c>
      <c r="L635" s="574">
        <f t="shared" si="129"/>
        <v>0.5</v>
      </c>
      <c r="M635" s="575">
        <f t="shared" si="129"/>
        <v>0.5</v>
      </c>
      <c r="N635" s="575">
        <f t="shared" si="129"/>
        <v>0.5</v>
      </c>
      <c r="O635" s="575">
        <f t="shared" si="129"/>
        <v>0.5</v>
      </c>
      <c r="P635" s="576">
        <f t="shared" si="129"/>
        <v>0.5</v>
      </c>
      <c r="Q635" s="574">
        <f t="shared" si="129"/>
        <v>0.5</v>
      </c>
      <c r="R635" s="575">
        <f t="shared" si="129"/>
        <v>0.5</v>
      </c>
      <c r="S635" s="575">
        <f t="shared" si="129"/>
        <v>0.5</v>
      </c>
      <c r="T635" s="575">
        <f t="shared" si="129"/>
        <v>0.5</v>
      </c>
      <c r="U635" s="576">
        <f t="shared" si="129"/>
        <v>0.5</v>
      </c>
      <c r="V635" s="395"/>
      <c r="W635" s="1039" t="s">
        <v>26</v>
      </c>
      <c r="X635" s="880">
        <f>X634-X621</f>
        <v>0.24000000000000909</v>
      </c>
      <c r="Y635" s="1039"/>
    </row>
    <row r="637" spans="1:25" ht="13.5" thickBot="1" x14ac:dyDescent="0.25"/>
    <row r="638" spans="1:25" ht="13.5" thickBot="1" x14ac:dyDescent="0.25">
      <c r="A638" s="278" t="s">
        <v>368</v>
      </c>
      <c r="B638" s="1140" t="s">
        <v>53</v>
      </c>
      <c r="C638" s="1141"/>
      <c r="D638" s="1141"/>
      <c r="E638" s="1141"/>
      <c r="F638" s="1142"/>
      <c r="G638" s="1140" t="s">
        <v>140</v>
      </c>
      <c r="H638" s="1141"/>
      <c r="I638" s="1141"/>
      <c r="J638" s="1141"/>
      <c r="K638" s="1142"/>
      <c r="L638" s="1140" t="s">
        <v>63</v>
      </c>
      <c r="M638" s="1141"/>
      <c r="N638" s="1141"/>
      <c r="O638" s="1141"/>
      <c r="P638" s="1142"/>
      <c r="Q638" s="1140" t="s">
        <v>64</v>
      </c>
      <c r="R638" s="1141"/>
      <c r="S638" s="1141"/>
      <c r="T638" s="1141"/>
      <c r="U638" s="1142"/>
      <c r="V638" s="1134" t="s">
        <v>0</v>
      </c>
      <c r="W638" s="1044">
        <v>260</v>
      </c>
      <c r="X638" s="1044"/>
      <c r="Y638" s="1044"/>
    </row>
    <row r="639" spans="1:25" ht="13.5" thickBot="1" x14ac:dyDescent="0.25">
      <c r="A639" s="231" t="s">
        <v>2</v>
      </c>
      <c r="B639" s="401">
        <v>1</v>
      </c>
      <c r="C639" s="402">
        <v>2</v>
      </c>
      <c r="D639" s="402">
        <v>3</v>
      </c>
      <c r="E639" s="402">
        <v>4</v>
      </c>
      <c r="F639" s="479">
        <v>5</v>
      </c>
      <c r="G639" s="401">
        <v>1</v>
      </c>
      <c r="H639" s="402">
        <v>2</v>
      </c>
      <c r="I639" s="402">
        <v>3</v>
      </c>
      <c r="J639" s="402">
        <v>4</v>
      </c>
      <c r="K639" s="479">
        <v>5</v>
      </c>
      <c r="L639" s="401">
        <v>1</v>
      </c>
      <c r="M639" s="402">
        <v>2</v>
      </c>
      <c r="N639" s="402">
        <v>3</v>
      </c>
      <c r="O639" s="402">
        <v>4</v>
      </c>
      <c r="P639" s="479">
        <v>5</v>
      </c>
      <c r="Q639" s="401">
        <v>1</v>
      </c>
      <c r="R639" s="402">
        <v>2</v>
      </c>
      <c r="S639" s="402">
        <v>3</v>
      </c>
      <c r="T639" s="402">
        <v>4</v>
      </c>
      <c r="U639" s="479">
        <v>5</v>
      </c>
      <c r="V639" s="1136"/>
      <c r="W639" s="1044"/>
      <c r="X639" s="1044"/>
      <c r="Y639" s="1044"/>
    </row>
    <row r="640" spans="1:25" x14ac:dyDescent="0.2">
      <c r="A640" s="236" t="s">
        <v>3</v>
      </c>
      <c r="B640" s="740">
        <v>4445</v>
      </c>
      <c r="C640" s="741">
        <v>4445</v>
      </c>
      <c r="D640" s="405">
        <v>4445</v>
      </c>
      <c r="E640" s="405">
        <v>4445</v>
      </c>
      <c r="F640" s="406">
        <v>4445</v>
      </c>
      <c r="G640" s="740">
        <v>4445</v>
      </c>
      <c r="H640" s="741">
        <v>4445</v>
      </c>
      <c r="I640" s="405">
        <v>4445</v>
      </c>
      <c r="J640" s="405">
        <v>4445</v>
      </c>
      <c r="K640" s="406">
        <v>4445</v>
      </c>
      <c r="L640" s="740">
        <v>4445</v>
      </c>
      <c r="M640" s="741">
        <v>4445</v>
      </c>
      <c r="N640" s="741">
        <v>4445</v>
      </c>
      <c r="O640" s="405">
        <v>4445</v>
      </c>
      <c r="P640" s="406">
        <v>4445</v>
      </c>
      <c r="Q640" s="740">
        <v>4445</v>
      </c>
      <c r="R640" s="741">
        <v>4445</v>
      </c>
      <c r="S640" s="405">
        <v>4445</v>
      </c>
      <c r="T640" s="405">
        <v>4445</v>
      </c>
      <c r="U640" s="406">
        <v>4445</v>
      </c>
      <c r="V640" s="411">
        <v>4445</v>
      </c>
      <c r="W640" s="1044"/>
      <c r="X640" s="1044"/>
      <c r="Y640" s="1044"/>
    </row>
    <row r="641" spans="1:25" x14ac:dyDescent="0.2">
      <c r="A641" s="242" t="s">
        <v>6</v>
      </c>
      <c r="B641" s="306">
        <v>4791</v>
      </c>
      <c r="C641" s="307">
        <v>5097</v>
      </c>
      <c r="D641" s="307">
        <v>4487</v>
      </c>
      <c r="E641" s="307">
        <v>5134</v>
      </c>
      <c r="F641" s="407">
        <v>5148</v>
      </c>
      <c r="G641" s="306">
        <v>4799</v>
      </c>
      <c r="H641" s="307">
        <v>5090</v>
      </c>
      <c r="I641" s="307">
        <v>4720</v>
      </c>
      <c r="J641" s="307">
        <v>5189</v>
      </c>
      <c r="K641" s="407">
        <v>5106</v>
      </c>
      <c r="L641" s="306">
        <v>4829</v>
      </c>
      <c r="M641" s="307">
        <v>5008</v>
      </c>
      <c r="N641" s="307">
        <v>4462</v>
      </c>
      <c r="O641" s="307">
        <v>5231</v>
      </c>
      <c r="P641" s="407">
        <v>5069</v>
      </c>
      <c r="Q641" s="306">
        <v>4746</v>
      </c>
      <c r="R641" s="307">
        <v>4717</v>
      </c>
      <c r="S641" s="307">
        <v>4279</v>
      </c>
      <c r="T641" s="307">
        <v>5024</v>
      </c>
      <c r="U641" s="407">
        <v>5151</v>
      </c>
      <c r="V641" s="397">
        <v>4968</v>
      </c>
      <c r="W641" s="527"/>
      <c r="X641" s="475"/>
      <c r="Y641" s="1044"/>
    </row>
    <row r="642" spans="1:25" x14ac:dyDescent="0.2">
      <c r="A642" s="231" t="s">
        <v>7</v>
      </c>
      <c r="B642" s="480">
        <v>86.7</v>
      </c>
      <c r="C642" s="310">
        <v>93.3</v>
      </c>
      <c r="D642" s="310">
        <v>80</v>
      </c>
      <c r="E642" s="309">
        <v>93.3</v>
      </c>
      <c r="F642" s="638">
        <v>93.3</v>
      </c>
      <c r="G642" s="480">
        <v>100</v>
      </c>
      <c r="H642" s="310">
        <v>93.3</v>
      </c>
      <c r="I642" s="310">
        <v>60</v>
      </c>
      <c r="J642" s="309">
        <v>100</v>
      </c>
      <c r="K642" s="638">
        <v>93.3</v>
      </c>
      <c r="L642" s="480">
        <v>93.3</v>
      </c>
      <c r="M642" s="310">
        <v>100</v>
      </c>
      <c r="N642" s="310">
        <v>100</v>
      </c>
      <c r="O642" s="309">
        <v>100</v>
      </c>
      <c r="P642" s="638">
        <v>93.3</v>
      </c>
      <c r="Q642" s="480">
        <v>100</v>
      </c>
      <c r="R642" s="310">
        <v>93.3</v>
      </c>
      <c r="S642" s="310">
        <v>60</v>
      </c>
      <c r="T642" s="309">
        <v>93.3</v>
      </c>
      <c r="U642" s="638">
        <v>100</v>
      </c>
      <c r="V642" s="398">
        <v>85.8</v>
      </c>
      <c r="W642" s="1044"/>
      <c r="X642" s="1044"/>
      <c r="Y642" s="1044"/>
    </row>
    <row r="643" spans="1:25" x14ac:dyDescent="0.2">
      <c r="A643" s="231" t="s">
        <v>8</v>
      </c>
      <c r="B643" s="482">
        <v>5.5E-2</v>
      </c>
      <c r="C643" s="311">
        <v>5.3999999999999999E-2</v>
      </c>
      <c r="D643" s="311">
        <v>7.8E-2</v>
      </c>
      <c r="E643" s="253">
        <v>5.3999999999999999E-2</v>
      </c>
      <c r="F643" s="254">
        <v>5.2999999999999999E-2</v>
      </c>
      <c r="G643" s="482">
        <v>3.7999999999999999E-2</v>
      </c>
      <c r="H643" s="311">
        <v>4.2000000000000003E-2</v>
      </c>
      <c r="I643" s="311">
        <v>0.1</v>
      </c>
      <c r="J643" s="253">
        <v>4.5999999999999999E-2</v>
      </c>
      <c r="K643" s="254">
        <v>5.8999999999999997E-2</v>
      </c>
      <c r="L643" s="482">
        <v>6.2E-2</v>
      </c>
      <c r="M643" s="311">
        <v>5.0999999999999997E-2</v>
      </c>
      <c r="N643" s="311">
        <v>4.8000000000000001E-2</v>
      </c>
      <c r="O643" s="253">
        <v>5.3999999999999999E-2</v>
      </c>
      <c r="P643" s="254">
        <v>6.2E-2</v>
      </c>
      <c r="Q643" s="482">
        <v>4.4999999999999998E-2</v>
      </c>
      <c r="R643" s="311">
        <v>6.8000000000000005E-2</v>
      </c>
      <c r="S643" s="311">
        <v>0.10100000000000001</v>
      </c>
      <c r="T643" s="253">
        <v>7.4999999999999997E-2</v>
      </c>
      <c r="U643" s="254">
        <v>3.3000000000000002E-2</v>
      </c>
      <c r="V643" s="399">
        <v>7.0000000000000007E-2</v>
      </c>
      <c r="W643" s="1044"/>
      <c r="X643" s="475"/>
      <c r="Y643" s="1044"/>
    </row>
    <row r="644" spans="1:25" x14ac:dyDescent="0.2">
      <c r="A644" s="242" t="s">
        <v>1</v>
      </c>
      <c r="B644" s="257">
        <f t="shared" ref="B644:U644" si="130">B641/B640*100-100</f>
        <v>7.7840269966254141</v>
      </c>
      <c r="C644" s="258">
        <f t="shared" si="130"/>
        <v>14.668166479190091</v>
      </c>
      <c r="D644" s="258">
        <f t="shared" si="130"/>
        <v>0.94488188976377785</v>
      </c>
      <c r="E644" s="258">
        <f t="shared" si="130"/>
        <v>15.500562429696288</v>
      </c>
      <c r="F644" s="259">
        <f t="shared" si="130"/>
        <v>15.815523059617547</v>
      </c>
      <c r="G644" s="257">
        <f t="shared" si="130"/>
        <v>7.9640044994375785</v>
      </c>
      <c r="H644" s="258">
        <f t="shared" si="130"/>
        <v>14.510686164229483</v>
      </c>
      <c r="I644" s="258">
        <f t="shared" si="130"/>
        <v>6.18672665916759</v>
      </c>
      <c r="J644" s="258">
        <f t="shared" si="130"/>
        <v>16.737907761529812</v>
      </c>
      <c r="K644" s="259">
        <f t="shared" si="130"/>
        <v>14.870641169853769</v>
      </c>
      <c r="L644" s="257">
        <f t="shared" si="130"/>
        <v>8.6389201349831239</v>
      </c>
      <c r="M644" s="258">
        <f t="shared" si="130"/>
        <v>12.66591676040494</v>
      </c>
      <c r="N644" s="258">
        <f t="shared" si="130"/>
        <v>0.38245219347581383</v>
      </c>
      <c r="O644" s="258">
        <f t="shared" si="130"/>
        <v>17.682789651293589</v>
      </c>
      <c r="P644" s="259">
        <f t="shared" si="130"/>
        <v>14.038245219347573</v>
      </c>
      <c r="Q644" s="257">
        <f t="shared" si="130"/>
        <v>6.7716535433070817</v>
      </c>
      <c r="R644" s="258">
        <f t="shared" si="130"/>
        <v>6.1192350956130497</v>
      </c>
      <c r="S644" s="258">
        <f t="shared" si="130"/>
        <v>-3.7345331833520845</v>
      </c>
      <c r="T644" s="258">
        <f t="shared" si="130"/>
        <v>13.025871766029255</v>
      </c>
      <c r="U644" s="259">
        <f t="shared" si="130"/>
        <v>15.883014623172102</v>
      </c>
      <c r="V644" s="390">
        <f>V641/V640*100-100</f>
        <v>11.766029246344203</v>
      </c>
      <c r="W644" s="878"/>
      <c r="X644" s="1044"/>
      <c r="Y644" s="1044"/>
    </row>
    <row r="645" spans="1:25" ht="13.5" thickBot="1" x14ac:dyDescent="0.25">
      <c r="A645" s="261" t="s">
        <v>27</v>
      </c>
      <c r="B645" s="262">
        <f t="shared" ref="B645:V645" si="131">B641-B628</f>
        <v>149</v>
      </c>
      <c r="C645" s="263">
        <f t="shared" si="131"/>
        <v>123</v>
      </c>
      <c r="D645" s="263">
        <f t="shared" si="131"/>
        <v>-218</v>
      </c>
      <c r="E645" s="263">
        <f t="shared" si="131"/>
        <v>-62</v>
      </c>
      <c r="F645" s="264">
        <f t="shared" si="131"/>
        <v>67</v>
      </c>
      <c r="G645" s="262">
        <f t="shared" si="131"/>
        <v>90</v>
      </c>
      <c r="H645" s="263">
        <f t="shared" si="131"/>
        <v>121</v>
      </c>
      <c r="I645" s="263">
        <f t="shared" si="131"/>
        <v>-273</v>
      </c>
      <c r="J645" s="263">
        <f t="shared" si="131"/>
        <v>186</v>
      </c>
      <c r="K645" s="264">
        <f t="shared" si="131"/>
        <v>69</v>
      </c>
      <c r="L645" s="262">
        <f t="shared" si="131"/>
        <v>122</v>
      </c>
      <c r="M645" s="263">
        <f t="shared" si="131"/>
        <v>142</v>
      </c>
      <c r="N645" s="263">
        <f t="shared" si="131"/>
        <v>-270</v>
      </c>
      <c r="O645" s="263">
        <f t="shared" si="131"/>
        <v>72</v>
      </c>
      <c r="P645" s="264">
        <f t="shared" si="131"/>
        <v>0</v>
      </c>
      <c r="Q645" s="262">
        <f t="shared" si="131"/>
        <v>-376</v>
      </c>
      <c r="R645" s="263">
        <f t="shared" si="131"/>
        <v>-169</v>
      </c>
      <c r="S645" s="263">
        <f t="shared" si="131"/>
        <v>-8</v>
      </c>
      <c r="T645" s="263">
        <f t="shared" si="131"/>
        <v>271</v>
      </c>
      <c r="U645" s="264">
        <f t="shared" si="131"/>
        <v>394</v>
      </c>
      <c r="V645" s="400">
        <f t="shared" si="131"/>
        <v>54</v>
      </c>
      <c r="W645" s="527"/>
      <c r="X645" s="1044"/>
      <c r="Y645" s="1044"/>
    </row>
    <row r="646" spans="1:25" x14ac:dyDescent="0.2">
      <c r="A646" s="273" t="s">
        <v>52</v>
      </c>
      <c r="B646" s="567">
        <v>47</v>
      </c>
      <c r="C646" s="556">
        <v>47</v>
      </c>
      <c r="D646" s="556">
        <v>10</v>
      </c>
      <c r="E646" s="556">
        <v>48</v>
      </c>
      <c r="F646" s="568">
        <v>46</v>
      </c>
      <c r="G646" s="567">
        <v>47</v>
      </c>
      <c r="H646" s="556">
        <v>48</v>
      </c>
      <c r="I646" s="556">
        <v>9</v>
      </c>
      <c r="J646" s="556">
        <v>47</v>
      </c>
      <c r="K646" s="568">
        <v>48</v>
      </c>
      <c r="L646" s="567">
        <v>39</v>
      </c>
      <c r="M646" s="556">
        <v>39</v>
      </c>
      <c r="N646" s="556">
        <v>12</v>
      </c>
      <c r="O646" s="556">
        <v>37</v>
      </c>
      <c r="P646" s="568">
        <v>39</v>
      </c>
      <c r="Q646" s="567">
        <v>40</v>
      </c>
      <c r="R646" s="556">
        <v>41</v>
      </c>
      <c r="S646" s="556">
        <v>13</v>
      </c>
      <c r="T646" s="556">
        <v>41</v>
      </c>
      <c r="U646" s="568">
        <v>40</v>
      </c>
      <c r="V646" s="393">
        <f>SUM(B646:U646)</f>
        <v>738</v>
      </c>
      <c r="W646" s="1044" t="s">
        <v>56</v>
      </c>
      <c r="X646" s="271">
        <f>V633-V646</f>
        <v>1</v>
      </c>
      <c r="Y646" s="292">
        <f>X646/V633</f>
        <v>1.3531799729364006E-3</v>
      </c>
    </row>
    <row r="647" spans="1:25" x14ac:dyDescent="0.2">
      <c r="A647" s="273" t="s">
        <v>28</v>
      </c>
      <c r="B647" s="218"/>
      <c r="C647" s="1046"/>
      <c r="D647" s="1046"/>
      <c r="E647" s="1046"/>
      <c r="F647" s="219"/>
      <c r="G647" s="218"/>
      <c r="H647" s="1046"/>
      <c r="I647" s="1046"/>
      <c r="J647" s="1046"/>
      <c r="K647" s="219"/>
      <c r="L647" s="218"/>
      <c r="M647" s="1046"/>
      <c r="N647" s="1046"/>
      <c r="O647" s="1046"/>
      <c r="P647" s="219"/>
      <c r="Q647" s="218"/>
      <c r="R647" s="1046"/>
      <c r="S647" s="1046"/>
      <c r="T647" s="1046"/>
      <c r="U647" s="219"/>
      <c r="V647" s="394"/>
      <c r="W647" s="1044" t="s">
        <v>57</v>
      </c>
      <c r="X647" s="1044">
        <v>160.80000000000001</v>
      </c>
      <c r="Y647" s="527"/>
    </row>
    <row r="648" spans="1:25" ht="13.5" thickBot="1" x14ac:dyDescent="0.25">
      <c r="A648" s="274" t="s">
        <v>26</v>
      </c>
      <c r="B648" s="574">
        <f>(B647-B634)</f>
        <v>-161</v>
      </c>
      <c r="C648" s="575">
        <f t="shared" ref="C648:U648" si="132">(C647-C634)</f>
        <v>-161.5</v>
      </c>
      <c r="D648" s="575">
        <f t="shared" si="132"/>
        <v>-161.5</v>
      </c>
      <c r="E648" s="575">
        <f t="shared" si="132"/>
        <v>-161</v>
      </c>
      <c r="F648" s="576">
        <f t="shared" si="132"/>
        <v>-161.5</v>
      </c>
      <c r="G648" s="574">
        <f t="shared" si="132"/>
        <v>-160.5</v>
      </c>
      <c r="H648" s="575">
        <f t="shared" si="132"/>
        <v>-161</v>
      </c>
      <c r="I648" s="575">
        <f t="shared" si="132"/>
        <v>-162.5</v>
      </c>
      <c r="J648" s="575">
        <f t="shared" si="132"/>
        <v>-161.5</v>
      </c>
      <c r="K648" s="576">
        <f t="shared" si="132"/>
        <v>-160</v>
      </c>
      <c r="L648" s="574">
        <f t="shared" si="132"/>
        <v>-158.5</v>
      </c>
      <c r="M648" s="575">
        <f t="shared" si="132"/>
        <v>-161</v>
      </c>
      <c r="N648" s="575">
        <f t="shared" si="132"/>
        <v>-157.5</v>
      </c>
      <c r="O648" s="575">
        <f t="shared" si="132"/>
        <v>-161</v>
      </c>
      <c r="P648" s="576">
        <f t="shared" si="132"/>
        <v>-161.5</v>
      </c>
      <c r="Q648" s="574">
        <f t="shared" si="132"/>
        <v>-162</v>
      </c>
      <c r="R648" s="575">
        <f t="shared" si="132"/>
        <v>-161.5</v>
      </c>
      <c r="S648" s="575">
        <f t="shared" si="132"/>
        <v>-162.5</v>
      </c>
      <c r="T648" s="575">
        <f t="shared" si="132"/>
        <v>-162</v>
      </c>
      <c r="U648" s="576">
        <f t="shared" si="132"/>
        <v>-161.5</v>
      </c>
      <c r="V648" s="395"/>
      <c r="W648" s="1044" t="s">
        <v>26</v>
      </c>
      <c r="X648" s="880">
        <f>X647-X634</f>
        <v>-0.25</v>
      </c>
      <c r="Y648" s="1044"/>
    </row>
    <row r="650" spans="1:25" ht="13.5" thickBot="1" x14ac:dyDescent="0.25"/>
    <row r="651" spans="1:25" ht="13.5" thickBot="1" x14ac:dyDescent="0.25">
      <c r="A651" s="278" t="s">
        <v>369</v>
      </c>
      <c r="B651" s="1140" t="s">
        <v>53</v>
      </c>
      <c r="C651" s="1141"/>
      <c r="D651" s="1141"/>
      <c r="E651" s="1141"/>
      <c r="F651" s="1142"/>
      <c r="G651" s="1140" t="s">
        <v>140</v>
      </c>
      <c r="H651" s="1141"/>
      <c r="I651" s="1141"/>
      <c r="J651" s="1141"/>
      <c r="K651" s="1142"/>
      <c r="L651" s="1140" t="s">
        <v>63</v>
      </c>
      <c r="M651" s="1141"/>
      <c r="N651" s="1141"/>
      <c r="O651" s="1141"/>
      <c r="P651" s="1142"/>
      <c r="Q651" s="1140" t="s">
        <v>64</v>
      </c>
      <c r="R651" s="1141"/>
      <c r="S651" s="1141"/>
      <c r="T651" s="1141"/>
      <c r="U651" s="1142"/>
      <c r="V651" s="1134" t="s">
        <v>0</v>
      </c>
      <c r="W651" s="1048">
        <v>260</v>
      </c>
      <c r="X651" s="1048"/>
      <c r="Y651" s="1048"/>
    </row>
    <row r="652" spans="1:25" ht="13.5" thickBot="1" x14ac:dyDescent="0.25">
      <c r="A652" s="231" t="s">
        <v>2</v>
      </c>
      <c r="B652" s="401">
        <v>1</v>
      </c>
      <c r="C652" s="402">
        <v>2</v>
      </c>
      <c r="D652" s="402">
        <v>3</v>
      </c>
      <c r="E652" s="402">
        <v>4</v>
      </c>
      <c r="F652" s="479">
        <v>5</v>
      </c>
      <c r="G652" s="401">
        <v>1</v>
      </c>
      <c r="H652" s="402">
        <v>2</v>
      </c>
      <c r="I652" s="402">
        <v>3</v>
      </c>
      <c r="J652" s="402">
        <v>4</v>
      </c>
      <c r="K652" s="479">
        <v>5</v>
      </c>
      <c r="L652" s="401">
        <v>1</v>
      </c>
      <c r="M652" s="402">
        <v>2</v>
      </c>
      <c r="N652" s="402">
        <v>3</v>
      </c>
      <c r="O652" s="402">
        <v>4</v>
      </c>
      <c r="P652" s="479">
        <v>5</v>
      </c>
      <c r="Q652" s="401">
        <v>1</v>
      </c>
      <c r="R652" s="402">
        <v>2</v>
      </c>
      <c r="S652" s="402">
        <v>3</v>
      </c>
      <c r="T652" s="402">
        <v>4</v>
      </c>
      <c r="U652" s="479">
        <v>5</v>
      </c>
      <c r="V652" s="1136"/>
      <c r="W652" s="1048"/>
      <c r="X652" s="1048"/>
      <c r="Y652" s="1048"/>
    </row>
    <row r="653" spans="1:25" x14ac:dyDescent="0.2">
      <c r="A653" s="236" t="s">
        <v>3</v>
      </c>
      <c r="B653" s="740">
        <v>4460</v>
      </c>
      <c r="C653" s="741">
        <v>4460</v>
      </c>
      <c r="D653" s="405">
        <v>4460</v>
      </c>
      <c r="E653" s="405">
        <v>4460</v>
      </c>
      <c r="F653" s="406">
        <v>4460</v>
      </c>
      <c r="G653" s="740">
        <v>4460</v>
      </c>
      <c r="H653" s="741">
        <v>4460</v>
      </c>
      <c r="I653" s="405">
        <v>4460</v>
      </c>
      <c r="J653" s="405">
        <v>4460</v>
      </c>
      <c r="K653" s="406">
        <v>4460</v>
      </c>
      <c r="L653" s="740">
        <v>4460</v>
      </c>
      <c r="M653" s="741">
        <v>4460</v>
      </c>
      <c r="N653" s="741">
        <v>4460</v>
      </c>
      <c r="O653" s="405">
        <v>4460</v>
      </c>
      <c r="P653" s="406">
        <v>4460</v>
      </c>
      <c r="Q653" s="740">
        <v>4460</v>
      </c>
      <c r="R653" s="741">
        <v>4460</v>
      </c>
      <c r="S653" s="405">
        <v>4460</v>
      </c>
      <c r="T653" s="405">
        <v>4460</v>
      </c>
      <c r="U653" s="406">
        <v>4460</v>
      </c>
      <c r="V653" s="411">
        <v>4460</v>
      </c>
      <c r="W653" s="1048"/>
      <c r="X653" s="1048"/>
      <c r="Y653" s="1048"/>
    </row>
    <row r="654" spans="1:25" x14ac:dyDescent="0.2">
      <c r="A654" s="242" t="s">
        <v>6</v>
      </c>
      <c r="B654" s="306">
        <v>4816</v>
      </c>
      <c r="C654" s="307">
        <v>5147</v>
      </c>
      <c r="D654" s="307">
        <v>4696</v>
      </c>
      <c r="E654" s="307">
        <v>5289</v>
      </c>
      <c r="F654" s="407">
        <v>5164</v>
      </c>
      <c r="G654" s="306">
        <v>4855</v>
      </c>
      <c r="H654" s="307">
        <v>5125</v>
      </c>
      <c r="I654" s="307">
        <v>4831</v>
      </c>
      <c r="J654" s="307">
        <v>5119</v>
      </c>
      <c r="K654" s="407">
        <v>5231</v>
      </c>
      <c r="L654" s="306">
        <v>4840</v>
      </c>
      <c r="M654" s="307">
        <v>5046</v>
      </c>
      <c r="N654" s="307">
        <v>5062</v>
      </c>
      <c r="O654" s="307">
        <v>5276</v>
      </c>
      <c r="P654" s="407">
        <v>5066</v>
      </c>
      <c r="Q654" s="306">
        <v>4807</v>
      </c>
      <c r="R654" s="307">
        <v>4869</v>
      </c>
      <c r="S654" s="307">
        <v>4354</v>
      </c>
      <c r="T654" s="307">
        <v>5032</v>
      </c>
      <c r="U654" s="407">
        <v>5136</v>
      </c>
      <c r="V654" s="397">
        <v>5027</v>
      </c>
      <c r="W654" s="527"/>
      <c r="X654" s="475"/>
      <c r="Y654" s="1048"/>
    </row>
    <row r="655" spans="1:25" x14ac:dyDescent="0.2">
      <c r="A655" s="231" t="s">
        <v>7</v>
      </c>
      <c r="B655" s="480">
        <v>100</v>
      </c>
      <c r="C655" s="310">
        <v>100</v>
      </c>
      <c r="D655" s="310">
        <v>60</v>
      </c>
      <c r="E655" s="309">
        <v>86.7</v>
      </c>
      <c r="F655" s="638">
        <v>100</v>
      </c>
      <c r="G655" s="480">
        <v>100</v>
      </c>
      <c r="H655" s="310">
        <v>100</v>
      </c>
      <c r="I655" s="310">
        <v>100</v>
      </c>
      <c r="J655" s="309">
        <v>93.3</v>
      </c>
      <c r="K655" s="638">
        <v>100</v>
      </c>
      <c r="L655" s="480">
        <v>86.7</v>
      </c>
      <c r="M655" s="310">
        <v>100</v>
      </c>
      <c r="N655" s="310">
        <v>80</v>
      </c>
      <c r="O655" s="309">
        <v>100</v>
      </c>
      <c r="P655" s="638">
        <v>93.3</v>
      </c>
      <c r="Q655" s="480">
        <v>80</v>
      </c>
      <c r="R655" s="310">
        <v>86.7</v>
      </c>
      <c r="S655" s="310">
        <v>60</v>
      </c>
      <c r="T655" s="309">
        <v>73.3</v>
      </c>
      <c r="U655" s="638">
        <v>86.7</v>
      </c>
      <c r="V655" s="398">
        <v>86.9</v>
      </c>
      <c r="W655" s="1048"/>
      <c r="X655" s="1048"/>
      <c r="Y655" s="1048"/>
    </row>
    <row r="656" spans="1:25" x14ac:dyDescent="0.2">
      <c r="A656" s="231" t="s">
        <v>8</v>
      </c>
      <c r="B656" s="482">
        <v>4.5999999999999999E-2</v>
      </c>
      <c r="C656" s="311">
        <v>4.3999999999999997E-2</v>
      </c>
      <c r="D656" s="311">
        <v>9.6000000000000002E-2</v>
      </c>
      <c r="E656" s="253">
        <v>7.4999999999999997E-2</v>
      </c>
      <c r="F656" s="254">
        <v>4.2999999999999997E-2</v>
      </c>
      <c r="G656" s="482">
        <v>4.2999999999999997E-2</v>
      </c>
      <c r="H656" s="311">
        <v>2.5999999999999999E-2</v>
      </c>
      <c r="I656" s="311">
        <v>3.5999999999999997E-2</v>
      </c>
      <c r="J656" s="253">
        <v>5.0999999999999997E-2</v>
      </c>
      <c r="K656" s="254">
        <v>0.05</v>
      </c>
      <c r="L656" s="482">
        <v>6.2E-2</v>
      </c>
      <c r="M656" s="311">
        <v>4.7E-2</v>
      </c>
      <c r="N656" s="311">
        <v>7.4999999999999997E-2</v>
      </c>
      <c r="O656" s="253">
        <v>4.2999999999999997E-2</v>
      </c>
      <c r="P656" s="254">
        <v>6.6000000000000003E-2</v>
      </c>
      <c r="Q656" s="482">
        <v>6.4000000000000001E-2</v>
      </c>
      <c r="R656" s="311">
        <v>7.0999999999999994E-2</v>
      </c>
      <c r="S656" s="311">
        <v>0.106</v>
      </c>
      <c r="T656" s="253">
        <v>7.4999999999999997E-2</v>
      </c>
      <c r="U656" s="254">
        <v>6.7000000000000004E-2</v>
      </c>
      <c r="V656" s="399">
        <v>5.9299999999999999E-2</v>
      </c>
      <c r="W656" s="1048"/>
      <c r="X656" s="475"/>
      <c r="Y656" s="1048"/>
    </row>
    <row r="657" spans="1:25" x14ac:dyDescent="0.2">
      <c r="A657" s="242" t="s">
        <v>1</v>
      </c>
      <c r="B657" s="257">
        <f t="shared" ref="B657:U657" si="133">B654/B653*100-100</f>
        <v>7.9820627802690467</v>
      </c>
      <c r="C657" s="258">
        <f t="shared" si="133"/>
        <v>15.403587443946194</v>
      </c>
      <c r="D657" s="258">
        <f t="shared" si="133"/>
        <v>5.2914798206278135</v>
      </c>
      <c r="E657" s="258">
        <f t="shared" si="133"/>
        <v>18.587443946188344</v>
      </c>
      <c r="F657" s="259">
        <f t="shared" si="133"/>
        <v>15.784753363228702</v>
      </c>
      <c r="G657" s="257">
        <f t="shared" si="133"/>
        <v>8.8565022421524588</v>
      </c>
      <c r="H657" s="258">
        <f t="shared" si="133"/>
        <v>14.91031390134529</v>
      </c>
      <c r="I657" s="258">
        <f t="shared" si="133"/>
        <v>8.3183856502242293</v>
      </c>
      <c r="J657" s="258">
        <f t="shared" si="133"/>
        <v>14.775784753363226</v>
      </c>
      <c r="K657" s="259">
        <f t="shared" si="133"/>
        <v>17.286995515695054</v>
      </c>
      <c r="L657" s="257">
        <f t="shared" si="133"/>
        <v>8.5201793721973047</v>
      </c>
      <c r="M657" s="258">
        <f t="shared" si="133"/>
        <v>13.139013452914796</v>
      </c>
      <c r="N657" s="258">
        <f t="shared" si="133"/>
        <v>13.497757847533649</v>
      </c>
      <c r="O657" s="258">
        <f t="shared" si="133"/>
        <v>18.295964125560545</v>
      </c>
      <c r="P657" s="259">
        <f t="shared" si="133"/>
        <v>13.587443946188344</v>
      </c>
      <c r="Q657" s="257">
        <f t="shared" si="133"/>
        <v>7.7802690582959571</v>
      </c>
      <c r="R657" s="258">
        <f t="shared" si="133"/>
        <v>9.1704035874439427</v>
      </c>
      <c r="S657" s="258">
        <f t="shared" si="133"/>
        <v>-2.3766816143497778</v>
      </c>
      <c r="T657" s="258">
        <f t="shared" si="133"/>
        <v>12.825112107623312</v>
      </c>
      <c r="U657" s="259">
        <f t="shared" si="133"/>
        <v>15.156950672645735</v>
      </c>
      <c r="V657" s="390">
        <f>V654/V653*100-100</f>
        <v>12.713004484304918</v>
      </c>
      <c r="W657" s="878"/>
      <c r="X657" s="1048"/>
      <c r="Y657" s="1048"/>
    </row>
    <row r="658" spans="1:25" ht="13.5" thickBot="1" x14ac:dyDescent="0.25">
      <c r="A658" s="261" t="s">
        <v>27</v>
      </c>
      <c r="B658" s="262">
        <f t="shared" ref="B658:V658" si="134">B654-B641</f>
        <v>25</v>
      </c>
      <c r="C658" s="263">
        <f t="shared" si="134"/>
        <v>50</v>
      </c>
      <c r="D658" s="263">
        <f t="shared" si="134"/>
        <v>209</v>
      </c>
      <c r="E658" s="263">
        <f t="shared" si="134"/>
        <v>155</v>
      </c>
      <c r="F658" s="264">
        <f t="shared" si="134"/>
        <v>16</v>
      </c>
      <c r="G658" s="262">
        <f t="shared" si="134"/>
        <v>56</v>
      </c>
      <c r="H658" s="263">
        <f t="shared" si="134"/>
        <v>35</v>
      </c>
      <c r="I658" s="263">
        <f t="shared" si="134"/>
        <v>111</v>
      </c>
      <c r="J658" s="263">
        <f t="shared" si="134"/>
        <v>-70</v>
      </c>
      <c r="K658" s="264">
        <f t="shared" si="134"/>
        <v>125</v>
      </c>
      <c r="L658" s="262">
        <f t="shared" si="134"/>
        <v>11</v>
      </c>
      <c r="M658" s="263">
        <f t="shared" si="134"/>
        <v>38</v>
      </c>
      <c r="N658" s="263">
        <f t="shared" si="134"/>
        <v>600</v>
      </c>
      <c r="O658" s="263">
        <f t="shared" si="134"/>
        <v>45</v>
      </c>
      <c r="P658" s="264">
        <f t="shared" si="134"/>
        <v>-3</v>
      </c>
      <c r="Q658" s="262">
        <f t="shared" si="134"/>
        <v>61</v>
      </c>
      <c r="R658" s="263">
        <f t="shared" si="134"/>
        <v>152</v>
      </c>
      <c r="S658" s="263">
        <f t="shared" si="134"/>
        <v>75</v>
      </c>
      <c r="T658" s="263">
        <f t="shared" si="134"/>
        <v>8</v>
      </c>
      <c r="U658" s="264">
        <f t="shared" si="134"/>
        <v>-15</v>
      </c>
      <c r="V658" s="400">
        <f t="shared" si="134"/>
        <v>59</v>
      </c>
      <c r="W658" s="527"/>
      <c r="X658" s="1048"/>
      <c r="Y658" s="1048"/>
    </row>
    <row r="659" spans="1:25" x14ac:dyDescent="0.2">
      <c r="A659" s="273" t="s">
        <v>52</v>
      </c>
      <c r="B659" s="567">
        <v>47</v>
      </c>
      <c r="C659" s="556">
        <v>47</v>
      </c>
      <c r="D659" s="556">
        <v>10</v>
      </c>
      <c r="E659" s="556">
        <v>48</v>
      </c>
      <c r="F659" s="568">
        <v>46</v>
      </c>
      <c r="G659" s="567">
        <v>47</v>
      </c>
      <c r="H659" s="556">
        <v>48</v>
      </c>
      <c r="I659" s="556">
        <v>9</v>
      </c>
      <c r="J659" s="556">
        <v>47</v>
      </c>
      <c r="K659" s="568">
        <v>47</v>
      </c>
      <c r="L659" s="567">
        <v>39</v>
      </c>
      <c r="M659" s="556">
        <v>39</v>
      </c>
      <c r="N659" s="556">
        <v>12</v>
      </c>
      <c r="O659" s="556">
        <v>37</v>
      </c>
      <c r="P659" s="568">
        <v>39</v>
      </c>
      <c r="Q659" s="567">
        <v>40</v>
      </c>
      <c r="R659" s="556">
        <v>41</v>
      </c>
      <c r="S659" s="556">
        <v>13</v>
      </c>
      <c r="T659" s="556">
        <v>41</v>
      </c>
      <c r="U659" s="568">
        <v>39</v>
      </c>
      <c r="V659" s="393">
        <f>SUM(B659:U659)</f>
        <v>736</v>
      </c>
      <c r="W659" s="1048" t="s">
        <v>56</v>
      </c>
      <c r="X659" s="271">
        <f>V646-V659</f>
        <v>2</v>
      </c>
      <c r="Y659" s="292">
        <f>X659/V646</f>
        <v>2.7100271002710027E-3</v>
      </c>
    </row>
    <row r="660" spans="1:25" x14ac:dyDescent="0.2">
      <c r="A660" s="273" t="s">
        <v>28</v>
      </c>
      <c r="B660" s="218">
        <v>162</v>
      </c>
      <c r="C660" s="1049">
        <v>161.5</v>
      </c>
      <c r="D660" s="1049">
        <v>162</v>
      </c>
      <c r="E660" s="1049">
        <v>161.5</v>
      </c>
      <c r="F660" s="219">
        <v>160</v>
      </c>
      <c r="G660" s="218">
        <v>162</v>
      </c>
      <c r="H660" s="1049">
        <v>161.5</v>
      </c>
      <c r="I660" s="1049">
        <v>162</v>
      </c>
      <c r="J660" s="1049">
        <v>161.5</v>
      </c>
      <c r="K660" s="219">
        <v>160</v>
      </c>
      <c r="L660" s="218">
        <v>162</v>
      </c>
      <c r="M660" s="1049">
        <v>161.5</v>
      </c>
      <c r="N660" s="1049">
        <v>162</v>
      </c>
      <c r="O660" s="1049">
        <v>161.5</v>
      </c>
      <c r="P660" s="219">
        <v>160</v>
      </c>
      <c r="Q660" s="218">
        <v>162</v>
      </c>
      <c r="R660" s="1049">
        <v>161.5</v>
      </c>
      <c r="S660" s="1049">
        <v>161</v>
      </c>
      <c r="T660" s="1049">
        <v>162</v>
      </c>
      <c r="U660" s="219">
        <v>161.5</v>
      </c>
      <c r="V660" s="394">
        <v>161</v>
      </c>
      <c r="W660" s="1048" t="s">
        <v>57</v>
      </c>
      <c r="X660" s="1048">
        <v>161.02000000000001</v>
      </c>
      <c r="Y660" s="527"/>
    </row>
    <row r="661" spans="1:25" ht="13.5" thickBot="1" x14ac:dyDescent="0.25">
      <c r="A661" s="274" t="s">
        <v>26</v>
      </c>
      <c r="B661" s="574">
        <f>(B660-B647)</f>
        <v>162</v>
      </c>
      <c r="C661" s="575">
        <f t="shared" ref="C661:U661" si="135">(C660-C647)</f>
        <v>161.5</v>
      </c>
      <c r="D661" s="575">
        <f t="shared" si="135"/>
        <v>162</v>
      </c>
      <c r="E661" s="575">
        <f t="shared" si="135"/>
        <v>161.5</v>
      </c>
      <c r="F661" s="576">
        <f t="shared" si="135"/>
        <v>160</v>
      </c>
      <c r="G661" s="574">
        <f t="shared" si="135"/>
        <v>162</v>
      </c>
      <c r="H661" s="575">
        <f t="shared" si="135"/>
        <v>161.5</v>
      </c>
      <c r="I661" s="575">
        <f t="shared" si="135"/>
        <v>162</v>
      </c>
      <c r="J661" s="575">
        <f t="shared" si="135"/>
        <v>161.5</v>
      </c>
      <c r="K661" s="576">
        <f t="shared" si="135"/>
        <v>160</v>
      </c>
      <c r="L661" s="574">
        <f t="shared" si="135"/>
        <v>162</v>
      </c>
      <c r="M661" s="575">
        <f t="shared" si="135"/>
        <v>161.5</v>
      </c>
      <c r="N661" s="575">
        <f t="shared" si="135"/>
        <v>162</v>
      </c>
      <c r="O661" s="575">
        <f t="shared" si="135"/>
        <v>161.5</v>
      </c>
      <c r="P661" s="576">
        <f t="shared" si="135"/>
        <v>160</v>
      </c>
      <c r="Q661" s="574">
        <f t="shared" si="135"/>
        <v>162</v>
      </c>
      <c r="R661" s="575">
        <f t="shared" si="135"/>
        <v>161.5</v>
      </c>
      <c r="S661" s="575">
        <f t="shared" si="135"/>
        <v>161</v>
      </c>
      <c r="T661" s="575">
        <f t="shared" si="135"/>
        <v>162</v>
      </c>
      <c r="U661" s="576">
        <f t="shared" si="135"/>
        <v>161.5</v>
      </c>
      <c r="V661" s="395"/>
      <c r="W661" s="1048" t="s">
        <v>26</v>
      </c>
      <c r="X661" s="880">
        <f>X660-X647</f>
        <v>0.21999999999999886</v>
      </c>
      <c r="Y661" s="1048"/>
    </row>
    <row r="663" spans="1:25" ht="13.5" thickBot="1" x14ac:dyDescent="0.25"/>
    <row r="664" spans="1:25" ht="13.5" thickBot="1" x14ac:dyDescent="0.25">
      <c r="A664" s="278" t="s">
        <v>370</v>
      </c>
      <c r="B664" s="1140" t="s">
        <v>53</v>
      </c>
      <c r="C664" s="1141"/>
      <c r="D664" s="1141"/>
      <c r="E664" s="1141"/>
      <c r="F664" s="1142"/>
      <c r="G664" s="1140" t="s">
        <v>140</v>
      </c>
      <c r="H664" s="1141"/>
      <c r="I664" s="1141"/>
      <c r="J664" s="1141"/>
      <c r="K664" s="1142"/>
      <c r="L664" s="1140" t="s">
        <v>63</v>
      </c>
      <c r="M664" s="1141"/>
      <c r="N664" s="1141"/>
      <c r="O664" s="1141"/>
      <c r="P664" s="1142"/>
      <c r="Q664" s="1140" t="s">
        <v>64</v>
      </c>
      <c r="R664" s="1141"/>
      <c r="S664" s="1141"/>
      <c r="T664" s="1141"/>
      <c r="U664" s="1142"/>
      <c r="V664" s="1134" t="s">
        <v>0</v>
      </c>
      <c r="W664" s="1052">
        <v>260</v>
      </c>
      <c r="X664" s="1052"/>
      <c r="Y664" s="1052"/>
    </row>
    <row r="665" spans="1:25" ht="13.5" thickBot="1" x14ac:dyDescent="0.25">
      <c r="A665" s="231" t="s">
        <v>2</v>
      </c>
      <c r="B665" s="401">
        <v>1</v>
      </c>
      <c r="C665" s="402">
        <v>2</v>
      </c>
      <c r="D665" s="402">
        <v>3</v>
      </c>
      <c r="E665" s="402">
        <v>4</v>
      </c>
      <c r="F665" s="479">
        <v>5</v>
      </c>
      <c r="G665" s="401">
        <v>1</v>
      </c>
      <c r="H665" s="402">
        <v>2</v>
      </c>
      <c r="I665" s="402">
        <v>3</v>
      </c>
      <c r="J665" s="402">
        <v>4</v>
      </c>
      <c r="K665" s="479">
        <v>5</v>
      </c>
      <c r="L665" s="401">
        <v>1</v>
      </c>
      <c r="M665" s="402">
        <v>2</v>
      </c>
      <c r="N665" s="402">
        <v>3</v>
      </c>
      <c r="O665" s="402">
        <v>4</v>
      </c>
      <c r="P665" s="479">
        <v>5</v>
      </c>
      <c r="Q665" s="401">
        <v>1</v>
      </c>
      <c r="R665" s="402">
        <v>2</v>
      </c>
      <c r="S665" s="402">
        <v>3</v>
      </c>
      <c r="T665" s="402">
        <v>4</v>
      </c>
      <c r="U665" s="479">
        <v>5</v>
      </c>
      <c r="V665" s="1136"/>
      <c r="W665" s="1052"/>
      <c r="X665" s="1052"/>
      <c r="Y665" s="1052"/>
    </row>
    <row r="666" spans="1:25" x14ac:dyDescent="0.2">
      <c r="A666" s="236" t="s">
        <v>3</v>
      </c>
      <c r="B666" s="740">
        <v>4475</v>
      </c>
      <c r="C666" s="741">
        <v>4475</v>
      </c>
      <c r="D666" s="405">
        <v>4475</v>
      </c>
      <c r="E666" s="405">
        <v>4475</v>
      </c>
      <c r="F666" s="406">
        <v>4475</v>
      </c>
      <c r="G666" s="740">
        <v>4475</v>
      </c>
      <c r="H666" s="741">
        <v>4475</v>
      </c>
      <c r="I666" s="405">
        <v>4475</v>
      </c>
      <c r="J666" s="405">
        <v>4475</v>
      </c>
      <c r="K666" s="406">
        <v>4475</v>
      </c>
      <c r="L666" s="740">
        <v>4475</v>
      </c>
      <c r="M666" s="741">
        <v>4475</v>
      </c>
      <c r="N666" s="741">
        <v>4475</v>
      </c>
      <c r="O666" s="405">
        <v>4475</v>
      </c>
      <c r="P666" s="406">
        <v>4475</v>
      </c>
      <c r="Q666" s="740">
        <v>4475</v>
      </c>
      <c r="R666" s="741">
        <v>4475</v>
      </c>
      <c r="S666" s="405">
        <v>4475</v>
      </c>
      <c r="T666" s="405">
        <v>4475</v>
      </c>
      <c r="U666" s="406">
        <v>4475</v>
      </c>
      <c r="V666" s="411">
        <v>4475</v>
      </c>
      <c r="W666" s="1052"/>
      <c r="X666" s="1052"/>
      <c r="Y666" s="1052"/>
    </row>
    <row r="667" spans="1:25" x14ac:dyDescent="0.2">
      <c r="A667" s="242" t="s">
        <v>6</v>
      </c>
      <c r="B667" s="306">
        <v>4755</v>
      </c>
      <c r="C667" s="307">
        <v>5208</v>
      </c>
      <c r="D667" s="307">
        <v>4577</v>
      </c>
      <c r="E667" s="307">
        <v>5227</v>
      </c>
      <c r="F667" s="407">
        <v>5643</v>
      </c>
      <c r="G667" s="306">
        <v>4839</v>
      </c>
      <c r="H667" s="307">
        <v>5034</v>
      </c>
      <c r="I667" s="307">
        <v>4319</v>
      </c>
      <c r="J667" s="307">
        <v>5169</v>
      </c>
      <c r="K667" s="407">
        <v>5349</v>
      </c>
      <c r="L667" s="306">
        <v>4740</v>
      </c>
      <c r="M667" s="307">
        <v>4914</v>
      </c>
      <c r="N667" s="307">
        <v>4618</v>
      </c>
      <c r="O667" s="307">
        <v>5088</v>
      </c>
      <c r="P667" s="407">
        <v>5385</v>
      </c>
      <c r="Q667" s="306">
        <v>4672</v>
      </c>
      <c r="R667" s="307">
        <v>4785</v>
      </c>
      <c r="S667" s="307">
        <v>4193</v>
      </c>
      <c r="T667" s="307">
        <v>5012</v>
      </c>
      <c r="U667" s="407">
        <v>5324</v>
      </c>
      <c r="V667" s="397">
        <v>5023</v>
      </c>
      <c r="W667" s="527"/>
      <c r="X667" s="475"/>
      <c r="Y667" s="1052"/>
    </row>
    <row r="668" spans="1:25" x14ac:dyDescent="0.2">
      <c r="A668" s="231" t="s">
        <v>7</v>
      </c>
      <c r="B668" s="480">
        <v>93.3</v>
      </c>
      <c r="C668" s="310">
        <v>93.3</v>
      </c>
      <c r="D668" s="310">
        <v>40</v>
      </c>
      <c r="E668" s="309">
        <v>100</v>
      </c>
      <c r="F668" s="638">
        <v>86.7</v>
      </c>
      <c r="G668" s="480">
        <v>100</v>
      </c>
      <c r="H668" s="310">
        <v>100</v>
      </c>
      <c r="I668" s="310">
        <v>100</v>
      </c>
      <c r="J668" s="309">
        <v>100</v>
      </c>
      <c r="K668" s="638">
        <v>100</v>
      </c>
      <c r="L668" s="480">
        <v>100</v>
      </c>
      <c r="M668" s="310">
        <v>100</v>
      </c>
      <c r="N668" s="310">
        <v>100</v>
      </c>
      <c r="O668" s="309">
        <v>93.3</v>
      </c>
      <c r="P668" s="638">
        <v>100</v>
      </c>
      <c r="Q668" s="480">
        <v>100</v>
      </c>
      <c r="R668" s="310">
        <v>100</v>
      </c>
      <c r="S668" s="310">
        <v>100</v>
      </c>
      <c r="T668" s="309">
        <v>100</v>
      </c>
      <c r="U668" s="638">
        <v>100</v>
      </c>
      <c r="V668" s="398">
        <v>84.7</v>
      </c>
      <c r="W668" s="1052"/>
      <c r="X668" s="1052"/>
      <c r="Y668" s="1052"/>
    </row>
    <row r="669" spans="1:25" x14ac:dyDescent="0.2">
      <c r="A669" s="231" t="s">
        <v>8</v>
      </c>
      <c r="B669" s="482">
        <v>3.9E-2</v>
      </c>
      <c r="C669" s="311">
        <v>4.5999999999999999E-2</v>
      </c>
      <c r="D669" s="311">
        <v>0.107</v>
      </c>
      <c r="E669" s="253">
        <v>0.04</v>
      </c>
      <c r="F669" s="254">
        <v>6.8000000000000005E-2</v>
      </c>
      <c r="G669" s="482">
        <v>2.5000000000000001E-2</v>
      </c>
      <c r="H669" s="311">
        <v>3.9E-2</v>
      </c>
      <c r="I669" s="311">
        <v>3.6999999999999998E-2</v>
      </c>
      <c r="J669" s="253">
        <v>2.5000000000000001E-2</v>
      </c>
      <c r="K669" s="254">
        <v>3.9E-2</v>
      </c>
      <c r="L669" s="482">
        <v>4.1000000000000002E-2</v>
      </c>
      <c r="M669" s="311">
        <v>0.04</v>
      </c>
      <c r="N669" s="311">
        <v>0.06</v>
      </c>
      <c r="O669" s="253">
        <v>4.2999999999999997E-2</v>
      </c>
      <c r="P669" s="254">
        <v>3.7999999999999999E-2</v>
      </c>
      <c r="Q669" s="482">
        <v>3.3000000000000002E-2</v>
      </c>
      <c r="R669" s="311">
        <v>5.3999999999999999E-2</v>
      </c>
      <c r="S669" s="311">
        <v>6.3E-2</v>
      </c>
      <c r="T669" s="253">
        <v>0.03</v>
      </c>
      <c r="U669" s="254">
        <v>3.6999999999999998E-2</v>
      </c>
      <c r="V669" s="399">
        <v>7.4999999999999997E-2</v>
      </c>
      <c r="W669" s="1052"/>
      <c r="X669" s="475"/>
      <c r="Y669" s="1052"/>
    </row>
    <row r="670" spans="1:25" x14ac:dyDescent="0.2">
      <c r="A670" s="242" t="s">
        <v>1</v>
      </c>
      <c r="B670" s="257">
        <f t="shared" ref="B670:U670" si="136">B667/B666*100-100</f>
        <v>6.2569832402234624</v>
      </c>
      <c r="C670" s="258">
        <f t="shared" si="136"/>
        <v>16.379888268156421</v>
      </c>
      <c r="D670" s="258">
        <f t="shared" si="136"/>
        <v>2.2793296089385535</v>
      </c>
      <c r="E670" s="258">
        <f t="shared" si="136"/>
        <v>16.804469273743024</v>
      </c>
      <c r="F670" s="259">
        <f t="shared" si="136"/>
        <v>26.100558659217882</v>
      </c>
      <c r="G670" s="257">
        <f t="shared" si="136"/>
        <v>8.134078212290504</v>
      </c>
      <c r="H670" s="258">
        <f t="shared" si="136"/>
        <v>12.491620111731834</v>
      </c>
      <c r="I670" s="258">
        <f t="shared" si="136"/>
        <v>-3.4860335195530752</v>
      </c>
      <c r="J670" s="258">
        <f t="shared" si="136"/>
        <v>15.508379888268166</v>
      </c>
      <c r="K670" s="259">
        <f t="shared" si="136"/>
        <v>19.530726256983243</v>
      </c>
      <c r="L670" s="257">
        <f t="shared" si="136"/>
        <v>5.9217877094972096</v>
      </c>
      <c r="M670" s="258">
        <f t="shared" si="136"/>
        <v>9.8100558659217825</v>
      </c>
      <c r="N670" s="258">
        <f t="shared" si="136"/>
        <v>3.1955307262569761</v>
      </c>
      <c r="O670" s="258">
        <f t="shared" si="136"/>
        <v>13.69832402234637</v>
      </c>
      <c r="P670" s="259">
        <f t="shared" si="136"/>
        <v>20.335195530726253</v>
      </c>
      <c r="Q670" s="257">
        <f t="shared" si="136"/>
        <v>4.4022346368714977</v>
      </c>
      <c r="R670" s="258">
        <f t="shared" si="136"/>
        <v>6.9273743016759823</v>
      </c>
      <c r="S670" s="258">
        <f t="shared" si="136"/>
        <v>-6.3016759776536304</v>
      </c>
      <c r="T670" s="258">
        <f t="shared" si="136"/>
        <v>12.000000000000014</v>
      </c>
      <c r="U670" s="259">
        <f t="shared" si="136"/>
        <v>18.97206703910615</v>
      </c>
      <c r="V670" s="390">
        <f>V667/V666*100-100</f>
        <v>12.245810055865917</v>
      </c>
      <c r="W670" s="878"/>
      <c r="X670" s="1052"/>
      <c r="Y670" s="1052"/>
    </row>
    <row r="671" spans="1:25" ht="13.5" thickBot="1" x14ac:dyDescent="0.25">
      <c r="A671" s="261" t="s">
        <v>27</v>
      </c>
      <c r="B671" s="262">
        <f t="shared" ref="B671:V671" si="137">B667-B654</f>
        <v>-61</v>
      </c>
      <c r="C671" s="263">
        <f t="shared" si="137"/>
        <v>61</v>
      </c>
      <c r="D671" s="263">
        <f t="shared" si="137"/>
        <v>-119</v>
      </c>
      <c r="E671" s="263">
        <f t="shared" si="137"/>
        <v>-62</v>
      </c>
      <c r="F671" s="264">
        <f t="shared" si="137"/>
        <v>479</v>
      </c>
      <c r="G671" s="262">
        <f t="shared" si="137"/>
        <v>-16</v>
      </c>
      <c r="H671" s="263">
        <f t="shared" si="137"/>
        <v>-91</v>
      </c>
      <c r="I671" s="263">
        <f t="shared" si="137"/>
        <v>-512</v>
      </c>
      <c r="J671" s="263">
        <f t="shared" si="137"/>
        <v>50</v>
      </c>
      <c r="K671" s="264">
        <f t="shared" si="137"/>
        <v>118</v>
      </c>
      <c r="L671" s="262">
        <f t="shared" si="137"/>
        <v>-100</v>
      </c>
      <c r="M671" s="263">
        <f t="shared" si="137"/>
        <v>-132</v>
      </c>
      <c r="N671" s="263">
        <f t="shared" si="137"/>
        <v>-444</v>
      </c>
      <c r="O671" s="263">
        <f t="shared" si="137"/>
        <v>-188</v>
      </c>
      <c r="P671" s="264">
        <f t="shared" si="137"/>
        <v>319</v>
      </c>
      <c r="Q671" s="262">
        <f t="shared" si="137"/>
        <v>-135</v>
      </c>
      <c r="R671" s="263">
        <f t="shared" si="137"/>
        <v>-84</v>
      </c>
      <c r="S671" s="263">
        <f t="shared" si="137"/>
        <v>-161</v>
      </c>
      <c r="T671" s="263">
        <f t="shared" si="137"/>
        <v>-20</v>
      </c>
      <c r="U671" s="264">
        <f t="shared" si="137"/>
        <v>188</v>
      </c>
      <c r="V671" s="400">
        <f t="shared" si="137"/>
        <v>-4</v>
      </c>
      <c r="W671" s="527"/>
      <c r="X671" s="1052"/>
      <c r="Y671" s="1052"/>
    </row>
    <row r="672" spans="1:25" x14ac:dyDescent="0.2">
      <c r="A672" s="273" t="s">
        <v>52</v>
      </c>
      <c r="B672" s="567">
        <v>43</v>
      </c>
      <c r="C672" s="556">
        <v>46</v>
      </c>
      <c r="D672" s="556">
        <v>7</v>
      </c>
      <c r="E672" s="556">
        <v>46</v>
      </c>
      <c r="F672" s="568">
        <v>46</v>
      </c>
      <c r="G672" s="567">
        <v>46</v>
      </c>
      <c r="H672" s="556">
        <v>46</v>
      </c>
      <c r="I672" s="556">
        <v>7</v>
      </c>
      <c r="J672" s="556">
        <v>46</v>
      </c>
      <c r="K672" s="568">
        <v>45</v>
      </c>
      <c r="L672" s="567">
        <v>37</v>
      </c>
      <c r="M672" s="556">
        <v>37</v>
      </c>
      <c r="N672" s="556">
        <v>10</v>
      </c>
      <c r="O672" s="556">
        <v>36</v>
      </c>
      <c r="P672" s="568">
        <v>36</v>
      </c>
      <c r="Q672" s="567">
        <v>38</v>
      </c>
      <c r="R672" s="556">
        <v>39</v>
      </c>
      <c r="S672" s="556">
        <v>10</v>
      </c>
      <c r="T672" s="556">
        <v>38</v>
      </c>
      <c r="U672" s="568">
        <v>38</v>
      </c>
      <c r="V672" s="393">
        <f>SUM(B672:U672)</f>
        <v>697</v>
      </c>
      <c r="W672" s="1052" t="s">
        <v>56</v>
      </c>
      <c r="X672" s="271">
        <f>V659-V672</f>
        <v>39</v>
      </c>
      <c r="Y672" s="292">
        <f>X672/V659</f>
        <v>5.2989130434782608E-2</v>
      </c>
    </row>
    <row r="673" spans="1:25" x14ac:dyDescent="0.2">
      <c r="A673" s="273" t="s">
        <v>28</v>
      </c>
      <c r="B673" s="218">
        <v>162.5</v>
      </c>
      <c r="C673" s="1053">
        <v>162</v>
      </c>
      <c r="D673" s="1053">
        <v>162.5</v>
      </c>
      <c r="E673" s="1053">
        <v>162</v>
      </c>
      <c r="F673" s="219">
        <v>160.5</v>
      </c>
      <c r="G673" s="218">
        <v>162.5</v>
      </c>
      <c r="H673" s="1056">
        <v>162</v>
      </c>
      <c r="I673" s="1056">
        <v>162.5</v>
      </c>
      <c r="J673" s="1056">
        <v>162</v>
      </c>
      <c r="K673" s="219">
        <v>160.5</v>
      </c>
      <c r="L673" s="218">
        <v>162.5</v>
      </c>
      <c r="M673" s="1056">
        <v>162</v>
      </c>
      <c r="N673" s="1056">
        <v>162.5</v>
      </c>
      <c r="O673" s="1056">
        <v>162</v>
      </c>
      <c r="P673" s="219">
        <v>160.5</v>
      </c>
      <c r="Q673" s="218">
        <v>162.5</v>
      </c>
      <c r="R673" s="1056">
        <v>162</v>
      </c>
      <c r="S673" s="1056">
        <v>162.5</v>
      </c>
      <c r="T673" s="1056">
        <v>162</v>
      </c>
      <c r="U673" s="219">
        <v>160.5</v>
      </c>
      <c r="V673" s="394"/>
      <c r="W673" s="1052" t="s">
        <v>57</v>
      </c>
      <c r="X673" s="1052"/>
      <c r="Y673" s="527"/>
    </row>
    <row r="674" spans="1:25" ht="13.5" thickBot="1" x14ac:dyDescent="0.25">
      <c r="A674" s="274" t="s">
        <v>26</v>
      </c>
      <c r="B674" s="574">
        <f>(B673-B660)</f>
        <v>0.5</v>
      </c>
      <c r="C674" s="575">
        <f t="shared" ref="C674:U674" si="138">(C673-C660)</f>
        <v>0.5</v>
      </c>
      <c r="D674" s="575">
        <f t="shared" si="138"/>
        <v>0.5</v>
      </c>
      <c r="E674" s="575">
        <f t="shared" si="138"/>
        <v>0.5</v>
      </c>
      <c r="F674" s="576">
        <f t="shared" si="138"/>
        <v>0.5</v>
      </c>
      <c r="G674" s="574">
        <f t="shared" si="138"/>
        <v>0.5</v>
      </c>
      <c r="H674" s="575">
        <f t="shared" si="138"/>
        <v>0.5</v>
      </c>
      <c r="I674" s="575">
        <f t="shared" si="138"/>
        <v>0.5</v>
      </c>
      <c r="J674" s="575">
        <f t="shared" si="138"/>
        <v>0.5</v>
      </c>
      <c r="K674" s="576">
        <f t="shared" si="138"/>
        <v>0.5</v>
      </c>
      <c r="L674" s="574">
        <f t="shared" si="138"/>
        <v>0.5</v>
      </c>
      <c r="M674" s="575">
        <f t="shared" si="138"/>
        <v>0.5</v>
      </c>
      <c r="N674" s="575">
        <f t="shared" si="138"/>
        <v>0.5</v>
      </c>
      <c r="O674" s="575">
        <f t="shared" si="138"/>
        <v>0.5</v>
      </c>
      <c r="P674" s="576">
        <f t="shared" si="138"/>
        <v>0.5</v>
      </c>
      <c r="Q674" s="574">
        <f t="shared" si="138"/>
        <v>0.5</v>
      </c>
      <c r="R674" s="575">
        <f t="shared" si="138"/>
        <v>0.5</v>
      </c>
      <c r="S674" s="575">
        <f t="shared" si="138"/>
        <v>1.5</v>
      </c>
      <c r="T674" s="575">
        <f t="shared" si="138"/>
        <v>0</v>
      </c>
      <c r="U674" s="576">
        <f t="shared" si="138"/>
        <v>-1</v>
      </c>
      <c r="V674" s="395"/>
      <c r="W674" s="1052" t="s">
        <v>26</v>
      </c>
      <c r="X674" s="880">
        <f>X673-X660</f>
        <v>-161.02000000000001</v>
      </c>
      <c r="Y674" s="1052"/>
    </row>
  </sheetData>
  <mergeCells count="177">
    <mergeCell ref="B664:F664"/>
    <mergeCell ref="G664:K664"/>
    <mergeCell ref="L664:P664"/>
    <mergeCell ref="Q664:U664"/>
    <mergeCell ref="V664:V665"/>
    <mergeCell ref="V365:V366"/>
    <mergeCell ref="B339:F339"/>
    <mergeCell ref="G339:K339"/>
    <mergeCell ref="L339:P339"/>
    <mergeCell ref="Q339:U339"/>
    <mergeCell ref="B586:F586"/>
    <mergeCell ref="G586:K586"/>
    <mergeCell ref="L586:P586"/>
    <mergeCell ref="Q586:U586"/>
    <mergeCell ref="V586:V587"/>
    <mergeCell ref="B573:F573"/>
    <mergeCell ref="G573:K573"/>
    <mergeCell ref="L573:P573"/>
    <mergeCell ref="Q573:U573"/>
    <mergeCell ref="V573:V574"/>
    <mergeCell ref="V339:V340"/>
    <mergeCell ref="B352:F352"/>
    <mergeCell ref="G352:K352"/>
    <mergeCell ref="L352:P352"/>
    <mergeCell ref="T129:V134"/>
    <mergeCell ref="J138:P139"/>
    <mergeCell ref="B139:E139"/>
    <mergeCell ref="N181:Q181"/>
    <mergeCell ref="B178:E178"/>
    <mergeCell ref="V391:V392"/>
    <mergeCell ref="L287:O287"/>
    <mergeCell ref="B286:F286"/>
    <mergeCell ref="G286:G287"/>
    <mergeCell ref="Q300:U300"/>
    <mergeCell ref="B326:F326"/>
    <mergeCell ref="G326:K326"/>
    <mergeCell ref="L326:P326"/>
    <mergeCell ref="Q326:U326"/>
    <mergeCell ref="V326:V327"/>
    <mergeCell ref="B313:F313"/>
    <mergeCell ref="G313:K313"/>
    <mergeCell ref="L313:P313"/>
    <mergeCell ref="Q313:U313"/>
    <mergeCell ref="V313:V314"/>
    <mergeCell ref="B365:F365"/>
    <mergeCell ref="G365:K365"/>
    <mergeCell ref="L365:P365"/>
    <mergeCell ref="Q365:U365"/>
    <mergeCell ref="B273:F273"/>
    <mergeCell ref="B260:F260"/>
    <mergeCell ref="B247:F247"/>
    <mergeCell ref="B234:E234"/>
    <mergeCell ref="B300:F300"/>
    <mergeCell ref="V300:V301"/>
    <mergeCell ref="G300:K300"/>
    <mergeCell ref="L300:P300"/>
    <mergeCell ref="Q352:U352"/>
    <mergeCell ref="V352:V353"/>
    <mergeCell ref="B220:E220"/>
    <mergeCell ref="B206:E206"/>
    <mergeCell ref="B192:E192"/>
    <mergeCell ref="B165:E165"/>
    <mergeCell ref="B152:E152"/>
    <mergeCell ref="B8:E8"/>
    <mergeCell ref="B21:E21"/>
    <mergeCell ref="B34:E34"/>
    <mergeCell ref="H37:P39"/>
    <mergeCell ref="B48:E48"/>
    <mergeCell ref="B100:E100"/>
    <mergeCell ref="Q128:S128"/>
    <mergeCell ref="B113:E113"/>
    <mergeCell ref="B126:E126"/>
    <mergeCell ref="H51:P53"/>
    <mergeCell ref="B87:E87"/>
    <mergeCell ref="B74:E74"/>
    <mergeCell ref="K64:O64"/>
    <mergeCell ref="K65:O68"/>
    <mergeCell ref="B61:E61"/>
    <mergeCell ref="V378:V379"/>
    <mergeCell ref="B417:F417"/>
    <mergeCell ref="G417:K417"/>
    <mergeCell ref="L417:P417"/>
    <mergeCell ref="Q417:U417"/>
    <mergeCell ref="V417:V418"/>
    <mergeCell ref="B404:F404"/>
    <mergeCell ref="G404:K404"/>
    <mergeCell ref="L404:P404"/>
    <mergeCell ref="Q404:U404"/>
    <mergeCell ref="V404:V405"/>
    <mergeCell ref="B391:F391"/>
    <mergeCell ref="G391:K391"/>
    <mergeCell ref="L391:P391"/>
    <mergeCell ref="Q391:U391"/>
    <mergeCell ref="B378:F378"/>
    <mergeCell ref="G378:K378"/>
    <mergeCell ref="L378:P378"/>
    <mergeCell ref="Q378:U378"/>
    <mergeCell ref="Q430:U430"/>
    <mergeCell ref="B430:F430"/>
    <mergeCell ref="G430:K430"/>
    <mergeCell ref="L430:P430"/>
    <mergeCell ref="B456:F456"/>
    <mergeCell ref="G456:K456"/>
    <mergeCell ref="L456:P456"/>
    <mergeCell ref="Q456:U456"/>
    <mergeCell ref="V456:V457"/>
    <mergeCell ref="B443:F443"/>
    <mergeCell ref="G443:K443"/>
    <mergeCell ref="L443:P443"/>
    <mergeCell ref="Q443:U443"/>
    <mergeCell ref="V443:V444"/>
    <mergeCell ref="V430:V431"/>
    <mergeCell ref="B469:F469"/>
    <mergeCell ref="G469:K469"/>
    <mergeCell ref="L469:P469"/>
    <mergeCell ref="Q469:U469"/>
    <mergeCell ref="V469:V470"/>
    <mergeCell ref="B482:F482"/>
    <mergeCell ref="G482:K482"/>
    <mergeCell ref="L482:P482"/>
    <mergeCell ref="Q482:U482"/>
    <mergeCell ref="V482:V483"/>
    <mergeCell ref="B508:F508"/>
    <mergeCell ref="G508:K508"/>
    <mergeCell ref="L508:P508"/>
    <mergeCell ref="Q508:U508"/>
    <mergeCell ref="V508:V509"/>
    <mergeCell ref="B495:F495"/>
    <mergeCell ref="G495:K495"/>
    <mergeCell ref="L495:P495"/>
    <mergeCell ref="Q495:U495"/>
    <mergeCell ref="V495:V496"/>
    <mergeCell ref="B534:F534"/>
    <mergeCell ref="G534:K534"/>
    <mergeCell ref="L534:P534"/>
    <mergeCell ref="Q534:U534"/>
    <mergeCell ref="V534:V535"/>
    <mergeCell ref="B521:F521"/>
    <mergeCell ref="G521:K521"/>
    <mergeCell ref="L521:P521"/>
    <mergeCell ref="Q521:U521"/>
    <mergeCell ref="V521:V522"/>
    <mergeCell ref="B560:F560"/>
    <mergeCell ref="G560:K560"/>
    <mergeCell ref="L560:P560"/>
    <mergeCell ref="Q560:U560"/>
    <mergeCell ref="V560:V561"/>
    <mergeCell ref="B547:F547"/>
    <mergeCell ref="G547:K547"/>
    <mergeCell ref="L547:P547"/>
    <mergeCell ref="Q547:U547"/>
    <mergeCell ref="V547:V548"/>
    <mergeCell ref="B625:F625"/>
    <mergeCell ref="G625:K625"/>
    <mergeCell ref="L625:P625"/>
    <mergeCell ref="Q625:U625"/>
    <mergeCell ref="V625:V626"/>
    <mergeCell ref="B599:F599"/>
    <mergeCell ref="G599:K599"/>
    <mergeCell ref="L599:P599"/>
    <mergeCell ref="Q599:U599"/>
    <mergeCell ref="V599:V600"/>
    <mergeCell ref="B612:F612"/>
    <mergeCell ref="G612:K612"/>
    <mergeCell ref="L612:P612"/>
    <mergeCell ref="Q612:U612"/>
    <mergeCell ref="V612:V613"/>
    <mergeCell ref="B651:F651"/>
    <mergeCell ref="G651:K651"/>
    <mergeCell ref="L651:P651"/>
    <mergeCell ref="Q651:U651"/>
    <mergeCell ref="V651:V652"/>
    <mergeCell ref="B638:F638"/>
    <mergeCell ref="G638:K638"/>
    <mergeCell ref="L638:P638"/>
    <mergeCell ref="Q638:U638"/>
    <mergeCell ref="V638:V639"/>
  </mergeCells>
  <conditionalFormatting sqref="B316:U31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9:U32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2:U34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U35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8:U36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U38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4:U39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7:U40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0:U42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U4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U44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9:U459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2:U47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5:U48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U49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1:U5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4:U52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7:U53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0:U55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3:U56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6:U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9:U58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2:U60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5:U6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8:U6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1:U6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4:U6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7:U6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BC677"/>
  <sheetViews>
    <sheetView showGridLines="0" topLeftCell="A633" zoomScale="70" zoomScaleNormal="70" workbookViewId="0">
      <selection activeCell="B670" sqref="B670:F670"/>
    </sheetView>
  </sheetViews>
  <sheetFormatPr baseColWidth="10" defaultColWidth="11.42578125" defaultRowHeight="12.75" x14ac:dyDescent="0.2"/>
  <cols>
    <col min="1" max="1" width="16.28515625" style="200" bestFit="1" customWidth="1"/>
    <col min="2" max="6" width="8.85546875" style="200" customWidth="1"/>
    <col min="7" max="7" width="10.140625" style="200" customWidth="1"/>
    <col min="8" max="8" width="11.42578125" style="200" bestFit="1" customWidth="1"/>
    <col min="9" max="9" width="13" style="200" bestFit="1" customWidth="1"/>
    <col min="10" max="10" width="9.5703125" style="200" bestFit="1" customWidth="1"/>
    <col min="11" max="11" width="13.28515625" style="200" customWidth="1"/>
    <col min="12" max="13" width="10" style="200" customWidth="1"/>
    <col min="14" max="14" width="10" style="606" customWidth="1"/>
    <col min="15" max="16" width="10" style="200" customWidth="1"/>
    <col min="17" max="17" width="10.140625" style="200" customWidth="1"/>
    <col min="18" max="18" width="11.5703125" style="200" customWidth="1"/>
    <col min="19" max="19" width="7.5703125" style="200" customWidth="1"/>
    <col min="20" max="20" width="11.85546875" style="200" bestFit="1" customWidth="1"/>
    <col min="21" max="51" width="5.7109375" style="200" bestFit="1" customWidth="1"/>
    <col min="52" max="16384" width="11.42578125" style="200"/>
  </cols>
  <sheetData>
    <row r="1" spans="1:16" x14ac:dyDescent="0.2">
      <c r="A1" s="200" t="s">
        <v>58</v>
      </c>
    </row>
    <row r="2" spans="1:16" x14ac:dyDescent="0.2">
      <c r="A2" s="200" t="s">
        <v>59</v>
      </c>
      <c r="B2" s="227">
        <v>44.678571428571431</v>
      </c>
    </row>
    <row r="3" spans="1:16" x14ac:dyDescent="0.2">
      <c r="A3" s="200" t="s">
        <v>7</v>
      </c>
      <c r="B3" s="200">
        <v>80.612244897959187</v>
      </c>
    </row>
    <row r="4" spans="1:16" x14ac:dyDescent="0.2">
      <c r="A4" s="200" t="s">
        <v>60</v>
      </c>
      <c r="B4" s="200">
        <v>3081</v>
      </c>
    </row>
    <row r="6" spans="1:16" x14ac:dyDescent="0.2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6" ht="13.5" thickBot="1" x14ac:dyDescent="0.25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6" ht="13.5" thickBot="1" x14ac:dyDescent="0.25">
      <c r="A8" s="278" t="s">
        <v>49</v>
      </c>
      <c r="B8" s="1140" t="s">
        <v>50</v>
      </c>
      <c r="C8" s="1141"/>
      <c r="D8" s="1141"/>
      <c r="E8" s="1141"/>
      <c r="F8" s="1141"/>
      <c r="G8" s="1142"/>
      <c r="H8" s="298" t="s">
        <v>0</v>
      </c>
    </row>
    <row r="9" spans="1:16" x14ac:dyDescent="0.2">
      <c r="A9" s="214" t="s">
        <v>54</v>
      </c>
      <c r="B9" s="1158">
        <v>1</v>
      </c>
      <c r="C9" s="1159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6" x14ac:dyDescent="0.2">
      <c r="A10" s="214" t="s">
        <v>2</v>
      </c>
      <c r="B10" s="233">
        <v>0</v>
      </c>
      <c r="C10" s="358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1148" t="s">
        <v>67</v>
      </c>
      <c r="L10" s="1148"/>
      <c r="M10" s="1148"/>
      <c r="N10" s="1148"/>
      <c r="O10" s="1148"/>
      <c r="P10" s="1148"/>
    </row>
    <row r="11" spans="1:16" x14ac:dyDescent="0.2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1148"/>
      <c r="L11" s="1148"/>
      <c r="M11" s="1148"/>
      <c r="N11" s="1148"/>
      <c r="O11" s="1148"/>
      <c r="P11" s="1148"/>
    </row>
    <row r="12" spans="1:16" x14ac:dyDescent="0.2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J12" s="282"/>
      <c r="K12" s="1148"/>
      <c r="L12" s="1148"/>
      <c r="M12" s="1148"/>
      <c r="N12" s="1148"/>
      <c r="O12" s="1148"/>
      <c r="P12" s="1148"/>
    </row>
    <row r="13" spans="1:16" x14ac:dyDescent="0.2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38"/>
      <c r="J13" s="282"/>
    </row>
    <row r="14" spans="1:16" x14ac:dyDescent="0.2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6" x14ac:dyDescent="0.2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J15" s="293"/>
    </row>
    <row r="16" spans="1:16" ht="13.5" thickBot="1" x14ac:dyDescent="0.25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6" x14ac:dyDescent="0.2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6" x14ac:dyDescent="0.2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6" ht="13.5" thickBot="1" x14ac:dyDescent="0.25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6" x14ac:dyDescent="0.2">
      <c r="B20" s="200">
        <v>30.5</v>
      </c>
    </row>
    <row r="21" spans="1:16" ht="13.5" thickBot="1" x14ac:dyDescent="0.25"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6" ht="13.5" thickBot="1" x14ac:dyDescent="0.25">
      <c r="A22" s="278" t="s">
        <v>72</v>
      </c>
      <c r="B22" s="1140" t="s">
        <v>50</v>
      </c>
      <c r="C22" s="1141"/>
      <c r="D22" s="1141"/>
      <c r="E22" s="1141"/>
      <c r="F22" s="1141"/>
      <c r="G22" s="1142"/>
      <c r="H22" s="298" t="s">
        <v>0</v>
      </c>
    </row>
    <row r="23" spans="1:16" x14ac:dyDescent="0.2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</row>
    <row r="24" spans="1:16" x14ac:dyDescent="0.2">
      <c r="A24" s="231" t="s">
        <v>2</v>
      </c>
      <c r="B24" s="381"/>
      <c r="C24" s="377">
        <v>1</v>
      </c>
      <c r="D24" s="234">
        <v>2</v>
      </c>
      <c r="E24" s="300">
        <v>3</v>
      </c>
      <c r="F24" s="330">
        <v>4</v>
      </c>
      <c r="G24" s="382">
        <v>5</v>
      </c>
      <c r="H24" s="277" t="s">
        <v>0</v>
      </c>
      <c r="I24" s="229"/>
      <c r="J24" s="1198" t="s">
        <v>75</v>
      </c>
      <c r="K24" s="1198"/>
      <c r="L24" s="1198"/>
      <c r="M24" s="1198"/>
      <c r="N24" s="1198"/>
      <c r="O24" s="1198"/>
      <c r="P24" s="1198"/>
    </row>
    <row r="25" spans="1:16" x14ac:dyDescent="0.2">
      <c r="A25" s="236" t="s">
        <v>3</v>
      </c>
      <c r="B25" s="383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1198"/>
      <c r="K25" s="1198"/>
      <c r="L25" s="1198"/>
      <c r="M25" s="1198"/>
      <c r="N25" s="1198"/>
      <c r="O25" s="1198"/>
      <c r="P25" s="1198"/>
    </row>
    <row r="26" spans="1:16" x14ac:dyDescent="0.2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J26" s="1198"/>
      <c r="K26" s="1198"/>
      <c r="L26" s="1198"/>
      <c r="M26" s="1198"/>
      <c r="N26" s="1198"/>
      <c r="O26" s="1198"/>
      <c r="P26" s="1198"/>
    </row>
    <row r="27" spans="1:16" x14ac:dyDescent="0.2">
      <c r="A27" s="231" t="s">
        <v>7</v>
      </c>
      <c r="B27" s="381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38"/>
      <c r="J27" s="282"/>
    </row>
    <row r="28" spans="1:16" x14ac:dyDescent="0.2">
      <c r="A28" s="231" t="s">
        <v>8</v>
      </c>
      <c r="B28" s="381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</row>
    <row r="29" spans="1:16" x14ac:dyDescent="0.2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J29" s="293"/>
    </row>
    <row r="30" spans="1:16" ht="13.5" thickBot="1" x14ac:dyDescent="0.25">
      <c r="A30" s="231" t="s">
        <v>27</v>
      </c>
      <c r="B30" s="381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</row>
    <row r="31" spans="1:16" x14ac:dyDescent="0.2">
      <c r="A31" s="273" t="s">
        <v>51</v>
      </c>
      <c r="B31" s="381"/>
      <c r="C31" s="378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</row>
    <row r="32" spans="1:16" x14ac:dyDescent="0.2">
      <c r="A32" s="273" t="s">
        <v>28</v>
      </c>
      <c r="B32" s="381"/>
      <c r="C32" s="379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200" t="s">
        <v>57</v>
      </c>
      <c r="J32" s="365">
        <v>29.6</v>
      </c>
      <c r="K32" s="366" t="s">
        <v>79</v>
      </c>
    </row>
    <row r="33" spans="1:18" ht="13.5" thickBot="1" x14ac:dyDescent="0.25">
      <c r="A33" s="274" t="s">
        <v>26</v>
      </c>
      <c r="B33" s="384"/>
      <c r="C33" s="380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200" t="s">
        <v>26</v>
      </c>
      <c r="J33" s="365">
        <f>J32-J18</f>
        <v>8.39</v>
      </c>
    </row>
    <row r="34" spans="1:18" x14ac:dyDescent="0.2">
      <c r="D34" s="200">
        <v>35</v>
      </c>
      <c r="E34" s="200">
        <v>34</v>
      </c>
      <c r="H34" s="200">
        <v>34</v>
      </c>
    </row>
    <row r="35" spans="1:18" ht="13.5" thickBot="1" x14ac:dyDescent="0.25"/>
    <row r="36" spans="1:18" ht="13.5" thickBot="1" x14ac:dyDescent="0.25">
      <c r="A36" s="278" t="s">
        <v>80</v>
      </c>
      <c r="B36" s="1137" t="s">
        <v>50</v>
      </c>
      <c r="C36" s="1138"/>
      <c r="D36" s="1138"/>
      <c r="E36" s="1138"/>
      <c r="F36" s="1138"/>
      <c r="G36" s="1139"/>
      <c r="H36" s="298" t="s">
        <v>0</v>
      </c>
    </row>
    <row r="37" spans="1:18" x14ac:dyDescent="0.2">
      <c r="A37" s="214" t="s">
        <v>54</v>
      </c>
      <c r="B37" s="229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Q37" s="1149" t="s">
        <v>99</v>
      </c>
      <c r="R37" s="1149"/>
    </row>
    <row r="38" spans="1:18" x14ac:dyDescent="0.2">
      <c r="A38" s="214" t="s">
        <v>2</v>
      </c>
      <c r="B38" s="372"/>
      <c r="C38" s="358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1198" t="s">
        <v>87</v>
      </c>
      <c r="K38" s="1198"/>
      <c r="L38" s="1198"/>
      <c r="M38" s="1198"/>
      <c r="N38" s="1198"/>
      <c r="O38" s="1198"/>
      <c r="P38" s="1198"/>
      <c r="Q38" s="275" t="s">
        <v>90</v>
      </c>
      <c r="R38" s="275">
        <v>39</v>
      </c>
    </row>
    <row r="39" spans="1:18" x14ac:dyDescent="0.2">
      <c r="A39" s="283" t="s">
        <v>3</v>
      </c>
      <c r="B39" s="373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1198"/>
      <c r="K39" s="1198"/>
      <c r="L39" s="1198"/>
      <c r="M39" s="1198"/>
      <c r="N39" s="1198"/>
      <c r="O39" s="1198"/>
      <c r="P39" s="1198"/>
      <c r="Q39" s="275" t="s">
        <v>91</v>
      </c>
      <c r="R39" s="275">
        <v>38.5</v>
      </c>
    </row>
    <row r="40" spans="1:18" x14ac:dyDescent="0.2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J40" s="1198"/>
      <c r="K40" s="1198"/>
      <c r="L40" s="1198"/>
      <c r="M40" s="1198"/>
      <c r="N40" s="1198"/>
      <c r="O40" s="1198"/>
      <c r="P40" s="1198"/>
      <c r="Q40" s="275" t="s">
        <v>92</v>
      </c>
      <c r="R40" s="275">
        <v>38</v>
      </c>
    </row>
    <row r="41" spans="1:18" x14ac:dyDescent="0.2">
      <c r="A41" s="214" t="s">
        <v>7</v>
      </c>
      <c r="B41" s="372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38"/>
      <c r="J41" s="282"/>
      <c r="Q41" s="275" t="s">
        <v>93</v>
      </c>
      <c r="R41" s="275">
        <v>38</v>
      </c>
    </row>
    <row r="42" spans="1:18" x14ac:dyDescent="0.2">
      <c r="A42" s="214" t="s">
        <v>8</v>
      </c>
      <c r="B42" s="372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Q42" s="275" t="s">
        <v>94</v>
      </c>
      <c r="R42" s="275">
        <v>37.5</v>
      </c>
    </row>
    <row r="43" spans="1:18" x14ac:dyDescent="0.2">
      <c r="A43" s="286" t="s">
        <v>1</v>
      </c>
      <c r="B43" s="374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J43" s="293"/>
      <c r="Q43" s="275" t="s">
        <v>95</v>
      </c>
      <c r="R43" s="275">
        <v>37.5</v>
      </c>
    </row>
    <row r="44" spans="1:18" ht="13.5" thickBot="1" x14ac:dyDescent="0.25">
      <c r="A44" s="214" t="s">
        <v>27</v>
      </c>
      <c r="B44" s="375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Q44" s="275" t="s">
        <v>96</v>
      </c>
      <c r="R44" s="275">
        <v>37.5</v>
      </c>
    </row>
    <row r="45" spans="1:18" x14ac:dyDescent="0.2">
      <c r="A45" s="295" t="s">
        <v>51</v>
      </c>
      <c r="B45" s="229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</row>
    <row r="46" spans="1:18" x14ac:dyDescent="0.2">
      <c r="A46" s="295" t="s">
        <v>28</v>
      </c>
      <c r="B46" s="229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200" t="s">
        <v>57</v>
      </c>
      <c r="J46" s="200">
        <v>34.19</v>
      </c>
      <c r="K46" s="228"/>
    </row>
    <row r="47" spans="1:18" ht="13.5" thickBot="1" x14ac:dyDescent="0.25">
      <c r="A47" s="297" t="s">
        <v>26</v>
      </c>
      <c r="B47" s="376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200" t="s">
        <v>26</v>
      </c>
      <c r="J47" s="200">
        <f>J46-J32</f>
        <v>4.5899999999999963</v>
      </c>
    </row>
    <row r="48" spans="1:18" ht="13.5" thickBot="1" x14ac:dyDescent="0.25">
      <c r="D48" s="200">
        <v>38.5</v>
      </c>
    </row>
    <row r="49" spans="1:22" ht="13.5" thickBot="1" x14ac:dyDescent="0.25">
      <c r="B49" s="429">
        <v>39</v>
      </c>
      <c r="C49" s="430">
        <v>38.5</v>
      </c>
      <c r="D49" s="430">
        <v>38</v>
      </c>
      <c r="E49" s="430">
        <v>38</v>
      </c>
      <c r="F49" s="430">
        <v>37.5</v>
      </c>
      <c r="G49" s="431">
        <v>37.5</v>
      </c>
    </row>
    <row r="50" spans="1:22" ht="13.5" thickBot="1" x14ac:dyDescent="0.25">
      <c r="A50" s="278" t="s">
        <v>100</v>
      </c>
      <c r="B50" s="1140" t="s">
        <v>50</v>
      </c>
      <c r="C50" s="1141"/>
      <c r="D50" s="1141"/>
      <c r="E50" s="1141"/>
      <c r="F50" s="1141"/>
      <c r="G50" s="1142"/>
      <c r="H50" s="298" t="s">
        <v>0</v>
      </c>
    </row>
    <row r="51" spans="1:22" x14ac:dyDescent="0.2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392">
        <v>227</v>
      </c>
      <c r="I51" s="213"/>
    </row>
    <row r="52" spans="1:22" x14ac:dyDescent="0.2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82">
        <v>6</v>
      </c>
      <c r="H52" s="385" t="s">
        <v>0</v>
      </c>
      <c r="I52" s="229"/>
      <c r="J52" s="1198" t="s">
        <v>116</v>
      </c>
      <c r="K52" s="1198"/>
      <c r="L52" s="1198"/>
      <c r="M52" s="1198"/>
      <c r="N52" s="1198"/>
      <c r="O52" s="1198"/>
      <c r="P52" s="1198"/>
    </row>
    <row r="53" spans="1:22" x14ac:dyDescent="0.2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386">
        <v>525</v>
      </c>
      <c r="I53" s="285"/>
      <c r="J53" s="1198"/>
      <c r="K53" s="1198"/>
      <c r="L53" s="1198"/>
      <c r="M53" s="1198"/>
      <c r="N53" s="1198"/>
      <c r="O53" s="1198"/>
      <c r="P53" s="1198"/>
    </row>
    <row r="54" spans="1:22" x14ac:dyDescent="0.2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387">
        <v>553</v>
      </c>
      <c r="J54" s="1198"/>
      <c r="K54" s="1198"/>
      <c r="L54" s="1198"/>
      <c r="M54" s="1198"/>
      <c r="N54" s="1198"/>
      <c r="O54" s="1198"/>
      <c r="P54" s="1198"/>
    </row>
    <row r="55" spans="1:22" x14ac:dyDescent="0.2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388">
        <v>75.3</v>
      </c>
      <c r="I55" s="338"/>
      <c r="J55" s="282"/>
    </row>
    <row r="56" spans="1:22" x14ac:dyDescent="0.2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389">
        <v>8.8999999999999996E-2</v>
      </c>
      <c r="I56" s="292"/>
      <c r="J56" s="293"/>
    </row>
    <row r="57" spans="1:22" x14ac:dyDescent="0.2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390">
        <f t="shared" si="8"/>
        <v>5.3333333333333286</v>
      </c>
      <c r="J57" s="293"/>
    </row>
    <row r="58" spans="1:22" ht="13.5" thickBot="1" x14ac:dyDescent="0.25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391">
        <f t="shared" ref="H58" si="15">H54-I40</f>
        <v>553</v>
      </c>
      <c r="I58" s="215"/>
      <c r="J58" s="293"/>
    </row>
    <row r="59" spans="1:22" x14ac:dyDescent="0.2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393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</row>
    <row r="60" spans="1:22" x14ac:dyDescent="0.2">
      <c r="A60" s="295" t="s">
        <v>28</v>
      </c>
      <c r="B60" s="218">
        <v>44</v>
      </c>
      <c r="C60" s="275">
        <v>43</v>
      </c>
      <c r="D60" s="275">
        <v>42.5</v>
      </c>
      <c r="E60" s="275">
        <v>42.5</v>
      </c>
      <c r="F60" s="322">
        <v>41.5</v>
      </c>
      <c r="G60" s="219">
        <v>41.5</v>
      </c>
      <c r="H60" s="394"/>
      <c r="I60" s="200" t="s">
        <v>57</v>
      </c>
      <c r="J60" s="200">
        <v>38.19</v>
      </c>
      <c r="K60" s="228"/>
    </row>
    <row r="61" spans="1:22" ht="13.5" thickBot="1" x14ac:dyDescent="0.25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48">
        <f t="shared" si="16"/>
        <v>4</v>
      </c>
      <c r="G61" s="226">
        <f t="shared" si="16"/>
        <v>4</v>
      </c>
      <c r="H61" s="395"/>
      <c r="I61" s="200" t="s">
        <v>26</v>
      </c>
      <c r="J61" s="200">
        <f>J60-J46</f>
        <v>4</v>
      </c>
      <c r="S61" s="1087" t="s">
        <v>127</v>
      </c>
      <c r="T61" s="1087"/>
      <c r="U61" s="1087"/>
    </row>
    <row r="62" spans="1:22" ht="12.75" customHeight="1" x14ac:dyDescent="0.2">
      <c r="B62" s="200" t="s">
        <v>120</v>
      </c>
      <c r="C62" s="200">
        <v>43</v>
      </c>
      <c r="D62" s="200">
        <v>42.5</v>
      </c>
      <c r="E62" s="200">
        <v>42.5</v>
      </c>
      <c r="G62" s="200">
        <v>41.5</v>
      </c>
      <c r="M62" s="476"/>
      <c r="N62" s="476"/>
      <c r="O62" s="476"/>
      <c r="P62" s="476"/>
      <c r="Q62" s="476"/>
      <c r="R62" s="476"/>
      <c r="S62" s="476"/>
    </row>
    <row r="63" spans="1:22" ht="13.5" customHeight="1" thickBot="1" x14ac:dyDescent="0.25">
      <c r="B63" s="200">
        <v>44</v>
      </c>
      <c r="M63" s="476"/>
      <c r="N63" s="476"/>
      <c r="O63" s="476"/>
      <c r="P63" s="476"/>
      <c r="Q63" s="476"/>
      <c r="R63" s="476"/>
      <c r="S63" s="476"/>
    </row>
    <row r="64" spans="1:22" ht="13.5" customHeight="1" thickBot="1" x14ac:dyDescent="0.25">
      <c r="A64" s="278" t="s">
        <v>122</v>
      </c>
      <c r="B64" s="1140" t="s">
        <v>50</v>
      </c>
      <c r="C64" s="1141"/>
      <c r="D64" s="1141"/>
      <c r="E64" s="1141"/>
      <c r="F64" s="1141"/>
      <c r="G64" s="1142"/>
      <c r="H64" s="298" t="s">
        <v>0</v>
      </c>
      <c r="U64" s="210"/>
      <c r="V64" s="210"/>
    </row>
    <row r="65" spans="1:24" ht="12.75" customHeight="1" x14ac:dyDescent="0.2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392">
        <v>221</v>
      </c>
      <c r="I65" s="213"/>
    </row>
    <row r="66" spans="1:24" x14ac:dyDescent="0.2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82">
        <v>6</v>
      </c>
      <c r="H66" s="385" t="s">
        <v>0</v>
      </c>
      <c r="I66" s="229"/>
      <c r="J66" s="473"/>
      <c r="K66" s="473"/>
      <c r="L66" s="473"/>
      <c r="M66" s="473"/>
      <c r="N66" s="473"/>
      <c r="O66" s="473"/>
      <c r="P66" s="473"/>
    </row>
    <row r="67" spans="1:24" x14ac:dyDescent="0.2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386">
        <v>650</v>
      </c>
      <c r="I67" s="285"/>
      <c r="J67" s="473"/>
      <c r="K67" s="364" t="s">
        <v>126</v>
      </c>
      <c r="L67" s="473"/>
      <c r="M67" s="473"/>
      <c r="N67" s="473"/>
      <c r="O67" s="473"/>
      <c r="P67" s="473"/>
    </row>
    <row r="68" spans="1:24" x14ac:dyDescent="0.2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387">
        <v>623</v>
      </c>
      <c r="J68" s="473"/>
      <c r="K68" s="473"/>
      <c r="L68" s="473"/>
      <c r="M68" s="473"/>
      <c r="N68" s="473"/>
      <c r="O68" s="473"/>
      <c r="P68" s="473"/>
    </row>
    <row r="69" spans="1:24" x14ac:dyDescent="0.2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388">
        <v>70.099999999999994</v>
      </c>
      <c r="I69" s="338"/>
      <c r="J69" s="282"/>
    </row>
    <row r="70" spans="1:24" x14ac:dyDescent="0.2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389">
        <v>0.10199999999999999</v>
      </c>
      <c r="I70" s="292"/>
      <c r="J70" s="293"/>
    </row>
    <row r="71" spans="1:24" x14ac:dyDescent="0.2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390">
        <f t="shared" si="17"/>
        <v>-4.1538461538461462</v>
      </c>
      <c r="J71" s="293"/>
    </row>
    <row r="72" spans="1:24" ht="13.5" thickBot="1" x14ac:dyDescent="0.25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391">
        <f t="shared" ref="H72" si="24">H68-I54</f>
        <v>623</v>
      </c>
      <c r="I72" s="215"/>
      <c r="J72" s="293"/>
    </row>
    <row r="73" spans="1:24" x14ac:dyDescent="0.2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393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</row>
    <row r="74" spans="1:24" x14ac:dyDescent="0.2">
      <c r="A74" s="295" t="s">
        <v>28</v>
      </c>
      <c r="B74" s="218">
        <v>48.5</v>
      </c>
      <c r="C74" s="275">
        <v>47.5</v>
      </c>
      <c r="D74" s="275">
        <v>46.5</v>
      </c>
      <c r="E74" s="275">
        <v>46.5</v>
      </c>
      <c r="F74" s="322">
        <v>45.5</v>
      </c>
      <c r="G74" s="219">
        <v>45.5</v>
      </c>
      <c r="H74" s="394"/>
      <c r="I74" s="200" t="s">
        <v>57</v>
      </c>
      <c r="J74" s="200">
        <v>42.56</v>
      </c>
      <c r="K74" s="228"/>
    </row>
    <row r="75" spans="1:24" ht="13.5" thickBot="1" x14ac:dyDescent="0.25">
      <c r="A75" s="297" t="s">
        <v>26</v>
      </c>
      <c r="B75" s="348">
        <f t="shared" ref="B75:E75" si="25">B74-B60</f>
        <v>4.5</v>
      </c>
      <c r="C75" s="348">
        <f t="shared" si="25"/>
        <v>4.5</v>
      </c>
      <c r="D75" s="348">
        <f t="shared" si="25"/>
        <v>4</v>
      </c>
      <c r="E75" s="348">
        <f t="shared" si="25"/>
        <v>4</v>
      </c>
      <c r="F75" s="348">
        <f>F74-F60</f>
        <v>4</v>
      </c>
      <c r="G75" s="226">
        <f>G74-G60</f>
        <v>4</v>
      </c>
      <c r="H75" s="395"/>
      <c r="I75" s="200" t="s">
        <v>26</v>
      </c>
      <c r="J75" s="200">
        <f>J74-J60</f>
        <v>4.3700000000000045</v>
      </c>
    </row>
    <row r="76" spans="1:24" x14ac:dyDescent="0.2">
      <c r="B76" s="200">
        <v>48.5</v>
      </c>
      <c r="D76" s="200">
        <v>46.5</v>
      </c>
      <c r="E76" s="200">
        <v>46.5</v>
      </c>
      <c r="F76" s="200">
        <v>45.5</v>
      </c>
      <c r="G76" s="200">
        <v>45.5</v>
      </c>
    </row>
    <row r="77" spans="1:24" ht="13.5" thickBot="1" x14ac:dyDescent="0.25"/>
    <row r="78" spans="1:24" ht="13.5" thickBot="1" x14ac:dyDescent="0.25">
      <c r="A78" s="278" t="s">
        <v>131</v>
      </c>
      <c r="B78" s="1140" t="s">
        <v>50</v>
      </c>
      <c r="C78" s="1141"/>
      <c r="D78" s="1141"/>
      <c r="E78" s="1141"/>
      <c r="F78" s="1141"/>
      <c r="G78" s="1142"/>
      <c r="H78" s="298" t="s">
        <v>0</v>
      </c>
    </row>
    <row r="79" spans="1:24" x14ac:dyDescent="0.2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392">
        <v>224</v>
      </c>
      <c r="I79" s="213"/>
      <c r="P79" s="1148" t="s">
        <v>130</v>
      </c>
      <c r="Q79" s="1148"/>
      <c r="R79" s="1148"/>
      <c r="S79" s="1148"/>
      <c r="T79" s="1148"/>
      <c r="U79" s="1148"/>
      <c r="V79" s="1148"/>
      <c r="W79" s="1148"/>
      <c r="X79" s="1148"/>
    </row>
    <row r="80" spans="1:24" x14ac:dyDescent="0.2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82">
        <v>6</v>
      </c>
      <c r="H80" s="385" t="s">
        <v>0</v>
      </c>
      <c r="I80" s="229"/>
      <c r="J80" s="473"/>
      <c r="K80" s="473"/>
      <c r="L80" s="473"/>
      <c r="M80" s="473"/>
      <c r="N80" s="473"/>
      <c r="P80" s="1148"/>
      <c r="Q80" s="1148"/>
      <c r="R80" s="1148"/>
      <c r="S80" s="1148"/>
      <c r="T80" s="1148"/>
      <c r="U80" s="1148"/>
      <c r="V80" s="1148"/>
      <c r="W80" s="1148"/>
      <c r="X80" s="1148"/>
    </row>
    <row r="81" spans="1:24" x14ac:dyDescent="0.2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386">
        <v>765</v>
      </c>
      <c r="I81" s="285"/>
      <c r="J81" s="473"/>
      <c r="K81" s="228"/>
      <c r="L81" s="473"/>
      <c r="M81" s="473"/>
      <c r="N81" s="473"/>
      <c r="P81" s="1148"/>
      <c r="Q81" s="1148"/>
      <c r="R81" s="1148"/>
      <c r="S81" s="1148"/>
      <c r="T81" s="1148"/>
      <c r="U81" s="1148"/>
      <c r="V81" s="1148"/>
      <c r="W81" s="1148"/>
      <c r="X81" s="1148"/>
    </row>
    <row r="82" spans="1:24" x14ac:dyDescent="0.2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387">
        <v>743</v>
      </c>
      <c r="J82" s="473"/>
      <c r="K82" s="473"/>
      <c r="L82" s="473"/>
      <c r="M82" s="473"/>
      <c r="N82" s="473"/>
    </row>
    <row r="83" spans="1:24" x14ac:dyDescent="0.2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388">
        <v>75.400000000000006</v>
      </c>
      <c r="I83" s="338"/>
      <c r="J83" s="282"/>
    </row>
    <row r="84" spans="1:24" x14ac:dyDescent="0.2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389">
        <v>8.6999999999999994E-2</v>
      </c>
      <c r="I84" s="292"/>
      <c r="J84" s="293"/>
    </row>
    <row r="85" spans="1:24" x14ac:dyDescent="0.2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390">
        <f t="shared" si="26"/>
        <v>-2.8758169934640563</v>
      </c>
      <c r="J85" s="293"/>
    </row>
    <row r="86" spans="1:24" ht="13.5" thickBot="1" x14ac:dyDescent="0.25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391">
        <f t="shared" ref="H86" si="28">H82-I68</f>
        <v>743</v>
      </c>
      <c r="I86" s="215"/>
      <c r="J86" s="293"/>
    </row>
    <row r="87" spans="1:24" x14ac:dyDescent="0.2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393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</row>
    <row r="88" spans="1:24" x14ac:dyDescent="0.2">
      <c r="A88" s="295" t="s">
        <v>28</v>
      </c>
      <c r="B88" s="218">
        <v>51.5</v>
      </c>
      <c r="C88" s="275">
        <v>50.5</v>
      </c>
      <c r="D88" s="275">
        <v>49</v>
      </c>
      <c r="E88" s="275">
        <v>49</v>
      </c>
      <c r="F88" s="322">
        <v>48</v>
      </c>
      <c r="G88" s="219">
        <v>48</v>
      </c>
      <c r="H88" s="394"/>
      <c r="I88" s="200" t="s">
        <v>57</v>
      </c>
      <c r="J88" s="200">
        <v>46.69</v>
      </c>
      <c r="K88" s="228"/>
    </row>
    <row r="89" spans="1:24" ht="13.5" thickBot="1" x14ac:dyDescent="0.25">
      <c r="A89" s="297" t="s">
        <v>26</v>
      </c>
      <c r="B89" s="348">
        <f t="shared" ref="B89:E89" si="29">B88-B74</f>
        <v>3</v>
      </c>
      <c r="C89" s="348">
        <f t="shared" si="29"/>
        <v>3</v>
      </c>
      <c r="D89" s="348">
        <f t="shared" si="29"/>
        <v>2.5</v>
      </c>
      <c r="E89" s="348">
        <f t="shared" si="29"/>
        <v>2.5</v>
      </c>
      <c r="F89" s="348">
        <f>F88-F74</f>
        <v>2.5</v>
      </c>
      <c r="G89" s="226">
        <f>G88-G74</f>
        <v>2.5</v>
      </c>
      <c r="H89" s="395"/>
      <c r="I89" s="200" t="s">
        <v>26</v>
      </c>
      <c r="J89" s="200">
        <f>J88-J74</f>
        <v>4.1299999999999955</v>
      </c>
    </row>
    <row r="90" spans="1:24" x14ac:dyDescent="0.2">
      <c r="G90" s="200">
        <v>48</v>
      </c>
    </row>
    <row r="91" spans="1:24" ht="13.5" thickBot="1" x14ac:dyDescent="0.25"/>
    <row r="92" spans="1:24" ht="13.5" thickBot="1" x14ac:dyDescent="0.25">
      <c r="A92" s="278" t="s">
        <v>134</v>
      </c>
      <c r="B92" s="1140" t="s">
        <v>50</v>
      </c>
      <c r="C92" s="1141"/>
      <c r="D92" s="1141"/>
      <c r="E92" s="1141"/>
      <c r="F92" s="1141"/>
      <c r="G92" s="1142"/>
      <c r="H92" s="298" t="s">
        <v>0</v>
      </c>
    </row>
    <row r="93" spans="1:24" x14ac:dyDescent="0.2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392">
        <v>220</v>
      </c>
      <c r="I93" s="213"/>
    </row>
    <row r="94" spans="1:24" x14ac:dyDescent="0.2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82">
        <v>6</v>
      </c>
      <c r="H94" s="385" t="s">
        <v>0</v>
      </c>
      <c r="I94" s="229"/>
      <c r="J94" s="473"/>
      <c r="K94" s="473"/>
    </row>
    <row r="95" spans="1:24" ht="13.5" thickBot="1" x14ac:dyDescent="0.25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386">
        <v>880</v>
      </c>
      <c r="I95" s="285"/>
      <c r="J95" s="473"/>
      <c r="K95" s="228"/>
    </row>
    <row r="96" spans="1:24" x14ac:dyDescent="0.2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387">
        <v>856</v>
      </c>
      <c r="J96" s="473"/>
      <c r="K96" s="1192" t="s">
        <v>135</v>
      </c>
      <c r="L96" s="1193"/>
      <c r="M96" s="1194"/>
      <c r="N96" s="609"/>
      <c r="O96" s="228" t="s">
        <v>136</v>
      </c>
    </row>
    <row r="97" spans="1:24" ht="13.5" thickBot="1" x14ac:dyDescent="0.25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388">
        <v>70.900000000000006</v>
      </c>
      <c r="I97" s="338"/>
      <c r="J97" s="282"/>
      <c r="K97" s="1195"/>
      <c r="L97" s="1196"/>
      <c r="M97" s="1197"/>
      <c r="N97" s="609"/>
      <c r="O97" s="228" t="s">
        <v>137</v>
      </c>
    </row>
    <row r="98" spans="1:24" x14ac:dyDescent="0.2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389">
        <v>9.4E-2</v>
      </c>
      <c r="I98" s="292"/>
      <c r="J98" s="293"/>
      <c r="V98" s="1160" t="s">
        <v>138</v>
      </c>
      <c r="W98" s="1161"/>
      <c r="X98" s="1162"/>
    </row>
    <row r="99" spans="1:24" x14ac:dyDescent="0.2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390">
        <f t="shared" si="30"/>
        <v>-2.7272727272727195</v>
      </c>
      <c r="J99" s="293"/>
      <c r="V99" s="1163"/>
      <c r="W99" s="1148"/>
      <c r="X99" s="1165"/>
    </row>
    <row r="100" spans="1:24" ht="13.5" thickBot="1" x14ac:dyDescent="0.25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391">
        <f t="shared" ref="H100" si="32">H96-I82</f>
        <v>856</v>
      </c>
      <c r="I100" s="215"/>
      <c r="J100" s="293"/>
      <c r="V100" s="1166"/>
      <c r="W100" s="1167"/>
      <c r="X100" s="1168"/>
    </row>
    <row r="101" spans="1:24" x14ac:dyDescent="0.2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393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4" x14ac:dyDescent="0.2">
      <c r="A102" s="295" t="s">
        <v>28</v>
      </c>
      <c r="B102" s="218">
        <v>54.5</v>
      </c>
      <c r="C102" s="275">
        <v>53.5</v>
      </c>
      <c r="D102" s="275">
        <v>51.5</v>
      </c>
      <c r="E102" s="275">
        <v>51.5</v>
      </c>
      <c r="F102" s="322">
        <v>51</v>
      </c>
      <c r="G102" s="219">
        <v>50</v>
      </c>
      <c r="H102" s="394"/>
      <c r="I102" s="200" t="s">
        <v>57</v>
      </c>
      <c r="J102" s="200">
        <v>49.34</v>
      </c>
      <c r="K102" s="228"/>
    </row>
    <row r="103" spans="1:24" ht="13.5" thickBot="1" x14ac:dyDescent="0.25">
      <c r="A103" s="297" t="s">
        <v>26</v>
      </c>
      <c r="B103" s="348">
        <f t="shared" ref="B103:E103" si="33">B102-B88</f>
        <v>3</v>
      </c>
      <c r="C103" s="348">
        <f t="shared" si="33"/>
        <v>3</v>
      </c>
      <c r="D103" s="348">
        <f t="shared" si="33"/>
        <v>2.5</v>
      </c>
      <c r="E103" s="348">
        <f t="shared" si="33"/>
        <v>2.5</v>
      </c>
      <c r="F103" s="348">
        <f>F102-F88</f>
        <v>3</v>
      </c>
      <c r="G103" s="226">
        <v>2.5</v>
      </c>
      <c r="H103" s="395"/>
      <c r="I103" s="200" t="s">
        <v>26</v>
      </c>
      <c r="J103" s="200">
        <f>J102-J88</f>
        <v>2.6500000000000057</v>
      </c>
    </row>
    <row r="104" spans="1:24" x14ac:dyDescent="0.2">
      <c r="F104" s="200">
        <v>51</v>
      </c>
    </row>
    <row r="105" spans="1:24" ht="13.5" thickBot="1" x14ac:dyDescent="0.25">
      <c r="M105" s="1191" t="s">
        <v>148</v>
      </c>
      <c r="N105" s="1191"/>
      <c r="O105" s="1191"/>
      <c r="P105" s="1191"/>
      <c r="Q105" s="1191"/>
      <c r="R105" s="1191"/>
    </row>
    <row r="106" spans="1:24" ht="39" thickBot="1" x14ac:dyDescent="0.25">
      <c r="A106" s="278" t="s">
        <v>139</v>
      </c>
      <c r="B106" s="1140" t="s">
        <v>50</v>
      </c>
      <c r="C106" s="1141"/>
      <c r="D106" s="1141"/>
      <c r="E106" s="1141"/>
      <c r="F106" s="1141"/>
      <c r="G106" s="1142"/>
      <c r="H106" s="298" t="s">
        <v>0</v>
      </c>
      <c r="M106" s="275" t="s">
        <v>113</v>
      </c>
      <c r="N106" s="607"/>
      <c r="O106" s="275" t="s">
        <v>147</v>
      </c>
      <c r="P106" s="437" t="s">
        <v>145</v>
      </c>
      <c r="Q106" s="275" t="s">
        <v>146</v>
      </c>
      <c r="R106" s="437" t="s">
        <v>174</v>
      </c>
    </row>
    <row r="107" spans="1:24" x14ac:dyDescent="0.2">
      <c r="A107" s="231" t="s">
        <v>54</v>
      </c>
      <c r="B107" s="266">
        <v>1</v>
      </c>
      <c r="C107" s="279">
        <v>2</v>
      </c>
      <c r="D107" s="280">
        <v>3</v>
      </c>
      <c r="E107" s="279">
        <v>4</v>
      </c>
      <c r="F107" s="280">
        <v>5</v>
      </c>
      <c r="G107" s="276">
        <v>6</v>
      </c>
      <c r="H107" s="392">
        <v>222</v>
      </c>
      <c r="I107" s="213"/>
      <c r="M107" s="275">
        <v>1</v>
      </c>
      <c r="N107" s="607"/>
      <c r="O107" s="275">
        <v>790</v>
      </c>
      <c r="P107" s="275">
        <v>73.400000000000006</v>
      </c>
      <c r="Q107" s="275">
        <v>200</v>
      </c>
      <c r="R107" s="438">
        <v>57.5</v>
      </c>
    </row>
    <row r="108" spans="1:24" x14ac:dyDescent="0.2">
      <c r="A108" s="231" t="s">
        <v>2</v>
      </c>
      <c r="B108" s="233">
        <v>1</v>
      </c>
      <c r="C108" s="234">
        <v>2</v>
      </c>
      <c r="D108" s="300">
        <v>3</v>
      </c>
      <c r="E108" s="330">
        <v>4</v>
      </c>
      <c r="F108" s="331">
        <v>5</v>
      </c>
      <c r="G108" s="382">
        <v>6</v>
      </c>
      <c r="H108" s="385" t="s">
        <v>0</v>
      </c>
      <c r="I108" s="229"/>
      <c r="J108" s="473"/>
      <c r="K108" s="473"/>
      <c r="M108" s="275">
        <v>2</v>
      </c>
      <c r="N108" s="607"/>
      <c r="O108" s="275" t="s">
        <v>141</v>
      </c>
      <c r="P108" s="275">
        <v>73.400000000000006</v>
      </c>
      <c r="Q108" s="275">
        <v>508</v>
      </c>
      <c r="R108" s="438">
        <v>57</v>
      </c>
    </row>
    <row r="109" spans="1:24" x14ac:dyDescent="0.2">
      <c r="A109" s="236" t="s">
        <v>3</v>
      </c>
      <c r="B109" s="237">
        <v>990</v>
      </c>
      <c r="C109" s="238">
        <v>990</v>
      </c>
      <c r="D109" s="238">
        <v>990</v>
      </c>
      <c r="E109" s="238">
        <v>990</v>
      </c>
      <c r="F109" s="238">
        <v>990</v>
      </c>
      <c r="G109" s="239">
        <v>990</v>
      </c>
      <c r="H109" s="386">
        <v>990</v>
      </c>
      <c r="I109" s="285"/>
      <c r="J109" s="473"/>
      <c r="K109" s="228"/>
      <c r="M109" s="275">
        <v>3</v>
      </c>
      <c r="N109" s="607"/>
      <c r="O109" s="275" t="s">
        <v>142</v>
      </c>
      <c r="P109" s="275">
        <v>73.400000000000006</v>
      </c>
      <c r="Q109" s="275">
        <v>765</v>
      </c>
      <c r="R109" s="438">
        <v>56.5</v>
      </c>
    </row>
    <row r="110" spans="1:24" x14ac:dyDescent="0.2">
      <c r="A110" s="242" t="s">
        <v>6</v>
      </c>
      <c r="B110" s="243">
        <v>903</v>
      </c>
      <c r="C110" s="244">
        <v>974</v>
      </c>
      <c r="D110" s="244">
        <v>958</v>
      </c>
      <c r="E110" s="244">
        <v>958</v>
      </c>
      <c r="F110" s="244">
        <v>1000</v>
      </c>
      <c r="G110" s="245">
        <v>1029</v>
      </c>
      <c r="H110" s="387">
        <v>968</v>
      </c>
      <c r="J110" s="473"/>
      <c r="K110" s="473"/>
      <c r="L110" s="473"/>
      <c r="M110" s="490">
        <v>4</v>
      </c>
      <c r="N110" s="490"/>
      <c r="O110" s="275" t="s">
        <v>143</v>
      </c>
      <c r="P110" s="275">
        <v>73.400000000000006</v>
      </c>
      <c r="Q110" s="275">
        <v>607</v>
      </c>
      <c r="R110" s="438">
        <v>55.5</v>
      </c>
    </row>
    <row r="111" spans="1:24" x14ac:dyDescent="0.2">
      <c r="A111" s="231" t="s">
        <v>7</v>
      </c>
      <c r="B111" s="247">
        <v>50</v>
      </c>
      <c r="C111" s="248">
        <v>66.7</v>
      </c>
      <c r="D111" s="248">
        <v>81.5</v>
      </c>
      <c r="E111" s="248">
        <v>81.099999999999994</v>
      </c>
      <c r="F111" s="248">
        <v>90.3</v>
      </c>
      <c r="G111" s="249">
        <v>83.3</v>
      </c>
      <c r="H111" s="388">
        <v>74.8</v>
      </c>
      <c r="I111" s="338"/>
      <c r="J111" s="282"/>
      <c r="K111" s="473"/>
      <c r="L111" s="473"/>
      <c r="M111" s="490">
        <v>5</v>
      </c>
      <c r="N111" s="490"/>
      <c r="O111" s="275" t="s">
        <v>144</v>
      </c>
      <c r="P111" s="275">
        <v>73.400000000000006</v>
      </c>
      <c r="Q111" s="275">
        <v>540</v>
      </c>
      <c r="R111" s="438">
        <v>54</v>
      </c>
    </row>
    <row r="112" spans="1:24" x14ac:dyDescent="0.2">
      <c r="A112" s="231" t="s">
        <v>8</v>
      </c>
      <c r="B112" s="252">
        <v>0.14399999999999999</v>
      </c>
      <c r="C112" s="253">
        <v>0.10299999999999999</v>
      </c>
      <c r="D112" s="253">
        <v>7.4999999999999997E-2</v>
      </c>
      <c r="E112" s="253">
        <v>0.08</v>
      </c>
      <c r="F112" s="253">
        <v>6.0999999999999999E-2</v>
      </c>
      <c r="G112" s="254">
        <v>7.4999999999999997E-2</v>
      </c>
      <c r="H112" s="389">
        <v>9.2999999999999999E-2</v>
      </c>
      <c r="I112" s="292"/>
      <c r="J112" s="293"/>
      <c r="M112" s="275">
        <v>6</v>
      </c>
      <c r="N112" s="607"/>
      <c r="O112" s="275">
        <v>1070</v>
      </c>
      <c r="P112" s="275">
        <v>73.400000000000006</v>
      </c>
      <c r="Q112" s="275">
        <v>331</v>
      </c>
      <c r="R112" s="438">
        <v>53</v>
      </c>
    </row>
    <row r="113" spans="1:11" x14ac:dyDescent="0.2">
      <c r="A113" s="242" t="s">
        <v>1</v>
      </c>
      <c r="B113" s="257">
        <f t="shared" ref="B113:H113" si="34">B110/B109*100-100</f>
        <v>-8.7878787878787818</v>
      </c>
      <c r="C113" s="258">
        <f t="shared" si="34"/>
        <v>-1.6161616161616195</v>
      </c>
      <c r="D113" s="258">
        <f t="shared" si="34"/>
        <v>-3.2323232323232247</v>
      </c>
      <c r="E113" s="258">
        <f t="shared" si="34"/>
        <v>-3.2323232323232247</v>
      </c>
      <c r="F113" s="258">
        <f t="shared" si="34"/>
        <v>1.0101010101010104</v>
      </c>
      <c r="G113" s="259">
        <f t="shared" si="34"/>
        <v>3.9393939393939377</v>
      </c>
      <c r="H113" s="390">
        <f t="shared" si="34"/>
        <v>-2.2222222222222285</v>
      </c>
      <c r="J113" s="293"/>
    </row>
    <row r="114" spans="1:11" ht="13.5" thickBot="1" x14ac:dyDescent="0.25">
      <c r="A114" s="261" t="s">
        <v>27</v>
      </c>
      <c r="B114" s="262">
        <f>B110-B96</f>
        <v>82</v>
      </c>
      <c r="C114" s="263">
        <f t="shared" ref="C114:G114" si="35">C110-C96</f>
        <v>155</v>
      </c>
      <c r="D114" s="263">
        <f t="shared" si="35"/>
        <v>100</v>
      </c>
      <c r="E114" s="263">
        <f t="shared" si="35"/>
        <v>108</v>
      </c>
      <c r="F114" s="263">
        <f t="shared" si="35"/>
        <v>133</v>
      </c>
      <c r="G114" s="264">
        <f t="shared" si="35"/>
        <v>84</v>
      </c>
      <c r="H114" s="391">
        <f t="shared" ref="H114" si="36">H110-I96</f>
        <v>968</v>
      </c>
      <c r="I114" s="215"/>
      <c r="J114" s="293"/>
    </row>
    <row r="115" spans="1:11" x14ac:dyDescent="0.2">
      <c r="A115" s="295" t="s">
        <v>51</v>
      </c>
      <c r="B115" s="267">
        <v>317</v>
      </c>
      <c r="C115" s="268">
        <v>485</v>
      </c>
      <c r="D115" s="268">
        <v>727</v>
      </c>
      <c r="E115" s="268">
        <v>708</v>
      </c>
      <c r="F115" s="323">
        <v>394</v>
      </c>
      <c r="G115" s="269">
        <v>325</v>
      </c>
      <c r="H115" s="393">
        <f>SUM(B115:G115)</f>
        <v>2956</v>
      </c>
      <c r="I115" s="271" t="s">
        <v>56</v>
      </c>
      <c r="J115" s="296">
        <f>H101-H115</f>
        <v>1</v>
      </c>
      <c r="K115" s="272">
        <f>J115/H101</f>
        <v>3.3818058843422386E-4</v>
      </c>
    </row>
    <row r="116" spans="1:11" x14ac:dyDescent="0.2">
      <c r="A116" s="295" t="s">
        <v>28</v>
      </c>
      <c r="B116" s="218">
        <v>57.5</v>
      </c>
      <c r="C116" s="275">
        <v>56</v>
      </c>
      <c r="D116" s="275">
        <v>54.5</v>
      </c>
      <c r="E116" s="275">
        <v>54.5</v>
      </c>
      <c r="F116" s="322">
        <v>53.5</v>
      </c>
      <c r="G116" s="219">
        <v>53</v>
      </c>
      <c r="H116" s="394"/>
      <c r="I116" s="200" t="s">
        <v>57</v>
      </c>
      <c r="J116" s="200">
        <v>51.95</v>
      </c>
      <c r="K116" s="228"/>
    </row>
    <row r="117" spans="1:11" ht="13.5" thickBot="1" x14ac:dyDescent="0.25">
      <c r="A117" s="297" t="s">
        <v>26</v>
      </c>
      <c r="B117" s="348">
        <f t="shared" ref="B117:E117" si="37">B116-B102</f>
        <v>3</v>
      </c>
      <c r="C117" s="348">
        <f t="shared" si="37"/>
        <v>2.5</v>
      </c>
      <c r="D117" s="348">
        <f t="shared" si="37"/>
        <v>3</v>
      </c>
      <c r="E117" s="348">
        <f t="shared" si="37"/>
        <v>3</v>
      </c>
      <c r="F117" s="348">
        <f>F116-F102</f>
        <v>2.5</v>
      </c>
      <c r="G117" s="226">
        <v>2.5</v>
      </c>
      <c r="H117" s="395"/>
      <c r="I117" s="200" t="s">
        <v>26</v>
      </c>
      <c r="J117" s="200">
        <f>J116-J102</f>
        <v>2.6099999999999994</v>
      </c>
    </row>
    <row r="119" spans="1:11" ht="13.5" thickBot="1" x14ac:dyDescent="0.25"/>
    <row r="120" spans="1:11" ht="13.5" thickBot="1" x14ac:dyDescent="0.25">
      <c r="A120" s="278" t="s">
        <v>152</v>
      </c>
      <c r="B120" s="1140" t="s">
        <v>50</v>
      </c>
      <c r="C120" s="1141"/>
      <c r="D120" s="1141"/>
      <c r="E120" s="1141"/>
      <c r="F120" s="1141"/>
      <c r="G120" s="1142"/>
      <c r="H120" s="298" t="s">
        <v>0</v>
      </c>
    </row>
    <row r="121" spans="1:11" x14ac:dyDescent="0.2">
      <c r="A121" s="231" t="s">
        <v>54</v>
      </c>
      <c r="B121" s="266">
        <v>1</v>
      </c>
      <c r="C121" s="279">
        <v>2</v>
      </c>
      <c r="D121" s="280">
        <v>3</v>
      </c>
      <c r="E121" s="279">
        <v>4</v>
      </c>
      <c r="F121" s="280">
        <v>5</v>
      </c>
      <c r="G121" s="276">
        <v>6</v>
      </c>
      <c r="H121" s="392">
        <v>220</v>
      </c>
      <c r="I121" s="213"/>
    </row>
    <row r="122" spans="1:11" x14ac:dyDescent="0.2">
      <c r="A122" s="231" t="s">
        <v>2</v>
      </c>
      <c r="B122" s="233">
        <v>1</v>
      </c>
      <c r="C122" s="234">
        <v>2</v>
      </c>
      <c r="D122" s="300">
        <v>3</v>
      </c>
      <c r="E122" s="330">
        <v>4</v>
      </c>
      <c r="F122" s="331">
        <v>5</v>
      </c>
      <c r="G122" s="382">
        <v>6</v>
      </c>
      <c r="H122" s="385" t="s">
        <v>0</v>
      </c>
      <c r="I122" s="229"/>
      <c r="J122" s="473"/>
      <c r="K122" s="473"/>
    </row>
    <row r="123" spans="1:11" x14ac:dyDescent="0.2">
      <c r="A123" s="236" t="s">
        <v>3</v>
      </c>
      <c r="B123" s="237">
        <v>1090</v>
      </c>
      <c r="C123" s="238">
        <v>1090</v>
      </c>
      <c r="D123" s="238">
        <v>1090</v>
      </c>
      <c r="E123" s="238">
        <v>1090</v>
      </c>
      <c r="F123" s="238">
        <v>1090</v>
      </c>
      <c r="G123" s="239">
        <v>1090</v>
      </c>
      <c r="H123" s="386">
        <v>1090</v>
      </c>
      <c r="I123" s="285"/>
      <c r="J123" s="473"/>
      <c r="K123" s="228"/>
    </row>
    <row r="124" spans="1:11" x14ac:dyDescent="0.2">
      <c r="A124" s="242" t="s">
        <v>6</v>
      </c>
      <c r="B124" s="243">
        <v>915</v>
      </c>
      <c r="C124" s="244">
        <v>983</v>
      </c>
      <c r="D124" s="244">
        <v>1041</v>
      </c>
      <c r="E124" s="244">
        <v>1099</v>
      </c>
      <c r="F124" s="244">
        <v>1112</v>
      </c>
      <c r="G124" s="245">
        <v>1150</v>
      </c>
      <c r="H124" s="387">
        <v>1059</v>
      </c>
      <c r="J124" s="473"/>
      <c r="K124" s="473"/>
    </row>
    <row r="125" spans="1:11" x14ac:dyDescent="0.2">
      <c r="A125" s="231" t="s">
        <v>7</v>
      </c>
      <c r="B125" s="523">
        <v>80</v>
      </c>
      <c r="C125" s="519">
        <v>92.1</v>
      </c>
      <c r="D125" s="519">
        <v>98.3</v>
      </c>
      <c r="E125" s="519">
        <v>95.6</v>
      </c>
      <c r="F125" s="519">
        <v>92.5</v>
      </c>
      <c r="G125" s="524">
        <v>87.5</v>
      </c>
      <c r="H125" s="388">
        <v>76.400000000000006</v>
      </c>
      <c r="I125" s="520" t="s">
        <v>177</v>
      </c>
      <c r="J125" s="282"/>
      <c r="K125" s="473"/>
    </row>
    <row r="126" spans="1:11" x14ac:dyDescent="0.2">
      <c r="A126" s="231" t="s">
        <v>8</v>
      </c>
      <c r="B126" s="252">
        <v>0.106</v>
      </c>
      <c r="C126" s="253">
        <v>5.5E-2</v>
      </c>
      <c r="D126" s="253">
        <v>4.8000000000000001E-2</v>
      </c>
      <c r="E126" s="253">
        <v>5.3999999999999999E-2</v>
      </c>
      <c r="F126" s="253">
        <v>5.6000000000000001E-2</v>
      </c>
      <c r="G126" s="254">
        <v>6.7000000000000004E-2</v>
      </c>
      <c r="H126" s="389">
        <v>8.5000000000000006E-2</v>
      </c>
      <c r="I126" s="292"/>
      <c r="J126" s="293"/>
    </row>
    <row r="127" spans="1:11" x14ac:dyDescent="0.2">
      <c r="A127" s="242" t="s">
        <v>1</v>
      </c>
      <c r="B127" s="257">
        <f t="shared" ref="B127:H127" si="38">B124/B123*100-100</f>
        <v>-16.055045871559642</v>
      </c>
      <c r="C127" s="258">
        <f t="shared" si="38"/>
        <v>-9.8165137614678883</v>
      </c>
      <c r="D127" s="258">
        <f t="shared" si="38"/>
        <v>-4.4954128440366929</v>
      </c>
      <c r="E127" s="258">
        <f t="shared" si="38"/>
        <v>0.82568807339448824</v>
      </c>
      <c r="F127" s="258">
        <f t="shared" si="38"/>
        <v>2.018348623853214</v>
      </c>
      <c r="G127" s="259">
        <f t="shared" si="38"/>
        <v>5.5045871559632928</v>
      </c>
      <c r="H127" s="390">
        <f t="shared" si="38"/>
        <v>-2.8440366972477023</v>
      </c>
      <c r="J127" s="293"/>
    </row>
    <row r="128" spans="1:11" ht="13.5" thickBot="1" x14ac:dyDescent="0.25">
      <c r="A128" s="261" t="s">
        <v>27</v>
      </c>
      <c r="B128" s="262">
        <f>B124-B110</f>
        <v>12</v>
      </c>
      <c r="C128" s="263">
        <f t="shared" ref="C128:G128" si="39">C124-C110</f>
        <v>9</v>
      </c>
      <c r="D128" s="263">
        <f t="shared" si="39"/>
        <v>83</v>
      </c>
      <c r="E128" s="263">
        <f t="shared" si="39"/>
        <v>141</v>
      </c>
      <c r="F128" s="263">
        <f t="shared" si="39"/>
        <v>112</v>
      </c>
      <c r="G128" s="264">
        <f t="shared" si="39"/>
        <v>121</v>
      </c>
      <c r="H128" s="391">
        <f t="shared" ref="H128" si="40">H124-I110</f>
        <v>1059</v>
      </c>
      <c r="I128" s="215"/>
      <c r="J128" s="293"/>
    </row>
    <row r="129" spans="1:11" x14ac:dyDescent="0.2">
      <c r="A129" s="295" t="s">
        <v>51</v>
      </c>
      <c r="B129" s="267">
        <v>199</v>
      </c>
      <c r="C129" s="268">
        <v>507</v>
      </c>
      <c r="D129" s="268">
        <v>765</v>
      </c>
      <c r="E129" s="268">
        <v>607</v>
      </c>
      <c r="F129" s="323">
        <v>540</v>
      </c>
      <c r="G129" s="269">
        <v>331</v>
      </c>
      <c r="H129" s="393">
        <f>SUM(B129:G129)</f>
        <v>2949</v>
      </c>
      <c r="I129" s="271" t="s">
        <v>56</v>
      </c>
      <c r="J129" s="296">
        <f>H115-H129</f>
        <v>7</v>
      </c>
      <c r="K129" s="272">
        <f>J129/H115</f>
        <v>2.368064952638701E-3</v>
      </c>
    </row>
    <row r="130" spans="1:11" x14ac:dyDescent="0.2">
      <c r="A130" s="295" t="s">
        <v>28</v>
      </c>
      <c r="B130" s="218">
        <v>61</v>
      </c>
      <c r="C130" s="275">
        <v>60.5</v>
      </c>
      <c r="D130" s="275">
        <v>59.5</v>
      </c>
      <c r="E130" s="275">
        <v>58.5</v>
      </c>
      <c r="F130" s="322">
        <v>56.5</v>
      </c>
      <c r="G130" s="219">
        <v>55.5</v>
      </c>
      <c r="H130" s="394"/>
      <c r="I130" s="200" t="s">
        <v>57</v>
      </c>
      <c r="J130" s="200">
        <v>55.61</v>
      </c>
      <c r="K130" s="228"/>
    </row>
    <row r="131" spans="1:11" ht="13.5" thickBot="1" x14ac:dyDescent="0.25">
      <c r="A131" s="297" t="s">
        <v>26</v>
      </c>
      <c r="B131" s="348">
        <f>B130-R107</f>
        <v>3.5</v>
      </c>
      <c r="C131" s="348">
        <f>C130-R108</f>
        <v>3.5</v>
      </c>
      <c r="D131" s="348">
        <f>D130-R109</f>
        <v>3</v>
      </c>
      <c r="E131" s="348">
        <f>E130-R110</f>
        <v>3</v>
      </c>
      <c r="F131" s="348">
        <f>F130-R111</f>
        <v>2.5</v>
      </c>
      <c r="G131" s="226">
        <f>G130-R112</f>
        <v>2.5</v>
      </c>
      <c r="H131" s="395"/>
      <c r="I131" s="200" t="s">
        <v>26</v>
      </c>
      <c r="J131" s="200">
        <f>J130-J116</f>
        <v>3.6599999999999966</v>
      </c>
    </row>
    <row r="133" spans="1:11" ht="13.5" thickBot="1" x14ac:dyDescent="0.25"/>
    <row r="134" spans="1:11" ht="13.5" thickBot="1" x14ac:dyDescent="0.25">
      <c r="A134" s="278" t="s">
        <v>179</v>
      </c>
      <c r="B134" s="1140" t="s">
        <v>50</v>
      </c>
      <c r="C134" s="1141"/>
      <c r="D134" s="1141"/>
      <c r="E134" s="1141"/>
      <c r="F134" s="1141"/>
      <c r="G134" s="1142"/>
      <c r="H134" s="298" t="s">
        <v>0</v>
      </c>
      <c r="I134" s="511"/>
      <c r="J134" s="511"/>
      <c r="K134" s="511"/>
    </row>
    <row r="135" spans="1:11" x14ac:dyDescent="0.2">
      <c r="A135" s="231" t="s">
        <v>54</v>
      </c>
      <c r="B135" s="266">
        <v>1</v>
      </c>
      <c r="C135" s="279">
        <v>2</v>
      </c>
      <c r="D135" s="280">
        <v>3</v>
      </c>
      <c r="E135" s="279">
        <v>4</v>
      </c>
      <c r="F135" s="280">
        <v>5</v>
      </c>
      <c r="G135" s="276">
        <v>6</v>
      </c>
      <c r="H135" s="392"/>
      <c r="I135" s="213"/>
      <c r="J135" s="511"/>
      <c r="K135" s="511"/>
    </row>
    <row r="136" spans="1:11" x14ac:dyDescent="0.2">
      <c r="A136" s="231" t="s">
        <v>2</v>
      </c>
      <c r="B136" s="233">
        <v>1</v>
      </c>
      <c r="C136" s="234">
        <v>2</v>
      </c>
      <c r="D136" s="300">
        <v>3</v>
      </c>
      <c r="E136" s="330">
        <v>4</v>
      </c>
      <c r="F136" s="331">
        <v>5</v>
      </c>
      <c r="G136" s="382">
        <v>6</v>
      </c>
      <c r="H136" s="385" t="s">
        <v>0</v>
      </c>
      <c r="I136" s="229"/>
      <c r="J136" s="473"/>
      <c r="K136" s="473"/>
    </row>
    <row r="137" spans="1:11" x14ac:dyDescent="0.2">
      <c r="A137" s="236" t="s">
        <v>3</v>
      </c>
      <c r="B137" s="237">
        <v>1190</v>
      </c>
      <c r="C137" s="238">
        <v>1190</v>
      </c>
      <c r="D137" s="238">
        <v>1190</v>
      </c>
      <c r="E137" s="238">
        <v>1190</v>
      </c>
      <c r="F137" s="238">
        <v>1190</v>
      </c>
      <c r="G137" s="239">
        <v>1190</v>
      </c>
      <c r="H137" s="386">
        <v>1190</v>
      </c>
      <c r="I137" s="285"/>
      <c r="J137" s="473"/>
      <c r="K137" s="228"/>
    </row>
    <row r="138" spans="1:11" x14ac:dyDescent="0.2">
      <c r="A138" s="242" t="s">
        <v>6</v>
      </c>
      <c r="B138" s="243">
        <v>992</v>
      </c>
      <c r="C138" s="244">
        <v>1096</v>
      </c>
      <c r="D138" s="244">
        <v>1143</v>
      </c>
      <c r="E138" s="244">
        <v>1176</v>
      </c>
      <c r="F138" s="244">
        <v>1201</v>
      </c>
      <c r="G138" s="245">
        <v>1224</v>
      </c>
      <c r="H138" s="387">
        <v>1144</v>
      </c>
      <c r="I138" s="511"/>
      <c r="J138" s="473"/>
      <c r="K138" s="473"/>
    </row>
    <row r="139" spans="1:11" x14ac:dyDescent="0.2">
      <c r="A139" s="231" t="s">
        <v>7</v>
      </c>
      <c r="B139" s="523">
        <v>71.400000000000006</v>
      </c>
      <c r="C139" s="531">
        <v>86.8</v>
      </c>
      <c r="D139" s="531">
        <v>82.1</v>
      </c>
      <c r="E139" s="531">
        <v>90</v>
      </c>
      <c r="F139" s="531">
        <v>91.7</v>
      </c>
      <c r="G139" s="524">
        <v>76.5</v>
      </c>
      <c r="H139" s="388">
        <v>74.173850000000002</v>
      </c>
      <c r="I139" s="525"/>
      <c r="J139" s="514"/>
      <c r="K139" s="473"/>
    </row>
    <row r="140" spans="1:11" x14ac:dyDescent="0.2">
      <c r="A140" s="231" t="s">
        <v>8</v>
      </c>
      <c r="B140" s="252">
        <v>7.8E-2</v>
      </c>
      <c r="C140" s="253">
        <v>7.0999999999999994E-2</v>
      </c>
      <c r="D140" s="253">
        <v>7.1999999999999995E-2</v>
      </c>
      <c r="E140" s="253">
        <v>6.2E-2</v>
      </c>
      <c r="F140" s="253">
        <v>6.6000000000000003E-2</v>
      </c>
      <c r="G140" s="254">
        <v>7.2999999999999995E-2</v>
      </c>
      <c r="H140" s="389">
        <v>8.5000000000000006E-2</v>
      </c>
      <c r="I140" s="292"/>
      <c r="J140" s="293"/>
      <c r="K140" s="511"/>
    </row>
    <row r="141" spans="1:11" x14ac:dyDescent="0.2">
      <c r="A141" s="242" t="s">
        <v>1</v>
      </c>
      <c r="B141" s="257">
        <f t="shared" ref="B141:H141" si="41">B138/B137*100-100</f>
        <v>-16.638655462184872</v>
      </c>
      <c r="C141" s="258">
        <f>C138/C137*100-100</f>
        <v>-7.8991596638655466</v>
      </c>
      <c r="D141" s="258">
        <f t="shared" si="41"/>
        <v>-3.9495798319327662</v>
      </c>
      <c r="E141" s="258">
        <f t="shared" si="41"/>
        <v>-1.1764705882352899</v>
      </c>
      <c r="F141" s="258">
        <f t="shared" si="41"/>
        <v>0.92436974789916349</v>
      </c>
      <c r="G141" s="259">
        <f t="shared" si="41"/>
        <v>2.857142857142847</v>
      </c>
      <c r="H141" s="390">
        <f t="shared" si="41"/>
        <v>-3.8655462184873954</v>
      </c>
      <c r="I141" s="511"/>
      <c r="J141" s="293"/>
      <c r="K141" s="511"/>
    </row>
    <row r="142" spans="1:11" ht="13.5" thickBot="1" x14ac:dyDescent="0.25">
      <c r="A142" s="261" t="s">
        <v>27</v>
      </c>
      <c r="B142" s="262">
        <f>B138-B124</f>
        <v>77</v>
      </c>
      <c r="C142" s="263">
        <f>C138-C124</f>
        <v>113</v>
      </c>
      <c r="D142" s="263">
        <f t="shared" ref="D142:G142" si="42">D138-D124</f>
        <v>102</v>
      </c>
      <c r="E142" s="263">
        <f t="shared" si="42"/>
        <v>77</v>
      </c>
      <c r="F142" s="263">
        <f t="shared" si="42"/>
        <v>89</v>
      </c>
      <c r="G142" s="264">
        <f t="shared" si="42"/>
        <v>74</v>
      </c>
      <c r="H142" s="391">
        <f t="shared" ref="H142" si="43">H138-I124</f>
        <v>1144</v>
      </c>
      <c r="I142" s="215"/>
      <c r="J142" s="293"/>
      <c r="K142" s="511"/>
    </row>
    <row r="143" spans="1:11" x14ac:dyDescent="0.2">
      <c r="A143" s="295" t="s">
        <v>51</v>
      </c>
      <c r="B143" s="267">
        <v>199</v>
      </c>
      <c r="C143" s="268">
        <v>507</v>
      </c>
      <c r="D143" s="268">
        <v>765</v>
      </c>
      <c r="E143" s="268">
        <v>607</v>
      </c>
      <c r="F143" s="323">
        <v>540</v>
      </c>
      <c r="G143" s="269">
        <v>331</v>
      </c>
      <c r="H143" s="393">
        <f>SUM(B143:G143)</f>
        <v>2949</v>
      </c>
      <c r="I143" s="271" t="s">
        <v>56</v>
      </c>
      <c r="J143" s="296">
        <f>H129-H143</f>
        <v>0</v>
      </c>
      <c r="K143" s="272">
        <f>J143/H129</f>
        <v>0</v>
      </c>
    </row>
    <row r="144" spans="1:11" x14ac:dyDescent="0.2">
      <c r="A144" s="295" t="s">
        <v>28</v>
      </c>
      <c r="B144" s="218">
        <v>64</v>
      </c>
      <c r="C144" s="512">
        <v>63.5</v>
      </c>
      <c r="D144" s="512">
        <v>62.5</v>
      </c>
      <c r="E144" s="512">
        <v>61.5</v>
      </c>
      <c r="F144" s="322">
        <v>59.5</v>
      </c>
      <c r="G144" s="219">
        <v>58.5</v>
      </c>
      <c r="H144" s="394"/>
      <c r="I144" s="511" t="s">
        <v>57</v>
      </c>
      <c r="J144" s="511">
        <v>57.12</v>
      </c>
      <c r="K144" s="228"/>
    </row>
    <row r="145" spans="1:11" ht="13.5" thickBot="1" x14ac:dyDescent="0.25">
      <c r="A145" s="297" t="s">
        <v>26</v>
      </c>
      <c r="B145" s="348">
        <v>3.5</v>
      </c>
      <c r="C145" s="348">
        <f>C144-C130</f>
        <v>3</v>
      </c>
      <c r="D145" s="348">
        <f>D144-D130</f>
        <v>3</v>
      </c>
      <c r="E145" s="348">
        <f>E144-E130</f>
        <v>3</v>
      </c>
      <c r="F145" s="348">
        <f>F144-F130</f>
        <v>3</v>
      </c>
      <c r="G145" s="226">
        <f>G144-G130</f>
        <v>3</v>
      </c>
      <c r="H145" s="395"/>
      <c r="I145" s="511" t="s">
        <v>26</v>
      </c>
      <c r="J145" s="511">
        <f>J144-J130</f>
        <v>1.509999999999998</v>
      </c>
      <c r="K145" s="511"/>
    </row>
    <row r="146" spans="1:11" x14ac:dyDescent="0.2">
      <c r="C146" s="200">
        <v>63.5</v>
      </c>
    </row>
    <row r="147" spans="1:11" ht="13.5" thickBot="1" x14ac:dyDescent="0.25"/>
    <row r="148" spans="1:11" ht="13.5" thickBot="1" x14ac:dyDescent="0.25">
      <c r="A148" s="278" t="s">
        <v>194</v>
      </c>
      <c r="B148" s="1140" t="s">
        <v>50</v>
      </c>
      <c r="C148" s="1141"/>
      <c r="D148" s="1141"/>
      <c r="E148" s="1141"/>
      <c r="F148" s="1141"/>
      <c r="G148" s="1142"/>
      <c r="H148" s="298" t="s">
        <v>0</v>
      </c>
      <c r="I148" s="543"/>
      <c r="J148" s="543"/>
      <c r="K148" s="543"/>
    </row>
    <row r="149" spans="1:11" x14ac:dyDescent="0.2">
      <c r="A149" s="231" t="s">
        <v>54</v>
      </c>
      <c r="B149" s="266">
        <v>1</v>
      </c>
      <c r="C149" s="279">
        <v>2</v>
      </c>
      <c r="D149" s="280">
        <v>3</v>
      </c>
      <c r="E149" s="279">
        <v>4</v>
      </c>
      <c r="F149" s="280">
        <v>5</v>
      </c>
      <c r="G149" s="276">
        <v>6</v>
      </c>
      <c r="H149" s="392">
        <v>195</v>
      </c>
      <c r="I149" s="213"/>
      <c r="J149" s="543"/>
      <c r="K149" s="543"/>
    </row>
    <row r="150" spans="1:11" x14ac:dyDescent="0.2">
      <c r="A150" s="231" t="s">
        <v>2</v>
      </c>
      <c r="B150" s="233">
        <v>1</v>
      </c>
      <c r="C150" s="234">
        <v>2</v>
      </c>
      <c r="D150" s="300">
        <v>3</v>
      </c>
      <c r="E150" s="330">
        <v>4</v>
      </c>
      <c r="F150" s="331">
        <v>5</v>
      </c>
      <c r="G150" s="382">
        <v>6</v>
      </c>
      <c r="H150" s="385" t="s">
        <v>0</v>
      </c>
      <c r="I150" s="229"/>
      <c r="J150" s="473"/>
      <c r="K150" s="473"/>
    </row>
    <row r="151" spans="1:11" x14ac:dyDescent="0.2">
      <c r="A151" s="236" t="s">
        <v>3</v>
      </c>
      <c r="B151" s="237">
        <v>1280</v>
      </c>
      <c r="C151" s="238">
        <v>1280</v>
      </c>
      <c r="D151" s="238">
        <v>1280</v>
      </c>
      <c r="E151" s="238">
        <v>1280</v>
      </c>
      <c r="F151" s="238">
        <v>1280</v>
      </c>
      <c r="G151" s="239">
        <v>1280</v>
      </c>
      <c r="H151" s="386">
        <v>1280</v>
      </c>
      <c r="I151" s="285"/>
      <c r="J151" s="473"/>
      <c r="K151" s="228"/>
    </row>
    <row r="152" spans="1:11" x14ac:dyDescent="0.2">
      <c r="A152" s="242" t="s">
        <v>6</v>
      </c>
      <c r="B152" s="243">
        <v>1128</v>
      </c>
      <c r="C152" s="244">
        <v>1214</v>
      </c>
      <c r="D152" s="244">
        <v>1215</v>
      </c>
      <c r="E152" s="244">
        <v>1265</v>
      </c>
      <c r="F152" s="244">
        <v>1280</v>
      </c>
      <c r="G152" s="245">
        <v>1286</v>
      </c>
      <c r="H152" s="387">
        <v>1235</v>
      </c>
      <c r="I152" s="543"/>
      <c r="J152" s="473"/>
      <c r="K152" s="473"/>
    </row>
    <row r="153" spans="1:11" x14ac:dyDescent="0.2">
      <c r="A153" s="231" t="s">
        <v>7</v>
      </c>
      <c r="B153" s="523">
        <v>71.400000000000006</v>
      </c>
      <c r="C153" s="531">
        <v>81.599999999999994</v>
      </c>
      <c r="D153" s="531">
        <v>80.7</v>
      </c>
      <c r="E153" s="531">
        <v>90</v>
      </c>
      <c r="F153" s="531">
        <v>95.8</v>
      </c>
      <c r="G153" s="524">
        <v>77.3</v>
      </c>
      <c r="H153" s="388">
        <v>76.400000000000006</v>
      </c>
      <c r="I153" s="525"/>
      <c r="J153" s="546"/>
      <c r="K153" s="473"/>
    </row>
    <row r="154" spans="1:11" x14ac:dyDescent="0.2">
      <c r="A154" s="231" t="s">
        <v>8</v>
      </c>
      <c r="B154" s="252">
        <v>7.3999999999999996E-2</v>
      </c>
      <c r="C154" s="253">
        <v>7.5999999999999998E-2</v>
      </c>
      <c r="D154" s="253">
        <v>7.4999999999999997E-2</v>
      </c>
      <c r="E154" s="253">
        <v>6.8000000000000005E-2</v>
      </c>
      <c r="F154" s="253">
        <v>6.5000000000000002E-2</v>
      </c>
      <c r="G154" s="254">
        <v>8.6999999999999994E-2</v>
      </c>
      <c r="H154" s="389">
        <v>8.1000000000000003E-2</v>
      </c>
      <c r="I154" s="292"/>
      <c r="J154" s="293"/>
      <c r="K154" s="543"/>
    </row>
    <row r="155" spans="1:11" x14ac:dyDescent="0.2">
      <c r="A155" s="242" t="s">
        <v>1</v>
      </c>
      <c r="B155" s="257">
        <f t="shared" ref="B155" si="44">B152/B151*100-100</f>
        <v>-11.875</v>
      </c>
      <c r="C155" s="258">
        <f>C152/C151*100-100</f>
        <v>-5.15625</v>
      </c>
      <c r="D155" s="258">
        <f t="shared" ref="D155:H155" si="45">D152/D151*100-100</f>
        <v>-5.078125</v>
      </c>
      <c r="E155" s="258">
        <f t="shared" si="45"/>
        <v>-1.171875</v>
      </c>
      <c r="F155" s="258">
        <f t="shared" si="45"/>
        <v>0</v>
      </c>
      <c r="G155" s="259">
        <f t="shared" si="45"/>
        <v>0.46875</v>
      </c>
      <c r="H155" s="390">
        <f t="shared" si="45"/>
        <v>-3.515625</v>
      </c>
      <c r="I155" s="543"/>
      <c r="J155" s="293"/>
      <c r="K155" s="543"/>
    </row>
    <row r="156" spans="1:11" ht="13.5" thickBot="1" x14ac:dyDescent="0.25">
      <c r="A156" s="261" t="s">
        <v>27</v>
      </c>
      <c r="B156" s="262">
        <f>B152-B138</f>
        <v>136</v>
      </c>
      <c r="C156" s="263">
        <f>C152-C138</f>
        <v>118</v>
      </c>
      <c r="D156" s="263">
        <f t="shared" ref="D156:G156" si="46">D152-D138</f>
        <v>72</v>
      </c>
      <c r="E156" s="263">
        <f t="shared" si="46"/>
        <v>89</v>
      </c>
      <c r="F156" s="263">
        <f t="shared" si="46"/>
        <v>79</v>
      </c>
      <c r="G156" s="264">
        <f t="shared" si="46"/>
        <v>62</v>
      </c>
      <c r="H156" s="391">
        <f t="shared" ref="H156" si="47">H152-I138</f>
        <v>1235</v>
      </c>
      <c r="I156" s="215"/>
      <c r="J156" s="293"/>
      <c r="K156" s="543"/>
    </row>
    <row r="157" spans="1:11" x14ac:dyDescent="0.2">
      <c r="A157" s="295" t="s">
        <v>51</v>
      </c>
      <c r="B157" s="267">
        <v>199</v>
      </c>
      <c r="C157" s="268">
        <v>506</v>
      </c>
      <c r="D157" s="268">
        <v>764</v>
      </c>
      <c r="E157" s="268">
        <v>607</v>
      </c>
      <c r="F157" s="323">
        <v>540</v>
      </c>
      <c r="G157" s="269">
        <v>331</v>
      </c>
      <c r="H157" s="393">
        <f>SUM(B157:G157)</f>
        <v>2947</v>
      </c>
      <c r="I157" s="271" t="s">
        <v>56</v>
      </c>
      <c r="J157" s="296">
        <f>H143-H157</f>
        <v>2</v>
      </c>
      <c r="K157" s="272">
        <f>J157/H143</f>
        <v>6.7819599864360806E-4</v>
      </c>
    </row>
    <row r="158" spans="1:11" x14ac:dyDescent="0.2">
      <c r="A158" s="295" t="s">
        <v>28</v>
      </c>
      <c r="B158" s="218">
        <v>67</v>
      </c>
      <c r="C158" s="544">
        <v>66.5</v>
      </c>
      <c r="D158" s="544">
        <v>66</v>
      </c>
      <c r="E158" s="544">
        <v>64.5</v>
      </c>
      <c r="F158" s="322">
        <v>62.5</v>
      </c>
      <c r="G158" s="219">
        <v>62</v>
      </c>
      <c r="H158" s="394"/>
      <c r="I158" s="543" t="s">
        <v>57</v>
      </c>
      <c r="J158" s="543">
        <v>61.64</v>
      </c>
      <c r="K158" s="228"/>
    </row>
    <row r="159" spans="1:11" ht="13.5" thickBot="1" x14ac:dyDescent="0.25">
      <c r="A159" s="297" t="s">
        <v>26</v>
      </c>
      <c r="B159" s="348">
        <f>(B158-B144)</f>
        <v>3</v>
      </c>
      <c r="C159" s="348">
        <f>C158-C144</f>
        <v>3</v>
      </c>
      <c r="D159" s="348">
        <f>D158-D144</f>
        <v>3.5</v>
      </c>
      <c r="E159" s="348">
        <f>E158-E144</f>
        <v>3</v>
      </c>
      <c r="F159" s="348">
        <f>F158-F144</f>
        <v>3</v>
      </c>
      <c r="G159" s="226">
        <f>G158-G144</f>
        <v>3.5</v>
      </c>
      <c r="H159" s="395"/>
      <c r="I159" s="543" t="s">
        <v>26</v>
      </c>
      <c r="J159" s="543">
        <f>J158-J144</f>
        <v>4.5200000000000031</v>
      </c>
      <c r="K159" s="543"/>
    </row>
    <row r="160" spans="1:11" x14ac:dyDescent="0.2">
      <c r="B160" s="200">
        <v>67</v>
      </c>
    </row>
    <row r="161" spans="1:11" ht="13.5" thickBot="1" x14ac:dyDescent="0.25"/>
    <row r="162" spans="1:11" ht="13.5" thickBot="1" x14ac:dyDescent="0.25">
      <c r="A162" s="278" t="s">
        <v>199</v>
      </c>
      <c r="B162" s="1140" t="s">
        <v>50</v>
      </c>
      <c r="C162" s="1141"/>
      <c r="D162" s="1141"/>
      <c r="E162" s="1141"/>
      <c r="F162" s="1141"/>
      <c r="G162" s="1142"/>
      <c r="H162" s="298" t="s">
        <v>0</v>
      </c>
      <c r="I162" s="570"/>
      <c r="J162" s="570"/>
      <c r="K162" s="570"/>
    </row>
    <row r="163" spans="1:11" x14ac:dyDescent="0.2">
      <c r="A163" s="231" t="s">
        <v>54</v>
      </c>
      <c r="B163" s="266">
        <v>1</v>
      </c>
      <c r="C163" s="279">
        <v>2</v>
      </c>
      <c r="D163" s="280">
        <v>3</v>
      </c>
      <c r="E163" s="279">
        <v>4</v>
      </c>
      <c r="F163" s="280">
        <v>5</v>
      </c>
      <c r="G163" s="276">
        <v>6</v>
      </c>
      <c r="H163" s="392">
        <v>218</v>
      </c>
      <c r="I163" s="213"/>
      <c r="J163" s="570"/>
      <c r="K163" s="570"/>
    </row>
    <row r="164" spans="1:11" x14ac:dyDescent="0.2">
      <c r="A164" s="231" t="s">
        <v>2</v>
      </c>
      <c r="B164" s="233">
        <v>1</v>
      </c>
      <c r="C164" s="234">
        <v>2</v>
      </c>
      <c r="D164" s="300">
        <v>3</v>
      </c>
      <c r="E164" s="330">
        <v>4</v>
      </c>
      <c r="F164" s="331">
        <v>5</v>
      </c>
      <c r="G164" s="382">
        <v>6</v>
      </c>
      <c r="H164" s="385" t="s">
        <v>0</v>
      </c>
      <c r="I164" s="229"/>
      <c r="J164" s="473"/>
      <c r="K164" s="473"/>
    </row>
    <row r="165" spans="1:11" x14ac:dyDescent="0.2">
      <c r="A165" s="236" t="s">
        <v>3</v>
      </c>
      <c r="B165" s="237">
        <v>1375</v>
      </c>
      <c r="C165" s="238">
        <v>1375</v>
      </c>
      <c r="D165" s="238">
        <v>1375</v>
      </c>
      <c r="E165" s="238">
        <v>1375</v>
      </c>
      <c r="F165" s="238">
        <v>1375</v>
      </c>
      <c r="G165" s="239">
        <v>1375</v>
      </c>
      <c r="H165" s="386">
        <v>1375</v>
      </c>
      <c r="I165" s="285"/>
      <c r="J165" s="473"/>
      <c r="K165" s="228"/>
    </row>
    <row r="166" spans="1:11" x14ac:dyDescent="0.2">
      <c r="A166" s="242" t="s">
        <v>6</v>
      </c>
      <c r="B166" s="243">
        <v>1331</v>
      </c>
      <c r="C166" s="244">
        <v>1352</v>
      </c>
      <c r="D166" s="244">
        <v>1380</v>
      </c>
      <c r="E166" s="244">
        <v>1391</v>
      </c>
      <c r="F166" s="244">
        <v>1405</v>
      </c>
      <c r="G166" s="245">
        <v>1464</v>
      </c>
      <c r="H166" s="387">
        <v>1388</v>
      </c>
      <c r="I166" s="570"/>
      <c r="J166" s="473"/>
      <c r="K166" s="473"/>
    </row>
    <row r="167" spans="1:11" x14ac:dyDescent="0.2">
      <c r="A167" s="231" t="s">
        <v>7</v>
      </c>
      <c r="B167" s="243">
        <v>100</v>
      </c>
      <c r="C167" s="244">
        <v>94.7</v>
      </c>
      <c r="D167" s="244">
        <v>80.7</v>
      </c>
      <c r="E167" s="244">
        <v>86.7</v>
      </c>
      <c r="F167" s="244">
        <v>82.5</v>
      </c>
      <c r="G167" s="245">
        <v>83.3</v>
      </c>
      <c r="H167" s="388">
        <v>82.1</v>
      </c>
      <c r="I167" s="525"/>
      <c r="J167" s="573"/>
      <c r="K167" s="473"/>
    </row>
    <row r="168" spans="1:11" x14ac:dyDescent="0.2">
      <c r="A168" s="231" t="s">
        <v>8</v>
      </c>
      <c r="B168" s="252">
        <v>5.8000000000000003E-2</v>
      </c>
      <c r="C168" s="253">
        <v>6.4000000000000001E-2</v>
      </c>
      <c r="D168" s="253">
        <v>7.4999999999999997E-2</v>
      </c>
      <c r="E168" s="253">
        <v>6.9000000000000006E-2</v>
      </c>
      <c r="F168" s="253">
        <v>7.5999999999999998E-2</v>
      </c>
      <c r="G168" s="254">
        <v>0.08</v>
      </c>
      <c r="H168" s="389">
        <v>7.4999999999999997E-2</v>
      </c>
      <c r="I168" s="292"/>
      <c r="J168" s="293"/>
      <c r="K168" s="570"/>
    </row>
    <row r="169" spans="1:11" x14ac:dyDescent="0.2">
      <c r="A169" s="242" t="s">
        <v>1</v>
      </c>
      <c r="B169" s="257">
        <f t="shared" ref="B169" si="48">B166/B165*100-100</f>
        <v>-3.2000000000000028</v>
      </c>
      <c r="C169" s="258">
        <f>C166/C165*100-100</f>
        <v>-1.672727272727272</v>
      </c>
      <c r="D169" s="258">
        <f t="shared" ref="D169:H169" si="49">D166/D165*100-100</f>
        <v>0.36363636363635976</v>
      </c>
      <c r="E169" s="258">
        <f t="shared" si="49"/>
        <v>1.1636363636363711</v>
      </c>
      <c r="F169" s="258">
        <f t="shared" si="49"/>
        <v>2.1818181818181728</v>
      </c>
      <c r="G169" s="259">
        <f t="shared" si="49"/>
        <v>6.4727272727272691</v>
      </c>
      <c r="H169" s="390">
        <f t="shared" si="49"/>
        <v>0.94545454545453822</v>
      </c>
      <c r="I169" s="570"/>
      <c r="J169" s="293"/>
      <c r="K169" s="570"/>
    </row>
    <row r="170" spans="1:11" ht="13.5" thickBot="1" x14ac:dyDescent="0.25">
      <c r="A170" s="261" t="s">
        <v>27</v>
      </c>
      <c r="B170" s="262">
        <f>B166-B152</f>
        <v>203</v>
      </c>
      <c r="C170" s="263">
        <f>C166-C152</f>
        <v>138</v>
      </c>
      <c r="D170" s="263">
        <f t="shared" ref="D170:G170" si="50">D166-D152</f>
        <v>165</v>
      </c>
      <c r="E170" s="263">
        <f t="shared" si="50"/>
        <v>126</v>
      </c>
      <c r="F170" s="263">
        <f t="shared" si="50"/>
        <v>125</v>
      </c>
      <c r="G170" s="264">
        <f t="shared" si="50"/>
        <v>178</v>
      </c>
      <c r="H170" s="391">
        <f t="shared" ref="H170" si="51">H166-I152</f>
        <v>1388</v>
      </c>
      <c r="I170" s="215"/>
      <c r="J170" s="293"/>
      <c r="K170" s="570"/>
    </row>
    <row r="171" spans="1:11" x14ac:dyDescent="0.2">
      <c r="A171" s="295" t="s">
        <v>51</v>
      </c>
      <c r="B171" s="267">
        <v>199</v>
      </c>
      <c r="C171" s="268">
        <v>506</v>
      </c>
      <c r="D171" s="268">
        <v>764</v>
      </c>
      <c r="E171" s="268">
        <v>607</v>
      </c>
      <c r="F171" s="323">
        <v>540</v>
      </c>
      <c r="G171" s="269">
        <v>331</v>
      </c>
      <c r="H171" s="393">
        <f>SUM(B171:G171)</f>
        <v>2947</v>
      </c>
      <c r="I171" s="271" t="s">
        <v>56</v>
      </c>
      <c r="J171" s="296">
        <f>H157-H171</f>
        <v>0</v>
      </c>
      <c r="K171" s="272">
        <f>J171/H157</f>
        <v>0</v>
      </c>
    </row>
    <row r="172" spans="1:11" x14ac:dyDescent="0.2">
      <c r="A172" s="295" t="s">
        <v>28</v>
      </c>
      <c r="B172" s="218">
        <v>70</v>
      </c>
      <c r="C172" s="571">
        <v>69.5</v>
      </c>
      <c r="D172" s="571">
        <v>69</v>
      </c>
      <c r="E172" s="571">
        <v>67.5</v>
      </c>
      <c r="F172" s="322">
        <v>65.5</v>
      </c>
      <c r="G172" s="219">
        <v>64.5</v>
      </c>
      <c r="H172" s="394"/>
      <c r="I172" s="570" t="s">
        <v>57</v>
      </c>
      <c r="J172" s="570">
        <v>64.790000000000006</v>
      </c>
      <c r="K172" s="228"/>
    </row>
    <row r="173" spans="1:11" ht="13.5" thickBot="1" x14ac:dyDescent="0.25">
      <c r="A173" s="297" t="s">
        <v>26</v>
      </c>
      <c r="B173" s="348">
        <f>(B172-B158)</f>
        <v>3</v>
      </c>
      <c r="C173" s="348">
        <f>C172-C158</f>
        <v>3</v>
      </c>
      <c r="D173" s="348">
        <f>D172-D158</f>
        <v>3</v>
      </c>
      <c r="E173" s="348">
        <f>E172-E158</f>
        <v>3</v>
      </c>
      <c r="F173" s="348">
        <f>F172-F158</f>
        <v>3</v>
      </c>
      <c r="G173" s="226">
        <f>G172-G158</f>
        <v>2.5</v>
      </c>
      <c r="H173" s="395"/>
      <c r="I173" s="570" t="s">
        <v>26</v>
      </c>
      <c r="J173" s="570">
        <f>J172-J158</f>
        <v>3.1500000000000057</v>
      </c>
      <c r="K173" s="570"/>
    </row>
    <row r="174" spans="1:11" x14ac:dyDescent="0.2">
      <c r="G174" s="200">
        <v>64.5</v>
      </c>
    </row>
    <row r="175" spans="1:11" ht="13.5" thickBot="1" x14ac:dyDescent="0.25"/>
    <row r="176" spans="1:11" ht="13.5" thickBot="1" x14ac:dyDescent="0.25">
      <c r="A176" s="278" t="s">
        <v>201</v>
      </c>
      <c r="B176" s="1140" t="s">
        <v>50</v>
      </c>
      <c r="C176" s="1141"/>
      <c r="D176" s="1141"/>
      <c r="E176" s="1141"/>
      <c r="F176" s="1141"/>
      <c r="G176" s="1142"/>
      <c r="H176" s="298" t="s">
        <v>0</v>
      </c>
      <c r="I176" s="594"/>
      <c r="J176" s="594"/>
      <c r="K176" s="594"/>
    </row>
    <row r="177" spans="1:18" x14ac:dyDescent="0.2">
      <c r="A177" s="231" t="s">
        <v>54</v>
      </c>
      <c r="B177" s="266">
        <v>1</v>
      </c>
      <c r="C177" s="279">
        <v>2</v>
      </c>
      <c r="D177" s="280">
        <v>3</v>
      </c>
      <c r="E177" s="279">
        <v>4</v>
      </c>
      <c r="F177" s="280">
        <v>5</v>
      </c>
      <c r="G177" s="276">
        <v>6</v>
      </c>
      <c r="H177" s="392">
        <v>216</v>
      </c>
      <c r="I177" s="213"/>
      <c r="J177" s="594"/>
      <c r="K177" s="594"/>
    </row>
    <row r="178" spans="1:18" x14ac:dyDescent="0.2">
      <c r="A178" s="231" t="s">
        <v>2</v>
      </c>
      <c r="B178" s="233">
        <v>1</v>
      </c>
      <c r="C178" s="234">
        <v>2</v>
      </c>
      <c r="D178" s="300">
        <v>3</v>
      </c>
      <c r="E178" s="330">
        <v>4</v>
      </c>
      <c r="F178" s="331">
        <v>5</v>
      </c>
      <c r="G178" s="382">
        <v>6</v>
      </c>
      <c r="H178" s="385" t="s">
        <v>0</v>
      </c>
      <c r="I178" s="229"/>
      <c r="J178" s="473"/>
      <c r="K178" s="473"/>
    </row>
    <row r="179" spans="1:18" x14ac:dyDescent="0.2">
      <c r="A179" s="236" t="s">
        <v>3</v>
      </c>
      <c r="B179" s="237">
        <v>1475</v>
      </c>
      <c r="C179" s="238">
        <v>1475</v>
      </c>
      <c r="D179" s="238">
        <v>1475</v>
      </c>
      <c r="E179" s="238">
        <v>1475</v>
      </c>
      <c r="F179" s="238">
        <v>1475</v>
      </c>
      <c r="G179" s="239">
        <v>1475</v>
      </c>
      <c r="H179" s="386">
        <v>1475</v>
      </c>
      <c r="I179" s="285"/>
      <c r="J179" s="473"/>
      <c r="K179" s="228"/>
    </row>
    <row r="180" spans="1:18" x14ac:dyDescent="0.2">
      <c r="A180" s="242" t="s">
        <v>6</v>
      </c>
      <c r="B180" s="243">
        <v>1340</v>
      </c>
      <c r="C180" s="244">
        <v>1400</v>
      </c>
      <c r="D180" s="244">
        <v>1446</v>
      </c>
      <c r="E180" s="244">
        <v>1479</v>
      </c>
      <c r="F180" s="244">
        <v>1478</v>
      </c>
      <c r="G180" s="245">
        <v>1494</v>
      </c>
      <c r="H180" s="387">
        <v>1449</v>
      </c>
      <c r="I180" s="594"/>
      <c r="J180" s="473"/>
      <c r="K180" s="473"/>
    </row>
    <row r="181" spans="1:18" x14ac:dyDescent="0.2">
      <c r="A181" s="231" t="s">
        <v>7</v>
      </c>
      <c r="B181" s="243">
        <v>92.9</v>
      </c>
      <c r="C181" s="244">
        <v>94.7</v>
      </c>
      <c r="D181" s="244">
        <v>83.9</v>
      </c>
      <c r="E181" s="244">
        <v>86.7</v>
      </c>
      <c r="F181" s="244">
        <v>92.5</v>
      </c>
      <c r="G181" s="245">
        <v>69.599999999999994</v>
      </c>
      <c r="H181" s="388">
        <v>79.599999999999994</v>
      </c>
      <c r="I181" s="525"/>
      <c r="J181" s="597"/>
      <c r="K181" s="473"/>
    </row>
    <row r="182" spans="1:18" x14ac:dyDescent="0.2">
      <c r="A182" s="231" t="s">
        <v>8</v>
      </c>
      <c r="B182" s="252">
        <v>5.1999999999999998E-2</v>
      </c>
      <c r="C182" s="253">
        <v>7.0000000000000007E-2</v>
      </c>
      <c r="D182" s="253">
        <v>6.6000000000000003E-2</v>
      </c>
      <c r="E182" s="253">
        <v>6.8000000000000005E-2</v>
      </c>
      <c r="F182" s="253">
        <v>5.5E-2</v>
      </c>
      <c r="G182" s="254">
        <v>9.1999999999999998E-2</v>
      </c>
      <c r="H182" s="389">
        <v>7.2999999999999995E-2</v>
      </c>
      <c r="I182" s="292"/>
      <c r="J182" s="293"/>
      <c r="K182" s="594"/>
    </row>
    <row r="183" spans="1:18" x14ac:dyDescent="0.2">
      <c r="A183" s="242" t="s">
        <v>1</v>
      </c>
      <c r="B183" s="257">
        <f t="shared" ref="B183" si="52">B180/B179*100-100</f>
        <v>-9.1525423728813564</v>
      </c>
      <c r="C183" s="258">
        <f>C180/C179*100-100</f>
        <v>-5.0847457627118615</v>
      </c>
      <c r="D183" s="258">
        <f t="shared" ref="D183:H183" si="53">D180/D179*100-100</f>
        <v>-1.9661016949152526</v>
      </c>
      <c r="E183" s="258">
        <f t="shared" si="53"/>
        <v>0.27118644067796538</v>
      </c>
      <c r="F183" s="258">
        <f t="shared" si="53"/>
        <v>0.20338983050847048</v>
      </c>
      <c r="G183" s="259">
        <f t="shared" si="53"/>
        <v>1.2881355932203462</v>
      </c>
      <c r="H183" s="390">
        <f t="shared" si="53"/>
        <v>-1.7627118644067821</v>
      </c>
      <c r="I183" s="594"/>
      <c r="J183" s="293"/>
      <c r="K183" s="594"/>
    </row>
    <row r="184" spans="1:18" ht="13.5" thickBot="1" x14ac:dyDescent="0.25">
      <c r="A184" s="261" t="s">
        <v>27</v>
      </c>
      <c r="B184" s="262">
        <f>B180-B166</f>
        <v>9</v>
      </c>
      <c r="C184" s="263">
        <f>C180-C166</f>
        <v>48</v>
      </c>
      <c r="D184" s="263">
        <f t="shared" ref="D184:G184" si="54">D180-D166</f>
        <v>66</v>
      </c>
      <c r="E184" s="263">
        <f t="shared" si="54"/>
        <v>88</v>
      </c>
      <c r="F184" s="263">
        <f t="shared" si="54"/>
        <v>73</v>
      </c>
      <c r="G184" s="264">
        <f t="shared" si="54"/>
        <v>30</v>
      </c>
      <c r="H184" s="391">
        <f t="shared" ref="H184" si="55">H180-I166</f>
        <v>1449</v>
      </c>
      <c r="I184" s="215"/>
      <c r="J184" s="293"/>
      <c r="K184" s="594"/>
    </row>
    <row r="185" spans="1:18" x14ac:dyDescent="0.2">
      <c r="A185" s="295" t="s">
        <v>51</v>
      </c>
      <c r="B185" s="267">
        <v>199</v>
      </c>
      <c r="C185" s="268">
        <v>506</v>
      </c>
      <c r="D185" s="268">
        <v>764</v>
      </c>
      <c r="E185" s="268">
        <v>607</v>
      </c>
      <c r="F185" s="323">
        <v>540</v>
      </c>
      <c r="G185" s="269">
        <v>331</v>
      </c>
      <c r="H185" s="393">
        <f>SUM(B185:G185)</f>
        <v>2947</v>
      </c>
      <c r="I185" s="271" t="s">
        <v>56</v>
      </c>
      <c r="J185" s="296">
        <f>H171-H185</f>
        <v>0</v>
      </c>
      <c r="K185" s="272">
        <f>J185/H171</f>
        <v>0</v>
      </c>
    </row>
    <row r="186" spans="1:18" x14ac:dyDescent="0.2">
      <c r="A186" s="295" t="s">
        <v>28</v>
      </c>
      <c r="B186" s="218">
        <v>73.5</v>
      </c>
      <c r="C186" s="595">
        <v>72.5</v>
      </c>
      <c r="D186" s="595">
        <v>72</v>
      </c>
      <c r="E186" s="595">
        <v>70.5</v>
      </c>
      <c r="F186" s="322">
        <v>68.5</v>
      </c>
      <c r="G186" s="219">
        <v>67.5</v>
      </c>
      <c r="H186" s="394"/>
      <c r="I186" s="594" t="s">
        <v>57</v>
      </c>
      <c r="J186" s="594">
        <v>67.73</v>
      </c>
      <c r="K186" s="228"/>
    </row>
    <row r="187" spans="1:18" ht="13.5" thickBot="1" x14ac:dyDescent="0.25">
      <c r="A187" s="297" t="s">
        <v>26</v>
      </c>
      <c r="B187" s="348">
        <f>(B186-B172)</f>
        <v>3.5</v>
      </c>
      <c r="C187" s="348">
        <f>C186-C172</f>
        <v>3</v>
      </c>
      <c r="D187" s="348">
        <f>D186-D172</f>
        <v>3</v>
      </c>
      <c r="E187" s="348">
        <f>E186-E172</f>
        <v>3</v>
      </c>
      <c r="F187" s="348">
        <f>F186-F172</f>
        <v>3</v>
      </c>
      <c r="G187" s="226">
        <f>G186-G172</f>
        <v>3</v>
      </c>
      <c r="H187" s="395"/>
      <c r="I187" s="594" t="s">
        <v>26</v>
      </c>
      <c r="J187" s="594">
        <f>J186-J172</f>
        <v>2.9399999999999977</v>
      </c>
      <c r="K187" s="594"/>
    </row>
    <row r="189" spans="1:18" ht="13.5" thickBot="1" x14ac:dyDescent="0.25"/>
    <row r="190" spans="1:18" ht="13.5" thickBot="1" x14ac:dyDescent="0.25">
      <c r="A190" s="278" t="s">
        <v>202</v>
      </c>
      <c r="B190" s="1140" t="s">
        <v>50</v>
      </c>
      <c r="C190" s="1141"/>
      <c r="D190" s="1141"/>
      <c r="E190" s="1141"/>
      <c r="F190" s="1141"/>
      <c r="G190" s="1142"/>
      <c r="H190" s="298" t="s">
        <v>0</v>
      </c>
      <c r="I190" s="640"/>
      <c r="J190" s="640"/>
      <c r="K190" s="640"/>
    </row>
    <row r="191" spans="1:18" ht="11.25" customHeight="1" thickBot="1" x14ac:dyDescent="0.25">
      <c r="A191" s="231" t="s">
        <v>54</v>
      </c>
      <c r="B191" s="266">
        <v>1</v>
      </c>
      <c r="C191" s="279">
        <v>2</v>
      </c>
      <c r="D191" s="280">
        <v>3</v>
      </c>
      <c r="E191" s="279">
        <v>4</v>
      </c>
      <c r="F191" s="280">
        <v>5</v>
      </c>
      <c r="G191" s="276">
        <v>6</v>
      </c>
      <c r="H191" s="392">
        <v>218</v>
      </c>
      <c r="I191" s="213"/>
      <c r="J191" s="640"/>
      <c r="K191" s="640"/>
      <c r="M191" s="611" t="s">
        <v>113</v>
      </c>
      <c r="N191" s="612" t="s">
        <v>211</v>
      </c>
      <c r="O191" s="612" t="s">
        <v>147</v>
      </c>
      <c r="P191" s="613" t="s">
        <v>146</v>
      </c>
      <c r="Q191" s="614" t="s">
        <v>174</v>
      </c>
      <c r="R191" s="536"/>
    </row>
    <row r="192" spans="1:18" x14ac:dyDescent="0.2">
      <c r="A192" s="231" t="s">
        <v>2</v>
      </c>
      <c r="B192" s="233">
        <v>1</v>
      </c>
      <c r="C192" s="234">
        <v>2</v>
      </c>
      <c r="D192" s="300">
        <v>3</v>
      </c>
      <c r="E192" s="330">
        <v>4</v>
      </c>
      <c r="F192" s="331">
        <v>5</v>
      </c>
      <c r="G192" s="382">
        <v>6</v>
      </c>
      <c r="H192" s="385" t="s">
        <v>0</v>
      </c>
      <c r="I192" s="229"/>
      <c r="J192" s="473"/>
      <c r="K192" s="473"/>
      <c r="L192" s="1199" t="s">
        <v>212</v>
      </c>
      <c r="M192" s="352">
        <v>1</v>
      </c>
      <c r="N192" s="232">
        <v>3</v>
      </c>
      <c r="O192" s="232">
        <v>1400</v>
      </c>
      <c r="P192" s="232">
        <v>455</v>
      </c>
      <c r="Q192" s="353">
        <v>79</v>
      </c>
      <c r="R192" s="508"/>
    </row>
    <row r="193" spans="1:18" x14ac:dyDescent="0.2">
      <c r="A193" s="236" t="s">
        <v>3</v>
      </c>
      <c r="B193" s="237">
        <v>1575</v>
      </c>
      <c r="C193" s="238">
        <v>1575</v>
      </c>
      <c r="D193" s="238">
        <v>1575</v>
      </c>
      <c r="E193" s="238">
        <v>1575</v>
      </c>
      <c r="F193" s="238">
        <v>1575</v>
      </c>
      <c r="G193" s="239">
        <v>1575</v>
      </c>
      <c r="H193" s="386">
        <v>1575</v>
      </c>
      <c r="I193" s="285"/>
      <c r="J193" s="473"/>
      <c r="K193" s="228"/>
      <c r="L193" s="1199"/>
      <c r="M193" s="218">
        <v>2</v>
      </c>
      <c r="N193" s="607">
        <v>2</v>
      </c>
      <c r="O193" s="607" t="s">
        <v>206</v>
      </c>
      <c r="P193" s="607">
        <v>738</v>
      </c>
      <c r="Q193" s="219">
        <v>77</v>
      </c>
      <c r="R193" s="508"/>
    </row>
    <row r="194" spans="1:18" x14ac:dyDescent="0.2">
      <c r="A194" s="242" t="s">
        <v>6</v>
      </c>
      <c r="B194" s="243">
        <v>1533</v>
      </c>
      <c r="C194" s="244">
        <v>1541</v>
      </c>
      <c r="D194" s="244">
        <v>1579</v>
      </c>
      <c r="E194" s="244">
        <v>1621</v>
      </c>
      <c r="F194" s="244">
        <v>1620</v>
      </c>
      <c r="G194" s="245">
        <v>1636</v>
      </c>
      <c r="H194" s="387">
        <v>1592</v>
      </c>
      <c r="I194" s="640"/>
      <c r="J194" s="473"/>
      <c r="K194" s="473"/>
      <c r="L194" s="1199"/>
      <c r="M194" s="218">
        <v>3</v>
      </c>
      <c r="N194" s="607">
        <v>1</v>
      </c>
      <c r="O194" s="607" t="s">
        <v>210</v>
      </c>
      <c r="P194" s="607">
        <v>284</v>
      </c>
      <c r="Q194" s="219">
        <v>76</v>
      </c>
      <c r="R194" s="508"/>
    </row>
    <row r="195" spans="1:18" x14ac:dyDescent="0.2">
      <c r="A195" s="231" t="s">
        <v>7</v>
      </c>
      <c r="B195" s="523">
        <v>78.599999999999994</v>
      </c>
      <c r="C195" s="531">
        <v>78.900000000000006</v>
      </c>
      <c r="D195" s="531">
        <v>73.7</v>
      </c>
      <c r="E195" s="531">
        <v>88.9</v>
      </c>
      <c r="F195" s="531">
        <v>80</v>
      </c>
      <c r="G195" s="524">
        <v>95.8</v>
      </c>
      <c r="H195" s="388">
        <v>78.400000000000006</v>
      </c>
      <c r="I195" s="525"/>
      <c r="J195" s="642"/>
      <c r="K195" s="473"/>
      <c r="M195" s="610">
        <v>1</v>
      </c>
      <c r="N195" s="490">
        <v>4</v>
      </c>
      <c r="O195" s="607" t="s">
        <v>209</v>
      </c>
      <c r="P195" s="607">
        <v>336</v>
      </c>
      <c r="Q195" s="219">
        <v>77</v>
      </c>
      <c r="R195" s="508"/>
    </row>
    <row r="196" spans="1:18" x14ac:dyDescent="0.2">
      <c r="A196" s="231" t="s">
        <v>8</v>
      </c>
      <c r="B196" s="252">
        <v>7.2999999999999995E-2</v>
      </c>
      <c r="C196" s="253">
        <v>7.8E-2</v>
      </c>
      <c r="D196" s="253">
        <v>0.08</v>
      </c>
      <c r="E196" s="253">
        <v>6.5000000000000002E-2</v>
      </c>
      <c r="F196" s="253">
        <v>6.8000000000000005E-2</v>
      </c>
      <c r="G196" s="254">
        <v>5.1999999999999998E-2</v>
      </c>
      <c r="H196" s="389">
        <v>7.3999999999999996E-2</v>
      </c>
      <c r="I196" s="292"/>
      <c r="J196" s="293"/>
      <c r="K196" s="640"/>
      <c r="M196" s="610">
        <v>2</v>
      </c>
      <c r="N196" s="490">
        <v>5</v>
      </c>
      <c r="O196" s="607" t="s">
        <v>207</v>
      </c>
      <c r="P196" s="607">
        <v>733</v>
      </c>
      <c r="Q196" s="219">
        <v>73</v>
      </c>
      <c r="R196" s="508"/>
    </row>
    <row r="197" spans="1:18" ht="13.5" thickBot="1" x14ac:dyDescent="0.25">
      <c r="A197" s="242" t="s">
        <v>1</v>
      </c>
      <c r="B197" s="257">
        <f t="shared" ref="B197" si="56">B194/B193*100-100</f>
        <v>-2.6666666666666572</v>
      </c>
      <c r="C197" s="258">
        <f>C194/C193*100-100</f>
        <v>-2.1587301587301653</v>
      </c>
      <c r="D197" s="258">
        <f t="shared" ref="D197:H197" si="57">D194/D193*100-100</f>
        <v>0.25396825396826728</v>
      </c>
      <c r="E197" s="258">
        <f t="shared" si="57"/>
        <v>2.9206349206349245</v>
      </c>
      <c r="F197" s="258">
        <f t="shared" si="57"/>
        <v>2.857142857142847</v>
      </c>
      <c r="G197" s="259">
        <f t="shared" si="57"/>
        <v>3.8730158730158735</v>
      </c>
      <c r="H197" s="390">
        <f t="shared" si="57"/>
        <v>1.0793650793650755</v>
      </c>
      <c r="I197" s="640"/>
      <c r="J197" s="293"/>
      <c r="K197" s="640"/>
      <c r="M197" s="216">
        <v>3</v>
      </c>
      <c r="N197" s="217">
        <v>6</v>
      </c>
      <c r="O197" s="217" t="s">
        <v>208</v>
      </c>
      <c r="P197" s="217">
        <v>407</v>
      </c>
      <c r="Q197" s="410">
        <v>72</v>
      </c>
      <c r="R197" s="508"/>
    </row>
    <row r="198" spans="1:18" ht="13.5" thickBot="1" x14ac:dyDescent="0.25">
      <c r="A198" s="261" t="s">
        <v>27</v>
      </c>
      <c r="B198" s="262">
        <f>B194-B180</f>
        <v>193</v>
      </c>
      <c r="C198" s="263">
        <f>C194-C180</f>
        <v>141</v>
      </c>
      <c r="D198" s="263">
        <f t="shared" ref="D198:G198" si="58">D194-D180</f>
        <v>133</v>
      </c>
      <c r="E198" s="263">
        <f t="shared" si="58"/>
        <v>142</v>
      </c>
      <c r="F198" s="263">
        <f t="shared" si="58"/>
        <v>142</v>
      </c>
      <c r="G198" s="264">
        <f t="shared" si="58"/>
        <v>142</v>
      </c>
      <c r="H198" s="391">
        <f t="shared" ref="H198" si="59">H194-I180</f>
        <v>1592</v>
      </c>
      <c r="I198" s="215"/>
      <c r="J198" s="293"/>
      <c r="K198" s="640"/>
    </row>
    <row r="199" spans="1:18" x14ac:dyDescent="0.2">
      <c r="A199" s="295" t="s">
        <v>51</v>
      </c>
      <c r="B199" s="267">
        <v>199</v>
      </c>
      <c r="C199" s="268">
        <v>505</v>
      </c>
      <c r="D199" s="268">
        <v>764</v>
      </c>
      <c r="E199" s="268">
        <v>606</v>
      </c>
      <c r="F199" s="323">
        <v>540</v>
      </c>
      <c r="G199" s="269">
        <v>331</v>
      </c>
      <c r="H199" s="393">
        <f>SUM(B199:G199)</f>
        <v>2945</v>
      </c>
      <c r="I199" s="271" t="s">
        <v>56</v>
      </c>
      <c r="J199" s="296">
        <f>H185-H199</f>
        <v>2</v>
      </c>
      <c r="K199" s="272">
        <f>J199/H185</f>
        <v>6.7865626060400412E-4</v>
      </c>
    </row>
    <row r="200" spans="1:18" x14ac:dyDescent="0.2">
      <c r="A200" s="295" t="s">
        <v>28</v>
      </c>
      <c r="B200" s="218">
        <v>78</v>
      </c>
      <c r="C200" s="641">
        <v>77</v>
      </c>
      <c r="D200" s="641">
        <v>76.5</v>
      </c>
      <c r="E200" s="641">
        <v>74.5</v>
      </c>
      <c r="F200" s="322">
        <v>72.5</v>
      </c>
      <c r="G200" s="219">
        <v>71.5</v>
      </c>
      <c r="H200" s="394"/>
      <c r="I200" s="640" t="s">
        <v>57</v>
      </c>
      <c r="J200" s="640">
        <v>70.77</v>
      </c>
      <c r="K200" s="228"/>
    </row>
    <row r="201" spans="1:18" ht="13.5" thickBot="1" x14ac:dyDescent="0.25">
      <c r="A201" s="297" t="s">
        <v>26</v>
      </c>
      <c r="B201" s="348">
        <f>(B200-B186)</f>
        <v>4.5</v>
      </c>
      <c r="C201" s="348">
        <f>C200-C186</f>
        <v>4.5</v>
      </c>
      <c r="D201" s="348">
        <f>D200-D186</f>
        <v>4.5</v>
      </c>
      <c r="E201" s="348">
        <f>E200-E186</f>
        <v>4</v>
      </c>
      <c r="F201" s="348">
        <f>F200-F186</f>
        <v>4</v>
      </c>
      <c r="G201" s="226">
        <f>G200-G186</f>
        <v>4</v>
      </c>
      <c r="H201" s="395"/>
      <c r="I201" s="640" t="s">
        <v>26</v>
      </c>
      <c r="J201" s="640">
        <f>J200-J186</f>
        <v>3.039999999999992</v>
      </c>
      <c r="K201" s="640"/>
    </row>
    <row r="202" spans="1:18" x14ac:dyDescent="0.2">
      <c r="A202" s="640"/>
      <c r="B202" s="640">
        <v>78</v>
      </c>
      <c r="C202" s="640"/>
      <c r="D202" s="640"/>
      <c r="E202" s="640"/>
      <c r="F202" s="640"/>
      <c r="G202" s="640"/>
      <c r="H202" s="640"/>
      <c r="I202" s="640"/>
      <c r="J202" s="640"/>
      <c r="K202" s="640"/>
    </row>
    <row r="203" spans="1:18" s="644" customFormat="1" x14ac:dyDescent="0.2"/>
    <row r="204" spans="1:18" ht="13.5" thickBot="1" x14ac:dyDescent="0.25">
      <c r="B204" s="200">
        <v>76</v>
      </c>
      <c r="C204" s="200">
        <v>77</v>
      </c>
      <c r="D204" s="200">
        <v>79</v>
      </c>
      <c r="E204" s="200">
        <v>77</v>
      </c>
      <c r="F204" s="200">
        <v>73</v>
      </c>
      <c r="G204" s="200">
        <v>72</v>
      </c>
    </row>
    <row r="205" spans="1:18" ht="13.5" thickBot="1" x14ac:dyDescent="0.25">
      <c r="A205" s="278" t="s">
        <v>230</v>
      </c>
      <c r="B205" s="1137" t="s">
        <v>50</v>
      </c>
      <c r="C205" s="1138"/>
      <c r="D205" s="1138"/>
      <c r="E205" s="1138"/>
      <c r="F205" s="1138"/>
      <c r="G205" s="1139"/>
      <c r="H205" s="298" t="s">
        <v>0</v>
      </c>
      <c r="I205" s="631"/>
      <c r="J205" s="631"/>
      <c r="K205" s="631"/>
    </row>
    <row r="206" spans="1:18" x14ac:dyDescent="0.2">
      <c r="A206" s="231" t="s">
        <v>54</v>
      </c>
      <c r="B206" s="646">
        <v>1</v>
      </c>
      <c r="C206" s="643">
        <v>2</v>
      </c>
      <c r="D206" s="643">
        <v>3</v>
      </c>
      <c r="E206" s="646">
        <v>1</v>
      </c>
      <c r="F206" s="643">
        <v>2</v>
      </c>
      <c r="G206" s="643">
        <v>3</v>
      </c>
      <c r="H206" s="392">
        <v>220</v>
      </c>
      <c r="I206" s="213"/>
      <c r="J206" s="631"/>
      <c r="K206" s="631"/>
    </row>
    <row r="207" spans="1:18" ht="13.5" thickBot="1" x14ac:dyDescent="0.25">
      <c r="A207" s="231" t="s">
        <v>2</v>
      </c>
      <c r="B207" s="455">
        <v>3</v>
      </c>
      <c r="C207" s="449">
        <v>2</v>
      </c>
      <c r="D207" s="647">
        <v>1</v>
      </c>
      <c r="E207" s="647">
        <v>1</v>
      </c>
      <c r="F207" s="449">
        <v>2</v>
      </c>
      <c r="G207" s="455">
        <v>3</v>
      </c>
      <c r="H207" s="385" t="s">
        <v>0</v>
      </c>
      <c r="I207" s="229"/>
      <c r="J207" s="473"/>
      <c r="K207" s="473"/>
    </row>
    <row r="208" spans="1:18" x14ac:dyDescent="0.2">
      <c r="A208" s="236" t="s">
        <v>3</v>
      </c>
      <c r="B208" s="456">
        <v>1685</v>
      </c>
      <c r="C208" s="457">
        <v>1685</v>
      </c>
      <c r="D208" s="457">
        <v>1685</v>
      </c>
      <c r="E208" s="457">
        <v>1685</v>
      </c>
      <c r="F208" s="457">
        <v>1685</v>
      </c>
      <c r="G208" s="459">
        <v>1685</v>
      </c>
      <c r="H208" s="386">
        <v>1685</v>
      </c>
      <c r="I208" s="285"/>
      <c r="J208" s="473"/>
      <c r="K208" s="228"/>
    </row>
    <row r="209" spans="1:11" x14ac:dyDescent="0.2">
      <c r="A209" s="242" t="s">
        <v>6</v>
      </c>
      <c r="B209" s="243">
        <v>1876</v>
      </c>
      <c r="C209" s="244">
        <v>1701</v>
      </c>
      <c r="D209" s="244">
        <v>1549</v>
      </c>
      <c r="E209" s="244">
        <v>1661</v>
      </c>
      <c r="F209" s="244">
        <v>1738</v>
      </c>
      <c r="G209" s="245">
        <v>1807</v>
      </c>
      <c r="H209" s="387">
        <v>1713</v>
      </c>
      <c r="I209" s="631"/>
      <c r="J209" s="473"/>
      <c r="K209" s="473"/>
    </row>
    <row r="210" spans="1:11" x14ac:dyDescent="0.2">
      <c r="A210" s="231" t="s">
        <v>7</v>
      </c>
      <c r="B210" s="523">
        <v>100</v>
      </c>
      <c r="C210" s="531">
        <v>92.7</v>
      </c>
      <c r="D210" s="531">
        <v>88.2</v>
      </c>
      <c r="E210" s="531">
        <v>100</v>
      </c>
      <c r="F210" s="531">
        <v>98.2</v>
      </c>
      <c r="G210" s="524">
        <v>96.7</v>
      </c>
      <c r="H210" s="388">
        <v>86.4</v>
      </c>
      <c r="I210" s="525"/>
      <c r="J210" s="632"/>
      <c r="K210" s="473"/>
    </row>
    <row r="211" spans="1:11" x14ac:dyDescent="0.2">
      <c r="A211" s="231" t="s">
        <v>8</v>
      </c>
      <c r="B211" s="252">
        <v>4.4999999999999998E-2</v>
      </c>
      <c r="C211" s="253">
        <v>5.6000000000000001E-2</v>
      </c>
      <c r="D211" s="253">
        <v>6.0999999999999999E-2</v>
      </c>
      <c r="E211" s="253">
        <v>5.1999999999999998E-2</v>
      </c>
      <c r="F211" s="253">
        <v>4.2000000000000003E-2</v>
      </c>
      <c r="G211" s="254">
        <v>0.04</v>
      </c>
      <c r="H211" s="389">
        <v>7.2999999999999995E-2</v>
      </c>
      <c r="I211" s="292"/>
      <c r="J211" s="293"/>
      <c r="K211" s="631"/>
    </row>
    <row r="212" spans="1:11" x14ac:dyDescent="0.2">
      <c r="A212" s="242" t="s">
        <v>1</v>
      </c>
      <c r="B212" s="257">
        <f t="shared" ref="B212" si="60">B209/B208*100-100</f>
        <v>11.335311572700292</v>
      </c>
      <c r="C212" s="258">
        <f>C209/C208*100-100</f>
        <v>0.94955489614243049</v>
      </c>
      <c r="D212" s="258">
        <f t="shared" ref="D212:H212" si="61">D209/D208*100-100</f>
        <v>-8.0712166172106805</v>
      </c>
      <c r="E212" s="258">
        <f t="shared" si="61"/>
        <v>-1.4243323442136528</v>
      </c>
      <c r="F212" s="258">
        <f t="shared" si="61"/>
        <v>3.1454005934718197</v>
      </c>
      <c r="G212" s="259">
        <f t="shared" si="61"/>
        <v>7.2403560830860698</v>
      </c>
      <c r="H212" s="390">
        <f t="shared" si="61"/>
        <v>1.661721068249264</v>
      </c>
      <c r="I212" s="631"/>
      <c r="J212" s="293"/>
      <c r="K212" s="631"/>
    </row>
    <row r="213" spans="1:11" ht="13.5" thickBot="1" x14ac:dyDescent="0.25">
      <c r="A213" s="261" t="s">
        <v>27</v>
      </c>
      <c r="B213" s="220">
        <f>B209-B194</f>
        <v>343</v>
      </c>
      <c r="C213" s="221">
        <f>C209-C194</f>
        <v>160</v>
      </c>
      <c r="D213" s="221">
        <f t="shared" ref="D213:G213" si="62">D209-D194</f>
        <v>-30</v>
      </c>
      <c r="E213" s="221">
        <f t="shared" si="62"/>
        <v>40</v>
      </c>
      <c r="F213" s="221">
        <f t="shared" si="62"/>
        <v>118</v>
      </c>
      <c r="G213" s="226">
        <f t="shared" si="62"/>
        <v>171</v>
      </c>
      <c r="H213" s="391">
        <f t="shared" ref="H213" si="63">H209-I194</f>
        <v>1713</v>
      </c>
      <c r="I213" s="215"/>
      <c r="J213" s="293"/>
      <c r="K213" s="631"/>
    </row>
    <row r="214" spans="1:11" x14ac:dyDescent="0.2">
      <c r="A214" s="295" t="s">
        <v>51</v>
      </c>
      <c r="B214" s="267">
        <v>283</v>
      </c>
      <c r="C214" s="268">
        <v>737</v>
      </c>
      <c r="D214" s="268">
        <v>454</v>
      </c>
      <c r="E214" s="268">
        <v>333</v>
      </c>
      <c r="F214" s="323">
        <v>731</v>
      </c>
      <c r="G214" s="269">
        <v>405</v>
      </c>
      <c r="H214" s="393">
        <f>SUM(B214:G214)</f>
        <v>2943</v>
      </c>
      <c r="I214" s="271" t="s">
        <v>56</v>
      </c>
      <c r="J214" s="296">
        <f>H199-H214</f>
        <v>2</v>
      </c>
      <c r="K214" s="272">
        <f>J214/H199</f>
        <v>6.7911714770797966E-4</v>
      </c>
    </row>
    <row r="215" spans="1:11" x14ac:dyDescent="0.2">
      <c r="A215" s="295" t="s">
        <v>28</v>
      </c>
      <c r="B215" s="218">
        <v>82</v>
      </c>
      <c r="C215" s="643">
        <v>83.5</v>
      </c>
      <c r="D215" s="643">
        <v>86.5</v>
      </c>
      <c r="E215" s="643">
        <v>84</v>
      </c>
      <c r="F215" s="322">
        <v>79.5</v>
      </c>
      <c r="G215" s="219">
        <v>78</v>
      </c>
      <c r="H215" s="394"/>
      <c r="I215" s="631" t="s">
        <v>57</v>
      </c>
      <c r="J215" s="631">
        <v>75.75</v>
      </c>
      <c r="K215" s="228"/>
    </row>
    <row r="216" spans="1:11" ht="13.5" thickBot="1" x14ac:dyDescent="0.25">
      <c r="A216" s="297" t="s">
        <v>26</v>
      </c>
      <c r="B216" s="658">
        <f>(B215-B204)</f>
        <v>6</v>
      </c>
      <c r="C216" s="659">
        <f t="shared" ref="C216:G216" si="64">(C215-C204)</f>
        <v>6.5</v>
      </c>
      <c r="D216" s="659">
        <f t="shared" si="64"/>
        <v>7.5</v>
      </c>
      <c r="E216" s="659">
        <f t="shared" si="64"/>
        <v>7</v>
      </c>
      <c r="F216" s="659">
        <f t="shared" si="64"/>
        <v>6.5</v>
      </c>
      <c r="G216" s="660">
        <f t="shared" si="64"/>
        <v>6</v>
      </c>
      <c r="H216" s="395"/>
      <c r="I216" s="631" t="s">
        <v>26</v>
      </c>
      <c r="J216" s="577">
        <f>J215-J200</f>
        <v>4.980000000000004</v>
      </c>
      <c r="K216" s="631"/>
    </row>
    <row r="219" spans="1:11" ht="13.5" thickBot="1" x14ac:dyDescent="0.25"/>
    <row r="220" spans="1:11" ht="13.5" thickBot="1" x14ac:dyDescent="0.25">
      <c r="A220" s="278" t="s">
        <v>237</v>
      </c>
      <c r="B220" s="1137" t="s">
        <v>50</v>
      </c>
      <c r="C220" s="1138"/>
      <c r="D220" s="1138"/>
      <c r="E220" s="1138"/>
      <c r="F220" s="1138"/>
      <c r="G220" s="1139"/>
      <c r="H220" s="298" t="s">
        <v>0</v>
      </c>
      <c r="I220" s="652"/>
      <c r="J220" s="652"/>
      <c r="K220" s="652"/>
    </row>
    <row r="221" spans="1:11" x14ac:dyDescent="0.2">
      <c r="A221" s="231" t="s">
        <v>54</v>
      </c>
      <c r="B221" s="646">
        <v>1</v>
      </c>
      <c r="C221" s="653">
        <v>2</v>
      </c>
      <c r="D221" s="653">
        <v>3</v>
      </c>
      <c r="E221" s="646">
        <v>1</v>
      </c>
      <c r="F221" s="653">
        <v>2</v>
      </c>
      <c r="G221" s="653">
        <v>3</v>
      </c>
      <c r="H221" s="392">
        <v>217</v>
      </c>
      <c r="I221" s="213"/>
      <c r="J221" s="652"/>
      <c r="K221" s="652"/>
    </row>
    <row r="222" spans="1:11" ht="13.5" thickBot="1" x14ac:dyDescent="0.25">
      <c r="A222" s="231" t="s">
        <v>2</v>
      </c>
      <c r="B222" s="455">
        <v>3</v>
      </c>
      <c r="C222" s="449">
        <v>2</v>
      </c>
      <c r="D222" s="647">
        <v>1</v>
      </c>
      <c r="E222" s="647">
        <v>1</v>
      </c>
      <c r="F222" s="449">
        <v>2</v>
      </c>
      <c r="G222" s="455">
        <v>3</v>
      </c>
      <c r="H222" s="385" t="s">
        <v>0</v>
      </c>
      <c r="I222" s="229"/>
      <c r="J222" s="473"/>
      <c r="K222" s="473"/>
    </row>
    <row r="223" spans="1:11" x14ac:dyDescent="0.2">
      <c r="A223" s="236" t="s">
        <v>3</v>
      </c>
      <c r="B223" s="456">
        <v>1800</v>
      </c>
      <c r="C223" s="457">
        <v>1800</v>
      </c>
      <c r="D223" s="457">
        <v>1800</v>
      </c>
      <c r="E223" s="457">
        <v>1800</v>
      </c>
      <c r="F223" s="457">
        <v>1800</v>
      </c>
      <c r="G223" s="459">
        <v>1800</v>
      </c>
      <c r="H223" s="386">
        <v>1800</v>
      </c>
      <c r="I223" s="285"/>
      <c r="J223" s="473"/>
      <c r="K223" s="228"/>
    </row>
    <row r="224" spans="1:11" x14ac:dyDescent="0.2">
      <c r="A224" s="242" t="s">
        <v>6</v>
      </c>
      <c r="B224" s="243">
        <v>1991</v>
      </c>
      <c r="C224" s="244">
        <v>1792</v>
      </c>
      <c r="D224" s="244">
        <v>1655</v>
      </c>
      <c r="E224" s="244">
        <v>1735</v>
      </c>
      <c r="F224" s="244">
        <v>1822</v>
      </c>
      <c r="G224" s="245">
        <v>1938</v>
      </c>
      <c r="H224" s="387">
        <v>1811</v>
      </c>
      <c r="I224" s="652"/>
      <c r="J224" s="473"/>
      <c r="K224" s="473"/>
    </row>
    <row r="225" spans="1:11" x14ac:dyDescent="0.2">
      <c r="A225" s="231" t="s">
        <v>7</v>
      </c>
      <c r="B225" s="523">
        <v>100</v>
      </c>
      <c r="C225" s="531">
        <v>98.2</v>
      </c>
      <c r="D225" s="531">
        <v>88.2</v>
      </c>
      <c r="E225" s="531">
        <v>87</v>
      </c>
      <c r="F225" s="531">
        <v>98.1</v>
      </c>
      <c r="G225" s="524">
        <v>90</v>
      </c>
      <c r="H225" s="388">
        <v>82.9</v>
      </c>
      <c r="I225" s="525"/>
      <c r="J225" s="654"/>
      <c r="K225" s="473"/>
    </row>
    <row r="226" spans="1:11" x14ac:dyDescent="0.2">
      <c r="A226" s="231" t="s">
        <v>8</v>
      </c>
      <c r="B226" s="252">
        <v>4.7E-2</v>
      </c>
      <c r="C226" s="253">
        <v>5.0999999999999997E-2</v>
      </c>
      <c r="D226" s="253">
        <v>6.8000000000000005E-2</v>
      </c>
      <c r="E226" s="253">
        <v>6.5000000000000002E-2</v>
      </c>
      <c r="F226" s="253">
        <v>0.05</v>
      </c>
      <c r="G226" s="254">
        <v>7.0000000000000007E-2</v>
      </c>
      <c r="H226" s="389">
        <v>7.9000000000000001E-2</v>
      </c>
      <c r="I226" s="292"/>
      <c r="J226" s="293"/>
      <c r="K226" s="652"/>
    </row>
    <row r="227" spans="1:11" x14ac:dyDescent="0.2">
      <c r="A227" s="242" t="s">
        <v>1</v>
      </c>
      <c r="B227" s="257">
        <f t="shared" ref="B227" si="65">B224/B223*100-100</f>
        <v>10.6111111111111</v>
      </c>
      <c r="C227" s="258">
        <f>C224/C223*100-100</f>
        <v>-0.44444444444444287</v>
      </c>
      <c r="D227" s="258">
        <f t="shared" ref="D227:H227" si="66">D224/D223*100-100</f>
        <v>-8.0555555555555571</v>
      </c>
      <c r="E227" s="258">
        <f t="shared" si="66"/>
        <v>-3.6111111111111143</v>
      </c>
      <c r="F227" s="258">
        <f t="shared" si="66"/>
        <v>1.2222222222222143</v>
      </c>
      <c r="G227" s="259">
        <f t="shared" si="66"/>
        <v>7.6666666666666714</v>
      </c>
      <c r="H227" s="390">
        <f t="shared" si="66"/>
        <v>0.61111111111111427</v>
      </c>
      <c r="I227" s="652"/>
      <c r="J227" s="293"/>
      <c r="K227" s="652"/>
    </row>
    <row r="228" spans="1:11" ht="13.5" thickBot="1" x14ac:dyDescent="0.25">
      <c r="A228" s="261" t="s">
        <v>27</v>
      </c>
      <c r="B228" s="262">
        <f>B224-B209</f>
        <v>115</v>
      </c>
      <c r="C228" s="263">
        <f>C224-C209</f>
        <v>91</v>
      </c>
      <c r="D228" s="263">
        <f t="shared" ref="D228:G228" si="67">D224-D209</f>
        <v>106</v>
      </c>
      <c r="E228" s="263">
        <f t="shared" si="67"/>
        <v>74</v>
      </c>
      <c r="F228" s="263">
        <f t="shared" si="67"/>
        <v>84</v>
      </c>
      <c r="G228" s="264">
        <f t="shared" si="67"/>
        <v>131</v>
      </c>
      <c r="H228" s="391">
        <f t="shared" ref="H228" si="68">H224-I209</f>
        <v>1811</v>
      </c>
      <c r="I228" s="215"/>
      <c r="J228" s="293"/>
      <c r="K228" s="652"/>
    </row>
    <row r="229" spans="1:11" x14ac:dyDescent="0.2">
      <c r="A229" s="273" t="s">
        <v>51</v>
      </c>
      <c r="B229" s="267">
        <v>283</v>
      </c>
      <c r="C229" s="268">
        <v>737</v>
      </c>
      <c r="D229" s="268">
        <v>453</v>
      </c>
      <c r="E229" s="268">
        <v>332</v>
      </c>
      <c r="F229" s="268">
        <v>730</v>
      </c>
      <c r="G229" s="269">
        <v>405</v>
      </c>
      <c r="H229" s="393">
        <f>SUM(B229:G229)</f>
        <v>2940</v>
      </c>
      <c r="I229" s="271" t="s">
        <v>56</v>
      </c>
      <c r="J229" s="296">
        <f>H214-H229</f>
        <v>3</v>
      </c>
      <c r="K229" s="272">
        <f>J229/H214</f>
        <v>1.0193679918450561E-3</v>
      </c>
    </row>
    <row r="230" spans="1:11" x14ac:dyDescent="0.2">
      <c r="A230" s="273" t="s">
        <v>28</v>
      </c>
      <c r="B230" s="218">
        <v>89</v>
      </c>
      <c r="C230" s="656">
        <v>91.5</v>
      </c>
      <c r="D230" s="656">
        <v>94.5</v>
      </c>
      <c r="E230" s="656">
        <v>92</v>
      </c>
      <c r="F230" s="656">
        <v>87.5</v>
      </c>
      <c r="G230" s="219">
        <v>85</v>
      </c>
      <c r="H230" s="394"/>
      <c r="I230" s="652" t="s">
        <v>57</v>
      </c>
      <c r="J230" s="652">
        <v>78.98</v>
      </c>
      <c r="K230" s="228"/>
    </row>
    <row r="231" spans="1:11" ht="13.5" thickBot="1" x14ac:dyDescent="0.25">
      <c r="A231" s="274" t="s">
        <v>26</v>
      </c>
      <c r="B231" s="220">
        <f>(B230-B215)</f>
        <v>7</v>
      </c>
      <c r="C231" s="221">
        <f t="shared" ref="C231:G231" si="69">(C230-C215)</f>
        <v>8</v>
      </c>
      <c r="D231" s="221">
        <f t="shared" si="69"/>
        <v>8</v>
      </c>
      <c r="E231" s="221">
        <f t="shared" si="69"/>
        <v>8</v>
      </c>
      <c r="F231" s="221">
        <f t="shared" si="69"/>
        <v>8</v>
      </c>
      <c r="G231" s="226">
        <f t="shared" si="69"/>
        <v>7</v>
      </c>
      <c r="H231" s="395"/>
      <c r="I231" s="652" t="s">
        <v>26</v>
      </c>
      <c r="J231" s="442">
        <f>J230-J215</f>
        <v>3.230000000000004</v>
      </c>
      <c r="K231" s="652"/>
    </row>
    <row r="232" spans="1:11" x14ac:dyDescent="0.2">
      <c r="D232" s="200">
        <v>94.5</v>
      </c>
      <c r="F232" s="200">
        <v>87.5</v>
      </c>
    </row>
    <row r="233" spans="1:11" ht="13.5" thickBot="1" x14ac:dyDescent="0.25"/>
    <row r="234" spans="1:11" ht="13.5" thickBot="1" x14ac:dyDescent="0.25">
      <c r="A234" s="278" t="s">
        <v>238</v>
      </c>
      <c r="B234" s="1137" t="s">
        <v>50</v>
      </c>
      <c r="C234" s="1138"/>
      <c r="D234" s="1138"/>
      <c r="E234" s="1138"/>
      <c r="F234" s="1138"/>
      <c r="G234" s="1139"/>
      <c r="H234" s="298" t="s">
        <v>0</v>
      </c>
      <c r="I234" s="662"/>
      <c r="J234" s="662"/>
      <c r="K234" s="662"/>
    </row>
    <row r="235" spans="1:11" x14ac:dyDescent="0.2">
      <c r="A235" s="231" t="s">
        <v>54</v>
      </c>
      <c r="B235" s="646">
        <v>1</v>
      </c>
      <c r="C235" s="663">
        <v>2</v>
      </c>
      <c r="D235" s="663">
        <v>3</v>
      </c>
      <c r="E235" s="646">
        <v>1</v>
      </c>
      <c r="F235" s="663">
        <v>2</v>
      </c>
      <c r="G235" s="663">
        <v>3</v>
      </c>
      <c r="H235" s="392"/>
      <c r="I235" s="213"/>
      <c r="J235" s="662"/>
      <c r="K235" s="662"/>
    </row>
    <row r="236" spans="1:11" ht="13.5" thickBot="1" x14ac:dyDescent="0.25">
      <c r="A236" s="231" t="s">
        <v>2</v>
      </c>
      <c r="B236" s="455">
        <v>3</v>
      </c>
      <c r="C236" s="449">
        <v>2</v>
      </c>
      <c r="D236" s="647">
        <v>1</v>
      </c>
      <c r="E236" s="647">
        <v>1</v>
      </c>
      <c r="F236" s="449">
        <v>2</v>
      </c>
      <c r="G236" s="455">
        <v>3</v>
      </c>
      <c r="H236" s="385" t="s">
        <v>0</v>
      </c>
      <c r="I236" s="229"/>
      <c r="J236" s="473"/>
      <c r="K236" s="473"/>
    </row>
    <row r="237" spans="1:11" x14ac:dyDescent="0.2">
      <c r="A237" s="236" t="s">
        <v>3</v>
      </c>
      <c r="B237" s="456">
        <v>1925</v>
      </c>
      <c r="C237" s="457">
        <v>1925</v>
      </c>
      <c r="D237" s="457">
        <v>1925</v>
      </c>
      <c r="E237" s="457">
        <v>1925</v>
      </c>
      <c r="F237" s="457">
        <v>1925</v>
      </c>
      <c r="G237" s="459">
        <v>1925</v>
      </c>
      <c r="H237" s="386">
        <v>1925</v>
      </c>
      <c r="I237" s="285"/>
      <c r="J237" s="473"/>
      <c r="K237" s="228"/>
    </row>
    <row r="238" spans="1:11" x14ac:dyDescent="0.2">
      <c r="A238" s="242" t="s">
        <v>6</v>
      </c>
      <c r="B238" s="243">
        <v>2143</v>
      </c>
      <c r="C238" s="244">
        <v>1963</v>
      </c>
      <c r="D238" s="244">
        <v>1844</v>
      </c>
      <c r="E238" s="244">
        <v>1938</v>
      </c>
      <c r="F238" s="244">
        <v>1955</v>
      </c>
      <c r="G238" s="245">
        <v>2044</v>
      </c>
      <c r="H238" s="387">
        <v>1968</v>
      </c>
      <c r="I238" s="662"/>
      <c r="J238" s="473"/>
      <c r="K238" s="473"/>
    </row>
    <row r="239" spans="1:11" x14ac:dyDescent="0.2">
      <c r="A239" s="231" t="s">
        <v>7</v>
      </c>
      <c r="B239" s="523">
        <v>100</v>
      </c>
      <c r="C239" s="531">
        <v>92.3</v>
      </c>
      <c r="D239" s="531">
        <v>79.400000000000006</v>
      </c>
      <c r="E239" s="531">
        <v>92</v>
      </c>
      <c r="F239" s="531">
        <v>94.4</v>
      </c>
      <c r="G239" s="524">
        <v>100</v>
      </c>
      <c r="H239" s="388">
        <v>84.3</v>
      </c>
      <c r="I239" s="525"/>
      <c r="J239" s="665"/>
      <c r="K239" s="473"/>
    </row>
    <row r="240" spans="1:11" x14ac:dyDescent="0.2">
      <c r="A240" s="231" t="s">
        <v>8</v>
      </c>
      <c r="B240" s="252">
        <v>4.7E-2</v>
      </c>
      <c r="C240" s="253">
        <v>5.8000000000000003E-2</v>
      </c>
      <c r="D240" s="253">
        <v>7.4999999999999997E-2</v>
      </c>
      <c r="E240" s="253">
        <v>6.3E-2</v>
      </c>
      <c r="F240" s="253">
        <v>4.9000000000000002E-2</v>
      </c>
      <c r="G240" s="254">
        <v>5.0999999999999997E-2</v>
      </c>
      <c r="H240" s="389">
        <v>7.0000000000000007E-2</v>
      </c>
      <c r="I240" s="292"/>
      <c r="J240" s="293"/>
      <c r="K240" s="662"/>
    </row>
    <row r="241" spans="1:11" x14ac:dyDescent="0.2">
      <c r="A241" s="242" t="s">
        <v>1</v>
      </c>
      <c r="B241" s="257">
        <f t="shared" ref="B241" si="70">B238/B237*100-100</f>
        <v>11.324675324675312</v>
      </c>
      <c r="C241" s="258">
        <f>C238/C237*100-100</f>
        <v>1.9740259740259773</v>
      </c>
      <c r="D241" s="258">
        <f t="shared" ref="D241:H241" si="71">D238/D237*100-100</f>
        <v>-4.2077922077922096</v>
      </c>
      <c r="E241" s="258">
        <f t="shared" si="71"/>
        <v>0.67532467532467422</v>
      </c>
      <c r="F241" s="258">
        <f t="shared" si="71"/>
        <v>1.5584415584415581</v>
      </c>
      <c r="G241" s="259">
        <f t="shared" si="71"/>
        <v>6.1818181818181728</v>
      </c>
      <c r="H241" s="390">
        <f t="shared" si="71"/>
        <v>2.2337662337662323</v>
      </c>
      <c r="I241" s="662"/>
      <c r="J241" s="293"/>
      <c r="K241" s="662"/>
    </row>
    <row r="242" spans="1:11" ht="13.5" thickBot="1" x14ac:dyDescent="0.25">
      <c r="A242" s="261" t="s">
        <v>27</v>
      </c>
      <c r="B242" s="262">
        <f>B238-B224</f>
        <v>152</v>
      </c>
      <c r="C242" s="263">
        <f t="shared" ref="C242:H242" si="72">C238-C224</f>
        <v>171</v>
      </c>
      <c r="D242" s="263">
        <f t="shared" si="72"/>
        <v>189</v>
      </c>
      <c r="E242" s="263">
        <f t="shared" si="72"/>
        <v>203</v>
      </c>
      <c r="F242" s="263">
        <f t="shared" si="72"/>
        <v>133</v>
      </c>
      <c r="G242" s="264">
        <f t="shared" si="72"/>
        <v>106</v>
      </c>
      <c r="H242" s="391">
        <f t="shared" si="72"/>
        <v>157</v>
      </c>
      <c r="I242" s="215"/>
      <c r="J242" s="293"/>
      <c r="K242" s="662"/>
    </row>
    <row r="243" spans="1:11" x14ac:dyDescent="0.2">
      <c r="A243" s="273" t="s">
        <v>51</v>
      </c>
      <c r="B243" s="267">
        <v>283</v>
      </c>
      <c r="C243" s="268">
        <v>737</v>
      </c>
      <c r="D243" s="268">
        <v>453</v>
      </c>
      <c r="E243" s="268">
        <v>332</v>
      </c>
      <c r="F243" s="268">
        <v>729</v>
      </c>
      <c r="G243" s="269">
        <v>404</v>
      </c>
      <c r="H243" s="393">
        <f>SUM(B243:G243)</f>
        <v>2938</v>
      </c>
      <c r="I243" s="271" t="s">
        <v>56</v>
      </c>
      <c r="J243" s="296">
        <f>H229-H243</f>
        <v>2</v>
      </c>
      <c r="K243" s="272">
        <f>J243/H228</f>
        <v>1.1043622308117063E-3</v>
      </c>
    </row>
    <row r="244" spans="1:11" x14ac:dyDescent="0.2">
      <c r="A244" s="273" t="s">
        <v>28</v>
      </c>
      <c r="B244" s="218">
        <v>95</v>
      </c>
      <c r="C244" s="666">
        <v>98</v>
      </c>
      <c r="D244" s="666">
        <v>101</v>
      </c>
      <c r="E244" s="666">
        <v>98.5</v>
      </c>
      <c r="F244" s="666">
        <v>94</v>
      </c>
      <c r="G244" s="219">
        <v>91</v>
      </c>
      <c r="H244" s="394"/>
      <c r="I244" s="662" t="s">
        <v>57</v>
      </c>
      <c r="J244" s="662">
        <v>89.95</v>
      </c>
      <c r="K244" s="228"/>
    </row>
    <row r="245" spans="1:11" ht="13.5" thickBot="1" x14ac:dyDescent="0.25">
      <c r="A245" s="274" t="s">
        <v>26</v>
      </c>
      <c r="B245" s="220">
        <f>(B244-B230)</f>
        <v>6</v>
      </c>
      <c r="C245" s="221">
        <f t="shared" ref="C245:G245" si="73">(C244-C230)</f>
        <v>6.5</v>
      </c>
      <c r="D245" s="221">
        <f t="shared" si="73"/>
        <v>6.5</v>
      </c>
      <c r="E245" s="221">
        <f t="shared" si="73"/>
        <v>6.5</v>
      </c>
      <c r="F245" s="221">
        <f t="shared" si="73"/>
        <v>6.5</v>
      </c>
      <c r="G245" s="226">
        <f t="shared" si="73"/>
        <v>6</v>
      </c>
      <c r="H245" s="395"/>
      <c r="I245" s="662" t="s">
        <v>26</v>
      </c>
      <c r="J245" s="668">
        <f>J244-J230</f>
        <v>10.969999999999999</v>
      </c>
      <c r="K245" s="364" t="s">
        <v>239</v>
      </c>
    </row>
    <row r="247" spans="1:11" ht="13.5" thickBot="1" x14ac:dyDescent="0.25">
      <c r="C247" s="667"/>
      <c r="D247" s="667"/>
      <c r="E247" s="667"/>
      <c r="F247" s="667"/>
      <c r="G247" s="667"/>
    </row>
    <row r="248" spans="1:11" ht="13.5" thickBot="1" x14ac:dyDescent="0.25">
      <c r="A248" s="278" t="s">
        <v>240</v>
      </c>
      <c r="B248" s="1137" t="s">
        <v>50</v>
      </c>
      <c r="C248" s="1138"/>
      <c r="D248" s="1138"/>
      <c r="E248" s="1138"/>
      <c r="F248" s="1138"/>
      <c r="G248" s="1139"/>
      <c r="H248" s="298" t="s">
        <v>0</v>
      </c>
      <c r="I248" s="670"/>
      <c r="J248" s="670"/>
      <c r="K248" s="670"/>
    </row>
    <row r="249" spans="1:11" x14ac:dyDescent="0.2">
      <c r="A249" s="231" t="s">
        <v>54</v>
      </c>
      <c r="B249" s="646">
        <v>1</v>
      </c>
      <c r="C249" s="671">
        <v>2</v>
      </c>
      <c r="D249" s="671">
        <v>3</v>
      </c>
      <c r="E249" s="646">
        <v>1</v>
      </c>
      <c r="F249" s="671">
        <v>2</v>
      </c>
      <c r="G249" s="671">
        <v>3</v>
      </c>
      <c r="H249" s="392">
        <v>217</v>
      </c>
      <c r="I249" s="213"/>
      <c r="J249" s="670"/>
      <c r="K249" s="670"/>
    </row>
    <row r="250" spans="1:11" ht="13.5" thickBot="1" x14ac:dyDescent="0.25">
      <c r="A250" s="231" t="s">
        <v>2</v>
      </c>
      <c r="B250" s="455">
        <v>3</v>
      </c>
      <c r="C250" s="449">
        <v>2</v>
      </c>
      <c r="D250" s="647">
        <v>1</v>
      </c>
      <c r="E250" s="647">
        <v>1</v>
      </c>
      <c r="F250" s="449">
        <v>2</v>
      </c>
      <c r="G250" s="455">
        <v>3</v>
      </c>
      <c r="H250" s="385" t="s">
        <v>0</v>
      </c>
      <c r="I250" s="229"/>
      <c r="J250" s="473"/>
      <c r="K250" s="473"/>
    </row>
    <row r="251" spans="1:11" x14ac:dyDescent="0.2">
      <c r="A251" s="236" t="s">
        <v>3</v>
      </c>
      <c r="B251" s="456">
        <v>2070</v>
      </c>
      <c r="C251" s="457">
        <v>2070</v>
      </c>
      <c r="D251" s="457">
        <v>2070</v>
      </c>
      <c r="E251" s="457">
        <v>2070</v>
      </c>
      <c r="F251" s="457">
        <v>2070</v>
      </c>
      <c r="G251" s="459">
        <v>2070</v>
      </c>
      <c r="H251" s="386">
        <v>2070</v>
      </c>
      <c r="I251" s="285"/>
      <c r="J251" s="473"/>
      <c r="K251" s="228"/>
    </row>
    <row r="252" spans="1:11" x14ac:dyDescent="0.2">
      <c r="A252" s="242" t="s">
        <v>6</v>
      </c>
      <c r="B252" s="243">
        <v>2274</v>
      </c>
      <c r="C252" s="244">
        <v>2177</v>
      </c>
      <c r="D252" s="244">
        <v>2077</v>
      </c>
      <c r="E252" s="244">
        <v>2072</v>
      </c>
      <c r="F252" s="244">
        <v>2134</v>
      </c>
      <c r="G252" s="245">
        <v>2263</v>
      </c>
      <c r="H252" s="387">
        <v>2161</v>
      </c>
      <c r="I252" s="670"/>
      <c r="J252" s="473"/>
      <c r="K252" s="473"/>
    </row>
    <row r="253" spans="1:11" x14ac:dyDescent="0.2">
      <c r="A253" s="231" t="s">
        <v>7</v>
      </c>
      <c r="B253" s="523">
        <v>80</v>
      </c>
      <c r="C253" s="531">
        <v>88.9</v>
      </c>
      <c r="D253" s="531">
        <v>91.7</v>
      </c>
      <c r="E253" s="531">
        <v>87.9</v>
      </c>
      <c r="F253" s="531">
        <v>94.5</v>
      </c>
      <c r="G253" s="524">
        <v>100</v>
      </c>
      <c r="H253" s="388">
        <v>85.3</v>
      </c>
      <c r="I253" s="525"/>
      <c r="J253" s="672"/>
      <c r="K253" s="473"/>
    </row>
    <row r="254" spans="1:11" x14ac:dyDescent="0.2">
      <c r="A254" s="231" t="s">
        <v>8</v>
      </c>
      <c r="B254" s="252">
        <v>6.8000000000000005E-2</v>
      </c>
      <c r="C254" s="253">
        <v>5.8999999999999997E-2</v>
      </c>
      <c r="D254" s="253">
        <v>6.3E-2</v>
      </c>
      <c r="E254" s="253">
        <v>6.6000000000000003E-2</v>
      </c>
      <c r="F254" s="253">
        <v>4.9000000000000002E-2</v>
      </c>
      <c r="G254" s="254">
        <v>4.7E-2</v>
      </c>
      <c r="H254" s="389">
        <v>6.6000000000000003E-2</v>
      </c>
      <c r="I254" s="292"/>
      <c r="J254" s="293"/>
      <c r="K254" s="670"/>
    </row>
    <row r="255" spans="1:11" x14ac:dyDescent="0.2">
      <c r="A255" s="242" t="s">
        <v>1</v>
      </c>
      <c r="B255" s="257">
        <f t="shared" ref="B255" si="74">B252/B251*100-100</f>
        <v>9.85507246376811</v>
      </c>
      <c r="C255" s="258">
        <f>C252/C251*100-100</f>
        <v>5.1690821256038788</v>
      </c>
      <c r="D255" s="258">
        <f t="shared" ref="D255:H255" si="75">D252/D251*100-100</f>
        <v>0.3381642512077434</v>
      </c>
      <c r="E255" s="258">
        <f t="shared" si="75"/>
        <v>9.6618357487926687E-2</v>
      </c>
      <c r="F255" s="258">
        <f t="shared" si="75"/>
        <v>3.0917874396135403</v>
      </c>
      <c r="G255" s="259">
        <f t="shared" si="75"/>
        <v>9.3236714975845558</v>
      </c>
      <c r="H255" s="390">
        <f t="shared" si="75"/>
        <v>4.3961352657004795</v>
      </c>
      <c r="I255" s="670"/>
      <c r="J255" s="293"/>
      <c r="K255" s="670"/>
    </row>
    <row r="256" spans="1:11" ht="13.5" thickBot="1" x14ac:dyDescent="0.25">
      <c r="A256" s="261" t="s">
        <v>27</v>
      </c>
      <c r="B256" s="262">
        <f>B252-B238</f>
        <v>131</v>
      </c>
      <c r="C256" s="263">
        <f t="shared" ref="C256:H256" si="76">C252-C238</f>
        <v>214</v>
      </c>
      <c r="D256" s="263">
        <f t="shared" si="76"/>
        <v>233</v>
      </c>
      <c r="E256" s="263">
        <f t="shared" si="76"/>
        <v>134</v>
      </c>
      <c r="F256" s="263">
        <f t="shared" si="76"/>
        <v>179</v>
      </c>
      <c r="G256" s="264">
        <f t="shared" si="76"/>
        <v>219</v>
      </c>
      <c r="H256" s="391">
        <f t="shared" si="76"/>
        <v>193</v>
      </c>
      <c r="I256" s="215"/>
      <c r="J256" s="293"/>
      <c r="K256" s="670"/>
    </row>
    <row r="257" spans="1:11" x14ac:dyDescent="0.2">
      <c r="A257" s="273" t="s">
        <v>51</v>
      </c>
      <c r="B257" s="267">
        <v>283</v>
      </c>
      <c r="C257" s="268">
        <v>736</v>
      </c>
      <c r="D257" s="268">
        <v>453</v>
      </c>
      <c r="E257" s="268">
        <v>332</v>
      </c>
      <c r="F257" s="268">
        <v>729</v>
      </c>
      <c r="G257" s="269">
        <v>404</v>
      </c>
      <c r="H257" s="393">
        <f>SUM(B257:G257)</f>
        <v>2937</v>
      </c>
      <c r="I257" s="271" t="s">
        <v>56</v>
      </c>
      <c r="J257" s="296">
        <f>H243-H257</f>
        <v>1</v>
      </c>
      <c r="K257" s="272">
        <f>J257/H242</f>
        <v>6.369426751592357E-3</v>
      </c>
    </row>
    <row r="258" spans="1:11" x14ac:dyDescent="0.2">
      <c r="A258" s="273" t="s">
        <v>28</v>
      </c>
      <c r="B258" s="218">
        <v>101</v>
      </c>
      <c r="C258" s="671">
        <v>104</v>
      </c>
      <c r="D258" s="671">
        <v>107</v>
      </c>
      <c r="E258" s="671">
        <v>105</v>
      </c>
      <c r="F258" s="671">
        <v>100</v>
      </c>
      <c r="G258" s="219">
        <v>96.5</v>
      </c>
      <c r="H258" s="394"/>
      <c r="I258" s="670" t="s">
        <v>57</v>
      </c>
      <c r="J258" s="670">
        <v>96.31</v>
      </c>
      <c r="K258" s="228"/>
    </row>
    <row r="259" spans="1:11" ht="13.5" thickBot="1" x14ac:dyDescent="0.25">
      <c r="A259" s="274" t="s">
        <v>26</v>
      </c>
      <c r="B259" s="220">
        <f>(B258-B244)</f>
        <v>6</v>
      </c>
      <c r="C259" s="221">
        <f t="shared" ref="C259:G259" si="77">(C258-C244)</f>
        <v>6</v>
      </c>
      <c r="D259" s="221">
        <f t="shared" si="77"/>
        <v>6</v>
      </c>
      <c r="E259" s="221">
        <f t="shared" si="77"/>
        <v>6.5</v>
      </c>
      <c r="F259" s="221">
        <f t="shared" si="77"/>
        <v>6</v>
      </c>
      <c r="G259" s="226">
        <f t="shared" si="77"/>
        <v>5.5</v>
      </c>
      <c r="H259" s="395"/>
      <c r="I259" s="670" t="s">
        <v>26</v>
      </c>
      <c r="J259" s="674">
        <f>J258-J244</f>
        <v>6.3599999999999994</v>
      </c>
      <c r="K259" s="527"/>
    </row>
    <row r="261" spans="1:11" ht="13.5" thickBot="1" x14ac:dyDescent="0.25"/>
    <row r="262" spans="1:11" ht="13.5" thickBot="1" x14ac:dyDescent="0.25">
      <c r="A262" s="278" t="s">
        <v>241</v>
      </c>
      <c r="B262" s="1137" t="s">
        <v>50</v>
      </c>
      <c r="C262" s="1138"/>
      <c r="D262" s="1138"/>
      <c r="E262" s="1138"/>
      <c r="F262" s="1138"/>
      <c r="G262" s="1139"/>
      <c r="H262" s="298" t="s">
        <v>0</v>
      </c>
      <c r="I262" s="676"/>
      <c r="J262" s="676"/>
      <c r="K262" s="676"/>
    </row>
    <row r="263" spans="1:11" x14ac:dyDescent="0.2">
      <c r="A263" s="231" t="s">
        <v>54</v>
      </c>
      <c r="B263" s="646">
        <v>1</v>
      </c>
      <c r="C263" s="677">
        <v>2</v>
      </c>
      <c r="D263" s="677">
        <v>3</v>
      </c>
      <c r="E263" s="646">
        <v>4</v>
      </c>
      <c r="F263" s="677">
        <v>5</v>
      </c>
      <c r="G263" s="677">
        <v>6</v>
      </c>
      <c r="H263" s="392">
        <v>217</v>
      </c>
      <c r="I263" s="213"/>
      <c r="J263" s="676"/>
      <c r="K263" s="676"/>
    </row>
    <row r="264" spans="1:11" ht="13.5" thickBot="1" x14ac:dyDescent="0.25">
      <c r="A264" s="231" t="s">
        <v>2</v>
      </c>
      <c r="B264" s="455">
        <v>3</v>
      </c>
      <c r="C264" s="449">
        <v>2</v>
      </c>
      <c r="D264" s="647">
        <v>1</v>
      </c>
      <c r="E264" s="647">
        <v>1</v>
      </c>
      <c r="F264" s="449">
        <v>2</v>
      </c>
      <c r="G264" s="455">
        <v>3</v>
      </c>
      <c r="H264" s="385" t="s">
        <v>0</v>
      </c>
      <c r="I264" s="229"/>
      <c r="J264" s="473"/>
      <c r="K264" s="473"/>
    </row>
    <row r="265" spans="1:11" x14ac:dyDescent="0.2">
      <c r="A265" s="236" t="s">
        <v>3</v>
      </c>
      <c r="B265" s="456">
        <v>2220</v>
      </c>
      <c r="C265" s="457">
        <v>2220</v>
      </c>
      <c r="D265" s="457">
        <v>2220</v>
      </c>
      <c r="E265" s="457">
        <v>2220</v>
      </c>
      <c r="F265" s="457">
        <v>2220</v>
      </c>
      <c r="G265" s="459">
        <v>2220</v>
      </c>
      <c r="H265" s="386">
        <v>2220</v>
      </c>
      <c r="I265" s="285"/>
      <c r="J265" s="473"/>
      <c r="K265" s="228"/>
    </row>
    <row r="266" spans="1:11" x14ac:dyDescent="0.2">
      <c r="A266" s="242" t="s">
        <v>6</v>
      </c>
      <c r="B266" s="243">
        <v>2461</v>
      </c>
      <c r="C266" s="244">
        <v>2349</v>
      </c>
      <c r="D266" s="244">
        <v>2277</v>
      </c>
      <c r="E266" s="244">
        <v>2248</v>
      </c>
      <c r="F266" s="244">
        <v>2317</v>
      </c>
      <c r="G266" s="245">
        <v>2356</v>
      </c>
      <c r="H266" s="387">
        <v>2331</v>
      </c>
      <c r="I266" s="676"/>
      <c r="J266" s="473"/>
      <c r="K266" s="473"/>
    </row>
    <row r="267" spans="1:11" x14ac:dyDescent="0.2">
      <c r="A267" s="231" t="s">
        <v>7</v>
      </c>
      <c r="B267" s="523">
        <v>81</v>
      </c>
      <c r="C267" s="531">
        <v>85.5</v>
      </c>
      <c r="D267" s="531">
        <v>72.2</v>
      </c>
      <c r="E267" s="531">
        <v>75</v>
      </c>
      <c r="F267" s="531">
        <v>81.5</v>
      </c>
      <c r="G267" s="524">
        <v>90</v>
      </c>
      <c r="H267" s="388">
        <v>80.2</v>
      </c>
      <c r="I267" s="525"/>
      <c r="J267" s="678"/>
      <c r="K267" s="473"/>
    </row>
    <row r="268" spans="1:11" x14ac:dyDescent="0.2">
      <c r="A268" s="231" t="s">
        <v>8</v>
      </c>
      <c r="B268" s="523">
        <v>7.9</v>
      </c>
      <c r="C268" s="531">
        <v>6.3</v>
      </c>
      <c r="D268" s="531">
        <v>9.8000000000000007</v>
      </c>
      <c r="E268" s="531">
        <v>7.7</v>
      </c>
      <c r="F268" s="531">
        <v>7.2</v>
      </c>
      <c r="G268" s="524">
        <v>6.2</v>
      </c>
      <c r="H268" s="388">
        <v>7.7</v>
      </c>
      <c r="I268" s="292"/>
      <c r="J268" s="293"/>
      <c r="K268" s="676"/>
    </row>
    <row r="269" spans="1:11" x14ac:dyDescent="0.2">
      <c r="A269" s="242" t="s">
        <v>1</v>
      </c>
      <c r="B269" s="257">
        <f t="shared" ref="B269" si="78">B266/B265*100-100</f>
        <v>10.85585585585585</v>
      </c>
      <c r="C269" s="258">
        <f>C266/C265*100-100</f>
        <v>5.810810810810807</v>
      </c>
      <c r="D269" s="258">
        <f t="shared" ref="D269:H269" si="79">D266/D265*100-100</f>
        <v>2.5675675675675791</v>
      </c>
      <c r="E269" s="258">
        <f t="shared" si="79"/>
        <v>1.2612612612612679</v>
      </c>
      <c r="F269" s="258">
        <f t="shared" si="79"/>
        <v>4.3693693693693803</v>
      </c>
      <c r="G269" s="259">
        <f t="shared" si="79"/>
        <v>6.1261261261261239</v>
      </c>
      <c r="H269" s="390">
        <f t="shared" si="79"/>
        <v>5</v>
      </c>
      <c r="I269" s="676"/>
      <c r="J269" s="293"/>
      <c r="K269" s="676"/>
    </row>
    <row r="270" spans="1:11" ht="13.5" thickBot="1" x14ac:dyDescent="0.25">
      <c r="A270" s="261" t="s">
        <v>27</v>
      </c>
      <c r="B270" s="262">
        <f>B266-B252</f>
        <v>187</v>
      </c>
      <c r="C270" s="263">
        <f t="shared" ref="C270:H270" si="80">C266-C252</f>
        <v>172</v>
      </c>
      <c r="D270" s="263">
        <f t="shared" si="80"/>
        <v>200</v>
      </c>
      <c r="E270" s="263">
        <f t="shared" si="80"/>
        <v>176</v>
      </c>
      <c r="F270" s="263">
        <f t="shared" si="80"/>
        <v>183</v>
      </c>
      <c r="G270" s="264">
        <f t="shared" si="80"/>
        <v>93</v>
      </c>
      <c r="H270" s="391">
        <f t="shared" si="80"/>
        <v>170</v>
      </c>
      <c r="I270" s="215"/>
      <c r="J270" s="293"/>
      <c r="K270" s="676"/>
    </row>
    <row r="271" spans="1:11" x14ac:dyDescent="0.2">
      <c r="A271" s="273" t="s">
        <v>51</v>
      </c>
      <c r="B271" s="267">
        <v>283</v>
      </c>
      <c r="C271" s="268">
        <v>735</v>
      </c>
      <c r="D271" s="268">
        <v>451</v>
      </c>
      <c r="E271" s="268">
        <v>330</v>
      </c>
      <c r="F271" s="268">
        <v>728</v>
      </c>
      <c r="G271" s="269">
        <v>401</v>
      </c>
      <c r="H271" s="393">
        <f>SUM(B271:G271)</f>
        <v>2928</v>
      </c>
      <c r="I271" s="271" t="s">
        <v>56</v>
      </c>
      <c r="J271" s="296">
        <f>H257-H271</f>
        <v>9</v>
      </c>
      <c r="K271" s="272">
        <f>J271/H256</f>
        <v>4.6632124352331605E-2</v>
      </c>
    </row>
    <row r="272" spans="1:11" x14ac:dyDescent="0.2">
      <c r="A272" s="273" t="s">
        <v>28</v>
      </c>
      <c r="B272" s="218">
        <v>107</v>
      </c>
      <c r="C272" s="677">
        <v>110</v>
      </c>
      <c r="D272" s="677">
        <v>113</v>
      </c>
      <c r="E272" s="677">
        <v>111.5</v>
      </c>
      <c r="F272" s="677">
        <v>106</v>
      </c>
      <c r="G272" s="219">
        <v>102.5</v>
      </c>
      <c r="H272" s="394"/>
      <c r="I272" s="676" t="s">
        <v>57</v>
      </c>
      <c r="J272" s="676">
        <v>102.58</v>
      </c>
      <c r="K272" s="228"/>
    </row>
    <row r="273" spans="1:11" ht="13.5" thickBot="1" x14ac:dyDescent="0.25">
      <c r="A273" s="274" t="s">
        <v>26</v>
      </c>
      <c r="B273" s="220">
        <f>(B272-B258)</f>
        <v>6</v>
      </c>
      <c r="C273" s="221">
        <f t="shared" ref="C273:G273" si="81">(C272-C258)</f>
        <v>6</v>
      </c>
      <c r="D273" s="221">
        <f t="shared" si="81"/>
        <v>6</v>
      </c>
      <c r="E273" s="221">
        <f t="shared" si="81"/>
        <v>6.5</v>
      </c>
      <c r="F273" s="221">
        <f t="shared" si="81"/>
        <v>6</v>
      </c>
      <c r="G273" s="226">
        <f t="shared" si="81"/>
        <v>6</v>
      </c>
      <c r="H273" s="395"/>
      <c r="I273" s="676" t="s">
        <v>26</v>
      </c>
      <c r="J273" s="698">
        <f>J272-J258</f>
        <v>6.269999999999996</v>
      </c>
      <c r="K273" s="527"/>
    </row>
    <row r="275" spans="1:11" ht="13.5" thickBot="1" x14ac:dyDescent="0.25"/>
    <row r="276" spans="1:11" ht="13.5" thickBot="1" x14ac:dyDescent="0.25">
      <c r="A276" s="278" t="s">
        <v>242</v>
      </c>
      <c r="B276" s="1137" t="s">
        <v>50</v>
      </c>
      <c r="C276" s="1138"/>
      <c r="D276" s="1138"/>
      <c r="E276" s="1138"/>
      <c r="F276" s="1138"/>
      <c r="G276" s="1139"/>
      <c r="H276" s="298" t="s">
        <v>0</v>
      </c>
      <c r="I276" s="680"/>
      <c r="J276" s="680"/>
      <c r="K276" s="680"/>
    </row>
    <row r="277" spans="1:11" x14ac:dyDescent="0.2">
      <c r="A277" s="231" t="s">
        <v>54</v>
      </c>
      <c r="B277" s="646">
        <v>1</v>
      </c>
      <c r="C277" s="681">
        <v>2</v>
      </c>
      <c r="D277" s="681">
        <v>3</v>
      </c>
      <c r="E277" s="646">
        <v>4</v>
      </c>
      <c r="F277" s="681">
        <v>5</v>
      </c>
      <c r="G277" s="681">
        <v>6</v>
      </c>
      <c r="H277" s="392">
        <v>217</v>
      </c>
      <c r="I277" s="213"/>
      <c r="J277" s="680"/>
      <c r="K277" s="680"/>
    </row>
    <row r="278" spans="1:11" ht="13.5" thickBot="1" x14ac:dyDescent="0.25">
      <c r="A278" s="231" t="s">
        <v>2</v>
      </c>
      <c r="B278" s="455">
        <v>3</v>
      </c>
      <c r="C278" s="449">
        <v>2</v>
      </c>
      <c r="D278" s="647">
        <v>1</v>
      </c>
      <c r="E278" s="647">
        <v>1</v>
      </c>
      <c r="F278" s="449">
        <v>2</v>
      </c>
      <c r="G278" s="455">
        <v>3</v>
      </c>
      <c r="H278" s="385" t="s">
        <v>0</v>
      </c>
      <c r="I278" s="229"/>
      <c r="J278" s="473"/>
      <c r="K278" s="473"/>
    </row>
    <row r="279" spans="1:11" x14ac:dyDescent="0.2">
      <c r="A279" s="236" t="s">
        <v>3</v>
      </c>
      <c r="B279" s="456">
        <v>2385</v>
      </c>
      <c r="C279" s="457">
        <v>2385</v>
      </c>
      <c r="D279" s="457">
        <v>2385</v>
      </c>
      <c r="E279" s="457">
        <v>2385</v>
      </c>
      <c r="F279" s="457">
        <v>2385</v>
      </c>
      <c r="G279" s="459">
        <v>2385</v>
      </c>
      <c r="H279" s="386">
        <v>2385</v>
      </c>
      <c r="I279" s="285"/>
      <c r="J279" s="473"/>
      <c r="K279" s="228"/>
    </row>
    <row r="280" spans="1:11" x14ac:dyDescent="0.2">
      <c r="A280" s="242" t="s">
        <v>6</v>
      </c>
      <c r="B280" s="243">
        <v>2697</v>
      </c>
      <c r="C280" s="244">
        <v>2540</v>
      </c>
      <c r="D280" s="244">
        <v>2498</v>
      </c>
      <c r="E280" s="244">
        <v>2528</v>
      </c>
      <c r="F280" s="244">
        <v>2511</v>
      </c>
      <c r="G280" s="245">
        <v>2543</v>
      </c>
      <c r="H280" s="387">
        <v>2541</v>
      </c>
      <c r="I280" s="680"/>
      <c r="J280" s="473"/>
      <c r="K280" s="473"/>
    </row>
    <row r="281" spans="1:11" x14ac:dyDescent="0.2">
      <c r="A281" s="231" t="s">
        <v>7</v>
      </c>
      <c r="B281" s="523">
        <v>95.2</v>
      </c>
      <c r="C281" s="531">
        <v>81.8</v>
      </c>
      <c r="D281" s="531">
        <v>60.6</v>
      </c>
      <c r="E281" s="531">
        <v>83.3</v>
      </c>
      <c r="F281" s="531">
        <v>83.3</v>
      </c>
      <c r="G281" s="524">
        <v>86.7</v>
      </c>
      <c r="H281" s="388">
        <v>80.599999999999994</v>
      </c>
      <c r="I281" s="525"/>
      <c r="J281" s="683"/>
      <c r="K281" s="473"/>
    </row>
    <row r="282" spans="1:11" x14ac:dyDescent="0.2">
      <c r="A282" s="231" t="s">
        <v>8</v>
      </c>
      <c r="B282" s="523">
        <v>5.8</v>
      </c>
      <c r="C282" s="531">
        <v>7.4</v>
      </c>
      <c r="D282" s="531">
        <v>10.1</v>
      </c>
      <c r="E282" s="531">
        <v>7.2</v>
      </c>
      <c r="F282" s="531">
        <v>7.4</v>
      </c>
      <c r="G282" s="524">
        <v>7.4</v>
      </c>
      <c r="H282" s="388">
        <v>7.9</v>
      </c>
      <c r="I282" s="292"/>
      <c r="J282" s="293"/>
      <c r="K282" s="680"/>
    </row>
    <row r="283" spans="1:11" x14ac:dyDescent="0.2">
      <c r="A283" s="242" t="s">
        <v>1</v>
      </c>
      <c r="B283" s="257">
        <f t="shared" ref="B283" si="82">B280/B279*100-100</f>
        <v>13.081761006289298</v>
      </c>
      <c r="C283" s="258">
        <f>C280/C279*100-100</f>
        <v>6.4989517819706464</v>
      </c>
      <c r="D283" s="258">
        <f t="shared" ref="D283:H283" si="83">D280/D279*100-100</f>
        <v>4.7379454926624618</v>
      </c>
      <c r="E283" s="258">
        <f t="shared" si="83"/>
        <v>5.9958071278825855</v>
      </c>
      <c r="F283" s="258">
        <f t="shared" si="83"/>
        <v>5.2830188679245254</v>
      </c>
      <c r="G283" s="259">
        <f t="shared" si="83"/>
        <v>6.6247379454926545</v>
      </c>
      <c r="H283" s="390">
        <f t="shared" si="83"/>
        <v>6.5408805031446491</v>
      </c>
      <c r="I283" s="680"/>
      <c r="J283" s="293"/>
      <c r="K283" s="680"/>
    </row>
    <row r="284" spans="1:11" ht="13.5" thickBot="1" x14ac:dyDescent="0.25">
      <c r="A284" s="261" t="s">
        <v>27</v>
      </c>
      <c r="B284" s="262">
        <f>B280-B266</f>
        <v>236</v>
      </c>
      <c r="C284" s="263">
        <f t="shared" ref="C284:H284" si="84">C280-C266</f>
        <v>191</v>
      </c>
      <c r="D284" s="263">
        <f t="shared" si="84"/>
        <v>221</v>
      </c>
      <c r="E284" s="263">
        <f t="shared" si="84"/>
        <v>280</v>
      </c>
      <c r="F284" s="263">
        <f t="shared" si="84"/>
        <v>194</v>
      </c>
      <c r="G284" s="264">
        <f t="shared" si="84"/>
        <v>187</v>
      </c>
      <c r="H284" s="391">
        <f t="shared" si="84"/>
        <v>210</v>
      </c>
      <c r="I284" s="215"/>
      <c r="J284" s="293"/>
      <c r="K284" s="680"/>
    </row>
    <row r="285" spans="1:11" x14ac:dyDescent="0.2">
      <c r="A285" s="273" t="s">
        <v>51</v>
      </c>
      <c r="B285" s="267">
        <v>281</v>
      </c>
      <c r="C285" s="268">
        <v>735</v>
      </c>
      <c r="D285" s="268">
        <v>449</v>
      </c>
      <c r="E285" s="268">
        <v>328</v>
      </c>
      <c r="F285" s="268">
        <v>727</v>
      </c>
      <c r="G285" s="269">
        <v>401</v>
      </c>
      <c r="H285" s="393">
        <f>SUM(B285:G285)</f>
        <v>2921</v>
      </c>
      <c r="I285" s="271" t="s">
        <v>56</v>
      </c>
      <c r="J285" s="296">
        <f>H271-H285</f>
        <v>7</v>
      </c>
      <c r="K285" s="272">
        <f>J285/H270</f>
        <v>4.1176470588235294E-2</v>
      </c>
    </row>
    <row r="286" spans="1:11" x14ac:dyDescent="0.2">
      <c r="A286" s="273" t="s">
        <v>28</v>
      </c>
      <c r="B286" s="218">
        <v>111.5</v>
      </c>
      <c r="C286" s="681">
        <v>114.5</v>
      </c>
      <c r="D286" s="681">
        <v>117.5</v>
      </c>
      <c r="E286" s="681">
        <v>116</v>
      </c>
      <c r="F286" s="681">
        <v>110.5</v>
      </c>
      <c r="G286" s="219">
        <v>107.5</v>
      </c>
      <c r="H286" s="394"/>
      <c r="I286" s="680" t="s">
        <v>57</v>
      </c>
      <c r="J286" s="680">
        <v>108.58</v>
      </c>
      <c r="K286" s="228"/>
    </row>
    <row r="287" spans="1:11" ht="13.5" thickBot="1" x14ac:dyDescent="0.25">
      <c r="A287" s="274" t="s">
        <v>26</v>
      </c>
      <c r="B287" s="220">
        <f>(B286-B272)</f>
        <v>4.5</v>
      </c>
      <c r="C287" s="221">
        <f t="shared" ref="C287:G287" si="85">(C286-C272)</f>
        <v>4.5</v>
      </c>
      <c r="D287" s="221">
        <f t="shared" si="85"/>
        <v>4.5</v>
      </c>
      <c r="E287" s="221">
        <f t="shared" si="85"/>
        <v>4.5</v>
      </c>
      <c r="F287" s="221">
        <f t="shared" si="85"/>
        <v>4.5</v>
      </c>
      <c r="G287" s="226">
        <f t="shared" si="85"/>
        <v>5</v>
      </c>
      <c r="H287" s="395"/>
      <c r="I287" s="680" t="s">
        <v>26</v>
      </c>
      <c r="J287" s="698">
        <f>J286-J272</f>
        <v>6</v>
      </c>
      <c r="K287" s="527"/>
    </row>
    <row r="289" spans="1:15" ht="13.5" thickBot="1" x14ac:dyDescent="0.25"/>
    <row r="290" spans="1:15" ht="13.5" thickBot="1" x14ac:dyDescent="0.25">
      <c r="A290" s="278" t="s">
        <v>243</v>
      </c>
      <c r="B290" s="1137" t="s">
        <v>50</v>
      </c>
      <c r="C290" s="1138"/>
      <c r="D290" s="1138"/>
      <c r="E290" s="1138"/>
      <c r="F290" s="1138"/>
      <c r="G290" s="1139"/>
      <c r="H290" s="298" t="s">
        <v>0</v>
      </c>
      <c r="I290" s="685"/>
      <c r="J290" s="685"/>
      <c r="K290" s="685"/>
    </row>
    <row r="291" spans="1:15" x14ac:dyDescent="0.2">
      <c r="A291" s="231" t="s">
        <v>54</v>
      </c>
      <c r="B291" s="646">
        <v>1</v>
      </c>
      <c r="C291" s="686">
        <v>2</v>
      </c>
      <c r="D291" s="686">
        <v>3</v>
      </c>
      <c r="E291" s="646">
        <v>4</v>
      </c>
      <c r="F291" s="686">
        <v>5</v>
      </c>
      <c r="G291" s="686">
        <v>6</v>
      </c>
      <c r="H291" s="392">
        <v>217</v>
      </c>
      <c r="I291" s="213"/>
      <c r="J291" s="685"/>
      <c r="K291" s="685"/>
    </row>
    <row r="292" spans="1:15" ht="13.5" thickBot="1" x14ac:dyDescent="0.25">
      <c r="A292" s="231" t="s">
        <v>2</v>
      </c>
      <c r="B292" s="455">
        <v>3</v>
      </c>
      <c r="C292" s="449">
        <v>2</v>
      </c>
      <c r="D292" s="647">
        <v>1</v>
      </c>
      <c r="E292" s="647">
        <v>1</v>
      </c>
      <c r="F292" s="449">
        <v>2</v>
      </c>
      <c r="G292" s="455">
        <v>3</v>
      </c>
      <c r="H292" s="385" t="s">
        <v>0</v>
      </c>
      <c r="I292" s="229"/>
      <c r="J292" s="473"/>
      <c r="K292" s="473"/>
    </row>
    <row r="293" spans="1:15" x14ac:dyDescent="0.2">
      <c r="A293" s="236" t="s">
        <v>3</v>
      </c>
      <c r="B293" s="456">
        <v>2565</v>
      </c>
      <c r="C293" s="457">
        <v>2565</v>
      </c>
      <c r="D293" s="457">
        <v>2565</v>
      </c>
      <c r="E293" s="457">
        <v>2565</v>
      </c>
      <c r="F293" s="457">
        <v>2565</v>
      </c>
      <c r="G293" s="459">
        <v>2565</v>
      </c>
      <c r="H293" s="386">
        <v>2565</v>
      </c>
      <c r="I293" s="285"/>
      <c r="J293" s="473"/>
      <c r="K293" s="228"/>
    </row>
    <row r="294" spans="1:15" x14ac:dyDescent="0.2">
      <c r="A294" s="242" t="s">
        <v>6</v>
      </c>
      <c r="B294" s="243">
        <v>2807</v>
      </c>
      <c r="C294" s="244">
        <v>2711</v>
      </c>
      <c r="D294" s="244">
        <v>2671</v>
      </c>
      <c r="E294" s="244">
        <v>2731</v>
      </c>
      <c r="F294" s="244">
        <v>2645</v>
      </c>
      <c r="G294" s="245">
        <v>2767</v>
      </c>
      <c r="H294" s="387">
        <v>2708</v>
      </c>
      <c r="I294" s="685"/>
      <c r="J294" s="473"/>
      <c r="K294" s="473"/>
    </row>
    <row r="295" spans="1:15" x14ac:dyDescent="0.2">
      <c r="A295" s="231" t="s">
        <v>7</v>
      </c>
      <c r="B295" s="523">
        <v>90.5</v>
      </c>
      <c r="C295" s="531">
        <v>76.400000000000006</v>
      </c>
      <c r="D295" s="531">
        <v>84.8</v>
      </c>
      <c r="E295" s="531">
        <v>91.7</v>
      </c>
      <c r="F295" s="531">
        <v>87</v>
      </c>
      <c r="G295" s="524">
        <v>76.7</v>
      </c>
      <c r="H295" s="388">
        <v>82.9</v>
      </c>
      <c r="I295" s="525"/>
      <c r="J295" s="688"/>
      <c r="K295" s="473"/>
    </row>
    <row r="296" spans="1:15" x14ac:dyDescent="0.2">
      <c r="A296" s="231" t="s">
        <v>8</v>
      </c>
      <c r="B296" s="523">
        <v>6.6</v>
      </c>
      <c r="C296" s="531">
        <v>7.6</v>
      </c>
      <c r="D296" s="531">
        <v>7.8</v>
      </c>
      <c r="E296" s="531">
        <v>6.5</v>
      </c>
      <c r="F296" s="531">
        <v>7</v>
      </c>
      <c r="G296" s="524">
        <v>7.6</v>
      </c>
      <c r="H296" s="388">
        <v>7.4</v>
      </c>
      <c r="I296" s="292"/>
      <c r="J296" s="293"/>
      <c r="K296" s="685"/>
    </row>
    <row r="297" spans="1:15" x14ac:dyDescent="0.2">
      <c r="A297" s="242" t="s">
        <v>1</v>
      </c>
      <c r="B297" s="257">
        <f t="shared" ref="B297" si="86">B294/B293*100-100</f>
        <v>9.4346978557504855</v>
      </c>
      <c r="C297" s="258">
        <f>C294/C293*100-100</f>
        <v>5.6920077972709464</v>
      </c>
      <c r="D297" s="258">
        <f t="shared" ref="D297:H297" si="87">D294/D293*100-100</f>
        <v>4.1325536062378063</v>
      </c>
      <c r="E297" s="258">
        <f t="shared" si="87"/>
        <v>6.4717348927875236</v>
      </c>
      <c r="F297" s="258">
        <f t="shared" si="87"/>
        <v>3.1189083820662802</v>
      </c>
      <c r="G297" s="259">
        <f t="shared" si="87"/>
        <v>7.8752436647173454</v>
      </c>
      <c r="H297" s="390">
        <f t="shared" si="87"/>
        <v>5.5750487329434719</v>
      </c>
      <c r="I297" s="685"/>
      <c r="J297" s="293"/>
      <c r="K297" s="685"/>
    </row>
    <row r="298" spans="1:15" ht="13.5" thickBot="1" x14ac:dyDescent="0.25">
      <c r="A298" s="261" t="s">
        <v>27</v>
      </c>
      <c r="B298" s="262">
        <f>B294-B280</f>
        <v>110</v>
      </c>
      <c r="C298" s="263">
        <f t="shared" ref="C298:H298" si="88">C294-C280</f>
        <v>171</v>
      </c>
      <c r="D298" s="263">
        <f t="shared" si="88"/>
        <v>173</v>
      </c>
      <c r="E298" s="263">
        <f t="shared" si="88"/>
        <v>203</v>
      </c>
      <c r="F298" s="263">
        <f t="shared" si="88"/>
        <v>134</v>
      </c>
      <c r="G298" s="264">
        <f t="shared" si="88"/>
        <v>224</v>
      </c>
      <c r="H298" s="391">
        <f t="shared" si="88"/>
        <v>167</v>
      </c>
      <c r="I298" s="215"/>
      <c r="J298" s="293"/>
      <c r="K298" s="685"/>
    </row>
    <row r="299" spans="1:15" x14ac:dyDescent="0.2">
      <c r="A299" s="273" t="s">
        <v>51</v>
      </c>
      <c r="B299" s="267">
        <v>280</v>
      </c>
      <c r="C299" s="268">
        <v>702</v>
      </c>
      <c r="D299" s="268">
        <v>426</v>
      </c>
      <c r="E299" s="268">
        <v>310</v>
      </c>
      <c r="F299" s="268">
        <v>705</v>
      </c>
      <c r="G299" s="269">
        <v>393</v>
      </c>
      <c r="H299" s="393">
        <f>SUM(B299:G299)</f>
        <v>2816</v>
      </c>
      <c r="I299" s="271" t="s">
        <v>56</v>
      </c>
      <c r="J299" s="691">
        <f>H285-H299</f>
        <v>105</v>
      </c>
      <c r="K299" s="272">
        <f>J299/H284</f>
        <v>0.5</v>
      </c>
      <c r="L299" s="692" t="s">
        <v>244</v>
      </c>
    </row>
    <row r="300" spans="1:15" x14ac:dyDescent="0.2">
      <c r="A300" s="273" t="s">
        <v>28</v>
      </c>
      <c r="B300" s="218">
        <v>116</v>
      </c>
      <c r="C300" s="686">
        <v>119</v>
      </c>
      <c r="D300" s="686">
        <v>122</v>
      </c>
      <c r="E300" s="686">
        <v>120.5</v>
      </c>
      <c r="F300" s="686">
        <v>115.5</v>
      </c>
      <c r="G300" s="219">
        <v>112</v>
      </c>
      <c r="H300" s="394"/>
      <c r="I300" s="685" t="s">
        <v>57</v>
      </c>
      <c r="J300" s="685">
        <v>113.04</v>
      </c>
      <c r="K300" s="228"/>
      <c r="L300" s="228" t="s">
        <v>245</v>
      </c>
    </row>
    <row r="301" spans="1:15" ht="13.5" thickBot="1" x14ac:dyDescent="0.25">
      <c r="A301" s="274" t="s">
        <v>26</v>
      </c>
      <c r="B301" s="220">
        <f>(B300-B286)</f>
        <v>4.5</v>
      </c>
      <c r="C301" s="221">
        <f t="shared" ref="C301:G301" si="89">(C300-C286)</f>
        <v>4.5</v>
      </c>
      <c r="D301" s="221">
        <f t="shared" si="89"/>
        <v>4.5</v>
      </c>
      <c r="E301" s="221">
        <f t="shared" si="89"/>
        <v>4.5</v>
      </c>
      <c r="F301" s="221">
        <f t="shared" si="89"/>
        <v>5</v>
      </c>
      <c r="G301" s="226">
        <f t="shared" si="89"/>
        <v>4.5</v>
      </c>
      <c r="H301" s="395"/>
      <c r="I301" s="685" t="s">
        <v>26</v>
      </c>
      <c r="J301" s="698">
        <f>J300-J286</f>
        <v>4.460000000000008</v>
      </c>
      <c r="K301" s="527"/>
    </row>
    <row r="303" spans="1:15" ht="13.5" thickBot="1" x14ac:dyDescent="0.25"/>
    <row r="304" spans="1:15" ht="13.5" thickBot="1" x14ac:dyDescent="0.25">
      <c r="A304" s="278" t="s">
        <v>246</v>
      </c>
      <c r="B304" s="1140" t="s">
        <v>50</v>
      </c>
      <c r="C304" s="1141"/>
      <c r="D304" s="1141"/>
      <c r="E304" s="1141"/>
      <c r="F304" s="1141"/>
      <c r="G304" s="1141"/>
      <c r="H304" s="1142"/>
      <c r="I304" s="1134" t="s">
        <v>0</v>
      </c>
      <c r="J304" s="693"/>
      <c r="K304" s="693"/>
      <c r="L304" s="693"/>
      <c r="N304" s="200"/>
      <c r="O304" s="606"/>
    </row>
    <row r="305" spans="1:15" x14ac:dyDescent="0.2">
      <c r="A305" s="231" t="s">
        <v>54</v>
      </c>
      <c r="B305" s="301">
        <v>1</v>
      </c>
      <c r="C305" s="325">
        <v>2</v>
      </c>
      <c r="D305" s="325">
        <v>3</v>
      </c>
      <c r="E305" s="225">
        <v>4</v>
      </c>
      <c r="F305" s="325">
        <v>5</v>
      </c>
      <c r="G305" s="325">
        <v>6</v>
      </c>
      <c r="H305" s="325">
        <v>7</v>
      </c>
      <c r="I305" s="1135"/>
      <c r="J305" s="213"/>
      <c r="K305" s="693"/>
      <c r="L305" s="693"/>
      <c r="N305" s="200"/>
      <c r="O305" s="606"/>
    </row>
    <row r="306" spans="1:15" x14ac:dyDescent="0.2">
      <c r="A306" s="231" t="s">
        <v>2</v>
      </c>
      <c r="B306" s="706">
        <v>3</v>
      </c>
      <c r="C306" s="234">
        <v>2</v>
      </c>
      <c r="D306" s="358">
        <v>1</v>
      </c>
      <c r="E306" s="358">
        <v>1</v>
      </c>
      <c r="F306" s="234">
        <v>2</v>
      </c>
      <c r="G306" s="300">
        <v>3</v>
      </c>
      <c r="H306" s="300" t="s">
        <v>252</v>
      </c>
      <c r="I306" s="1186"/>
      <c r="J306" s="229"/>
      <c r="K306" s="473"/>
      <c r="L306" s="473"/>
      <c r="N306" s="200"/>
      <c r="O306" s="606"/>
    </row>
    <row r="307" spans="1:15" x14ac:dyDescent="0.2">
      <c r="A307" s="236" t="s">
        <v>3</v>
      </c>
      <c r="B307" s="237">
        <v>2740</v>
      </c>
      <c r="C307" s="238">
        <v>2740</v>
      </c>
      <c r="D307" s="238">
        <v>2740</v>
      </c>
      <c r="E307" s="238">
        <v>2740</v>
      </c>
      <c r="F307" s="238">
        <v>2740</v>
      </c>
      <c r="G307" s="238">
        <v>2740</v>
      </c>
      <c r="H307" s="238">
        <v>2740</v>
      </c>
      <c r="I307" s="386">
        <v>2740</v>
      </c>
      <c r="J307" s="285"/>
      <c r="K307" s="473"/>
      <c r="L307" s="228"/>
      <c r="N307" s="200"/>
      <c r="O307" s="606"/>
    </row>
    <row r="308" spans="1:15" x14ac:dyDescent="0.2">
      <c r="A308" s="242" t="s">
        <v>6</v>
      </c>
      <c r="B308" s="243">
        <v>2990</v>
      </c>
      <c r="C308" s="244">
        <v>2896</v>
      </c>
      <c r="D308" s="244">
        <v>2835</v>
      </c>
      <c r="E308" s="244">
        <v>2939</v>
      </c>
      <c r="F308" s="244">
        <v>2900</v>
      </c>
      <c r="G308" s="244">
        <v>2931</v>
      </c>
      <c r="H308" s="244">
        <v>2665</v>
      </c>
      <c r="I308" s="387">
        <v>2895</v>
      </c>
      <c r="J308" s="693"/>
      <c r="K308" s="473"/>
      <c r="L308" s="473"/>
      <c r="N308" s="200"/>
      <c r="O308" s="606"/>
    </row>
    <row r="309" spans="1:15" x14ac:dyDescent="0.2">
      <c r="A309" s="231" t="s">
        <v>7</v>
      </c>
      <c r="B309" s="523">
        <v>76.2</v>
      </c>
      <c r="C309" s="531">
        <v>69.2</v>
      </c>
      <c r="D309" s="531">
        <v>67.7</v>
      </c>
      <c r="E309" s="531">
        <v>87</v>
      </c>
      <c r="F309" s="531">
        <v>78.8</v>
      </c>
      <c r="G309" s="531">
        <v>65.5</v>
      </c>
      <c r="H309" s="531">
        <v>20</v>
      </c>
      <c r="I309" s="388">
        <v>68.3</v>
      </c>
      <c r="J309" s="525"/>
      <c r="K309" s="696"/>
      <c r="L309" s="473"/>
      <c r="N309" s="200"/>
      <c r="O309" s="606"/>
    </row>
    <row r="310" spans="1:15" x14ac:dyDescent="0.2">
      <c r="A310" s="231" t="s">
        <v>8</v>
      </c>
      <c r="B310" s="523">
        <v>9.1999999999999993</v>
      </c>
      <c r="C310" s="531">
        <v>8.9</v>
      </c>
      <c r="D310" s="531">
        <v>9.9</v>
      </c>
      <c r="E310" s="531">
        <v>7.6</v>
      </c>
      <c r="F310" s="531">
        <v>7.9</v>
      </c>
      <c r="G310" s="531">
        <v>9.6999999999999993</v>
      </c>
      <c r="H310" s="531">
        <v>17.399999999999999</v>
      </c>
      <c r="I310" s="388">
        <v>9.4</v>
      </c>
      <c r="J310" s="292"/>
      <c r="K310" s="293"/>
      <c r="L310" s="693"/>
      <c r="N310" s="200"/>
      <c r="O310" s="606"/>
    </row>
    <row r="311" spans="1:15" x14ac:dyDescent="0.2">
      <c r="A311" s="242" t="s">
        <v>1</v>
      </c>
      <c r="B311" s="257">
        <f t="shared" ref="B311:H311" si="90">B308/B307*100-100</f>
        <v>9.1240875912408796</v>
      </c>
      <c r="C311" s="258">
        <f t="shared" si="90"/>
        <v>5.6934306569343107</v>
      </c>
      <c r="D311" s="258">
        <f t="shared" si="90"/>
        <v>3.4671532846715252</v>
      </c>
      <c r="E311" s="258">
        <f t="shared" si="90"/>
        <v>7.2627737226277418</v>
      </c>
      <c r="F311" s="258">
        <f t="shared" si="90"/>
        <v>5.8394160583941499</v>
      </c>
      <c r="G311" s="258">
        <f t="shared" si="90"/>
        <v>6.9708029197080208</v>
      </c>
      <c r="H311" s="258">
        <f t="shared" si="90"/>
        <v>-2.7372262773722582</v>
      </c>
      <c r="I311" s="390">
        <f t="shared" ref="I311" si="91">I308/I307*100-100</f>
        <v>5.6569343065693545</v>
      </c>
      <c r="J311" s="693"/>
      <c r="K311" s="293"/>
      <c r="L311" s="693"/>
      <c r="N311" s="200"/>
      <c r="O311" s="606"/>
    </row>
    <row r="312" spans="1:15" ht="13.5" thickBot="1" x14ac:dyDescent="0.25">
      <c r="A312" s="261" t="s">
        <v>27</v>
      </c>
      <c r="B312" s="262">
        <f>B308-B294</f>
        <v>183</v>
      </c>
      <c r="C312" s="263">
        <f t="shared" ref="C312:G312" si="92">C308-C294</f>
        <v>185</v>
      </c>
      <c r="D312" s="263">
        <f t="shared" si="92"/>
        <v>164</v>
      </c>
      <c r="E312" s="263">
        <f t="shared" si="92"/>
        <v>208</v>
      </c>
      <c r="F312" s="263">
        <f t="shared" si="92"/>
        <v>255</v>
      </c>
      <c r="G312" s="263">
        <f t="shared" si="92"/>
        <v>164</v>
      </c>
      <c r="H312" s="263">
        <f>H308-B294</f>
        <v>-142</v>
      </c>
      <c r="I312" s="391">
        <f>I308-H294</f>
        <v>187</v>
      </c>
      <c r="J312" s="215"/>
      <c r="K312" s="293"/>
      <c r="L312" s="693"/>
      <c r="N312" s="200"/>
      <c r="O312" s="606"/>
    </row>
    <row r="313" spans="1:15" x14ac:dyDescent="0.2">
      <c r="A313" s="273" t="s">
        <v>51</v>
      </c>
      <c r="B313" s="267">
        <v>279</v>
      </c>
      <c r="C313" s="268">
        <v>702</v>
      </c>
      <c r="D313" s="268">
        <v>426</v>
      </c>
      <c r="E313" s="268">
        <v>310</v>
      </c>
      <c r="F313" s="268">
        <v>705</v>
      </c>
      <c r="G313" s="268">
        <v>392</v>
      </c>
      <c r="H313" s="722">
        <v>48</v>
      </c>
      <c r="I313" s="393">
        <f>SUM(B313:H313)</f>
        <v>2862</v>
      </c>
      <c r="J313" s="710" t="s">
        <v>251</v>
      </c>
      <c r="N313" s="200"/>
      <c r="O313" s="606"/>
    </row>
    <row r="314" spans="1:15" s="693" customFormat="1" x14ac:dyDescent="0.2">
      <c r="A314" s="709" t="s">
        <v>250</v>
      </c>
      <c r="B314" s="362"/>
      <c r="C314" s="712">
        <v>33</v>
      </c>
      <c r="D314" s="712">
        <v>23</v>
      </c>
      <c r="E314" s="712">
        <v>16</v>
      </c>
      <c r="F314" s="712">
        <v>21</v>
      </c>
      <c r="G314" s="712">
        <v>8</v>
      </c>
      <c r="H314" s="321"/>
      <c r="I314" s="705"/>
      <c r="J314" s="271" t="s">
        <v>56</v>
      </c>
      <c r="K314" s="674">
        <v>2</v>
      </c>
      <c r="L314" s="272">
        <f>K314/H299</f>
        <v>7.1022727272727275E-4</v>
      </c>
    </row>
    <row r="315" spans="1:15" x14ac:dyDescent="0.2">
      <c r="A315" s="273" t="s">
        <v>28</v>
      </c>
      <c r="B315" s="218">
        <v>120</v>
      </c>
      <c r="C315" s="694">
        <v>123</v>
      </c>
      <c r="D315" s="694">
        <v>126.5</v>
      </c>
      <c r="E315" s="694">
        <v>124.5</v>
      </c>
      <c r="F315" s="694">
        <v>119.5</v>
      </c>
      <c r="G315" s="694">
        <v>116</v>
      </c>
      <c r="H315" s="694">
        <v>126.5</v>
      </c>
      <c r="I315" s="394"/>
      <c r="J315" s="693" t="s">
        <v>57</v>
      </c>
      <c r="K315" s="693">
        <v>116.33</v>
      </c>
      <c r="L315" s="228"/>
      <c r="N315" s="200"/>
      <c r="O315" s="606"/>
    </row>
    <row r="316" spans="1:15" ht="13.5" thickBot="1" x14ac:dyDescent="0.25">
      <c r="A316" s="274" t="s">
        <v>26</v>
      </c>
      <c r="B316" s="220">
        <f>(B315-B300)</f>
        <v>4</v>
      </c>
      <c r="C316" s="221">
        <f t="shared" ref="C316:G316" si="93">(C315-C300)</f>
        <v>4</v>
      </c>
      <c r="D316" s="221">
        <f t="shared" si="93"/>
        <v>4.5</v>
      </c>
      <c r="E316" s="221">
        <f t="shared" si="93"/>
        <v>4</v>
      </c>
      <c r="F316" s="221">
        <f t="shared" si="93"/>
        <v>4</v>
      </c>
      <c r="G316" s="221">
        <f t="shared" si="93"/>
        <v>4</v>
      </c>
      <c r="H316" s="221">
        <f>(H315-B300)</f>
        <v>10.5</v>
      </c>
      <c r="I316" s="395"/>
      <c r="J316" s="693" t="s">
        <v>26</v>
      </c>
      <c r="K316" s="698">
        <f>K315-J300</f>
        <v>3.289999999999992</v>
      </c>
      <c r="L316" s="527"/>
      <c r="N316" s="200"/>
      <c r="O316" s="606"/>
    </row>
    <row r="318" spans="1:15" ht="13.5" thickBot="1" x14ac:dyDescent="0.25"/>
    <row r="319" spans="1:15" ht="13.5" thickBot="1" x14ac:dyDescent="0.25">
      <c r="A319" s="278" t="s">
        <v>328</v>
      </c>
      <c r="B319" s="1140" t="s">
        <v>50</v>
      </c>
      <c r="C319" s="1141"/>
      <c r="D319" s="1141"/>
      <c r="E319" s="1141"/>
      <c r="F319" s="1141"/>
      <c r="G319" s="1141"/>
      <c r="H319" s="1142"/>
      <c r="I319" s="1134" t="s">
        <v>0</v>
      </c>
      <c r="J319" s="742">
        <v>210</v>
      </c>
      <c r="K319" s="742"/>
    </row>
    <row r="320" spans="1:15" x14ac:dyDescent="0.2">
      <c r="A320" s="231" t="s">
        <v>54</v>
      </c>
      <c r="B320" s="301">
        <v>1</v>
      </c>
      <c r="C320" s="325">
        <v>2</v>
      </c>
      <c r="D320" s="325">
        <v>3</v>
      </c>
      <c r="E320" s="225">
        <v>4</v>
      </c>
      <c r="F320" s="325">
        <v>5</v>
      </c>
      <c r="G320" s="325">
        <v>6</v>
      </c>
      <c r="H320" s="325">
        <v>7</v>
      </c>
      <c r="I320" s="1135"/>
      <c r="J320" s="213"/>
      <c r="K320" s="742"/>
    </row>
    <row r="321" spans="1:19" x14ac:dyDescent="0.2">
      <c r="A321" s="231" t="s">
        <v>2</v>
      </c>
      <c r="B321" s="706">
        <v>3</v>
      </c>
      <c r="C321" s="234">
        <v>2</v>
      </c>
      <c r="D321" s="358">
        <v>1</v>
      </c>
      <c r="E321" s="358">
        <v>1</v>
      </c>
      <c r="F321" s="234">
        <v>2</v>
      </c>
      <c r="G321" s="300">
        <v>3</v>
      </c>
      <c r="H321" s="300" t="s">
        <v>252</v>
      </c>
      <c r="I321" s="1186"/>
      <c r="J321" s="229"/>
      <c r="K321" s="473"/>
    </row>
    <row r="322" spans="1:19" x14ac:dyDescent="0.2">
      <c r="A322" s="236" t="s">
        <v>3</v>
      </c>
      <c r="B322" s="237">
        <v>2910</v>
      </c>
      <c r="C322" s="238">
        <v>2910</v>
      </c>
      <c r="D322" s="238">
        <v>2910</v>
      </c>
      <c r="E322" s="238">
        <v>2910</v>
      </c>
      <c r="F322" s="238">
        <v>2910</v>
      </c>
      <c r="G322" s="238">
        <v>2910</v>
      </c>
      <c r="H322" s="238">
        <v>2910</v>
      </c>
      <c r="I322" s="386">
        <v>2910</v>
      </c>
      <c r="J322" s="285"/>
      <c r="K322" s="473"/>
    </row>
    <row r="323" spans="1:19" x14ac:dyDescent="0.2">
      <c r="A323" s="242" t="s">
        <v>6</v>
      </c>
      <c r="B323" s="243">
        <v>3227</v>
      </c>
      <c r="C323" s="244">
        <v>3097</v>
      </c>
      <c r="D323" s="244">
        <v>3032</v>
      </c>
      <c r="E323" s="244">
        <v>3111</v>
      </c>
      <c r="F323" s="244">
        <v>3048</v>
      </c>
      <c r="G323" s="244">
        <v>3111</v>
      </c>
      <c r="H323" s="244"/>
      <c r="I323" s="387">
        <v>3091</v>
      </c>
      <c r="J323" s="742"/>
      <c r="K323" s="473"/>
    </row>
    <row r="324" spans="1:19" x14ac:dyDescent="0.2">
      <c r="A324" s="231" t="s">
        <v>7</v>
      </c>
      <c r="B324" s="523">
        <v>85</v>
      </c>
      <c r="C324" s="531">
        <v>71.2</v>
      </c>
      <c r="D324" s="531">
        <v>77.400000000000006</v>
      </c>
      <c r="E324" s="531">
        <v>82.6</v>
      </c>
      <c r="F324" s="531">
        <v>78.8</v>
      </c>
      <c r="G324" s="531">
        <v>68.8</v>
      </c>
      <c r="H324" s="531"/>
      <c r="I324" s="388">
        <v>74.3</v>
      </c>
      <c r="J324" s="864" t="s">
        <v>331</v>
      </c>
      <c r="K324" s="744"/>
    </row>
    <row r="325" spans="1:19" x14ac:dyDescent="0.2">
      <c r="A325" s="231" t="s">
        <v>8</v>
      </c>
      <c r="B325" s="523">
        <v>6.4</v>
      </c>
      <c r="C325" s="531">
        <v>8.5</v>
      </c>
      <c r="D325" s="531">
        <v>9.3000000000000007</v>
      </c>
      <c r="E325" s="531">
        <v>7.7</v>
      </c>
      <c r="F325" s="531">
        <v>8.4</v>
      </c>
      <c r="G325" s="531">
        <v>8.1999999999999993</v>
      </c>
      <c r="H325" s="531"/>
      <c r="I325" s="388">
        <v>8.4</v>
      </c>
      <c r="J325" s="292"/>
      <c r="K325" s="293"/>
    </row>
    <row r="326" spans="1:19" x14ac:dyDescent="0.2">
      <c r="A326" s="242" t="s">
        <v>1</v>
      </c>
      <c r="B326" s="257">
        <f t="shared" ref="B326:I326" si="94">B323/B322*100-100</f>
        <v>10.893470790378018</v>
      </c>
      <c r="C326" s="258">
        <f t="shared" si="94"/>
        <v>6.426116838487971</v>
      </c>
      <c r="D326" s="258">
        <f t="shared" si="94"/>
        <v>4.1924398625429689</v>
      </c>
      <c r="E326" s="258">
        <f t="shared" si="94"/>
        <v>6.9072164948453576</v>
      </c>
      <c r="F326" s="258">
        <f t="shared" si="94"/>
        <v>4.742268041237125</v>
      </c>
      <c r="G326" s="258">
        <f t="shared" si="94"/>
        <v>6.9072164948453576</v>
      </c>
      <c r="H326" s="258">
        <f t="shared" si="94"/>
        <v>-100</v>
      </c>
      <c r="I326" s="390">
        <f t="shared" si="94"/>
        <v>6.2199312714776624</v>
      </c>
      <c r="J326" s="742"/>
      <c r="K326" s="293"/>
    </row>
    <row r="327" spans="1:19" ht="13.5" thickBot="1" x14ac:dyDescent="0.25">
      <c r="A327" s="261" t="s">
        <v>27</v>
      </c>
      <c r="B327" s="563">
        <f t="shared" ref="B327:H327" si="95">B323-B308</f>
        <v>237</v>
      </c>
      <c r="C327" s="862">
        <f t="shared" si="95"/>
        <v>201</v>
      </c>
      <c r="D327" s="862">
        <f t="shared" si="95"/>
        <v>197</v>
      </c>
      <c r="E327" s="862">
        <f t="shared" si="95"/>
        <v>172</v>
      </c>
      <c r="F327" s="862">
        <f t="shared" si="95"/>
        <v>148</v>
      </c>
      <c r="G327" s="862">
        <f t="shared" si="95"/>
        <v>180</v>
      </c>
      <c r="H327" s="263">
        <f t="shared" si="95"/>
        <v>-2665</v>
      </c>
      <c r="I327" s="391">
        <f>I323-I308</f>
        <v>196</v>
      </c>
      <c r="J327" s="863" t="s">
        <v>330</v>
      </c>
      <c r="K327" s="293"/>
    </row>
    <row r="328" spans="1:19" x14ac:dyDescent="0.2">
      <c r="A328" s="273" t="s">
        <v>51</v>
      </c>
      <c r="B328" s="567">
        <v>279</v>
      </c>
      <c r="C328" s="556">
        <v>702</v>
      </c>
      <c r="D328" s="556">
        <v>426</v>
      </c>
      <c r="E328" s="556">
        <v>309</v>
      </c>
      <c r="F328" s="556">
        <v>705</v>
      </c>
      <c r="G328" s="556">
        <v>426</v>
      </c>
      <c r="H328" s="853">
        <v>21</v>
      </c>
      <c r="I328" s="393">
        <f>SUM(B328:H328)</f>
        <v>2868</v>
      </c>
      <c r="J328" s="271" t="s">
        <v>56</v>
      </c>
      <c r="K328" s="296">
        <f>I313-I328</f>
        <v>-6</v>
      </c>
      <c r="L328" s="272">
        <f>K328/I313</f>
        <v>-2.0964360587002098E-3</v>
      </c>
    </row>
    <row r="329" spans="1:19" x14ac:dyDescent="0.2">
      <c r="A329" s="273" t="s">
        <v>28</v>
      </c>
      <c r="B329" s="599">
        <v>124</v>
      </c>
      <c r="C329" s="580">
        <v>127</v>
      </c>
      <c r="D329" s="580">
        <v>130.5</v>
      </c>
      <c r="E329" s="580">
        <v>128.5</v>
      </c>
      <c r="F329" s="580">
        <v>123.5</v>
      </c>
      <c r="G329" s="580">
        <v>120</v>
      </c>
      <c r="H329" s="580"/>
      <c r="I329" s="394"/>
      <c r="J329" s="742" t="s">
        <v>57</v>
      </c>
      <c r="K329" s="742">
        <v>122.65</v>
      </c>
    </row>
    <row r="330" spans="1:19" ht="13.5" thickBot="1" x14ac:dyDescent="0.25">
      <c r="A330" s="274" t="s">
        <v>26</v>
      </c>
      <c r="B330" s="220">
        <f t="shared" ref="B330:G330" si="96">(B329-B315)</f>
        <v>4</v>
      </c>
      <c r="C330" s="221">
        <f t="shared" si="96"/>
        <v>4</v>
      </c>
      <c r="D330" s="221">
        <f t="shared" si="96"/>
        <v>4</v>
      </c>
      <c r="E330" s="221">
        <f t="shared" si="96"/>
        <v>4</v>
      </c>
      <c r="F330" s="221">
        <f t="shared" si="96"/>
        <v>4</v>
      </c>
      <c r="G330" s="221">
        <f t="shared" si="96"/>
        <v>4</v>
      </c>
      <c r="H330" s="221">
        <f>(H329-B315)</f>
        <v>-120</v>
      </c>
      <c r="I330" s="395"/>
      <c r="J330" s="742" t="s">
        <v>26</v>
      </c>
      <c r="K330" s="698">
        <f>K329-K315</f>
        <v>6.3200000000000074</v>
      </c>
    </row>
    <row r="331" spans="1:19" s="871" customFormat="1" ht="13.5" thickBot="1" x14ac:dyDescent="0.25">
      <c r="A331" s="689"/>
      <c r="B331" s="873"/>
      <c r="C331" s="873"/>
      <c r="D331" s="873"/>
      <c r="E331" s="873"/>
      <c r="F331" s="873"/>
      <c r="G331" s="873"/>
      <c r="H331" s="873"/>
      <c r="I331" s="615"/>
      <c r="K331" s="698"/>
    </row>
    <row r="332" spans="1:19" s="871" customFormat="1" ht="16.5" thickBot="1" x14ac:dyDescent="0.3">
      <c r="A332" s="876"/>
      <c r="B332" s="1119" t="s">
        <v>333</v>
      </c>
      <c r="C332" s="1120"/>
      <c r="D332" s="1120"/>
      <c r="E332" s="1120"/>
      <c r="F332" s="1120"/>
      <c r="G332" s="1120"/>
      <c r="H332" s="1120"/>
      <c r="I332" s="1120"/>
      <c r="J332" s="1120"/>
      <c r="K332" s="1121"/>
      <c r="L332" s="881"/>
      <c r="M332" s="876"/>
      <c r="N332" s="876"/>
      <c r="O332" s="876"/>
      <c r="P332" s="876"/>
      <c r="Q332" s="876"/>
      <c r="R332" s="876"/>
      <c r="S332" s="876"/>
    </row>
    <row r="333" spans="1:19" ht="45.75" thickBot="1" x14ac:dyDescent="0.3">
      <c r="A333" s="876"/>
      <c r="B333" s="882" t="s">
        <v>261</v>
      </c>
      <c r="C333" s="883" t="s">
        <v>262</v>
      </c>
      <c r="D333" s="884" t="s">
        <v>51</v>
      </c>
      <c r="E333" s="884" t="s">
        <v>263</v>
      </c>
      <c r="F333" s="884" t="s">
        <v>264</v>
      </c>
      <c r="G333" s="884" t="s">
        <v>265</v>
      </c>
      <c r="H333" s="884" t="s">
        <v>266</v>
      </c>
      <c r="I333" s="884" t="s">
        <v>267</v>
      </c>
      <c r="J333" s="884" t="s">
        <v>113</v>
      </c>
      <c r="K333" s="885" t="s">
        <v>268</v>
      </c>
      <c r="L333" s="886" t="s">
        <v>334</v>
      </c>
      <c r="M333" s="876"/>
      <c r="N333" s="876"/>
      <c r="O333" s="876" t="s">
        <v>304</v>
      </c>
      <c r="P333" s="876" t="s">
        <v>54</v>
      </c>
      <c r="Q333" s="876" t="s">
        <v>305</v>
      </c>
      <c r="R333" s="876"/>
      <c r="S333" s="876"/>
    </row>
    <row r="334" spans="1:19" ht="15" x14ac:dyDescent="0.2">
      <c r="A334" s="906">
        <v>6.91</v>
      </c>
      <c r="B334" s="1122">
        <v>1</v>
      </c>
      <c r="C334" s="887" t="s">
        <v>337</v>
      </c>
      <c r="D334" s="888">
        <v>426</v>
      </c>
      <c r="E334" s="889">
        <v>120</v>
      </c>
      <c r="F334" s="887" t="s">
        <v>269</v>
      </c>
      <c r="G334" s="1069">
        <v>669</v>
      </c>
      <c r="H334" s="1069">
        <v>122.5</v>
      </c>
      <c r="I334" s="1069">
        <v>59</v>
      </c>
      <c r="J334" s="1072" t="s">
        <v>92</v>
      </c>
      <c r="K334" s="1075">
        <v>136</v>
      </c>
      <c r="L334" s="1078">
        <f>G334-(D334+D335+D336+D337)</f>
        <v>0</v>
      </c>
      <c r="M334" s="876"/>
      <c r="N334" s="876"/>
      <c r="O334" s="876">
        <v>1</v>
      </c>
      <c r="P334" s="880">
        <v>1</v>
      </c>
      <c r="Q334" s="876">
        <v>59</v>
      </c>
      <c r="R334" s="878" t="s">
        <v>326</v>
      </c>
      <c r="S334" s="876"/>
    </row>
    <row r="335" spans="1:19" ht="15" x14ac:dyDescent="0.2">
      <c r="A335" s="906">
        <v>11</v>
      </c>
      <c r="B335" s="1123"/>
      <c r="C335" s="890" t="s">
        <v>338</v>
      </c>
      <c r="D335" s="911">
        <v>243</v>
      </c>
      <c r="E335" s="891">
        <v>124</v>
      </c>
      <c r="F335" s="890" t="s">
        <v>276</v>
      </c>
      <c r="G335" s="1070"/>
      <c r="H335" s="1070"/>
      <c r="I335" s="1070"/>
      <c r="J335" s="1073"/>
      <c r="K335" s="1076"/>
      <c r="L335" s="1078"/>
      <c r="M335" s="876"/>
      <c r="N335" s="876"/>
      <c r="O335" s="876">
        <v>2</v>
      </c>
      <c r="P335" s="880">
        <v>3</v>
      </c>
      <c r="Q335" s="876">
        <v>17</v>
      </c>
      <c r="R335" s="877"/>
      <c r="S335" s="876"/>
    </row>
    <row r="336" spans="1:19" ht="13.5" customHeight="1" x14ac:dyDescent="0.2">
      <c r="A336" s="906"/>
      <c r="B336" s="1123"/>
      <c r="C336" s="891"/>
      <c r="D336" s="891"/>
      <c r="E336" s="891"/>
      <c r="F336" s="890"/>
      <c r="G336" s="1070"/>
      <c r="H336" s="1070"/>
      <c r="I336" s="1070"/>
      <c r="J336" s="1073"/>
      <c r="K336" s="1076"/>
      <c r="L336" s="1078"/>
      <c r="M336" s="876"/>
      <c r="N336" s="876"/>
      <c r="O336" s="876">
        <v>3</v>
      </c>
      <c r="P336" s="880">
        <v>4</v>
      </c>
      <c r="Q336" s="876">
        <v>59</v>
      </c>
      <c r="R336" s="877"/>
      <c r="S336" s="876"/>
    </row>
    <row r="337" spans="1:19" ht="15.75" thickBot="1" x14ac:dyDescent="0.25">
      <c r="A337" s="906"/>
      <c r="B337" s="1124"/>
      <c r="C337" s="892"/>
      <c r="D337" s="893"/>
      <c r="E337" s="892"/>
      <c r="F337" s="894"/>
      <c r="G337" s="1071"/>
      <c r="H337" s="1071"/>
      <c r="I337" s="1071"/>
      <c r="J337" s="1074"/>
      <c r="K337" s="1077"/>
      <c r="L337" s="1078"/>
      <c r="M337" s="876"/>
      <c r="N337" s="876"/>
      <c r="O337" s="876">
        <v>4</v>
      </c>
      <c r="P337" s="880">
        <v>5</v>
      </c>
      <c r="Q337" s="876">
        <v>58</v>
      </c>
      <c r="R337" s="877"/>
      <c r="S337" s="876"/>
    </row>
    <row r="338" spans="1:19" ht="15" x14ac:dyDescent="0.2">
      <c r="A338" s="906">
        <v>4</v>
      </c>
      <c r="B338" s="1111">
        <v>2</v>
      </c>
      <c r="C338" s="895">
        <v>5</v>
      </c>
      <c r="D338" s="896">
        <v>669</v>
      </c>
      <c r="E338" s="895">
        <v>123.5</v>
      </c>
      <c r="F338" s="897" t="s">
        <v>276</v>
      </c>
      <c r="G338" s="1069">
        <v>669</v>
      </c>
      <c r="H338" s="1069">
        <v>123.5</v>
      </c>
      <c r="I338" s="1069">
        <v>58</v>
      </c>
      <c r="J338" s="1072" t="s">
        <v>90</v>
      </c>
      <c r="K338" s="1075">
        <v>137</v>
      </c>
      <c r="L338" s="1078">
        <f>G338-(D338+D339+D340+D341)</f>
        <v>0</v>
      </c>
      <c r="M338" s="876"/>
      <c r="N338" s="876"/>
      <c r="O338" s="876">
        <v>5</v>
      </c>
      <c r="P338" s="880">
        <v>2</v>
      </c>
      <c r="Q338" s="876">
        <v>58</v>
      </c>
      <c r="R338" s="878" t="s">
        <v>327</v>
      </c>
      <c r="S338" s="876"/>
    </row>
    <row r="339" spans="1:19" ht="15" x14ac:dyDescent="0.2">
      <c r="A339" s="906"/>
      <c r="B339" s="1112"/>
      <c r="C339" s="891"/>
      <c r="D339" s="891"/>
      <c r="E339" s="891"/>
      <c r="F339" s="890"/>
      <c r="G339" s="1070"/>
      <c r="H339" s="1070"/>
      <c r="I339" s="1070"/>
      <c r="J339" s="1073"/>
      <c r="K339" s="1076"/>
      <c r="L339" s="1078"/>
      <c r="M339" s="876"/>
      <c r="N339" s="876"/>
      <c r="O339" s="876"/>
      <c r="P339" s="880"/>
      <c r="Q339" s="876"/>
      <c r="R339" s="877"/>
      <c r="S339" s="876"/>
    </row>
    <row r="340" spans="1:19" ht="15" x14ac:dyDescent="0.2">
      <c r="A340" s="906"/>
      <c r="B340" s="1112"/>
      <c r="C340" s="898"/>
      <c r="D340" s="899"/>
      <c r="E340" s="898"/>
      <c r="F340" s="900"/>
      <c r="G340" s="1070"/>
      <c r="H340" s="1070"/>
      <c r="I340" s="1070"/>
      <c r="J340" s="1073"/>
      <c r="K340" s="1076"/>
      <c r="L340" s="1078"/>
      <c r="M340" s="876"/>
      <c r="N340" s="876"/>
      <c r="O340" s="876"/>
      <c r="P340" s="880"/>
      <c r="Q340" s="876"/>
      <c r="R340" s="877"/>
      <c r="S340" s="876"/>
    </row>
    <row r="341" spans="1:19" ht="15.75" thickBot="1" x14ac:dyDescent="0.25">
      <c r="A341" s="906"/>
      <c r="B341" s="1113"/>
      <c r="C341" s="898"/>
      <c r="D341" s="899"/>
      <c r="E341" s="898"/>
      <c r="F341" s="900"/>
      <c r="G341" s="1071"/>
      <c r="H341" s="1071"/>
      <c r="I341" s="1071"/>
      <c r="J341" s="1074"/>
      <c r="K341" s="1077"/>
      <c r="L341" s="1078"/>
      <c r="M341" s="876"/>
      <c r="N341" s="876"/>
      <c r="O341" s="876"/>
      <c r="P341" s="880"/>
      <c r="Q341" s="876"/>
      <c r="R341" s="877"/>
      <c r="S341" s="876"/>
    </row>
    <row r="342" spans="1:19" ht="15" x14ac:dyDescent="0.2">
      <c r="A342" s="906">
        <v>7.5</v>
      </c>
      <c r="B342" s="1128" t="s">
        <v>271</v>
      </c>
      <c r="C342" s="889">
        <v>2</v>
      </c>
      <c r="D342" s="909">
        <v>192</v>
      </c>
      <c r="E342" s="889">
        <v>127</v>
      </c>
      <c r="F342" s="887" t="s">
        <v>270</v>
      </c>
      <c r="G342" s="1069">
        <v>192</v>
      </c>
      <c r="H342" s="1069">
        <v>127</v>
      </c>
      <c r="I342" s="1069">
        <v>17</v>
      </c>
      <c r="J342" s="1069" t="s">
        <v>92</v>
      </c>
      <c r="K342" s="1075">
        <v>136</v>
      </c>
      <c r="L342" s="1078">
        <f>G342-(D342+D343+D344+D345)</f>
        <v>0</v>
      </c>
      <c r="M342" s="876"/>
      <c r="N342" s="876"/>
      <c r="O342" s="876"/>
      <c r="P342" s="880"/>
      <c r="Q342" s="876"/>
      <c r="R342" s="877"/>
      <c r="S342" s="876"/>
    </row>
    <row r="343" spans="1:19" ht="15" x14ac:dyDescent="0.2">
      <c r="A343" s="906"/>
      <c r="B343" s="1129"/>
      <c r="C343" s="891"/>
      <c r="D343" s="891"/>
      <c r="E343" s="891"/>
      <c r="F343" s="890"/>
      <c r="G343" s="1070"/>
      <c r="H343" s="1070"/>
      <c r="I343" s="1070"/>
      <c r="J343" s="1070"/>
      <c r="K343" s="1076"/>
      <c r="L343" s="1078"/>
      <c r="M343" s="876"/>
      <c r="N343" s="876"/>
      <c r="O343" s="876"/>
      <c r="P343" s="880"/>
      <c r="Q343" s="876"/>
      <c r="R343" s="877"/>
      <c r="S343" s="876"/>
    </row>
    <row r="344" spans="1:19" ht="15" x14ac:dyDescent="0.2">
      <c r="A344" s="906"/>
      <c r="B344" s="1129"/>
      <c r="C344" s="898"/>
      <c r="D344" s="898"/>
      <c r="E344" s="898"/>
      <c r="F344" s="900"/>
      <c r="G344" s="1070"/>
      <c r="H344" s="1070"/>
      <c r="I344" s="1070"/>
      <c r="J344" s="1070"/>
      <c r="K344" s="1076"/>
      <c r="L344" s="1078"/>
      <c r="M344" s="876"/>
      <c r="N344" s="876"/>
      <c r="O344" s="876"/>
      <c r="P344" s="880"/>
      <c r="Q344" s="876"/>
      <c r="R344" s="877"/>
      <c r="S344" s="876"/>
    </row>
    <row r="345" spans="1:19" ht="15.75" thickBot="1" x14ac:dyDescent="0.25">
      <c r="A345" s="906"/>
      <c r="B345" s="1130"/>
      <c r="C345" s="892"/>
      <c r="D345" s="893"/>
      <c r="E345" s="892"/>
      <c r="F345" s="894"/>
      <c r="G345" s="1071"/>
      <c r="H345" s="1071"/>
      <c r="I345" s="1071"/>
      <c r="J345" s="1071"/>
      <c r="K345" s="1077"/>
      <c r="L345" s="1078"/>
      <c r="M345" s="876"/>
      <c r="N345" s="876"/>
      <c r="O345" s="876"/>
      <c r="P345" s="880"/>
      <c r="Q345" s="876"/>
      <c r="R345" s="877"/>
      <c r="S345" s="876"/>
    </row>
    <row r="346" spans="1:19" ht="15" x14ac:dyDescent="0.2">
      <c r="A346" s="906">
        <v>5.5</v>
      </c>
      <c r="B346" s="1176">
        <v>4</v>
      </c>
      <c r="C346" s="889">
        <v>2</v>
      </c>
      <c r="D346" s="901">
        <v>510</v>
      </c>
      <c r="E346" s="889">
        <v>127</v>
      </c>
      <c r="F346" s="887" t="s">
        <v>276</v>
      </c>
      <c r="G346" s="1069">
        <v>669</v>
      </c>
      <c r="H346" s="1069">
        <v>127</v>
      </c>
      <c r="I346" s="1069">
        <v>59</v>
      </c>
      <c r="J346" s="1069" t="s">
        <v>91</v>
      </c>
      <c r="K346" s="1075">
        <v>137</v>
      </c>
      <c r="L346" s="1078">
        <f>G346-(D346+D347+D348+D349)</f>
        <v>0</v>
      </c>
      <c r="M346" s="876"/>
      <c r="N346" s="876"/>
      <c r="O346" s="876"/>
      <c r="P346" s="880"/>
      <c r="Q346" s="876"/>
      <c r="R346" s="877"/>
      <c r="S346" s="876"/>
    </row>
    <row r="347" spans="1:19" ht="15" x14ac:dyDescent="0.2">
      <c r="A347" s="906">
        <v>7</v>
      </c>
      <c r="B347" s="1177"/>
      <c r="C347" s="891">
        <v>1</v>
      </c>
      <c r="D347" s="907">
        <v>36</v>
      </c>
      <c r="E347" s="891">
        <v>124</v>
      </c>
      <c r="F347" s="890" t="s">
        <v>212</v>
      </c>
      <c r="G347" s="1070"/>
      <c r="H347" s="1070"/>
      <c r="I347" s="1070"/>
      <c r="J347" s="1070"/>
      <c r="K347" s="1076"/>
      <c r="L347" s="1078"/>
      <c r="M347" s="876"/>
      <c r="N347" s="876"/>
      <c r="O347" s="876"/>
      <c r="P347" s="880"/>
      <c r="Q347" s="876"/>
      <c r="R347" s="877"/>
      <c r="S347" s="876"/>
    </row>
    <row r="348" spans="1:19" ht="15" x14ac:dyDescent="0.2">
      <c r="A348" s="906">
        <v>6</v>
      </c>
      <c r="B348" s="1177"/>
      <c r="C348" s="898">
        <v>5</v>
      </c>
      <c r="D348" s="908">
        <v>36</v>
      </c>
      <c r="E348" s="898">
        <v>123.5</v>
      </c>
      <c r="F348" s="900" t="s">
        <v>270</v>
      </c>
      <c r="G348" s="1070"/>
      <c r="H348" s="1070"/>
      <c r="I348" s="1070"/>
      <c r="J348" s="1070"/>
      <c r="K348" s="1076"/>
      <c r="L348" s="1078"/>
      <c r="M348" s="876"/>
      <c r="N348" s="876"/>
      <c r="O348" s="876"/>
      <c r="P348" s="880"/>
      <c r="Q348" s="876"/>
      <c r="R348" s="877"/>
      <c r="S348" s="876"/>
    </row>
    <row r="349" spans="1:19" ht="15.75" thickBot="1" x14ac:dyDescent="0.25">
      <c r="A349" s="906">
        <v>7.5</v>
      </c>
      <c r="B349" s="1178"/>
      <c r="C349" s="892">
        <v>4</v>
      </c>
      <c r="D349" s="912">
        <v>87</v>
      </c>
      <c r="E349" s="892">
        <v>128.5</v>
      </c>
      <c r="F349" s="894" t="s">
        <v>270</v>
      </c>
      <c r="G349" s="1071"/>
      <c r="H349" s="1071"/>
      <c r="I349" s="1071"/>
      <c r="J349" s="1071"/>
      <c r="K349" s="1077"/>
      <c r="L349" s="1078"/>
      <c r="M349" s="876"/>
      <c r="N349" s="876"/>
      <c r="O349" s="876"/>
      <c r="P349" s="880"/>
      <c r="Q349" s="876"/>
      <c r="R349" s="877"/>
      <c r="S349" s="876"/>
    </row>
    <row r="350" spans="1:19" ht="15" x14ac:dyDescent="0.2">
      <c r="A350" s="906">
        <v>4</v>
      </c>
      <c r="B350" s="1107">
        <v>5</v>
      </c>
      <c r="C350" s="889">
        <v>4</v>
      </c>
      <c r="D350" s="913">
        <v>222</v>
      </c>
      <c r="E350" s="889">
        <v>128.5</v>
      </c>
      <c r="F350" s="887" t="s">
        <v>276</v>
      </c>
      <c r="G350" s="1069">
        <v>669</v>
      </c>
      <c r="H350" s="1069">
        <v>130</v>
      </c>
      <c r="I350" s="1069">
        <v>58</v>
      </c>
      <c r="J350" s="1072" t="s">
        <v>335</v>
      </c>
      <c r="K350" s="1075">
        <v>137</v>
      </c>
      <c r="L350" s="1078">
        <f>G350-(D350+D351+D352+D353)</f>
        <v>0</v>
      </c>
      <c r="M350" s="876"/>
      <c r="N350" s="876"/>
      <c r="O350" s="876"/>
      <c r="P350" s="880"/>
      <c r="Q350" s="876"/>
      <c r="R350" s="877"/>
      <c r="S350" s="876"/>
    </row>
    <row r="351" spans="1:19" ht="15" x14ac:dyDescent="0.2">
      <c r="A351" s="906">
        <v>4.1900000000000004</v>
      </c>
      <c r="B351" s="1108"/>
      <c r="C351" s="891">
        <v>3</v>
      </c>
      <c r="D351" s="910">
        <v>426</v>
      </c>
      <c r="E351" s="891">
        <v>130.5</v>
      </c>
      <c r="F351" s="900" t="s">
        <v>269</v>
      </c>
      <c r="G351" s="1070"/>
      <c r="H351" s="1070"/>
      <c r="I351" s="1070"/>
      <c r="J351" s="1073"/>
      <c r="K351" s="1076"/>
      <c r="L351" s="1078"/>
      <c r="M351" s="876"/>
      <c r="N351" s="876"/>
      <c r="O351" s="876"/>
      <c r="P351" s="880"/>
      <c r="Q351" s="876"/>
      <c r="R351" s="877"/>
      <c r="S351" s="876"/>
    </row>
    <row r="352" spans="1:19" ht="15" x14ac:dyDescent="0.2">
      <c r="A352" s="906"/>
      <c r="B352" s="1108"/>
      <c r="C352" s="898" t="s">
        <v>336</v>
      </c>
      <c r="D352" s="914">
        <v>21</v>
      </c>
      <c r="E352" s="898">
        <v>130.5</v>
      </c>
      <c r="F352" s="900" t="s">
        <v>269</v>
      </c>
      <c r="G352" s="1070"/>
      <c r="H352" s="1070"/>
      <c r="I352" s="1070"/>
      <c r="J352" s="1073"/>
      <c r="K352" s="1076"/>
      <c r="L352" s="1078"/>
      <c r="M352" s="876"/>
      <c r="N352" s="876"/>
      <c r="O352" s="876"/>
      <c r="P352" s="880"/>
      <c r="Q352" s="876"/>
      <c r="R352" s="877"/>
      <c r="S352" s="876"/>
    </row>
    <row r="353" spans="1:55" ht="15.75" thickBot="1" x14ac:dyDescent="0.25">
      <c r="A353" s="906"/>
      <c r="B353" s="1109"/>
      <c r="C353" s="892"/>
      <c r="D353" s="892"/>
      <c r="E353" s="892"/>
      <c r="F353" s="894"/>
      <c r="G353" s="1071"/>
      <c r="H353" s="1071"/>
      <c r="I353" s="1071"/>
      <c r="J353" s="1074"/>
      <c r="K353" s="1077"/>
      <c r="L353" s="1078"/>
      <c r="M353" s="876"/>
      <c r="N353" s="876"/>
      <c r="O353" s="876"/>
      <c r="P353" s="880"/>
      <c r="Q353" s="876"/>
      <c r="R353" s="876"/>
      <c r="S353" s="876"/>
    </row>
    <row r="354" spans="1:55" ht="15.75" thickBot="1" x14ac:dyDescent="0.25">
      <c r="A354" s="876"/>
      <c r="B354" s="902"/>
      <c r="C354" s="903"/>
      <c r="D354" s="903"/>
      <c r="E354" s="903"/>
      <c r="F354" s="903"/>
      <c r="G354" s="904">
        <f>SUM(G334:G353)</f>
        <v>2868</v>
      </c>
      <c r="H354" s="904"/>
      <c r="I354" s="904">
        <f>SUM(I334:I353)</f>
        <v>251</v>
      </c>
      <c r="J354" s="903"/>
      <c r="K354" s="905"/>
      <c r="L354" s="875" t="s">
        <v>339</v>
      </c>
      <c r="M354" s="876"/>
      <c r="N354" s="876"/>
      <c r="O354" s="876"/>
      <c r="P354" s="876"/>
      <c r="Q354" s="876"/>
      <c r="R354" s="876"/>
      <c r="S354" s="876"/>
    </row>
    <row r="355" spans="1:55" x14ac:dyDescent="0.2">
      <c r="A355" s="689"/>
      <c r="B355" s="873"/>
      <c r="C355" s="873"/>
      <c r="D355" s="873"/>
      <c r="E355" s="873"/>
      <c r="F355" s="873"/>
      <c r="G355" s="873"/>
      <c r="H355" s="873"/>
      <c r="I355" s="615"/>
      <c r="J355" s="871"/>
      <c r="K355" s="698"/>
      <c r="L355" s="871"/>
      <c r="M355" s="871"/>
      <c r="N355" s="871"/>
      <c r="O355" s="871"/>
      <c r="P355" s="871"/>
      <c r="Q355" s="871"/>
      <c r="R355" s="871"/>
      <c r="S355" s="871"/>
    </row>
    <row r="357" spans="1:55" x14ac:dyDescent="0.2">
      <c r="A357" s="871"/>
      <c r="B357" s="871">
        <v>3091</v>
      </c>
      <c r="C357" s="871">
        <v>3091</v>
      </c>
      <c r="D357" s="871">
        <v>3091</v>
      </c>
      <c r="E357" s="871">
        <v>3091</v>
      </c>
      <c r="F357" s="871">
        <v>3091</v>
      </c>
      <c r="G357" s="871">
        <v>3091</v>
      </c>
      <c r="H357" s="871"/>
      <c r="I357" s="871"/>
      <c r="J357" s="871"/>
      <c r="K357" s="871"/>
      <c r="L357" s="915">
        <v>3091</v>
      </c>
      <c r="M357" s="915">
        <v>3091</v>
      </c>
      <c r="N357" s="915">
        <v>3091</v>
      </c>
      <c r="O357" s="915">
        <v>3091</v>
      </c>
      <c r="P357" s="915">
        <v>3091</v>
      </c>
      <c r="Q357" s="915">
        <v>3091</v>
      </c>
      <c r="R357" s="871"/>
      <c r="S357" s="871"/>
    </row>
    <row r="358" spans="1:55" ht="13.5" thickBot="1" x14ac:dyDescent="0.25">
      <c r="A358" s="871"/>
      <c r="B358" s="871">
        <v>130</v>
      </c>
      <c r="C358" s="871">
        <v>127</v>
      </c>
      <c r="D358" s="871">
        <v>127</v>
      </c>
      <c r="E358" s="871">
        <v>123.5</v>
      </c>
      <c r="F358" s="871">
        <v>122.5</v>
      </c>
      <c r="G358" s="871"/>
      <c r="I358" s="871"/>
      <c r="J358" s="871"/>
      <c r="K358" s="871"/>
      <c r="L358" s="915">
        <v>130</v>
      </c>
      <c r="M358" s="915">
        <v>127</v>
      </c>
      <c r="N358" s="915">
        <v>127</v>
      </c>
      <c r="O358" s="915">
        <v>123.5</v>
      </c>
      <c r="P358" s="915">
        <v>122.5</v>
      </c>
      <c r="Q358" s="915"/>
      <c r="R358" s="871"/>
      <c r="S358" s="871"/>
    </row>
    <row r="359" spans="1:55" ht="13.5" thickBot="1" x14ac:dyDescent="0.25">
      <c r="A359" s="278" t="s">
        <v>332</v>
      </c>
      <c r="B359" s="1140" t="s">
        <v>50</v>
      </c>
      <c r="C359" s="1141"/>
      <c r="D359" s="1141"/>
      <c r="E359" s="1141"/>
      <c r="F359" s="1142"/>
      <c r="G359" s="1134" t="s">
        <v>0</v>
      </c>
      <c r="H359" s="871">
        <v>175</v>
      </c>
      <c r="I359" s="924"/>
      <c r="J359" s="924"/>
      <c r="K359" s="278" t="s">
        <v>332</v>
      </c>
      <c r="L359" s="1140" t="s">
        <v>50</v>
      </c>
      <c r="M359" s="1141"/>
      <c r="N359" s="1141"/>
      <c r="O359" s="1141"/>
      <c r="P359" s="1142"/>
      <c r="Q359" s="1134" t="s">
        <v>0</v>
      </c>
      <c r="R359" s="924"/>
      <c r="S359" s="924"/>
      <c r="T359" s="924"/>
      <c r="U359" s="921"/>
      <c r="V359" s="921"/>
      <c r="W359" s="921"/>
      <c r="X359" s="921"/>
      <c r="Y359" s="921"/>
      <c r="Z359" s="921"/>
      <c r="AA359" s="921"/>
      <c r="AB359" s="921"/>
      <c r="AC359" s="921"/>
      <c r="AD359" s="921"/>
      <c r="AE359" s="921"/>
      <c r="AF359" s="921"/>
      <c r="AG359" s="921"/>
      <c r="AH359" s="921"/>
      <c r="AI359" s="921"/>
      <c r="AJ359" s="921"/>
      <c r="AK359" s="921"/>
      <c r="AL359" s="921"/>
      <c r="AM359" s="921"/>
      <c r="AN359" s="921"/>
      <c r="AO359" s="921"/>
      <c r="AP359" s="922"/>
      <c r="AQ359" s="922"/>
      <c r="AR359" s="922"/>
      <c r="AS359" s="922"/>
      <c r="AT359" s="922"/>
      <c r="AU359" s="922"/>
      <c r="AV359" s="922"/>
      <c r="AW359" s="922"/>
      <c r="AX359" s="922"/>
      <c r="AY359" s="922"/>
      <c r="AZ359" s="922"/>
      <c r="BA359" s="922"/>
      <c r="BB359" s="922"/>
      <c r="BC359" s="922"/>
    </row>
    <row r="360" spans="1:55" x14ac:dyDescent="0.2">
      <c r="A360" s="231" t="s">
        <v>54</v>
      </c>
      <c r="B360" s="301">
        <v>1</v>
      </c>
      <c r="C360" s="325">
        <v>2</v>
      </c>
      <c r="D360" s="325">
        <v>3</v>
      </c>
      <c r="E360" s="225">
        <v>4</v>
      </c>
      <c r="F360" s="870">
        <v>5</v>
      </c>
      <c r="G360" s="1186"/>
      <c r="H360" s="924"/>
      <c r="I360" s="924"/>
      <c r="J360" s="924"/>
      <c r="K360" s="231" t="s">
        <v>54</v>
      </c>
      <c r="L360" s="301">
        <v>1</v>
      </c>
      <c r="M360" s="325">
        <v>2</v>
      </c>
      <c r="N360" s="325">
        <v>3</v>
      </c>
      <c r="O360" s="225">
        <v>4</v>
      </c>
      <c r="P360" s="925">
        <v>5</v>
      </c>
      <c r="Q360" s="1186"/>
      <c r="R360" s="924"/>
      <c r="S360" s="924"/>
      <c r="T360" s="924"/>
      <c r="U360" s="923"/>
      <c r="V360" s="923"/>
      <c r="W360" s="923"/>
      <c r="X360" s="923"/>
      <c r="Y360" s="923"/>
      <c r="Z360" s="923"/>
      <c r="AA360" s="923"/>
      <c r="AB360" s="923"/>
      <c r="AC360" s="923"/>
      <c r="AD360" s="923"/>
      <c r="AE360" s="923"/>
      <c r="AF360" s="923"/>
      <c r="AG360" s="923"/>
      <c r="AH360" s="923"/>
      <c r="AI360" s="923"/>
      <c r="AJ360" s="923"/>
      <c r="AK360" s="923"/>
      <c r="AL360" s="923"/>
      <c r="AM360" s="923"/>
      <c r="AN360" s="923"/>
      <c r="AO360" s="923"/>
      <c r="AP360" s="922"/>
      <c r="AQ360" s="922"/>
      <c r="AR360" s="922"/>
      <c r="AS360" s="922"/>
      <c r="AT360" s="922"/>
      <c r="AU360" s="922"/>
      <c r="AV360" s="922"/>
      <c r="AW360" s="922"/>
      <c r="AX360" s="922"/>
      <c r="AY360" s="922"/>
      <c r="AZ360" s="922"/>
      <c r="BA360" s="922"/>
      <c r="BB360" s="922"/>
      <c r="BC360" s="922"/>
    </row>
    <row r="361" spans="1:55" x14ac:dyDescent="0.2">
      <c r="A361" s="236" t="s">
        <v>3</v>
      </c>
      <c r="B361" s="237">
        <v>3080</v>
      </c>
      <c r="C361" s="238">
        <v>3080</v>
      </c>
      <c r="D361" s="238">
        <v>3080</v>
      </c>
      <c r="E361" s="238">
        <v>3080</v>
      </c>
      <c r="F361" s="238">
        <v>3080</v>
      </c>
      <c r="G361" s="386">
        <v>3080</v>
      </c>
      <c r="H361" s="924"/>
      <c r="I361" s="924"/>
      <c r="J361" s="924"/>
      <c r="K361" s="236" t="s">
        <v>3</v>
      </c>
      <c r="L361" s="237">
        <v>3080</v>
      </c>
      <c r="M361" s="238">
        <v>3080</v>
      </c>
      <c r="N361" s="238">
        <v>3080</v>
      </c>
      <c r="O361" s="238">
        <v>3080</v>
      </c>
      <c r="P361" s="238">
        <v>3080</v>
      </c>
      <c r="Q361" s="386">
        <v>3080</v>
      </c>
      <c r="R361" s="924"/>
      <c r="S361" s="924"/>
      <c r="T361" s="924"/>
      <c r="U361" s="922"/>
      <c r="V361" s="922"/>
      <c r="W361" s="922"/>
      <c r="X361" s="922"/>
      <c r="Y361" s="922"/>
      <c r="Z361" s="922"/>
      <c r="AA361" s="922"/>
      <c r="AB361" s="922"/>
      <c r="AC361" s="922"/>
      <c r="AD361" s="922"/>
      <c r="AE361" s="922"/>
      <c r="AF361" s="922"/>
      <c r="AG361" s="922"/>
      <c r="AH361" s="922"/>
      <c r="AI361" s="922"/>
      <c r="AJ361" s="922"/>
      <c r="AK361" s="922"/>
      <c r="AL361" s="922"/>
      <c r="AM361" s="922"/>
      <c r="AN361" s="922"/>
      <c r="AO361" s="922"/>
      <c r="AP361" s="922"/>
      <c r="AQ361" s="922"/>
      <c r="AR361" s="922"/>
      <c r="AS361" s="922"/>
      <c r="AT361" s="922"/>
      <c r="AU361" s="922"/>
      <c r="AV361" s="922"/>
      <c r="AW361" s="922"/>
      <c r="AX361" s="922"/>
      <c r="AY361" s="922"/>
      <c r="AZ361" s="922"/>
      <c r="BA361" s="922"/>
      <c r="BB361" s="922"/>
      <c r="BC361" s="922"/>
    </row>
    <row r="362" spans="1:55" x14ac:dyDescent="0.2">
      <c r="A362" s="242" t="s">
        <v>6</v>
      </c>
      <c r="B362" s="243">
        <v>3252</v>
      </c>
      <c r="C362" s="244">
        <v>3200</v>
      </c>
      <c r="D362" s="244">
        <v>3380</v>
      </c>
      <c r="E362" s="244">
        <v>3325</v>
      </c>
      <c r="F362" s="244">
        <v>3146</v>
      </c>
      <c r="G362" s="387">
        <v>3244</v>
      </c>
      <c r="H362" s="924"/>
      <c r="I362" s="924"/>
      <c r="J362" s="924"/>
      <c r="K362" s="242" t="s">
        <v>6</v>
      </c>
      <c r="L362" s="243">
        <v>3267</v>
      </c>
      <c r="M362" s="244">
        <v>3318</v>
      </c>
      <c r="N362" s="244">
        <v>3448</v>
      </c>
      <c r="O362" s="244">
        <v>3325</v>
      </c>
      <c r="P362" s="244">
        <v>3294</v>
      </c>
      <c r="Q362" s="387">
        <v>3314</v>
      </c>
      <c r="R362" s="924"/>
      <c r="S362" s="924"/>
      <c r="T362" s="924"/>
      <c r="U362" s="922"/>
      <c r="V362" s="922"/>
      <c r="W362" s="922"/>
      <c r="X362" s="922"/>
      <c r="Y362" s="922"/>
      <c r="Z362" s="922"/>
      <c r="AA362" s="922"/>
      <c r="AB362" s="922"/>
      <c r="AC362" s="922"/>
      <c r="AD362" s="922"/>
      <c r="AE362" s="922"/>
      <c r="AF362" s="922"/>
      <c r="AG362" s="922"/>
      <c r="AH362" s="922"/>
      <c r="AI362" s="922"/>
      <c r="AJ362" s="922"/>
      <c r="AK362" s="922"/>
      <c r="AL362" s="922"/>
      <c r="AM362" s="922"/>
      <c r="AN362" s="922"/>
      <c r="AO362" s="922"/>
      <c r="AP362" s="922"/>
      <c r="AQ362" s="922"/>
      <c r="AR362" s="922"/>
      <c r="AS362" s="922"/>
      <c r="AT362" s="922"/>
      <c r="AU362" s="922"/>
      <c r="AV362" s="922"/>
      <c r="AW362" s="922"/>
      <c r="AX362" s="922"/>
      <c r="AY362" s="922"/>
      <c r="AZ362" s="922"/>
      <c r="BA362" s="922"/>
      <c r="BB362" s="922"/>
      <c r="BC362" s="922"/>
    </row>
    <row r="363" spans="1:55" x14ac:dyDescent="0.2">
      <c r="A363" s="231" t="s">
        <v>7</v>
      </c>
      <c r="B363" s="523">
        <v>60</v>
      </c>
      <c r="C363" s="531">
        <v>72.5</v>
      </c>
      <c r="D363" s="531">
        <v>93.3</v>
      </c>
      <c r="E363" s="531">
        <v>75</v>
      </c>
      <c r="F363" s="531">
        <v>77.5</v>
      </c>
      <c r="G363" s="388">
        <v>71.400000000000006</v>
      </c>
      <c r="H363" s="924"/>
      <c r="I363" s="924"/>
      <c r="J363" s="924"/>
      <c r="K363" s="231" t="s">
        <v>7</v>
      </c>
      <c r="L363" s="523">
        <v>70</v>
      </c>
      <c r="M363" s="531">
        <v>82.5</v>
      </c>
      <c r="N363" s="531">
        <v>66.7</v>
      </c>
      <c r="O363" s="531">
        <v>70</v>
      </c>
      <c r="P363" s="531">
        <v>75</v>
      </c>
      <c r="Q363" s="388">
        <v>74.3</v>
      </c>
      <c r="R363" s="924"/>
      <c r="S363" s="924"/>
      <c r="T363" s="924"/>
      <c r="U363" s="922"/>
      <c r="V363" s="922"/>
      <c r="W363" s="922"/>
      <c r="X363" s="922"/>
      <c r="Y363" s="922"/>
      <c r="Z363" s="922"/>
      <c r="AA363" s="922"/>
      <c r="AB363" s="922"/>
      <c r="AC363" s="922"/>
      <c r="AD363" s="922"/>
      <c r="AE363" s="922"/>
      <c r="AF363" s="922"/>
      <c r="AG363" s="922"/>
      <c r="AH363" s="922"/>
      <c r="AI363" s="922"/>
      <c r="AJ363" s="922"/>
      <c r="AK363" s="922"/>
      <c r="AL363" s="922"/>
      <c r="AM363" s="922"/>
      <c r="AN363" s="922"/>
      <c r="AO363" s="922"/>
      <c r="AP363" s="922"/>
      <c r="AQ363" s="922"/>
      <c r="AR363" s="922"/>
      <c r="AS363" s="922"/>
      <c r="AT363" s="922"/>
      <c r="AU363" s="922"/>
      <c r="AV363" s="922"/>
      <c r="AW363" s="922"/>
      <c r="AX363" s="922"/>
      <c r="AY363" s="922"/>
      <c r="AZ363" s="922"/>
      <c r="BA363" s="922"/>
      <c r="BB363" s="922"/>
      <c r="BC363" s="922"/>
    </row>
    <row r="364" spans="1:55" x14ac:dyDescent="0.2">
      <c r="A364" s="231" t="s">
        <v>8</v>
      </c>
      <c r="B364" s="523">
        <v>10.199999999999999</v>
      </c>
      <c r="C364" s="531">
        <v>8.3000000000000007</v>
      </c>
      <c r="D364" s="531">
        <v>7.2</v>
      </c>
      <c r="E364" s="531">
        <v>9</v>
      </c>
      <c r="F364" s="531">
        <v>8.6</v>
      </c>
      <c r="G364" s="388">
        <v>9.1</v>
      </c>
      <c r="H364" s="924"/>
      <c r="I364" s="924"/>
      <c r="J364" s="924"/>
      <c r="K364" s="231" t="s">
        <v>8</v>
      </c>
      <c r="L364" s="523">
        <v>9.6</v>
      </c>
      <c r="M364" s="531">
        <v>7.3</v>
      </c>
      <c r="N364" s="531">
        <v>9.1999999999999993</v>
      </c>
      <c r="O364" s="531">
        <v>9.9</v>
      </c>
      <c r="P364" s="531">
        <v>9</v>
      </c>
      <c r="Q364" s="388">
        <v>9</v>
      </c>
      <c r="R364" s="924"/>
      <c r="S364" s="924"/>
      <c r="T364" s="924"/>
      <c r="U364" s="922"/>
      <c r="V364" s="922"/>
      <c r="W364" s="922"/>
      <c r="X364" s="922"/>
      <c r="Y364" s="922"/>
      <c r="Z364" s="922"/>
      <c r="AA364" s="922"/>
      <c r="AB364" s="922"/>
      <c r="AC364" s="922"/>
      <c r="AD364" s="922"/>
      <c r="AE364" s="922"/>
      <c r="AF364" s="922"/>
      <c r="AG364" s="922"/>
      <c r="AH364" s="922"/>
      <c r="AI364" s="922"/>
      <c r="AJ364" s="922"/>
      <c r="AK364" s="922"/>
      <c r="AL364" s="922"/>
      <c r="AM364" s="922"/>
      <c r="AN364" s="922"/>
      <c r="AO364" s="922"/>
      <c r="AP364" s="922"/>
      <c r="AQ364" s="922"/>
      <c r="AR364" s="922"/>
      <c r="AS364" s="922"/>
      <c r="AT364" s="922"/>
      <c r="AU364" s="922"/>
      <c r="AV364" s="922"/>
      <c r="AW364" s="922"/>
      <c r="AX364" s="922"/>
      <c r="AY364" s="922"/>
      <c r="AZ364" s="922"/>
      <c r="BA364" s="922"/>
      <c r="BB364" s="922"/>
      <c r="BC364" s="922"/>
    </row>
    <row r="365" spans="1:55" x14ac:dyDescent="0.2">
      <c r="A365" s="242" t="s">
        <v>1</v>
      </c>
      <c r="B365" s="257">
        <f t="shared" ref="B365:G365" si="97">B362/B361*100-100</f>
        <v>5.5844155844155807</v>
      </c>
      <c r="C365" s="258">
        <f t="shared" si="97"/>
        <v>3.896103896103881</v>
      </c>
      <c r="D365" s="258">
        <f t="shared" si="97"/>
        <v>9.7402597402597451</v>
      </c>
      <c r="E365" s="258">
        <f t="shared" si="97"/>
        <v>7.9545454545454533</v>
      </c>
      <c r="F365" s="258">
        <f t="shared" si="97"/>
        <v>2.1428571428571388</v>
      </c>
      <c r="G365" s="390">
        <f t="shared" si="97"/>
        <v>5.3246753246753258</v>
      </c>
      <c r="H365" s="924"/>
      <c r="I365" s="924"/>
      <c r="J365" s="924"/>
      <c r="K365" s="242" t="s">
        <v>1</v>
      </c>
      <c r="L365" s="257">
        <f t="shared" ref="L365:Q365" si="98">L362/L361*100-100</f>
        <v>6.0714285714285694</v>
      </c>
      <c r="M365" s="258">
        <f t="shared" si="98"/>
        <v>7.7272727272727337</v>
      </c>
      <c r="N365" s="258">
        <f t="shared" si="98"/>
        <v>11.948051948051955</v>
      </c>
      <c r="O365" s="258">
        <f t="shared" si="98"/>
        <v>7.9545454545454533</v>
      </c>
      <c r="P365" s="258">
        <f t="shared" si="98"/>
        <v>6.9480519480519547</v>
      </c>
      <c r="Q365" s="390">
        <f t="shared" si="98"/>
        <v>7.5974025974026063</v>
      </c>
      <c r="R365" s="924"/>
      <c r="S365" s="924"/>
      <c r="T365" s="924"/>
      <c r="U365" s="922"/>
      <c r="V365" s="922"/>
      <c r="W365" s="922"/>
      <c r="X365" s="922"/>
      <c r="Y365" s="922"/>
      <c r="Z365" s="922"/>
      <c r="AA365" s="922"/>
      <c r="AB365" s="922"/>
      <c r="AC365" s="922"/>
      <c r="AD365" s="922"/>
      <c r="AE365" s="922"/>
      <c r="AF365" s="922"/>
      <c r="AG365" s="922"/>
      <c r="AH365" s="922"/>
      <c r="AI365" s="922"/>
      <c r="AJ365" s="922"/>
      <c r="AK365" s="922"/>
      <c r="AL365" s="922"/>
      <c r="AM365" s="922"/>
      <c r="AN365" s="922"/>
      <c r="AO365" s="922"/>
      <c r="AP365" s="922"/>
      <c r="AQ365" s="922"/>
      <c r="AR365" s="922"/>
      <c r="AS365" s="922"/>
      <c r="AT365" s="922"/>
      <c r="AU365" s="922"/>
      <c r="AV365" s="922"/>
      <c r="AW365" s="922"/>
      <c r="AX365" s="922"/>
      <c r="AY365" s="922"/>
      <c r="AZ365" s="922"/>
      <c r="BA365" s="922"/>
      <c r="BB365" s="922"/>
      <c r="BC365" s="922"/>
    </row>
    <row r="366" spans="1:55" ht="13.5" thickBot="1" x14ac:dyDescent="0.25">
      <c r="A366" s="261" t="s">
        <v>27</v>
      </c>
      <c r="B366" s="648">
        <f t="shared" ref="B366:G366" si="99">B362-B357</f>
        <v>161</v>
      </c>
      <c r="C366" s="869">
        <f t="shared" si="99"/>
        <v>109</v>
      </c>
      <c r="D366" s="869">
        <f t="shared" si="99"/>
        <v>289</v>
      </c>
      <c r="E366" s="869">
        <f t="shared" si="99"/>
        <v>234</v>
      </c>
      <c r="F366" s="869">
        <f t="shared" si="99"/>
        <v>55</v>
      </c>
      <c r="G366" s="391">
        <f t="shared" si="99"/>
        <v>153</v>
      </c>
      <c r="H366" s="924"/>
      <c r="I366" s="924"/>
      <c r="J366" s="924"/>
      <c r="K366" s="261" t="s">
        <v>27</v>
      </c>
      <c r="L366" s="648">
        <f t="shared" ref="L366:Q366" si="100">L362-L357</f>
        <v>176</v>
      </c>
      <c r="M366" s="869">
        <f t="shared" si="100"/>
        <v>227</v>
      </c>
      <c r="N366" s="869">
        <f t="shared" si="100"/>
        <v>357</v>
      </c>
      <c r="O366" s="869">
        <f t="shared" si="100"/>
        <v>234</v>
      </c>
      <c r="P366" s="869">
        <f t="shared" si="100"/>
        <v>203</v>
      </c>
      <c r="Q366" s="391">
        <f t="shared" si="100"/>
        <v>223</v>
      </c>
      <c r="R366" s="924"/>
      <c r="S366" s="924"/>
      <c r="T366" s="924"/>
      <c r="U366" s="922"/>
      <c r="V366" s="922"/>
      <c r="W366" s="922"/>
      <c r="X366" s="922"/>
      <c r="Y366" s="922"/>
      <c r="Z366" s="922"/>
      <c r="AA366" s="922"/>
      <c r="AB366" s="922"/>
      <c r="AC366" s="922"/>
      <c r="AD366" s="922"/>
      <c r="AE366" s="922"/>
      <c r="AF366" s="922"/>
      <c r="AG366" s="922"/>
      <c r="AH366" s="922"/>
      <c r="AI366" s="922"/>
      <c r="AJ366" s="922"/>
      <c r="AK366" s="922"/>
      <c r="AL366" s="922"/>
      <c r="AM366" s="922"/>
      <c r="AN366" s="922"/>
      <c r="AO366" s="922"/>
      <c r="AP366" s="922"/>
      <c r="AQ366" s="922"/>
      <c r="AR366" s="922"/>
      <c r="AS366" s="922"/>
      <c r="AT366" s="922"/>
      <c r="AU366" s="922"/>
      <c r="AV366" s="922"/>
      <c r="AW366" s="922"/>
      <c r="AX366" s="922"/>
      <c r="AY366" s="922"/>
      <c r="AZ366" s="922"/>
      <c r="BA366" s="922"/>
      <c r="BB366" s="922"/>
      <c r="BC366" s="922"/>
    </row>
    <row r="367" spans="1:55" x14ac:dyDescent="0.2">
      <c r="A367" s="273" t="s">
        <v>51</v>
      </c>
      <c r="B367" s="567">
        <v>667</v>
      </c>
      <c r="C367" s="556">
        <v>668</v>
      </c>
      <c r="D367" s="556">
        <v>192</v>
      </c>
      <c r="E367" s="556">
        <v>667</v>
      </c>
      <c r="F367" s="556">
        <v>667</v>
      </c>
      <c r="G367" s="393">
        <f>SUM(B367:F367)</f>
        <v>2861</v>
      </c>
      <c r="H367" s="271" t="s">
        <v>56</v>
      </c>
      <c r="I367" s="296">
        <f>I328-G367</f>
        <v>7</v>
      </c>
      <c r="J367" s="272">
        <f>I367/I328</f>
        <v>2.4407252440725243E-3</v>
      </c>
      <c r="K367" s="273" t="s">
        <v>51</v>
      </c>
      <c r="L367" s="567">
        <v>667</v>
      </c>
      <c r="M367" s="556">
        <v>668</v>
      </c>
      <c r="N367" s="556">
        <v>192</v>
      </c>
      <c r="O367" s="556">
        <v>667</v>
      </c>
      <c r="P367" s="556">
        <v>667</v>
      </c>
      <c r="Q367" s="393">
        <f>SUM(L367:P367)</f>
        <v>2861</v>
      </c>
      <c r="R367" s="271" t="s">
        <v>56</v>
      </c>
      <c r="S367" s="296">
        <f>I328-Q367</f>
        <v>7</v>
      </c>
      <c r="T367" s="272">
        <f>S367/I328</f>
        <v>2.4407252440725243E-3</v>
      </c>
    </row>
    <row r="368" spans="1:55" x14ac:dyDescent="0.2">
      <c r="A368" s="273" t="s">
        <v>28</v>
      </c>
      <c r="B368" s="599">
        <v>133</v>
      </c>
      <c r="C368" s="580">
        <v>130</v>
      </c>
      <c r="D368" s="580">
        <v>130</v>
      </c>
      <c r="E368" s="580">
        <v>126.5</v>
      </c>
      <c r="F368" s="580">
        <v>126.5</v>
      </c>
      <c r="G368" s="394"/>
      <c r="H368" s="871" t="s">
        <v>57</v>
      </c>
      <c r="I368" s="871">
        <v>126.1</v>
      </c>
      <c r="J368" s="871"/>
      <c r="K368" s="273" t="s">
        <v>28</v>
      </c>
      <c r="L368" s="599">
        <v>133</v>
      </c>
      <c r="M368" s="580">
        <v>130</v>
      </c>
      <c r="N368" s="580">
        <v>130</v>
      </c>
      <c r="O368" s="580">
        <v>126.5</v>
      </c>
      <c r="P368" s="580">
        <v>126.5</v>
      </c>
      <c r="Q368" s="394"/>
      <c r="R368" s="915" t="s">
        <v>57</v>
      </c>
      <c r="S368" s="915">
        <v>126.1</v>
      </c>
      <c r="T368" s="915"/>
    </row>
    <row r="369" spans="1:20" ht="13.5" thickBot="1" x14ac:dyDescent="0.25">
      <c r="A369" s="274" t="s">
        <v>26</v>
      </c>
      <c r="B369" s="220">
        <f>(B$368-$B$358)</f>
        <v>3</v>
      </c>
      <c r="C369" s="221">
        <f>(C368-C358)</f>
        <v>3</v>
      </c>
      <c r="D369" s="221">
        <f>(D368-D358)</f>
        <v>3</v>
      </c>
      <c r="E369" s="221">
        <f>(E368-E358)</f>
        <v>3</v>
      </c>
      <c r="F369" s="221">
        <f>(F368-F358)</f>
        <v>4</v>
      </c>
      <c r="G369" s="395"/>
      <c r="H369" s="871" t="s">
        <v>26</v>
      </c>
      <c r="I369" s="698">
        <f>I368-K329</f>
        <v>3.4499999999999886</v>
      </c>
      <c r="J369" s="871"/>
      <c r="K369" s="274" t="s">
        <v>26</v>
      </c>
      <c r="L369" s="220">
        <f>(L$368-$L$358)</f>
        <v>3</v>
      </c>
      <c r="M369" s="221">
        <f>(M368-M358)</f>
        <v>3</v>
      </c>
      <c r="N369" s="221">
        <f>(N368-N358)</f>
        <v>3</v>
      </c>
      <c r="O369" s="221">
        <f>(O368-O358)</f>
        <v>3</v>
      </c>
      <c r="P369" s="221">
        <f>(P368-P358)</f>
        <v>4</v>
      </c>
      <c r="Q369" s="395"/>
      <c r="R369" s="915" t="s">
        <v>26</v>
      </c>
      <c r="S369" s="698">
        <f>S368-K329</f>
        <v>3.4499999999999886</v>
      </c>
      <c r="T369" s="915"/>
    </row>
    <row r="370" spans="1:20" s="928" customFormat="1" x14ac:dyDescent="0.2">
      <c r="A370" s="689"/>
      <c r="B370" s="873"/>
      <c r="C370" s="873"/>
      <c r="D370" s="873"/>
      <c r="E370" s="873"/>
      <c r="F370" s="873"/>
      <c r="G370" s="615"/>
      <c r="I370" s="698"/>
      <c r="K370" s="689"/>
      <c r="L370" s="873"/>
      <c r="M370" s="873"/>
      <c r="N370" s="873"/>
      <c r="O370" s="873"/>
      <c r="P370" s="873"/>
      <c r="Q370" s="615"/>
      <c r="S370" s="698"/>
    </row>
    <row r="371" spans="1:20" s="928" customFormat="1" x14ac:dyDescent="0.2">
      <c r="A371" s="689"/>
      <c r="B371" s="873"/>
      <c r="C371" s="873"/>
      <c r="D371" s="873"/>
      <c r="E371" s="873"/>
      <c r="F371" s="873"/>
      <c r="G371" s="615"/>
      <c r="I371" s="698"/>
      <c r="K371" s="689"/>
      <c r="L371" s="873"/>
      <c r="M371" s="873"/>
      <c r="N371" s="873"/>
      <c r="O371" s="873"/>
      <c r="P371" s="873"/>
      <c r="Q371" s="615"/>
      <c r="S371" s="698"/>
    </row>
    <row r="372" spans="1:20" ht="13.5" thickBot="1" x14ac:dyDescent="0.25">
      <c r="A372" s="200" t="s">
        <v>342</v>
      </c>
      <c r="B372" s="200">
        <v>0.15</v>
      </c>
      <c r="C372" s="215">
        <v>0</v>
      </c>
      <c r="D372" s="215">
        <v>0</v>
      </c>
      <c r="E372" s="215">
        <v>0</v>
      </c>
      <c r="F372" s="215">
        <v>0</v>
      </c>
    </row>
    <row r="373" spans="1:20" ht="13.5" thickBot="1" x14ac:dyDescent="0.25">
      <c r="A373" s="278" t="s">
        <v>341</v>
      </c>
      <c r="B373" s="1140" t="s">
        <v>50</v>
      </c>
      <c r="C373" s="1141"/>
      <c r="D373" s="1141"/>
      <c r="E373" s="1141"/>
      <c r="F373" s="1142"/>
      <c r="G373" s="1134" t="s">
        <v>0</v>
      </c>
      <c r="H373" s="924">
        <v>147</v>
      </c>
      <c r="I373" s="924"/>
      <c r="J373" s="924"/>
    </row>
    <row r="374" spans="1:20" x14ac:dyDescent="0.2">
      <c r="A374" s="231" t="s">
        <v>54</v>
      </c>
      <c r="B374" s="301">
        <v>1</v>
      </c>
      <c r="C374" s="325">
        <v>2</v>
      </c>
      <c r="D374" s="325">
        <v>3</v>
      </c>
      <c r="E374" s="225">
        <v>4</v>
      </c>
      <c r="F374" s="925">
        <v>5</v>
      </c>
      <c r="G374" s="1186"/>
      <c r="H374" s="924"/>
      <c r="I374" s="924"/>
      <c r="J374" s="924"/>
    </row>
    <row r="375" spans="1:20" x14ac:dyDescent="0.2">
      <c r="A375" s="236" t="s">
        <v>3</v>
      </c>
      <c r="B375" s="237">
        <v>3280</v>
      </c>
      <c r="C375" s="238">
        <v>3280</v>
      </c>
      <c r="D375" s="238">
        <v>3280</v>
      </c>
      <c r="E375" s="238">
        <v>3280</v>
      </c>
      <c r="F375" s="238">
        <v>3280</v>
      </c>
      <c r="G375" s="386">
        <v>3280</v>
      </c>
      <c r="H375" s="924"/>
      <c r="I375" s="924"/>
      <c r="J375" s="924"/>
    </row>
    <row r="376" spans="1:20" x14ac:dyDescent="0.2">
      <c r="A376" s="242" t="s">
        <v>6</v>
      </c>
      <c r="B376" s="243">
        <v>3512</v>
      </c>
      <c r="C376" s="244">
        <v>3374</v>
      </c>
      <c r="D376" s="244">
        <v>3490</v>
      </c>
      <c r="E376" s="244">
        <v>3377</v>
      </c>
      <c r="F376" s="244">
        <v>3458</v>
      </c>
      <c r="G376" s="387">
        <v>3437</v>
      </c>
      <c r="H376" s="924"/>
      <c r="I376" s="924"/>
      <c r="J376" s="924"/>
    </row>
    <row r="377" spans="1:20" x14ac:dyDescent="0.2">
      <c r="A377" s="231" t="s">
        <v>7</v>
      </c>
      <c r="B377" s="523">
        <v>84.8</v>
      </c>
      <c r="C377" s="531">
        <v>90.9</v>
      </c>
      <c r="D377" s="531">
        <v>86.7</v>
      </c>
      <c r="E377" s="531">
        <v>81.8</v>
      </c>
      <c r="F377" s="531">
        <v>87.9</v>
      </c>
      <c r="G377" s="388">
        <v>83.7</v>
      </c>
      <c r="H377" s="924"/>
      <c r="I377" s="924"/>
      <c r="J377" s="924"/>
    </row>
    <row r="378" spans="1:20" x14ac:dyDescent="0.2">
      <c r="A378" s="231" t="s">
        <v>8</v>
      </c>
      <c r="B378" s="523">
        <v>7.3</v>
      </c>
      <c r="C378" s="531">
        <v>6.4</v>
      </c>
      <c r="D378" s="531">
        <v>6.9</v>
      </c>
      <c r="E378" s="531">
        <v>7.9</v>
      </c>
      <c r="F378" s="531">
        <v>7.9</v>
      </c>
      <c r="G378" s="388">
        <v>7.5</v>
      </c>
      <c r="H378" s="924"/>
      <c r="I378" s="924"/>
      <c r="J378" s="924"/>
    </row>
    <row r="379" spans="1:20" x14ac:dyDescent="0.2">
      <c r="A379" s="242" t="s">
        <v>1</v>
      </c>
      <c r="B379" s="257">
        <f t="shared" ref="B379:G379" si="101">B376/B375*100-100</f>
        <v>7.0731707317073216</v>
      </c>
      <c r="C379" s="258">
        <f t="shared" si="101"/>
        <v>2.8658536585365795</v>
      </c>
      <c r="D379" s="258">
        <f t="shared" si="101"/>
        <v>6.4024390243902332</v>
      </c>
      <c r="E379" s="258">
        <f t="shared" si="101"/>
        <v>2.9573170731707279</v>
      </c>
      <c r="F379" s="258">
        <f t="shared" si="101"/>
        <v>5.4268292682926784</v>
      </c>
      <c r="G379" s="390">
        <f t="shared" si="101"/>
        <v>4.7865853658536537</v>
      </c>
      <c r="H379" s="924"/>
      <c r="I379" s="924"/>
      <c r="J379" s="924"/>
    </row>
    <row r="380" spans="1:20" ht="13.5" thickBot="1" x14ac:dyDescent="0.25">
      <c r="A380" s="261" t="s">
        <v>27</v>
      </c>
      <c r="B380" s="648">
        <f t="shared" ref="B380:G380" si="102">B376-L362</f>
        <v>245</v>
      </c>
      <c r="C380" s="869">
        <f t="shared" si="102"/>
        <v>56</v>
      </c>
      <c r="D380" s="869">
        <f t="shared" si="102"/>
        <v>42</v>
      </c>
      <c r="E380" s="869">
        <f t="shared" si="102"/>
        <v>52</v>
      </c>
      <c r="F380" s="869">
        <f t="shared" si="102"/>
        <v>164</v>
      </c>
      <c r="G380" s="391">
        <f t="shared" si="102"/>
        <v>123</v>
      </c>
      <c r="H380" s="924"/>
      <c r="I380" s="924"/>
      <c r="J380" s="924"/>
    </row>
    <row r="381" spans="1:20" x14ac:dyDescent="0.2">
      <c r="A381" s="273" t="s">
        <v>51</v>
      </c>
      <c r="B381" s="567">
        <v>667</v>
      </c>
      <c r="C381" s="556">
        <v>667</v>
      </c>
      <c r="D381" s="556">
        <v>192</v>
      </c>
      <c r="E381" s="556">
        <v>667</v>
      </c>
      <c r="F381" s="556">
        <v>667</v>
      </c>
      <c r="G381" s="393">
        <f>SUM(B381:F381)</f>
        <v>2860</v>
      </c>
      <c r="H381" s="271" t="s">
        <v>56</v>
      </c>
      <c r="I381" s="296">
        <f>G367-G381</f>
        <v>1</v>
      </c>
      <c r="J381" s="272">
        <f>I381/G367</f>
        <v>3.4952813701502968E-4</v>
      </c>
    </row>
    <row r="382" spans="1:20" x14ac:dyDescent="0.2">
      <c r="A382" s="273" t="s">
        <v>28</v>
      </c>
      <c r="B382" s="599">
        <v>135</v>
      </c>
      <c r="C382" s="580">
        <v>133</v>
      </c>
      <c r="D382" s="580">
        <v>133</v>
      </c>
      <c r="E382" s="580">
        <v>130.5</v>
      </c>
      <c r="F382" s="580">
        <v>130.5</v>
      </c>
      <c r="G382" s="394"/>
      <c r="H382" s="917" t="s">
        <v>57</v>
      </c>
      <c r="I382" s="917">
        <v>129.11000000000001</v>
      </c>
      <c r="J382" s="917"/>
    </row>
    <row r="383" spans="1:20" ht="13.5" thickBot="1" x14ac:dyDescent="0.25">
      <c r="A383" s="274" t="s">
        <v>26</v>
      </c>
      <c r="B383" s="220">
        <f>B382-B368</f>
        <v>2</v>
      </c>
      <c r="C383" s="221">
        <f>C382-C368</f>
        <v>3</v>
      </c>
      <c r="D383" s="221">
        <f>D382-D368</f>
        <v>3</v>
      </c>
      <c r="E383" s="221">
        <f>E382-E368</f>
        <v>4</v>
      </c>
      <c r="F383" s="221">
        <f>F382-F368</f>
        <v>4</v>
      </c>
      <c r="G383" s="395"/>
      <c r="H383" s="917" t="s">
        <v>26</v>
      </c>
      <c r="I383" s="698">
        <f>I382-I368</f>
        <v>3.0100000000000193</v>
      </c>
      <c r="J383" s="917"/>
    </row>
    <row r="386" spans="1:10" ht="13.5" thickBot="1" x14ac:dyDescent="0.25">
      <c r="A386" s="933" t="s">
        <v>342</v>
      </c>
      <c r="B386" s="933">
        <v>0.45</v>
      </c>
      <c r="C386" s="215">
        <v>0.6</v>
      </c>
      <c r="D386" s="215">
        <v>0.52</v>
      </c>
      <c r="E386" s="215">
        <v>0.3</v>
      </c>
      <c r="F386" s="215">
        <v>1.2</v>
      </c>
      <c r="G386" s="933"/>
      <c r="H386" s="933"/>
      <c r="I386" s="933"/>
      <c r="J386" s="933"/>
    </row>
    <row r="387" spans="1:10" ht="13.5" thickBot="1" x14ac:dyDescent="0.25">
      <c r="A387" s="278" t="s">
        <v>343</v>
      </c>
      <c r="B387" s="1140" t="s">
        <v>50</v>
      </c>
      <c r="C387" s="1141"/>
      <c r="D387" s="1141"/>
      <c r="E387" s="1141"/>
      <c r="F387" s="1141"/>
      <c r="G387" s="1134" t="s">
        <v>0</v>
      </c>
      <c r="H387" s="924">
        <v>149</v>
      </c>
      <c r="I387" s="924"/>
      <c r="J387" s="924"/>
    </row>
    <row r="388" spans="1:10" x14ac:dyDescent="0.2">
      <c r="A388" s="231" t="s">
        <v>54</v>
      </c>
      <c r="B388" s="301">
        <v>1</v>
      </c>
      <c r="C388" s="325">
        <v>2</v>
      </c>
      <c r="D388" s="325">
        <v>3</v>
      </c>
      <c r="E388" s="225">
        <v>4</v>
      </c>
      <c r="F388" s="942">
        <v>5</v>
      </c>
      <c r="G388" s="1186"/>
      <c r="H388" s="924"/>
      <c r="I388" s="924"/>
      <c r="J388" s="924"/>
    </row>
    <row r="389" spans="1:10" x14ac:dyDescent="0.2">
      <c r="A389" s="236" t="s">
        <v>3</v>
      </c>
      <c r="B389" s="237">
        <v>3460</v>
      </c>
      <c r="C389" s="238">
        <v>3460</v>
      </c>
      <c r="D389" s="238">
        <v>3460</v>
      </c>
      <c r="E389" s="238">
        <v>3460</v>
      </c>
      <c r="F389" s="314">
        <v>3460</v>
      </c>
      <c r="G389" s="284">
        <v>3460</v>
      </c>
      <c r="H389" s="924"/>
      <c r="I389" s="924"/>
      <c r="J389" s="924"/>
    </row>
    <row r="390" spans="1:10" ht="12.6" customHeight="1" x14ac:dyDescent="0.2">
      <c r="A390" s="242" t="s">
        <v>6</v>
      </c>
      <c r="B390" s="243">
        <v>3676.5714285714284</v>
      </c>
      <c r="C390" s="244">
        <v>3656.8571428571427</v>
      </c>
      <c r="D390" s="244">
        <v>3564.1666666666665</v>
      </c>
      <c r="E390" s="244">
        <v>3658.4848484848485</v>
      </c>
      <c r="F390" s="287">
        <v>3683.5294117647059</v>
      </c>
      <c r="G390" s="949">
        <v>3660.469798657718</v>
      </c>
      <c r="H390" s="1189" t="s">
        <v>344</v>
      </c>
      <c r="I390" s="1190"/>
      <c r="J390" s="1190"/>
    </row>
    <row r="391" spans="1:10" x14ac:dyDescent="0.2">
      <c r="A391" s="231" t="s">
        <v>7</v>
      </c>
      <c r="B391" s="523">
        <v>74.285714285714292</v>
      </c>
      <c r="C391" s="531">
        <v>71.428571428571431</v>
      </c>
      <c r="D391" s="531">
        <v>91.666666666666671</v>
      </c>
      <c r="E391" s="531">
        <v>60.606060606060609</v>
      </c>
      <c r="F391" s="943">
        <v>82.352941176470594</v>
      </c>
      <c r="G391" s="289">
        <v>73.825503355704697</v>
      </c>
      <c r="H391" s="878" t="s">
        <v>345</v>
      </c>
      <c r="I391" s="924"/>
      <c r="J391" s="924"/>
    </row>
    <row r="392" spans="1:10" x14ac:dyDescent="0.2">
      <c r="A392" s="231" t="s">
        <v>8</v>
      </c>
      <c r="B392" s="939">
        <v>8.4691488591591188E-2</v>
      </c>
      <c r="C392" s="940">
        <v>7.9015001791220577E-2</v>
      </c>
      <c r="D392" s="940">
        <v>6.9300138797937019E-2</v>
      </c>
      <c r="E392" s="940">
        <v>8.8213096464006796E-2</v>
      </c>
      <c r="F392" s="944">
        <v>6.4351085890819143E-2</v>
      </c>
      <c r="G392" s="950">
        <v>7.9234814536870909E-2</v>
      </c>
      <c r="H392" s="924"/>
      <c r="I392" s="924"/>
      <c r="J392" s="924"/>
    </row>
    <row r="393" spans="1:10" ht="13.5" thickBot="1" x14ac:dyDescent="0.25">
      <c r="A393" s="242" t="s">
        <v>1</v>
      </c>
      <c r="B393" s="935">
        <f t="shared" ref="B393:G393" si="103">B390/B389*100-100</f>
        <v>6.2592898431048667</v>
      </c>
      <c r="C393" s="936">
        <f t="shared" si="103"/>
        <v>5.6895127993393828</v>
      </c>
      <c r="D393" s="936">
        <f t="shared" si="103"/>
        <v>3.01059730250482</v>
      </c>
      <c r="E393" s="936">
        <f t="shared" si="103"/>
        <v>5.7365563145909988</v>
      </c>
      <c r="F393" s="945">
        <f t="shared" si="103"/>
        <v>6.4603876232574038</v>
      </c>
      <c r="G393" s="951">
        <f t="shared" si="103"/>
        <v>5.793924816697043</v>
      </c>
      <c r="H393" s="924"/>
      <c r="I393" s="924"/>
      <c r="J393" s="924"/>
    </row>
    <row r="394" spans="1:10" ht="13.5" thickBot="1" x14ac:dyDescent="0.25">
      <c r="A394" s="261" t="s">
        <v>27</v>
      </c>
      <c r="B394" s="937">
        <f>B390-B376</f>
        <v>164.57142857142844</v>
      </c>
      <c r="C394" s="938">
        <f t="shared" ref="C394:G394" si="104">C390-C376</f>
        <v>282.85714285714266</v>
      </c>
      <c r="D394" s="938">
        <f t="shared" si="104"/>
        <v>74.166666666666515</v>
      </c>
      <c r="E394" s="938">
        <f t="shared" si="104"/>
        <v>281.4848484848485</v>
      </c>
      <c r="F394" s="946">
        <f t="shared" si="104"/>
        <v>225.52941176470586</v>
      </c>
      <c r="G394" s="952">
        <f t="shared" si="104"/>
        <v>223.469798657718</v>
      </c>
      <c r="H394" s="924"/>
      <c r="I394" s="924"/>
      <c r="J394" s="924"/>
    </row>
    <row r="395" spans="1:10" x14ac:dyDescent="0.2">
      <c r="A395" s="273" t="s">
        <v>51</v>
      </c>
      <c r="B395" s="567">
        <v>666</v>
      </c>
      <c r="C395" s="556">
        <v>667</v>
      </c>
      <c r="D395" s="556">
        <v>192</v>
      </c>
      <c r="E395" s="556">
        <v>666</v>
      </c>
      <c r="F395" s="851">
        <v>667</v>
      </c>
      <c r="G395" s="270">
        <f>SUM(B395:F395)</f>
        <v>2858</v>
      </c>
      <c r="H395" s="271" t="s">
        <v>56</v>
      </c>
      <c r="I395" s="296">
        <f>G381-G395</f>
        <v>2</v>
      </c>
      <c r="J395" s="272">
        <f>I395/G381</f>
        <v>6.993006993006993E-4</v>
      </c>
    </row>
    <row r="396" spans="1:10" x14ac:dyDescent="0.2">
      <c r="A396" s="273" t="s">
        <v>28</v>
      </c>
      <c r="B396" s="599">
        <v>137</v>
      </c>
      <c r="C396" s="580">
        <v>135</v>
      </c>
      <c r="D396" s="580">
        <v>135</v>
      </c>
      <c r="E396" s="580">
        <v>133.5</v>
      </c>
      <c r="F396" s="947">
        <v>133</v>
      </c>
      <c r="G396" s="222"/>
      <c r="H396" s="933" t="s">
        <v>57</v>
      </c>
      <c r="I396" s="933">
        <v>132.4</v>
      </c>
      <c r="J396" s="933"/>
    </row>
    <row r="397" spans="1:10" ht="13.5" thickBot="1" x14ac:dyDescent="0.25">
      <c r="A397" s="274" t="s">
        <v>26</v>
      </c>
      <c r="B397" s="590">
        <f>B396-B382</f>
        <v>2</v>
      </c>
      <c r="C397" s="927">
        <f>C396-C382</f>
        <v>2</v>
      </c>
      <c r="D397" s="927">
        <f t="shared" ref="D397:F397" si="105">D396-D382</f>
        <v>2</v>
      </c>
      <c r="E397" s="927">
        <f t="shared" si="105"/>
        <v>3</v>
      </c>
      <c r="F397" s="948">
        <f t="shared" si="105"/>
        <v>2.5</v>
      </c>
      <c r="G397" s="294">
        <f t="shared" ref="G397" si="106">G393-Q379</f>
        <v>5.793924816697043</v>
      </c>
      <c r="H397" s="933" t="s">
        <v>26</v>
      </c>
      <c r="I397" s="698">
        <f>I396-I382</f>
        <v>3.289999999999992</v>
      </c>
      <c r="J397" s="933"/>
    </row>
    <row r="400" spans="1:10" ht="13.5" thickBot="1" x14ac:dyDescent="0.25">
      <c r="A400" s="955" t="s">
        <v>342</v>
      </c>
      <c r="B400" s="955"/>
      <c r="C400" s="215"/>
      <c r="D400" s="215"/>
      <c r="E400" s="215"/>
      <c r="F400" s="215"/>
      <c r="G400" s="955"/>
      <c r="H400" s="955"/>
      <c r="I400" s="955"/>
      <c r="J400" s="955"/>
    </row>
    <row r="401" spans="1:10" ht="13.5" thickBot="1" x14ac:dyDescent="0.25">
      <c r="A401" s="278" t="s">
        <v>346</v>
      </c>
      <c r="B401" s="1140" t="s">
        <v>50</v>
      </c>
      <c r="C401" s="1141"/>
      <c r="D401" s="1141"/>
      <c r="E401" s="1141"/>
      <c r="F401" s="1141"/>
      <c r="G401" s="1134" t="s">
        <v>0</v>
      </c>
      <c r="H401" s="924">
        <v>149</v>
      </c>
      <c r="I401" s="924"/>
      <c r="J401" s="924"/>
    </row>
    <row r="402" spans="1:10" x14ac:dyDescent="0.2">
      <c r="A402" s="231" t="s">
        <v>54</v>
      </c>
      <c r="B402" s="301">
        <v>1</v>
      </c>
      <c r="C402" s="325">
        <v>2</v>
      </c>
      <c r="D402" s="325">
        <v>3</v>
      </c>
      <c r="E402" s="225">
        <v>4</v>
      </c>
      <c r="F402" s="942">
        <v>5</v>
      </c>
      <c r="G402" s="1186"/>
      <c r="H402" s="924"/>
      <c r="I402" s="924"/>
      <c r="J402" s="924"/>
    </row>
    <row r="403" spans="1:10" x14ac:dyDescent="0.2">
      <c r="A403" s="236" t="s">
        <v>3</v>
      </c>
      <c r="B403" s="237">
        <v>3610</v>
      </c>
      <c r="C403" s="238">
        <v>3610</v>
      </c>
      <c r="D403" s="238">
        <v>3610</v>
      </c>
      <c r="E403" s="238">
        <v>3610</v>
      </c>
      <c r="F403" s="314">
        <v>3610</v>
      </c>
      <c r="G403" s="284">
        <v>3610</v>
      </c>
      <c r="H403" s="924"/>
      <c r="I403" s="924"/>
      <c r="J403" s="924"/>
    </row>
    <row r="404" spans="1:10" x14ac:dyDescent="0.2">
      <c r="A404" s="242" t="s">
        <v>6</v>
      </c>
      <c r="B404" s="243">
        <v>3770</v>
      </c>
      <c r="C404" s="244">
        <v>3885</v>
      </c>
      <c r="D404" s="244">
        <v>4090</v>
      </c>
      <c r="E404" s="244">
        <v>3853</v>
      </c>
      <c r="F404" s="287">
        <v>3829</v>
      </c>
      <c r="G404" s="337">
        <v>3860</v>
      </c>
      <c r="H404" s="1187"/>
      <c r="I404" s="1188"/>
      <c r="J404" s="1188"/>
    </row>
    <row r="405" spans="1:10" x14ac:dyDescent="0.2">
      <c r="A405" s="231" t="s">
        <v>7</v>
      </c>
      <c r="B405" s="523">
        <v>72.7</v>
      </c>
      <c r="C405" s="531">
        <v>72.7</v>
      </c>
      <c r="D405" s="531">
        <v>80</v>
      </c>
      <c r="E405" s="531">
        <v>69.7</v>
      </c>
      <c r="F405" s="943">
        <v>66.7</v>
      </c>
      <c r="G405" s="289">
        <v>68.7</v>
      </c>
      <c r="H405" s="527"/>
      <c r="I405" s="959"/>
      <c r="J405" s="959"/>
    </row>
    <row r="406" spans="1:10" x14ac:dyDescent="0.2">
      <c r="A406" s="231" t="s">
        <v>8</v>
      </c>
      <c r="B406" s="939">
        <v>0.104</v>
      </c>
      <c r="C406" s="940">
        <v>0.09</v>
      </c>
      <c r="D406" s="940">
        <v>8.3000000000000004E-2</v>
      </c>
      <c r="E406" s="940">
        <v>9.0999999999999998E-2</v>
      </c>
      <c r="F406" s="944">
        <v>9.4E-2</v>
      </c>
      <c r="G406" s="950">
        <v>9.5000000000000001E-2</v>
      </c>
      <c r="H406" s="924"/>
      <c r="I406" s="924"/>
      <c r="J406" s="924"/>
    </row>
    <row r="407" spans="1:10" ht="13.5" thickBot="1" x14ac:dyDescent="0.25">
      <c r="A407" s="242" t="s">
        <v>1</v>
      </c>
      <c r="B407" s="935">
        <f t="shared" ref="B407:G407" si="107">B404/B403*100-100</f>
        <v>4.43213296398892</v>
      </c>
      <c r="C407" s="936">
        <f t="shared" si="107"/>
        <v>7.6177285318559598</v>
      </c>
      <c r="D407" s="936">
        <f t="shared" si="107"/>
        <v>13.29639889196676</v>
      </c>
      <c r="E407" s="936">
        <f t="shared" si="107"/>
        <v>6.7313019390581701</v>
      </c>
      <c r="F407" s="945">
        <f t="shared" si="107"/>
        <v>6.0664819944598207</v>
      </c>
      <c r="G407" s="960">
        <f t="shared" si="107"/>
        <v>6.9252077562326804</v>
      </c>
      <c r="H407" s="924"/>
      <c r="I407" s="924"/>
      <c r="J407" s="924"/>
    </row>
    <row r="408" spans="1:10" ht="13.5" thickBot="1" x14ac:dyDescent="0.25">
      <c r="A408" s="261" t="s">
        <v>27</v>
      </c>
      <c r="B408" s="937">
        <f>B404-B390</f>
        <v>93.428571428571558</v>
      </c>
      <c r="C408" s="938">
        <f t="shared" ref="C408:G408" si="108">C404-C390</f>
        <v>228.14285714285734</v>
      </c>
      <c r="D408" s="938">
        <f t="shared" si="108"/>
        <v>525.83333333333348</v>
      </c>
      <c r="E408" s="938">
        <f t="shared" si="108"/>
        <v>194.5151515151515</v>
      </c>
      <c r="F408" s="946">
        <f t="shared" si="108"/>
        <v>145.47058823529414</v>
      </c>
      <c r="G408" s="952">
        <f t="shared" si="108"/>
        <v>199.530201342282</v>
      </c>
      <c r="H408" s="924"/>
      <c r="I408" s="924"/>
      <c r="J408" s="924"/>
    </row>
    <row r="409" spans="1:10" x14ac:dyDescent="0.2">
      <c r="A409" s="273" t="s">
        <v>51</v>
      </c>
      <c r="B409" s="567">
        <v>666</v>
      </c>
      <c r="C409" s="556">
        <v>666</v>
      </c>
      <c r="D409" s="556">
        <v>192</v>
      </c>
      <c r="E409" s="556">
        <v>664</v>
      </c>
      <c r="F409" s="851">
        <v>666</v>
      </c>
      <c r="G409" s="270">
        <f>SUM(B409:F409)</f>
        <v>2854</v>
      </c>
      <c r="H409" s="271" t="s">
        <v>56</v>
      </c>
      <c r="I409" s="296">
        <f>G395-G409</f>
        <v>4</v>
      </c>
      <c r="J409" s="272">
        <f>I409/G395</f>
        <v>1.3995801259622112E-3</v>
      </c>
    </row>
    <row r="410" spans="1:10" x14ac:dyDescent="0.2">
      <c r="A410" s="273" t="s">
        <v>28</v>
      </c>
      <c r="B410" s="599"/>
      <c r="C410" s="580"/>
      <c r="D410" s="580"/>
      <c r="E410" s="580"/>
      <c r="F410" s="947"/>
      <c r="G410" s="222"/>
      <c r="H410" s="955" t="s">
        <v>57</v>
      </c>
      <c r="I410" s="955">
        <v>134.78</v>
      </c>
      <c r="J410" s="955"/>
    </row>
    <row r="411" spans="1:10" ht="13.5" thickBot="1" x14ac:dyDescent="0.25">
      <c r="A411" s="274" t="s">
        <v>26</v>
      </c>
      <c r="B411" s="590">
        <f>B410-B396</f>
        <v>-137</v>
      </c>
      <c r="C411" s="927">
        <f>C410-C396</f>
        <v>-135</v>
      </c>
      <c r="D411" s="927">
        <f t="shared" ref="D411:F411" si="109">D410-D396</f>
        <v>-135</v>
      </c>
      <c r="E411" s="927">
        <f t="shared" si="109"/>
        <v>-133.5</v>
      </c>
      <c r="F411" s="948">
        <f t="shared" si="109"/>
        <v>-133</v>
      </c>
      <c r="G411" s="294">
        <f t="shared" ref="G411" si="110">G407-Q393</f>
        <v>6.9252077562326804</v>
      </c>
      <c r="H411" s="955" t="s">
        <v>26</v>
      </c>
      <c r="I411" s="698">
        <f>I410-I396</f>
        <v>2.3799999999999955</v>
      </c>
      <c r="J411" s="955"/>
    </row>
    <row r="414" spans="1:10" ht="13.5" thickBot="1" x14ac:dyDescent="0.25"/>
    <row r="415" spans="1:10" ht="13.5" thickBot="1" x14ac:dyDescent="0.25">
      <c r="A415" s="278" t="s">
        <v>347</v>
      </c>
      <c r="B415" s="1140" t="s">
        <v>50</v>
      </c>
      <c r="C415" s="1141"/>
      <c r="D415" s="1141"/>
      <c r="E415" s="1141"/>
      <c r="F415" s="1141"/>
      <c r="G415" s="1134" t="s">
        <v>0</v>
      </c>
      <c r="H415" s="924">
        <v>136</v>
      </c>
      <c r="I415" s="924"/>
      <c r="J415" s="924"/>
    </row>
    <row r="416" spans="1:10" x14ac:dyDescent="0.2">
      <c r="A416" s="231" t="s">
        <v>54</v>
      </c>
      <c r="B416" s="301">
        <v>1</v>
      </c>
      <c r="C416" s="325">
        <v>2</v>
      </c>
      <c r="D416" s="325">
        <v>3</v>
      </c>
      <c r="E416" s="225">
        <v>4</v>
      </c>
      <c r="F416" s="942">
        <v>5</v>
      </c>
      <c r="G416" s="1186"/>
      <c r="H416" s="924"/>
      <c r="I416" s="924"/>
      <c r="J416" s="924"/>
    </row>
    <row r="417" spans="1:10" x14ac:dyDescent="0.2">
      <c r="A417" s="236" t="s">
        <v>3</v>
      </c>
      <c r="B417" s="237">
        <v>3730</v>
      </c>
      <c r="C417" s="238">
        <v>3730</v>
      </c>
      <c r="D417" s="238">
        <v>3730</v>
      </c>
      <c r="E417" s="238">
        <v>3730</v>
      </c>
      <c r="F417" s="314">
        <v>3730</v>
      </c>
      <c r="G417" s="284">
        <v>3730</v>
      </c>
      <c r="H417" s="924"/>
      <c r="I417" s="924"/>
      <c r="J417" s="924"/>
    </row>
    <row r="418" spans="1:10" x14ac:dyDescent="0.2">
      <c r="A418" s="242" t="s">
        <v>6</v>
      </c>
      <c r="B418" s="243">
        <v>4066</v>
      </c>
      <c r="C418" s="244">
        <v>4010</v>
      </c>
      <c r="D418" s="244">
        <v>3940</v>
      </c>
      <c r="E418" s="244">
        <v>4068</v>
      </c>
      <c r="F418" s="287">
        <v>4153</v>
      </c>
      <c r="G418" s="337">
        <v>4059</v>
      </c>
      <c r="H418" s="1187"/>
      <c r="I418" s="1188"/>
      <c r="J418" s="1188"/>
    </row>
    <row r="419" spans="1:10" x14ac:dyDescent="0.2">
      <c r="A419" s="231" t="s">
        <v>7</v>
      </c>
      <c r="B419" s="523">
        <v>86.7</v>
      </c>
      <c r="C419" s="531">
        <v>80</v>
      </c>
      <c r="D419" s="531">
        <v>73.3</v>
      </c>
      <c r="E419" s="531">
        <v>74.2</v>
      </c>
      <c r="F419" s="943">
        <v>80</v>
      </c>
      <c r="G419" s="289">
        <v>79.400000000000006</v>
      </c>
      <c r="H419" s="527"/>
      <c r="I419" s="959"/>
      <c r="J419" s="959"/>
    </row>
    <row r="420" spans="1:10" x14ac:dyDescent="0.2">
      <c r="A420" s="231" t="s">
        <v>8</v>
      </c>
      <c r="B420" s="939">
        <v>6.0999999999999999E-2</v>
      </c>
      <c r="C420" s="940">
        <v>7.0999999999999994E-2</v>
      </c>
      <c r="D420" s="940">
        <v>0.106</v>
      </c>
      <c r="E420" s="940">
        <v>8.8999999999999996E-2</v>
      </c>
      <c r="F420" s="944">
        <v>0.08</v>
      </c>
      <c r="G420" s="950">
        <v>0.08</v>
      </c>
      <c r="H420" s="924"/>
      <c r="I420" s="924"/>
      <c r="J420" s="924"/>
    </row>
    <row r="421" spans="1:10" ht="13.5" thickBot="1" x14ac:dyDescent="0.25">
      <c r="A421" s="242" t="s">
        <v>1</v>
      </c>
      <c r="B421" s="935">
        <f t="shared" ref="B421:G421" si="111">B418/B417*100-100</f>
        <v>9.0080428954423724</v>
      </c>
      <c r="C421" s="936">
        <f t="shared" si="111"/>
        <v>7.5067024128686342</v>
      </c>
      <c r="D421" s="936">
        <f t="shared" si="111"/>
        <v>5.6300268096514827</v>
      </c>
      <c r="E421" s="936">
        <f t="shared" si="111"/>
        <v>9.0616621983914172</v>
      </c>
      <c r="F421" s="945">
        <f t="shared" si="111"/>
        <v>11.340482573726547</v>
      </c>
      <c r="G421" s="960">
        <f t="shared" si="111"/>
        <v>8.8203753351206302</v>
      </c>
      <c r="H421" s="924"/>
      <c r="I421" s="924"/>
      <c r="J421" s="924"/>
    </row>
    <row r="422" spans="1:10" ht="13.5" thickBot="1" x14ac:dyDescent="0.25">
      <c r="A422" s="261" t="s">
        <v>27</v>
      </c>
      <c r="B422" s="937">
        <f>B418-B404</f>
        <v>296</v>
      </c>
      <c r="C422" s="938">
        <f t="shared" ref="C422:G422" si="112">C418-C404</f>
        <v>125</v>
      </c>
      <c r="D422" s="938">
        <f t="shared" si="112"/>
        <v>-150</v>
      </c>
      <c r="E422" s="938">
        <f t="shared" si="112"/>
        <v>215</v>
      </c>
      <c r="F422" s="946">
        <f t="shared" si="112"/>
        <v>324</v>
      </c>
      <c r="G422" s="952">
        <f t="shared" si="112"/>
        <v>199</v>
      </c>
      <c r="H422" s="924"/>
      <c r="I422" s="924"/>
      <c r="J422" s="924"/>
    </row>
    <row r="423" spans="1:10" x14ac:dyDescent="0.2">
      <c r="A423" s="273" t="s">
        <v>51</v>
      </c>
      <c r="B423" s="567">
        <v>665</v>
      </c>
      <c r="C423" s="556">
        <v>664</v>
      </c>
      <c r="D423" s="556">
        <v>192</v>
      </c>
      <c r="E423" s="556">
        <v>662</v>
      </c>
      <c r="F423" s="851">
        <v>663</v>
      </c>
      <c r="G423" s="270">
        <f>SUM(B423:F423)</f>
        <v>2846</v>
      </c>
      <c r="H423" s="271" t="s">
        <v>56</v>
      </c>
      <c r="I423" s="296">
        <f>G409-G423</f>
        <v>8</v>
      </c>
      <c r="J423" s="272">
        <f>I423/G409</f>
        <v>2.8030833917309038E-3</v>
      </c>
    </row>
    <row r="424" spans="1:10" x14ac:dyDescent="0.2">
      <c r="A424" s="273" t="s">
        <v>28</v>
      </c>
      <c r="B424" s="599"/>
      <c r="C424" s="580"/>
      <c r="D424" s="580"/>
      <c r="E424" s="580"/>
      <c r="F424" s="947"/>
      <c r="G424" s="222"/>
      <c r="H424" s="961" t="s">
        <v>57</v>
      </c>
      <c r="I424" s="961">
        <v>136.84</v>
      </c>
      <c r="J424" s="961"/>
    </row>
    <row r="425" spans="1:10" ht="13.5" thickBot="1" x14ac:dyDescent="0.25">
      <c r="A425" s="274" t="s">
        <v>26</v>
      </c>
      <c r="B425" s="590">
        <f>B424-B410</f>
        <v>0</v>
      </c>
      <c r="C425" s="927">
        <f>C424-C410</f>
        <v>0</v>
      </c>
      <c r="D425" s="927">
        <f t="shared" ref="D425:F425" si="113">D424-D410</f>
        <v>0</v>
      </c>
      <c r="E425" s="927">
        <f t="shared" si="113"/>
        <v>0</v>
      </c>
      <c r="F425" s="948">
        <f t="shared" si="113"/>
        <v>0</v>
      </c>
      <c r="G425" s="294">
        <f t="shared" ref="G425" si="114">G421-Q407</f>
        <v>8.8203753351206302</v>
      </c>
      <c r="H425" s="961" t="s">
        <v>26</v>
      </c>
      <c r="I425" s="698">
        <f>I424-I410</f>
        <v>2.0600000000000023</v>
      </c>
      <c r="J425" s="961"/>
    </row>
    <row r="428" spans="1:10" ht="13.5" thickBot="1" x14ac:dyDescent="0.25"/>
    <row r="429" spans="1:10" ht="13.5" thickBot="1" x14ac:dyDescent="0.25">
      <c r="A429" s="278" t="s">
        <v>348</v>
      </c>
      <c r="B429" s="1140" t="s">
        <v>50</v>
      </c>
      <c r="C429" s="1141"/>
      <c r="D429" s="1141"/>
      <c r="E429" s="1141"/>
      <c r="F429" s="1141"/>
      <c r="G429" s="1134" t="s">
        <v>0</v>
      </c>
      <c r="H429" s="924">
        <v>147</v>
      </c>
      <c r="I429" s="924"/>
      <c r="J429" s="924"/>
    </row>
    <row r="430" spans="1:10" x14ac:dyDescent="0.2">
      <c r="A430" s="231" t="s">
        <v>54</v>
      </c>
      <c r="B430" s="301">
        <v>1</v>
      </c>
      <c r="C430" s="325">
        <v>2</v>
      </c>
      <c r="D430" s="325">
        <v>3</v>
      </c>
      <c r="E430" s="225">
        <v>4</v>
      </c>
      <c r="F430" s="942">
        <v>5</v>
      </c>
      <c r="G430" s="1186"/>
      <c r="H430" s="924"/>
      <c r="I430" s="924"/>
      <c r="J430" s="924"/>
    </row>
    <row r="431" spans="1:10" x14ac:dyDescent="0.2">
      <c r="A431" s="236" t="s">
        <v>3</v>
      </c>
      <c r="B431" s="237">
        <v>3810</v>
      </c>
      <c r="C431" s="238">
        <v>3810</v>
      </c>
      <c r="D431" s="238">
        <v>3810</v>
      </c>
      <c r="E431" s="238">
        <v>3810</v>
      </c>
      <c r="F431" s="314">
        <v>3810</v>
      </c>
      <c r="G431" s="284">
        <v>3810</v>
      </c>
      <c r="H431" s="924"/>
      <c r="I431" s="924"/>
      <c r="J431" s="924"/>
    </row>
    <row r="432" spans="1:10" x14ac:dyDescent="0.2">
      <c r="A432" s="242" t="s">
        <v>6</v>
      </c>
      <c r="B432" s="243">
        <v>3959</v>
      </c>
      <c r="C432" s="244">
        <v>4117</v>
      </c>
      <c r="D432" s="244">
        <v>4146</v>
      </c>
      <c r="E432" s="244">
        <v>4058</v>
      </c>
      <c r="F432" s="287">
        <v>4307</v>
      </c>
      <c r="G432" s="337">
        <v>4114</v>
      </c>
      <c r="H432" s="1187"/>
      <c r="I432" s="1188"/>
      <c r="J432" s="1188"/>
    </row>
    <row r="433" spans="1:10" x14ac:dyDescent="0.2">
      <c r="A433" s="231" t="s">
        <v>7</v>
      </c>
      <c r="B433" s="523">
        <v>75.8</v>
      </c>
      <c r="C433" s="531">
        <v>69.7</v>
      </c>
      <c r="D433" s="531">
        <v>86.7</v>
      </c>
      <c r="E433" s="531">
        <v>72.7</v>
      </c>
      <c r="F433" s="943">
        <v>72.7</v>
      </c>
      <c r="G433" s="289">
        <v>72.099999999999994</v>
      </c>
      <c r="H433" s="527"/>
      <c r="I433" s="959"/>
      <c r="J433" s="959"/>
    </row>
    <row r="434" spans="1:10" x14ac:dyDescent="0.2">
      <c r="A434" s="231" t="s">
        <v>8</v>
      </c>
      <c r="B434" s="939">
        <v>8.2000000000000003E-2</v>
      </c>
      <c r="C434" s="940">
        <v>8.5999999999999993E-2</v>
      </c>
      <c r="D434" s="940">
        <v>6.3E-2</v>
      </c>
      <c r="E434" s="940">
        <v>8.6999999999999994E-2</v>
      </c>
      <c r="F434" s="944">
        <v>0.104</v>
      </c>
      <c r="G434" s="950">
        <v>9.1999999999999998E-2</v>
      </c>
      <c r="H434" s="924"/>
      <c r="I434" s="924"/>
      <c r="J434" s="924"/>
    </row>
    <row r="435" spans="1:10" ht="13.5" thickBot="1" x14ac:dyDescent="0.25">
      <c r="A435" s="242" t="s">
        <v>1</v>
      </c>
      <c r="B435" s="935">
        <f t="shared" ref="B435:G435" si="115">B432/B431*100-100</f>
        <v>3.9107611548556491</v>
      </c>
      <c r="C435" s="936">
        <f t="shared" si="115"/>
        <v>8.0577427821522321</v>
      </c>
      <c r="D435" s="936">
        <f t="shared" si="115"/>
        <v>8.8188976377952883</v>
      </c>
      <c r="E435" s="936">
        <f t="shared" si="115"/>
        <v>6.5091863517060347</v>
      </c>
      <c r="F435" s="945">
        <f t="shared" si="115"/>
        <v>13.044619422572183</v>
      </c>
      <c r="G435" s="960">
        <f t="shared" si="115"/>
        <v>7.9790026246719208</v>
      </c>
      <c r="H435" s="924"/>
      <c r="I435" s="924"/>
      <c r="J435" s="924"/>
    </row>
    <row r="436" spans="1:10" ht="13.5" thickBot="1" x14ac:dyDescent="0.25">
      <c r="A436" s="261" t="s">
        <v>27</v>
      </c>
      <c r="B436" s="937">
        <f>B432-B418</f>
        <v>-107</v>
      </c>
      <c r="C436" s="938">
        <f t="shared" ref="C436:G436" si="116">C432-C418</f>
        <v>107</v>
      </c>
      <c r="D436" s="938">
        <f t="shared" si="116"/>
        <v>206</v>
      </c>
      <c r="E436" s="938">
        <f t="shared" si="116"/>
        <v>-10</v>
      </c>
      <c r="F436" s="946">
        <f t="shared" si="116"/>
        <v>154</v>
      </c>
      <c r="G436" s="952">
        <f t="shared" si="116"/>
        <v>55</v>
      </c>
      <c r="H436" s="924"/>
      <c r="I436" s="924"/>
      <c r="J436" s="924"/>
    </row>
    <row r="437" spans="1:10" x14ac:dyDescent="0.2">
      <c r="A437" s="273" t="s">
        <v>51</v>
      </c>
      <c r="B437" s="567">
        <v>660</v>
      </c>
      <c r="C437" s="556">
        <v>660</v>
      </c>
      <c r="D437" s="556">
        <v>190</v>
      </c>
      <c r="E437" s="556">
        <v>656</v>
      </c>
      <c r="F437" s="851">
        <v>656</v>
      </c>
      <c r="G437" s="270">
        <f>SUM(B437:F437)</f>
        <v>2822</v>
      </c>
      <c r="H437" s="271" t="s">
        <v>56</v>
      </c>
      <c r="I437" s="296">
        <f>G423-G437</f>
        <v>24</v>
      </c>
      <c r="J437" s="272">
        <f>I437/G423</f>
        <v>8.4328882642304981E-3</v>
      </c>
    </row>
    <row r="438" spans="1:10" x14ac:dyDescent="0.2">
      <c r="A438" s="273" t="s">
        <v>28</v>
      </c>
      <c r="B438" s="599"/>
      <c r="C438" s="580"/>
      <c r="D438" s="580"/>
      <c r="E438" s="580"/>
      <c r="F438" s="947"/>
      <c r="G438" s="222"/>
      <c r="H438" s="965" t="s">
        <v>57</v>
      </c>
      <c r="I438" s="965">
        <v>141.31</v>
      </c>
      <c r="J438" s="965"/>
    </row>
    <row r="439" spans="1:10" ht="13.5" thickBot="1" x14ac:dyDescent="0.25">
      <c r="A439" s="274" t="s">
        <v>26</v>
      </c>
      <c r="B439" s="590">
        <f>B438-B424</f>
        <v>0</v>
      </c>
      <c r="C439" s="927">
        <f>C438-C424</f>
        <v>0</v>
      </c>
      <c r="D439" s="927">
        <f t="shared" ref="D439:F439" si="117">D438-D424</f>
        <v>0</v>
      </c>
      <c r="E439" s="927">
        <f t="shared" si="117"/>
        <v>0</v>
      </c>
      <c r="F439" s="948">
        <f t="shared" si="117"/>
        <v>0</v>
      </c>
      <c r="G439" s="294">
        <f t="shared" ref="G439" si="118">G435-Q421</f>
        <v>7.9790026246719208</v>
      </c>
      <c r="H439" s="965" t="s">
        <v>26</v>
      </c>
      <c r="I439" s="698">
        <f>I438-I424</f>
        <v>4.4699999999999989</v>
      </c>
      <c r="J439" s="965"/>
    </row>
    <row r="442" spans="1:10" ht="13.5" thickBot="1" x14ac:dyDescent="0.25"/>
    <row r="443" spans="1:10" ht="13.5" thickBot="1" x14ac:dyDescent="0.25">
      <c r="A443" s="278" t="s">
        <v>349</v>
      </c>
      <c r="B443" s="1140" t="s">
        <v>50</v>
      </c>
      <c r="C443" s="1141"/>
      <c r="D443" s="1141"/>
      <c r="E443" s="1141"/>
      <c r="F443" s="1141"/>
      <c r="G443" s="1134" t="s">
        <v>0</v>
      </c>
      <c r="H443" s="924">
        <v>152</v>
      </c>
      <c r="I443" s="924"/>
      <c r="J443" s="924"/>
    </row>
    <row r="444" spans="1:10" x14ac:dyDescent="0.2">
      <c r="A444" s="231" t="s">
        <v>54</v>
      </c>
      <c r="B444" s="301">
        <v>1</v>
      </c>
      <c r="C444" s="325">
        <v>2</v>
      </c>
      <c r="D444" s="325">
        <v>3</v>
      </c>
      <c r="E444" s="225">
        <v>4</v>
      </c>
      <c r="F444" s="942">
        <v>5</v>
      </c>
      <c r="G444" s="1186"/>
      <c r="H444" s="924"/>
      <c r="I444" s="924"/>
      <c r="J444" s="924"/>
    </row>
    <row r="445" spans="1:10" x14ac:dyDescent="0.2">
      <c r="A445" s="236" t="s">
        <v>3</v>
      </c>
      <c r="B445" s="237">
        <v>3865</v>
      </c>
      <c r="C445" s="238">
        <v>3865</v>
      </c>
      <c r="D445" s="238">
        <v>3865</v>
      </c>
      <c r="E445" s="238">
        <v>3865</v>
      </c>
      <c r="F445" s="314">
        <v>3865</v>
      </c>
      <c r="G445" s="284">
        <v>3865</v>
      </c>
      <c r="H445" s="924"/>
      <c r="I445" s="924"/>
      <c r="J445" s="924"/>
    </row>
    <row r="446" spans="1:10" x14ac:dyDescent="0.2">
      <c r="A446" s="242" t="s">
        <v>6</v>
      </c>
      <c r="B446" s="243">
        <v>4229</v>
      </c>
      <c r="C446" s="244">
        <v>4212</v>
      </c>
      <c r="D446" s="244">
        <v>4109</v>
      </c>
      <c r="E446" s="244">
        <v>4177</v>
      </c>
      <c r="F446" s="287">
        <v>4146</v>
      </c>
      <c r="G446" s="337">
        <v>4180</v>
      </c>
      <c r="H446" s="1187"/>
      <c r="I446" s="1188"/>
      <c r="J446" s="1188"/>
    </row>
    <row r="447" spans="1:10" x14ac:dyDescent="0.2">
      <c r="A447" s="231" t="s">
        <v>7</v>
      </c>
      <c r="B447" s="523">
        <v>72.7</v>
      </c>
      <c r="C447" s="531">
        <v>78.8</v>
      </c>
      <c r="D447" s="531">
        <v>75</v>
      </c>
      <c r="E447" s="531">
        <v>69.7</v>
      </c>
      <c r="F447" s="943">
        <v>75.8</v>
      </c>
      <c r="G447" s="289">
        <v>72.400000000000006</v>
      </c>
      <c r="H447" s="527"/>
      <c r="I447" s="959"/>
      <c r="J447" s="959"/>
    </row>
    <row r="448" spans="1:10" x14ac:dyDescent="0.2">
      <c r="A448" s="231" t="s">
        <v>8</v>
      </c>
      <c r="B448" s="939">
        <v>9.7000000000000003E-2</v>
      </c>
      <c r="C448" s="940">
        <v>8.8999999999999996E-2</v>
      </c>
      <c r="D448" s="940">
        <v>8.2000000000000003E-2</v>
      </c>
      <c r="E448" s="940">
        <v>9.0999999999999998E-2</v>
      </c>
      <c r="F448" s="944">
        <v>8.3000000000000004E-2</v>
      </c>
      <c r="G448" s="950">
        <v>8.8999999999999996E-2</v>
      </c>
      <c r="H448" s="924"/>
      <c r="I448" s="924"/>
      <c r="J448" s="924"/>
    </row>
    <row r="449" spans="1:10" ht="13.5" thickBot="1" x14ac:dyDescent="0.25">
      <c r="A449" s="242" t="s">
        <v>1</v>
      </c>
      <c r="B449" s="935">
        <f t="shared" ref="B449:G449" si="119">B446/B445*100-100</f>
        <v>9.4178525226390661</v>
      </c>
      <c r="C449" s="936">
        <f t="shared" si="119"/>
        <v>8.978007761966353</v>
      </c>
      <c r="D449" s="936">
        <f t="shared" si="119"/>
        <v>6.3130659767140997</v>
      </c>
      <c r="E449" s="936">
        <f t="shared" si="119"/>
        <v>8.0724450194049098</v>
      </c>
      <c r="F449" s="945">
        <f t="shared" si="119"/>
        <v>7.2703751617076335</v>
      </c>
      <c r="G449" s="960">
        <f t="shared" si="119"/>
        <v>8.1500646830530314</v>
      </c>
      <c r="H449" s="924"/>
      <c r="I449" s="924"/>
      <c r="J449" s="924"/>
    </row>
    <row r="450" spans="1:10" ht="13.5" thickBot="1" x14ac:dyDescent="0.25">
      <c r="A450" s="261" t="s">
        <v>27</v>
      </c>
      <c r="B450" s="937">
        <f>B446-B432</f>
        <v>270</v>
      </c>
      <c r="C450" s="938">
        <f t="shared" ref="C450:G450" si="120">C446-C432</f>
        <v>95</v>
      </c>
      <c r="D450" s="938">
        <f t="shared" si="120"/>
        <v>-37</v>
      </c>
      <c r="E450" s="938">
        <f t="shared" si="120"/>
        <v>119</v>
      </c>
      <c r="F450" s="946">
        <f t="shared" si="120"/>
        <v>-161</v>
      </c>
      <c r="G450" s="952">
        <f t="shared" si="120"/>
        <v>66</v>
      </c>
      <c r="H450" s="924"/>
      <c r="I450" s="924"/>
      <c r="J450" s="924"/>
    </row>
    <row r="451" spans="1:10" x14ac:dyDescent="0.2">
      <c r="A451" s="273" t="s">
        <v>51</v>
      </c>
      <c r="B451" s="567">
        <v>648</v>
      </c>
      <c r="C451" s="556">
        <v>648</v>
      </c>
      <c r="D451" s="556">
        <v>182</v>
      </c>
      <c r="E451" s="556">
        <v>651</v>
      </c>
      <c r="F451" s="851">
        <v>648</v>
      </c>
      <c r="G451" s="270">
        <f>SUM(B451:F451)</f>
        <v>2777</v>
      </c>
      <c r="H451" s="271" t="s">
        <v>56</v>
      </c>
      <c r="I451" s="296">
        <f>G437-G451</f>
        <v>45</v>
      </c>
      <c r="J451" s="272">
        <f>I451/G437</f>
        <v>1.5946137491141033E-2</v>
      </c>
    </row>
    <row r="452" spans="1:10" x14ac:dyDescent="0.2">
      <c r="A452" s="273" t="s">
        <v>28</v>
      </c>
      <c r="B452" s="599"/>
      <c r="C452" s="580"/>
      <c r="D452" s="580"/>
      <c r="E452" s="580"/>
      <c r="F452" s="947"/>
      <c r="G452" s="222"/>
      <c r="H452" s="969" t="s">
        <v>57</v>
      </c>
      <c r="I452" s="969">
        <v>148.13999999999999</v>
      </c>
      <c r="J452" s="969"/>
    </row>
    <row r="453" spans="1:10" ht="13.5" thickBot="1" x14ac:dyDescent="0.25">
      <c r="A453" s="274" t="s">
        <v>26</v>
      </c>
      <c r="B453" s="590">
        <f>B452-B438</f>
        <v>0</v>
      </c>
      <c r="C453" s="927">
        <f>C452-C438</f>
        <v>0</v>
      </c>
      <c r="D453" s="927">
        <f t="shared" ref="D453:F453" si="121">D452-D438</f>
        <v>0</v>
      </c>
      <c r="E453" s="927">
        <f t="shared" si="121"/>
        <v>0</v>
      </c>
      <c r="F453" s="948">
        <f t="shared" si="121"/>
        <v>0</v>
      </c>
      <c r="G453" s="294">
        <f t="shared" ref="G453" si="122">G449-Q435</f>
        <v>8.1500646830530314</v>
      </c>
      <c r="H453" s="969" t="s">
        <v>26</v>
      </c>
      <c r="I453" s="698">
        <f>I452-I438</f>
        <v>6.8299999999999841</v>
      </c>
      <c r="J453" s="969"/>
    </row>
    <row r="456" spans="1:10" ht="13.5" thickBot="1" x14ac:dyDescent="0.25"/>
    <row r="457" spans="1:10" ht="13.5" thickBot="1" x14ac:dyDescent="0.25">
      <c r="A457" s="278" t="s">
        <v>350</v>
      </c>
      <c r="B457" s="1140" t="s">
        <v>50</v>
      </c>
      <c r="C457" s="1141"/>
      <c r="D457" s="1141"/>
      <c r="E457" s="1141"/>
      <c r="F457" s="1141"/>
      <c r="G457" s="1134" t="s">
        <v>0</v>
      </c>
      <c r="H457" s="924">
        <v>147</v>
      </c>
      <c r="I457" s="924"/>
      <c r="J457" s="924"/>
    </row>
    <row r="458" spans="1:10" x14ac:dyDescent="0.2">
      <c r="A458" s="231" t="s">
        <v>54</v>
      </c>
      <c r="B458" s="301">
        <v>1</v>
      </c>
      <c r="C458" s="325">
        <v>2</v>
      </c>
      <c r="D458" s="325">
        <v>3</v>
      </c>
      <c r="E458" s="225">
        <v>4</v>
      </c>
      <c r="F458" s="942">
        <v>5</v>
      </c>
      <c r="G458" s="1186"/>
      <c r="H458" s="924"/>
      <c r="I458" s="924"/>
      <c r="J458" s="924"/>
    </row>
    <row r="459" spans="1:10" x14ac:dyDescent="0.2">
      <c r="A459" s="236" t="s">
        <v>3</v>
      </c>
      <c r="B459" s="237">
        <v>3885</v>
      </c>
      <c r="C459" s="238">
        <v>3885</v>
      </c>
      <c r="D459" s="238">
        <v>3885</v>
      </c>
      <c r="E459" s="238">
        <v>3885</v>
      </c>
      <c r="F459" s="314">
        <v>3885</v>
      </c>
      <c r="G459" s="284">
        <v>3885</v>
      </c>
      <c r="H459" s="924"/>
      <c r="I459" s="924"/>
      <c r="J459" s="924"/>
    </row>
    <row r="460" spans="1:10" x14ac:dyDescent="0.2">
      <c r="A460" s="242" t="s">
        <v>6</v>
      </c>
      <c r="B460" s="243">
        <v>4373</v>
      </c>
      <c r="C460" s="244">
        <v>4300</v>
      </c>
      <c r="D460" s="244">
        <v>4290</v>
      </c>
      <c r="E460" s="244">
        <v>4367</v>
      </c>
      <c r="F460" s="287">
        <v>4424</v>
      </c>
      <c r="G460" s="337">
        <v>4358</v>
      </c>
      <c r="H460" s="1187"/>
      <c r="I460" s="1188"/>
      <c r="J460" s="1188"/>
    </row>
    <row r="461" spans="1:10" x14ac:dyDescent="0.2">
      <c r="A461" s="231" t="s">
        <v>7</v>
      </c>
      <c r="B461" s="523">
        <v>75.8</v>
      </c>
      <c r="C461" s="531">
        <v>72.7</v>
      </c>
      <c r="D461" s="531">
        <v>80</v>
      </c>
      <c r="E461" s="531">
        <v>60.6</v>
      </c>
      <c r="F461" s="943">
        <v>66.7</v>
      </c>
      <c r="G461" s="289">
        <v>69.400000000000006</v>
      </c>
      <c r="H461" s="527"/>
      <c r="I461" s="959"/>
      <c r="J461" s="959"/>
    </row>
    <row r="462" spans="1:10" x14ac:dyDescent="0.2">
      <c r="A462" s="231" t="s">
        <v>8</v>
      </c>
      <c r="B462" s="939">
        <v>7.6999999999999999E-2</v>
      </c>
      <c r="C462" s="940">
        <v>0.108</v>
      </c>
      <c r="D462" s="940">
        <v>8.6999999999999994E-2</v>
      </c>
      <c r="E462" s="940">
        <v>0.107</v>
      </c>
      <c r="F462" s="944">
        <v>0.108</v>
      </c>
      <c r="G462" s="950">
        <v>9.9000000000000005E-2</v>
      </c>
      <c r="H462" s="924"/>
      <c r="I462" s="924"/>
      <c r="J462" s="924"/>
    </row>
    <row r="463" spans="1:10" ht="13.5" thickBot="1" x14ac:dyDescent="0.25">
      <c r="A463" s="242" t="s">
        <v>1</v>
      </c>
      <c r="B463" s="935">
        <f t="shared" ref="B463:G463" si="123">B460/B459*100-100</f>
        <v>12.561132561132553</v>
      </c>
      <c r="C463" s="936">
        <f t="shared" si="123"/>
        <v>10.682110682110689</v>
      </c>
      <c r="D463" s="936">
        <f t="shared" si="123"/>
        <v>10.424710424710426</v>
      </c>
      <c r="E463" s="936">
        <f t="shared" si="123"/>
        <v>12.406692406692414</v>
      </c>
      <c r="F463" s="945">
        <f t="shared" si="123"/>
        <v>13.873873873873862</v>
      </c>
      <c r="G463" s="960">
        <f t="shared" si="123"/>
        <v>12.175032175032172</v>
      </c>
      <c r="H463" s="924"/>
      <c r="I463" s="924"/>
      <c r="J463" s="924"/>
    </row>
    <row r="464" spans="1:10" ht="13.5" thickBot="1" x14ac:dyDescent="0.25">
      <c r="A464" s="261" t="s">
        <v>27</v>
      </c>
      <c r="B464" s="937">
        <f>B460-B446</f>
        <v>144</v>
      </c>
      <c r="C464" s="938">
        <f t="shared" ref="C464:G464" si="124">C460-C446</f>
        <v>88</v>
      </c>
      <c r="D464" s="938">
        <f t="shared" si="124"/>
        <v>181</v>
      </c>
      <c r="E464" s="938">
        <f t="shared" si="124"/>
        <v>190</v>
      </c>
      <c r="F464" s="946">
        <f t="shared" si="124"/>
        <v>278</v>
      </c>
      <c r="G464" s="952">
        <f t="shared" si="124"/>
        <v>178</v>
      </c>
      <c r="H464" s="924"/>
      <c r="I464" s="924"/>
      <c r="J464" s="924"/>
    </row>
    <row r="465" spans="1:10" x14ac:dyDescent="0.2">
      <c r="A465" s="273" t="s">
        <v>51</v>
      </c>
      <c r="B465" s="567">
        <v>644</v>
      </c>
      <c r="C465" s="556">
        <v>638</v>
      </c>
      <c r="D465" s="556">
        <v>177</v>
      </c>
      <c r="E465" s="556">
        <v>642</v>
      </c>
      <c r="F465" s="851">
        <v>636</v>
      </c>
      <c r="G465" s="270">
        <f>SUM(B465:F465)</f>
        <v>2737</v>
      </c>
      <c r="H465" s="271" t="s">
        <v>56</v>
      </c>
      <c r="I465" s="296">
        <f>G451-G465</f>
        <v>40</v>
      </c>
      <c r="J465" s="272">
        <f>I465/G451</f>
        <v>1.4404033129276198E-2</v>
      </c>
    </row>
    <row r="466" spans="1:10" x14ac:dyDescent="0.2">
      <c r="A466" s="273" t="s">
        <v>28</v>
      </c>
      <c r="B466" s="599"/>
      <c r="C466" s="580"/>
      <c r="D466" s="580"/>
      <c r="E466" s="580"/>
      <c r="F466" s="947"/>
      <c r="G466" s="222"/>
      <c r="H466" s="973" t="s">
        <v>57</v>
      </c>
      <c r="I466" s="973">
        <v>156.22</v>
      </c>
      <c r="J466" s="973"/>
    </row>
    <row r="467" spans="1:10" ht="13.5" thickBot="1" x14ac:dyDescent="0.25">
      <c r="A467" s="274" t="s">
        <v>26</v>
      </c>
      <c r="B467" s="590">
        <f>B466-B452</f>
        <v>0</v>
      </c>
      <c r="C467" s="927">
        <f>C466-C452</f>
        <v>0</v>
      </c>
      <c r="D467" s="927">
        <f t="shared" ref="D467:F467" si="125">D466-D452</f>
        <v>0</v>
      </c>
      <c r="E467" s="927">
        <f t="shared" si="125"/>
        <v>0</v>
      </c>
      <c r="F467" s="948">
        <f t="shared" si="125"/>
        <v>0</v>
      </c>
      <c r="G467" s="294">
        <f t="shared" ref="G467" si="126">G463-Q449</f>
        <v>12.175032175032172</v>
      </c>
      <c r="H467" s="973" t="s">
        <v>26</v>
      </c>
      <c r="I467" s="698">
        <f>I466-I452</f>
        <v>8.0800000000000125</v>
      </c>
      <c r="J467" s="973"/>
    </row>
    <row r="470" spans="1:10" ht="13.5" thickBot="1" x14ac:dyDescent="0.25"/>
    <row r="471" spans="1:10" ht="13.5" thickBot="1" x14ac:dyDescent="0.25">
      <c r="A471" s="278" t="s">
        <v>351</v>
      </c>
      <c r="B471" s="1140" t="s">
        <v>50</v>
      </c>
      <c r="C471" s="1141"/>
      <c r="D471" s="1141"/>
      <c r="E471" s="1141"/>
      <c r="F471" s="1141"/>
      <c r="G471" s="1134" t="s">
        <v>0</v>
      </c>
      <c r="H471" s="924">
        <v>144</v>
      </c>
      <c r="I471" s="924"/>
      <c r="J471" s="924"/>
    </row>
    <row r="472" spans="1:10" x14ac:dyDescent="0.2">
      <c r="A472" s="231" t="s">
        <v>54</v>
      </c>
      <c r="B472" s="301">
        <v>1</v>
      </c>
      <c r="C472" s="325">
        <v>2</v>
      </c>
      <c r="D472" s="325">
        <v>3</v>
      </c>
      <c r="E472" s="225">
        <v>4</v>
      </c>
      <c r="F472" s="942">
        <v>5</v>
      </c>
      <c r="G472" s="1186"/>
      <c r="H472" s="924"/>
      <c r="I472" s="924"/>
      <c r="J472" s="924"/>
    </row>
    <row r="473" spans="1:10" x14ac:dyDescent="0.2">
      <c r="A473" s="236" t="s">
        <v>3</v>
      </c>
      <c r="B473" s="237">
        <v>3905</v>
      </c>
      <c r="C473" s="238">
        <v>3905</v>
      </c>
      <c r="D473" s="238">
        <v>3905</v>
      </c>
      <c r="E473" s="238">
        <v>3905</v>
      </c>
      <c r="F473" s="314">
        <v>3905</v>
      </c>
      <c r="G473" s="284">
        <v>3905</v>
      </c>
      <c r="H473" s="924"/>
      <c r="I473" s="924"/>
      <c r="J473" s="924"/>
    </row>
    <row r="474" spans="1:10" x14ac:dyDescent="0.2">
      <c r="A474" s="242" t="s">
        <v>6</v>
      </c>
      <c r="B474" s="243">
        <v>4177</v>
      </c>
      <c r="C474" s="244">
        <v>4439</v>
      </c>
      <c r="D474" s="244">
        <v>4359</v>
      </c>
      <c r="E474" s="244">
        <v>4333</v>
      </c>
      <c r="F474" s="287">
        <v>4536</v>
      </c>
      <c r="G474" s="337">
        <v>4368</v>
      </c>
      <c r="H474" s="1187"/>
      <c r="I474" s="1188"/>
      <c r="J474" s="1188"/>
    </row>
    <row r="475" spans="1:10" x14ac:dyDescent="0.2">
      <c r="A475" s="231" t="s">
        <v>7</v>
      </c>
      <c r="B475" s="523">
        <v>69.7</v>
      </c>
      <c r="C475" s="531">
        <v>70</v>
      </c>
      <c r="D475" s="531">
        <v>66.7</v>
      </c>
      <c r="E475" s="531">
        <v>72.7</v>
      </c>
      <c r="F475" s="943">
        <v>78.8</v>
      </c>
      <c r="G475" s="289">
        <v>70.8</v>
      </c>
      <c r="H475" s="527"/>
      <c r="I475" s="959"/>
      <c r="J475" s="959"/>
    </row>
    <row r="476" spans="1:10" x14ac:dyDescent="0.2">
      <c r="A476" s="231" t="s">
        <v>8</v>
      </c>
      <c r="B476" s="939">
        <v>8.6999999999999994E-2</v>
      </c>
      <c r="C476" s="940">
        <v>9.6000000000000002E-2</v>
      </c>
      <c r="D476" s="940">
        <v>0.107</v>
      </c>
      <c r="E476" s="940">
        <v>8.3000000000000004E-2</v>
      </c>
      <c r="F476" s="944">
        <v>0.08</v>
      </c>
      <c r="G476" s="950">
        <v>9.1999999999999998E-2</v>
      </c>
      <c r="H476" s="924"/>
      <c r="I476" s="924"/>
      <c r="J476" s="924"/>
    </row>
    <row r="477" spans="1:10" ht="13.5" thickBot="1" x14ac:dyDescent="0.25">
      <c r="A477" s="242" t="s">
        <v>1</v>
      </c>
      <c r="B477" s="935">
        <f t="shared" ref="B477:G477" si="127">B474/B473*100-100</f>
        <v>6.9654289372599294</v>
      </c>
      <c r="C477" s="936">
        <f t="shared" si="127"/>
        <v>13.674775928297038</v>
      </c>
      <c r="D477" s="936">
        <f t="shared" si="127"/>
        <v>11.62612035851474</v>
      </c>
      <c r="E477" s="936">
        <f t="shared" si="127"/>
        <v>10.960307298335465</v>
      </c>
      <c r="F477" s="945">
        <f t="shared" si="127"/>
        <v>16.158770806658126</v>
      </c>
      <c r="G477" s="960">
        <f t="shared" si="127"/>
        <v>11.856594110115239</v>
      </c>
      <c r="H477" s="924"/>
      <c r="I477" s="924"/>
      <c r="J477" s="924"/>
    </row>
    <row r="478" spans="1:10" ht="13.5" thickBot="1" x14ac:dyDescent="0.25">
      <c r="A478" s="261" t="s">
        <v>27</v>
      </c>
      <c r="B478" s="937">
        <f>B474-B460</f>
        <v>-196</v>
      </c>
      <c r="C478" s="938">
        <f t="shared" ref="C478:G478" si="128">C474-C460</f>
        <v>139</v>
      </c>
      <c r="D478" s="938">
        <f t="shared" si="128"/>
        <v>69</v>
      </c>
      <c r="E478" s="938">
        <f t="shared" si="128"/>
        <v>-34</v>
      </c>
      <c r="F478" s="946">
        <f t="shared" si="128"/>
        <v>112</v>
      </c>
      <c r="G478" s="952">
        <f t="shared" si="128"/>
        <v>10</v>
      </c>
      <c r="H478" s="924"/>
      <c r="I478" s="924"/>
      <c r="J478" s="924"/>
    </row>
    <row r="479" spans="1:10" x14ac:dyDescent="0.2">
      <c r="A479" s="273" t="s">
        <v>51</v>
      </c>
      <c r="B479" s="567">
        <v>636</v>
      </c>
      <c r="C479" s="556">
        <v>626</v>
      </c>
      <c r="D479" s="556">
        <v>171</v>
      </c>
      <c r="E479" s="556">
        <v>630</v>
      </c>
      <c r="F479" s="851">
        <v>625</v>
      </c>
      <c r="G479" s="270">
        <f>SUM(B479:F479)</f>
        <v>2688</v>
      </c>
      <c r="H479" s="271" t="s">
        <v>56</v>
      </c>
      <c r="I479" s="296">
        <f>G465-G479</f>
        <v>49</v>
      </c>
      <c r="J479" s="272">
        <f>I479/G465</f>
        <v>1.7902813299232736E-2</v>
      </c>
    </row>
    <row r="480" spans="1:10" x14ac:dyDescent="0.2">
      <c r="A480" s="273" t="s">
        <v>28</v>
      </c>
      <c r="B480" s="599"/>
      <c r="C480" s="580"/>
      <c r="D480" s="580"/>
      <c r="E480" s="580"/>
      <c r="F480" s="947"/>
      <c r="G480" s="222"/>
      <c r="H480" s="977" t="s">
        <v>57</v>
      </c>
      <c r="I480" s="977">
        <v>161.22</v>
      </c>
      <c r="J480" s="977"/>
    </row>
    <row r="481" spans="1:10" ht="13.5" thickBot="1" x14ac:dyDescent="0.25">
      <c r="A481" s="274" t="s">
        <v>26</v>
      </c>
      <c r="B481" s="590">
        <f>B480-B466</f>
        <v>0</v>
      </c>
      <c r="C481" s="927">
        <f>C480-C466</f>
        <v>0</v>
      </c>
      <c r="D481" s="927">
        <f t="shared" ref="D481:F481" si="129">D480-D466</f>
        <v>0</v>
      </c>
      <c r="E481" s="927">
        <f t="shared" si="129"/>
        <v>0</v>
      </c>
      <c r="F481" s="948">
        <f t="shared" si="129"/>
        <v>0</v>
      </c>
      <c r="G481" s="294">
        <f t="shared" ref="G481" si="130">G477-Q463</f>
        <v>11.856594110115239</v>
      </c>
      <c r="H481" s="977" t="s">
        <v>26</v>
      </c>
      <c r="I481" s="698">
        <f>I480-I466</f>
        <v>5</v>
      </c>
      <c r="J481" s="977"/>
    </row>
    <row r="484" spans="1:10" ht="13.5" thickBot="1" x14ac:dyDescent="0.25"/>
    <row r="485" spans="1:10" ht="13.5" thickBot="1" x14ac:dyDescent="0.25">
      <c r="A485" s="278" t="s">
        <v>352</v>
      </c>
      <c r="B485" s="1140" t="s">
        <v>50</v>
      </c>
      <c r="C485" s="1141"/>
      <c r="D485" s="1141"/>
      <c r="E485" s="1141"/>
      <c r="F485" s="1141"/>
      <c r="G485" s="1134" t="s">
        <v>0</v>
      </c>
      <c r="H485" s="924">
        <v>132</v>
      </c>
      <c r="I485" s="924"/>
      <c r="J485" s="924"/>
    </row>
    <row r="486" spans="1:10" x14ac:dyDescent="0.2">
      <c r="A486" s="231" t="s">
        <v>54</v>
      </c>
      <c r="B486" s="301">
        <v>1</v>
      </c>
      <c r="C486" s="325">
        <v>2</v>
      </c>
      <c r="D486" s="325">
        <v>3</v>
      </c>
      <c r="E486" s="225">
        <v>4</v>
      </c>
      <c r="F486" s="942">
        <v>5</v>
      </c>
      <c r="G486" s="1186"/>
      <c r="H486" s="924"/>
      <c r="I486" s="924"/>
      <c r="J486" s="924"/>
    </row>
    <row r="487" spans="1:10" x14ac:dyDescent="0.2">
      <c r="A487" s="236" t="s">
        <v>3</v>
      </c>
      <c r="B487" s="237">
        <v>3925</v>
      </c>
      <c r="C487" s="238">
        <v>3925</v>
      </c>
      <c r="D487" s="238">
        <v>3925</v>
      </c>
      <c r="E487" s="238">
        <v>3925</v>
      </c>
      <c r="F487" s="314">
        <v>3925</v>
      </c>
      <c r="G487" s="284">
        <v>3925</v>
      </c>
      <c r="H487" s="924"/>
      <c r="I487" s="924"/>
      <c r="J487" s="924"/>
    </row>
    <row r="488" spans="1:10" x14ac:dyDescent="0.2">
      <c r="A488" s="242" t="s">
        <v>6</v>
      </c>
      <c r="B488" s="243">
        <v>4631</v>
      </c>
      <c r="C488" s="244">
        <v>4400</v>
      </c>
      <c r="D488" s="244">
        <v>4324</v>
      </c>
      <c r="E488" s="244">
        <v>4383</v>
      </c>
      <c r="F488" s="287">
        <v>4503</v>
      </c>
      <c r="G488" s="337">
        <v>4465</v>
      </c>
      <c r="H488" s="1187"/>
      <c r="I488" s="1188"/>
      <c r="J488" s="1188"/>
    </row>
    <row r="489" spans="1:10" x14ac:dyDescent="0.2">
      <c r="A489" s="231" t="s">
        <v>7</v>
      </c>
      <c r="B489" s="523">
        <v>63.3</v>
      </c>
      <c r="C489" s="531">
        <v>80</v>
      </c>
      <c r="D489" s="531">
        <v>66.7</v>
      </c>
      <c r="E489" s="531">
        <v>66.7</v>
      </c>
      <c r="F489" s="943">
        <v>56.7</v>
      </c>
      <c r="G489" s="289">
        <v>65.900000000000006</v>
      </c>
      <c r="H489" s="527"/>
      <c r="I489" s="959"/>
      <c r="J489" s="959"/>
    </row>
    <row r="490" spans="1:10" x14ac:dyDescent="0.2">
      <c r="A490" s="231" t="s">
        <v>8</v>
      </c>
      <c r="B490" s="939">
        <v>0.107</v>
      </c>
      <c r="C490" s="940">
        <v>8.5000000000000006E-2</v>
      </c>
      <c r="D490" s="940">
        <v>9.5000000000000001E-2</v>
      </c>
      <c r="E490" s="940">
        <v>0.107</v>
      </c>
      <c r="F490" s="944">
        <v>0.10100000000000001</v>
      </c>
      <c r="G490" s="950">
        <v>0.10199999999999999</v>
      </c>
      <c r="H490" s="924"/>
      <c r="I490" s="924"/>
      <c r="J490" s="924"/>
    </row>
    <row r="491" spans="1:10" ht="13.5" thickBot="1" x14ac:dyDescent="0.25">
      <c r="A491" s="242" t="s">
        <v>1</v>
      </c>
      <c r="B491" s="935">
        <f t="shared" ref="B491:G491" si="131">B488/B487*100-100</f>
        <v>17.98726114649682</v>
      </c>
      <c r="C491" s="936">
        <f t="shared" si="131"/>
        <v>12.101910828025481</v>
      </c>
      <c r="D491" s="936">
        <f t="shared" si="131"/>
        <v>10.165605095541409</v>
      </c>
      <c r="E491" s="936">
        <f t="shared" si="131"/>
        <v>11.668789808917197</v>
      </c>
      <c r="F491" s="945">
        <f t="shared" si="131"/>
        <v>14.72611464968152</v>
      </c>
      <c r="G491" s="960">
        <f t="shared" si="131"/>
        <v>13.757961783439484</v>
      </c>
      <c r="H491" s="924"/>
      <c r="I491" s="924"/>
      <c r="J491" s="924"/>
    </row>
    <row r="492" spans="1:10" ht="13.5" thickBot="1" x14ac:dyDescent="0.25">
      <c r="A492" s="261" t="s">
        <v>27</v>
      </c>
      <c r="B492" s="937">
        <f>B488-B474</f>
        <v>454</v>
      </c>
      <c r="C492" s="938">
        <f t="shared" ref="C492:G492" si="132">C488-C474</f>
        <v>-39</v>
      </c>
      <c r="D492" s="938">
        <f t="shared" si="132"/>
        <v>-35</v>
      </c>
      <c r="E492" s="938">
        <f t="shared" si="132"/>
        <v>50</v>
      </c>
      <c r="F492" s="946">
        <f t="shared" si="132"/>
        <v>-33</v>
      </c>
      <c r="G492" s="952">
        <f t="shared" si="132"/>
        <v>97</v>
      </c>
      <c r="H492" s="924"/>
      <c r="I492" s="924"/>
      <c r="J492" s="924"/>
    </row>
    <row r="493" spans="1:10" x14ac:dyDescent="0.2">
      <c r="A493" s="273" t="s">
        <v>51</v>
      </c>
      <c r="B493" s="567">
        <v>617</v>
      </c>
      <c r="C493" s="556">
        <v>615</v>
      </c>
      <c r="D493" s="556">
        <v>166</v>
      </c>
      <c r="E493" s="556">
        <v>621</v>
      </c>
      <c r="F493" s="851">
        <v>612</v>
      </c>
      <c r="G493" s="270">
        <f>SUM(B493:F493)</f>
        <v>2631</v>
      </c>
      <c r="H493" s="271" t="s">
        <v>56</v>
      </c>
      <c r="I493" s="296">
        <f>G479-G493</f>
        <v>57</v>
      </c>
      <c r="J493" s="272">
        <f>I493/G479</f>
        <v>2.1205357142857144E-2</v>
      </c>
    </row>
    <row r="494" spans="1:10" x14ac:dyDescent="0.2">
      <c r="A494" s="273" t="s">
        <v>28</v>
      </c>
      <c r="B494" s="599"/>
      <c r="C494" s="580"/>
      <c r="D494" s="580"/>
      <c r="E494" s="580"/>
      <c r="F494" s="947"/>
      <c r="G494" s="222"/>
      <c r="H494" s="981" t="s">
        <v>57</v>
      </c>
      <c r="I494" s="981">
        <v>161.06</v>
      </c>
      <c r="J494" s="981"/>
    </row>
    <row r="495" spans="1:10" ht="13.5" thickBot="1" x14ac:dyDescent="0.25">
      <c r="A495" s="274" t="s">
        <v>26</v>
      </c>
      <c r="B495" s="590">
        <f>B494-B480</f>
        <v>0</v>
      </c>
      <c r="C495" s="927">
        <f>C494-C480</f>
        <v>0</v>
      </c>
      <c r="D495" s="927">
        <f t="shared" ref="D495:F495" si="133">D494-D480</f>
        <v>0</v>
      </c>
      <c r="E495" s="927">
        <f t="shared" si="133"/>
        <v>0</v>
      </c>
      <c r="F495" s="948">
        <f t="shared" si="133"/>
        <v>0</v>
      </c>
      <c r="G495" s="294">
        <f t="shared" ref="G495" si="134">G491-Q477</f>
        <v>13.757961783439484</v>
      </c>
      <c r="H495" s="981" t="s">
        <v>26</v>
      </c>
      <c r="I495" s="698">
        <f>I494-I480</f>
        <v>-0.15999999999999659</v>
      </c>
      <c r="J495" s="981"/>
    </row>
    <row r="498" spans="1:10" ht="13.5" thickBot="1" x14ac:dyDescent="0.25"/>
    <row r="499" spans="1:10" ht="13.5" thickBot="1" x14ac:dyDescent="0.25">
      <c r="A499" s="278" t="s">
        <v>353</v>
      </c>
      <c r="B499" s="1140" t="s">
        <v>50</v>
      </c>
      <c r="C499" s="1141"/>
      <c r="D499" s="1141"/>
      <c r="E499" s="1141"/>
      <c r="F499" s="1141"/>
      <c r="G499" s="1134" t="s">
        <v>0</v>
      </c>
      <c r="H499" s="924"/>
      <c r="I499" s="924"/>
      <c r="J499" s="924"/>
    </row>
    <row r="500" spans="1:10" x14ac:dyDescent="0.2">
      <c r="A500" s="231" t="s">
        <v>54</v>
      </c>
      <c r="B500" s="301">
        <v>1</v>
      </c>
      <c r="C500" s="325">
        <v>2</v>
      </c>
      <c r="D500" s="325">
        <v>3</v>
      </c>
      <c r="E500" s="225">
        <v>4</v>
      </c>
      <c r="F500" s="942">
        <v>5</v>
      </c>
      <c r="G500" s="1186"/>
      <c r="H500" s="924"/>
      <c r="I500" s="924"/>
      <c r="J500" s="924"/>
    </row>
    <row r="501" spans="1:10" x14ac:dyDescent="0.2">
      <c r="A501" s="236" t="s">
        <v>3</v>
      </c>
      <c r="B501" s="237">
        <v>3945</v>
      </c>
      <c r="C501" s="238">
        <v>3945</v>
      </c>
      <c r="D501" s="238">
        <v>3945</v>
      </c>
      <c r="E501" s="238">
        <v>3945</v>
      </c>
      <c r="F501" s="314">
        <v>3945</v>
      </c>
      <c r="G501" s="284">
        <v>3945</v>
      </c>
      <c r="H501" s="924"/>
      <c r="I501" s="924"/>
      <c r="J501" s="924"/>
    </row>
    <row r="502" spans="1:10" x14ac:dyDescent="0.2">
      <c r="A502" s="242" t="s">
        <v>6</v>
      </c>
      <c r="B502" s="243">
        <v>4598</v>
      </c>
      <c r="C502" s="244">
        <v>4443</v>
      </c>
      <c r="D502" s="244">
        <v>4507</v>
      </c>
      <c r="E502" s="244">
        <v>4512</v>
      </c>
      <c r="F502" s="287">
        <v>4812</v>
      </c>
      <c r="G502" s="337">
        <v>4582</v>
      </c>
      <c r="H502" s="1187"/>
      <c r="I502" s="1188"/>
      <c r="J502" s="1188"/>
    </row>
    <row r="503" spans="1:10" x14ac:dyDescent="0.2">
      <c r="A503" s="231" t="s">
        <v>7</v>
      </c>
      <c r="B503" s="523">
        <v>71</v>
      </c>
      <c r="C503" s="531">
        <v>80.599999999999994</v>
      </c>
      <c r="D503" s="531">
        <v>75</v>
      </c>
      <c r="E503" s="531">
        <v>63.1</v>
      </c>
      <c r="F503" s="943">
        <v>56.7</v>
      </c>
      <c r="G503" s="289">
        <v>67.400000000000006</v>
      </c>
      <c r="H503" s="527"/>
      <c r="I503" s="959"/>
      <c r="J503" s="959"/>
    </row>
    <row r="504" spans="1:10" x14ac:dyDescent="0.2">
      <c r="A504" s="231" t="s">
        <v>8</v>
      </c>
      <c r="B504" s="939">
        <v>0.10100000000000001</v>
      </c>
      <c r="C504" s="940">
        <v>7.9000000000000001E-2</v>
      </c>
      <c r="D504" s="940">
        <v>7.5999999999999998E-2</v>
      </c>
      <c r="E504" s="940">
        <v>0.112</v>
      </c>
      <c r="F504" s="944">
        <v>0.11600000000000001</v>
      </c>
      <c r="G504" s="950">
        <v>0.104</v>
      </c>
      <c r="H504" s="924"/>
      <c r="I504" s="924"/>
      <c r="J504" s="924"/>
    </row>
    <row r="505" spans="1:10" ht="13.5" thickBot="1" x14ac:dyDescent="0.25">
      <c r="A505" s="242" t="s">
        <v>1</v>
      </c>
      <c r="B505" s="935">
        <f t="shared" ref="B505:G505" si="135">B502/B501*100-100</f>
        <v>16.552598225602026</v>
      </c>
      <c r="C505" s="936">
        <f t="shared" si="135"/>
        <v>12.623574144486696</v>
      </c>
      <c r="D505" s="936">
        <f t="shared" si="135"/>
        <v>14.245880861850438</v>
      </c>
      <c r="E505" s="936">
        <f t="shared" si="135"/>
        <v>14.372623574144484</v>
      </c>
      <c r="F505" s="945">
        <f t="shared" si="135"/>
        <v>21.977186311787065</v>
      </c>
      <c r="G505" s="960">
        <f t="shared" si="135"/>
        <v>16.147021546261087</v>
      </c>
      <c r="H505" s="924"/>
      <c r="I505" s="924"/>
      <c r="J505" s="924"/>
    </row>
    <row r="506" spans="1:10" ht="13.5" thickBot="1" x14ac:dyDescent="0.25">
      <c r="A506" s="261" t="s">
        <v>27</v>
      </c>
      <c r="B506" s="937">
        <f>B502-B488</f>
        <v>-33</v>
      </c>
      <c r="C506" s="938">
        <f t="shared" ref="C506:G506" si="136">C502-C488</f>
        <v>43</v>
      </c>
      <c r="D506" s="938">
        <f t="shared" si="136"/>
        <v>183</v>
      </c>
      <c r="E506" s="938">
        <f t="shared" si="136"/>
        <v>129</v>
      </c>
      <c r="F506" s="946">
        <f t="shared" si="136"/>
        <v>309</v>
      </c>
      <c r="G506" s="952">
        <f t="shared" si="136"/>
        <v>117</v>
      </c>
      <c r="H506" s="924"/>
      <c r="I506" s="924"/>
      <c r="J506" s="924"/>
    </row>
    <row r="507" spans="1:10" x14ac:dyDescent="0.2">
      <c r="A507" s="273" t="s">
        <v>51</v>
      </c>
      <c r="B507" s="567">
        <v>612</v>
      </c>
      <c r="C507" s="556">
        <v>610</v>
      </c>
      <c r="D507" s="556">
        <v>161</v>
      </c>
      <c r="E507" s="556">
        <v>610</v>
      </c>
      <c r="F507" s="851">
        <v>607</v>
      </c>
      <c r="G507" s="270">
        <f>SUM(B507:F507)</f>
        <v>2600</v>
      </c>
      <c r="H507" s="271" t="s">
        <v>56</v>
      </c>
      <c r="I507" s="296">
        <f>G493-G507</f>
        <v>31</v>
      </c>
      <c r="J507" s="272">
        <f>I507/G493</f>
        <v>1.178259217027746E-2</v>
      </c>
    </row>
    <row r="508" spans="1:10" x14ac:dyDescent="0.2">
      <c r="A508" s="273" t="s">
        <v>28</v>
      </c>
      <c r="B508" s="599"/>
      <c r="C508" s="580"/>
      <c r="D508" s="580"/>
      <c r="E508" s="580"/>
      <c r="F508" s="947"/>
      <c r="G508" s="222"/>
      <c r="H508" s="986" t="s">
        <v>57</v>
      </c>
      <c r="I508" s="986">
        <v>159.01</v>
      </c>
      <c r="J508" s="986"/>
    </row>
    <row r="509" spans="1:10" ht="13.5" thickBot="1" x14ac:dyDescent="0.25">
      <c r="A509" s="274" t="s">
        <v>26</v>
      </c>
      <c r="B509" s="590">
        <f>B508-B494</f>
        <v>0</v>
      </c>
      <c r="C509" s="927">
        <f>C508-C494</f>
        <v>0</v>
      </c>
      <c r="D509" s="927">
        <f t="shared" ref="D509:F509" si="137">D508-D494</f>
        <v>0</v>
      </c>
      <c r="E509" s="927">
        <f t="shared" si="137"/>
        <v>0</v>
      </c>
      <c r="F509" s="948">
        <f t="shared" si="137"/>
        <v>0</v>
      </c>
      <c r="G509" s="294">
        <f t="shared" ref="G509" si="138">G505-Q491</f>
        <v>16.147021546261087</v>
      </c>
      <c r="H509" s="986" t="s">
        <v>26</v>
      </c>
      <c r="I509" s="698">
        <f>I508-I494</f>
        <v>-2.0500000000000114</v>
      </c>
      <c r="J509" s="986"/>
    </row>
    <row r="512" spans="1:10" ht="13.5" thickBot="1" x14ac:dyDescent="0.25"/>
    <row r="513" spans="1:10" ht="13.5" thickBot="1" x14ac:dyDescent="0.25">
      <c r="A513" s="278" t="s">
        <v>354</v>
      </c>
      <c r="B513" s="1140" t="s">
        <v>50</v>
      </c>
      <c r="C513" s="1141"/>
      <c r="D513" s="1141"/>
      <c r="E513" s="1141"/>
      <c r="F513" s="1141"/>
      <c r="G513" s="1134" t="s">
        <v>0</v>
      </c>
      <c r="H513" s="924">
        <v>131</v>
      </c>
      <c r="I513" s="924"/>
      <c r="J513" s="924"/>
    </row>
    <row r="514" spans="1:10" x14ac:dyDescent="0.2">
      <c r="A514" s="231" t="s">
        <v>54</v>
      </c>
      <c r="B514" s="301">
        <v>1</v>
      </c>
      <c r="C514" s="325">
        <v>2</v>
      </c>
      <c r="D514" s="325">
        <v>3</v>
      </c>
      <c r="E514" s="225">
        <v>4</v>
      </c>
      <c r="F514" s="942">
        <v>5</v>
      </c>
      <c r="G514" s="1186"/>
      <c r="H514" s="924"/>
      <c r="I514" s="924"/>
      <c r="J514" s="924"/>
    </row>
    <row r="515" spans="1:10" x14ac:dyDescent="0.2">
      <c r="A515" s="236" t="s">
        <v>3</v>
      </c>
      <c r="B515" s="237">
        <v>3965</v>
      </c>
      <c r="C515" s="238">
        <v>3965</v>
      </c>
      <c r="D515" s="238">
        <v>3965</v>
      </c>
      <c r="E515" s="238">
        <v>3965</v>
      </c>
      <c r="F515" s="314">
        <v>3965</v>
      </c>
      <c r="G515" s="284">
        <v>3965</v>
      </c>
      <c r="H515" s="924"/>
      <c r="I515" s="924"/>
      <c r="J515" s="924"/>
    </row>
    <row r="516" spans="1:10" x14ac:dyDescent="0.2">
      <c r="A516" s="242" t="s">
        <v>6</v>
      </c>
      <c r="B516" s="243">
        <v>4629</v>
      </c>
      <c r="C516" s="244">
        <v>4628</v>
      </c>
      <c r="D516" s="244">
        <v>4850</v>
      </c>
      <c r="E516" s="244">
        <v>4414</v>
      </c>
      <c r="F516" s="287">
        <v>4708</v>
      </c>
      <c r="G516" s="337">
        <v>4616</v>
      </c>
      <c r="H516" s="1187"/>
      <c r="I516" s="1188"/>
      <c r="J516" s="1188"/>
    </row>
    <row r="517" spans="1:10" x14ac:dyDescent="0.2">
      <c r="A517" s="231" t="s">
        <v>7</v>
      </c>
      <c r="B517" s="523">
        <v>83.3</v>
      </c>
      <c r="C517" s="531">
        <v>50</v>
      </c>
      <c r="D517" s="531">
        <v>72.7</v>
      </c>
      <c r="E517" s="531">
        <v>60</v>
      </c>
      <c r="F517" s="943">
        <v>63.3</v>
      </c>
      <c r="G517" s="289">
        <v>63.4</v>
      </c>
      <c r="H517" s="527"/>
      <c r="I517" s="959"/>
      <c r="J517" s="959"/>
    </row>
    <row r="518" spans="1:10" x14ac:dyDescent="0.2">
      <c r="A518" s="231" t="s">
        <v>8</v>
      </c>
      <c r="B518" s="939">
        <v>7.5999999999999998E-2</v>
      </c>
      <c r="C518" s="940">
        <v>0.128</v>
      </c>
      <c r="D518" s="940">
        <v>0.115</v>
      </c>
      <c r="E518" s="940">
        <v>0.13100000000000001</v>
      </c>
      <c r="F518" s="944">
        <v>0.111</v>
      </c>
      <c r="G518" s="950">
        <v>0.115</v>
      </c>
      <c r="H518" s="924"/>
      <c r="I518" s="924"/>
      <c r="J518" s="924"/>
    </row>
    <row r="519" spans="1:10" ht="13.5" thickBot="1" x14ac:dyDescent="0.25">
      <c r="A519" s="242" t="s">
        <v>1</v>
      </c>
      <c r="B519" s="935">
        <f t="shared" ref="B519:G519" si="139">B516/B515*100-100</f>
        <v>16.746532156368232</v>
      </c>
      <c r="C519" s="936">
        <f t="shared" si="139"/>
        <v>16.721311475409834</v>
      </c>
      <c r="D519" s="936">
        <f t="shared" si="139"/>
        <v>22.320302648171506</v>
      </c>
      <c r="E519" s="936">
        <f t="shared" si="139"/>
        <v>11.324085750315248</v>
      </c>
      <c r="F519" s="945">
        <f t="shared" si="139"/>
        <v>18.738965952080704</v>
      </c>
      <c r="G519" s="960">
        <f t="shared" si="139"/>
        <v>16.418663303909199</v>
      </c>
      <c r="H519" s="924"/>
      <c r="I519" s="924"/>
      <c r="J519" s="924"/>
    </row>
    <row r="520" spans="1:10" ht="13.5" thickBot="1" x14ac:dyDescent="0.25">
      <c r="A520" s="261" t="s">
        <v>27</v>
      </c>
      <c r="B520" s="937">
        <f>B516-B502</f>
        <v>31</v>
      </c>
      <c r="C520" s="938">
        <f t="shared" ref="C520:G520" si="140">C516-C502</f>
        <v>185</v>
      </c>
      <c r="D520" s="938">
        <f t="shared" si="140"/>
        <v>343</v>
      </c>
      <c r="E520" s="938">
        <f t="shared" si="140"/>
        <v>-98</v>
      </c>
      <c r="F520" s="946">
        <f t="shared" si="140"/>
        <v>-104</v>
      </c>
      <c r="G520" s="952">
        <f t="shared" si="140"/>
        <v>34</v>
      </c>
      <c r="H520" s="924"/>
      <c r="I520" s="924"/>
      <c r="J520" s="924"/>
    </row>
    <row r="521" spans="1:10" x14ac:dyDescent="0.2">
      <c r="A521" s="273" t="s">
        <v>51</v>
      </c>
      <c r="B521" s="567">
        <v>609</v>
      </c>
      <c r="C521" s="556">
        <v>603</v>
      </c>
      <c r="D521" s="556">
        <v>156</v>
      </c>
      <c r="E521" s="556">
        <v>609</v>
      </c>
      <c r="F521" s="851">
        <v>606</v>
      </c>
      <c r="G521" s="270">
        <f>SUM(B521:F521)</f>
        <v>2583</v>
      </c>
      <c r="H521" s="271" t="s">
        <v>56</v>
      </c>
      <c r="I521" s="296">
        <f>G507-G521</f>
        <v>17</v>
      </c>
      <c r="J521" s="272">
        <f>I521/G507</f>
        <v>6.5384615384615381E-3</v>
      </c>
    </row>
    <row r="522" spans="1:10" x14ac:dyDescent="0.2">
      <c r="A522" s="273" t="s">
        <v>28</v>
      </c>
      <c r="B522" s="599"/>
      <c r="C522" s="580"/>
      <c r="D522" s="580"/>
      <c r="E522" s="580"/>
      <c r="F522" s="947"/>
      <c r="G522" s="222"/>
      <c r="H522" s="990" t="s">
        <v>57</v>
      </c>
      <c r="I522" s="990">
        <v>159.33000000000001</v>
      </c>
      <c r="J522" s="990"/>
    </row>
    <row r="523" spans="1:10" ht="13.5" thickBot="1" x14ac:dyDescent="0.25">
      <c r="A523" s="274" t="s">
        <v>26</v>
      </c>
      <c r="B523" s="590">
        <f>B522-B508</f>
        <v>0</v>
      </c>
      <c r="C523" s="927">
        <f>C522-C508</f>
        <v>0</v>
      </c>
      <c r="D523" s="927">
        <f t="shared" ref="D523:F523" si="141">D522-D508</f>
        <v>0</v>
      </c>
      <c r="E523" s="927">
        <f t="shared" si="141"/>
        <v>0</v>
      </c>
      <c r="F523" s="948">
        <f t="shared" si="141"/>
        <v>0</v>
      </c>
      <c r="G523" s="294">
        <f t="shared" ref="G523" si="142">G519-Q505</f>
        <v>16.418663303909199</v>
      </c>
      <c r="H523" s="990" t="s">
        <v>26</v>
      </c>
      <c r="I523" s="698">
        <f>I522-I508</f>
        <v>0.3200000000000216</v>
      </c>
      <c r="J523" s="990"/>
    </row>
    <row r="526" spans="1:10" ht="13.5" thickBot="1" x14ac:dyDescent="0.25"/>
    <row r="527" spans="1:10" ht="13.5" thickBot="1" x14ac:dyDescent="0.25">
      <c r="A527" s="278" t="s">
        <v>355</v>
      </c>
      <c r="B527" s="1140" t="s">
        <v>50</v>
      </c>
      <c r="C527" s="1141"/>
      <c r="D527" s="1141"/>
      <c r="E527" s="1141"/>
      <c r="F527" s="1141"/>
      <c r="G527" s="1134" t="s">
        <v>0</v>
      </c>
      <c r="H527" s="924">
        <v>131</v>
      </c>
      <c r="I527" s="924"/>
      <c r="J527" s="924"/>
    </row>
    <row r="528" spans="1:10" x14ac:dyDescent="0.2">
      <c r="A528" s="231" t="s">
        <v>54</v>
      </c>
      <c r="B528" s="301">
        <v>1</v>
      </c>
      <c r="C528" s="325">
        <v>2</v>
      </c>
      <c r="D528" s="325">
        <v>3</v>
      </c>
      <c r="E528" s="225">
        <v>4</v>
      </c>
      <c r="F528" s="942">
        <v>5</v>
      </c>
      <c r="G528" s="1186"/>
      <c r="H528" s="924"/>
      <c r="I528" s="924"/>
      <c r="J528" s="924"/>
    </row>
    <row r="529" spans="1:10" x14ac:dyDescent="0.2">
      <c r="A529" s="236" t="s">
        <v>3</v>
      </c>
      <c r="B529" s="237">
        <v>3985</v>
      </c>
      <c r="C529" s="238">
        <v>3985</v>
      </c>
      <c r="D529" s="238">
        <v>3985</v>
      </c>
      <c r="E529" s="238">
        <v>3985</v>
      </c>
      <c r="F529" s="314">
        <v>3985</v>
      </c>
      <c r="G529" s="284">
        <v>3985</v>
      </c>
      <c r="H529" s="924"/>
      <c r="I529" s="924"/>
      <c r="J529" s="924"/>
    </row>
    <row r="530" spans="1:10" x14ac:dyDescent="0.2">
      <c r="A530" s="242" t="s">
        <v>6</v>
      </c>
      <c r="B530" s="243">
        <v>4634</v>
      </c>
      <c r="C530" s="244">
        <v>4765</v>
      </c>
      <c r="D530" s="244">
        <v>4815</v>
      </c>
      <c r="E530" s="244">
        <v>4553</v>
      </c>
      <c r="F530" s="287">
        <v>4791</v>
      </c>
      <c r="G530" s="337">
        <v>4696</v>
      </c>
      <c r="H530" s="1187"/>
      <c r="I530" s="1188"/>
      <c r="J530" s="1188"/>
    </row>
    <row r="531" spans="1:10" x14ac:dyDescent="0.2">
      <c r="A531" s="231" t="s">
        <v>7</v>
      </c>
      <c r="B531" s="523">
        <v>60</v>
      </c>
      <c r="C531" s="531">
        <v>53.3</v>
      </c>
      <c r="D531" s="531">
        <v>90.9</v>
      </c>
      <c r="E531" s="531">
        <v>76.7</v>
      </c>
      <c r="F531" s="943">
        <v>70</v>
      </c>
      <c r="G531" s="289">
        <v>64</v>
      </c>
      <c r="H531" s="527"/>
      <c r="I531" s="959"/>
      <c r="J531" s="959"/>
    </row>
    <row r="532" spans="1:10" x14ac:dyDescent="0.2">
      <c r="A532" s="231" t="s">
        <v>8</v>
      </c>
      <c r="B532" s="939">
        <v>0.111</v>
      </c>
      <c r="C532" s="940">
        <v>0.109</v>
      </c>
      <c r="D532" s="940">
        <v>6.4000000000000001E-2</v>
      </c>
      <c r="E532" s="940">
        <v>8.4000000000000005E-2</v>
      </c>
      <c r="F532" s="944">
        <v>9.6000000000000002E-2</v>
      </c>
      <c r="G532" s="950">
        <v>9.9000000000000005E-2</v>
      </c>
      <c r="H532" s="924"/>
      <c r="I532" s="924"/>
      <c r="J532" s="924"/>
    </row>
    <row r="533" spans="1:10" ht="13.5" thickBot="1" x14ac:dyDescent="0.25">
      <c r="A533" s="242" t="s">
        <v>1</v>
      </c>
      <c r="B533" s="935">
        <f t="shared" ref="B533:G533" si="143">B530/B529*100-100</f>
        <v>16.286072772898379</v>
      </c>
      <c r="C533" s="936">
        <f t="shared" si="143"/>
        <v>19.573400250941035</v>
      </c>
      <c r="D533" s="936">
        <f t="shared" si="143"/>
        <v>20.828105395232114</v>
      </c>
      <c r="E533" s="936">
        <f t="shared" si="143"/>
        <v>14.253450439146803</v>
      </c>
      <c r="F533" s="945">
        <f t="shared" si="143"/>
        <v>20.225846925972405</v>
      </c>
      <c r="G533" s="960">
        <f t="shared" si="143"/>
        <v>17.841907151819328</v>
      </c>
      <c r="H533" s="924"/>
      <c r="I533" s="924"/>
      <c r="J533" s="924"/>
    </row>
    <row r="534" spans="1:10" ht="13.5" thickBot="1" x14ac:dyDescent="0.25">
      <c r="A534" s="261" t="s">
        <v>27</v>
      </c>
      <c r="B534" s="937">
        <f>B530-B516</f>
        <v>5</v>
      </c>
      <c r="C534" s="938">
        <f t="shared" ref="C534:G534" si="144">C530-C516</f>
        <v>137</v>
      </c>
      <c r="D534" s="938">
        <f t="shared" si="144"/>
        <v>-35</v>
      </c>
      <c r="E534" s="938">
        <f t="shared" si="144"/>
        <v>139</v>
      </c>
      <c r="F534" s="946">
        <f t="shared" si="144"/>
        <v>83</v>
      </c>
      <c r="G534" s="952">
        <f t="shared" si="144"/>
        <v>80</v>
      </c>
      <c r="H534" s="924"/>
      <c r="I534" s="924"/>
      <c r="J534" s="924"/>
    </row>
    <row r="535" spans="1:10" x14ac:dyDescent="0.2">
      <c r="A535" s="273" t="s">
        <v>51</v>
      </c>
      <c r="B535" s="567">
        <v>605</v>
      </c>
      <c r="C535" s="556">
        <v>598</v>
      </c>
      <c r="D535" s="556">
        <v>151</v>
      </c>
      <c r="E535" s="556">
        <v>604</v>
      </c>
      <c r="F535" s="851">
        <v>601</v>
      </c>
      <c r="G535" s="270">
        <f>SUM(B535:F535)</f>
        <v>2559</v>
      </c>
      <c r="H535" s="271" t="s">
        <v>56</v>
      </c>
      <c r="I535" s="296">
        <f>G521-G535</f>
        <v>24</v>
      </c>
      <c r="J535" s="272">
        <f>I535/G521</f>
        <v>9.2915214866434379E-3</v>
      </c>
    </row>
    <row r="536" spans="1:10" x14ac:dyDescent="0.2">
      <c r="A536" s="273" t="s">
        <v>28</v>
      </c>
      <c r="B536" s="599"/>
      <c r="C536" s="580"/>
      <c r="D536" s="580"/>
      <c r="E536" s="580"/>
      <c r="F536" s="947"/>
      <c r="G536" s="222"/>
      <c r="H536" s="994" t="s">
        <v>57</v>
      </c>
      <c r="I536" s="994">
        <v>159.11000000000001</v>
      </c>
      <c r="J536" s="994"/>
    </row>
    <row r="537" spans="1:10" ht="13.5" thickBot="1" x14ac:dyDescent="0.25">
      <c r="A537" s="274" t="s">
        <v>26</v>
      </c>
      <c r="B537" s="590">
        <f>B536-B522</f>
        <v>0</v>
      </c>
      <c r="C537" s="927">
        <f>C536-C522</f>
        <v>0</v>
      </c>
      <c r="D537" s="927">
        <f t="shared" ref="D537:F537" si="145">D536-D522</f>
        <v>0</v>
      </c>
      <c r="E537" s="927">
        <f t="shared" si="145"/>
        <v>0</v>
      </c>
      <c r="F537" s="948">
        <f t="shared" si="145"/>
        <v>0</v>
      </c>
      <c r="G537" s="294">
        <f t="shared" ref="G537" si="146">G533-Q519</f>
        <v>17.841907151819328</v>
      </c>
      <c r="H537" s="994" t="s">
        <v>26</v>
      </c>
      <c r="I537" s="698">
        <f>I536-I522</f>
        <v>-0.21999999999999886</v>
      </c>
      <c r="J537" s="994"/>
    </row>
    <row r="540" spans="1:10" ht="13.5" thickBot="1" x14ac:dyDescent="0.25"/>
    <row r="541" spans="1:10" ht="13.5" thickBot="1" x14ac:dyDescent="0.25">
      <c r="A541" s="278" t="s">
        <v>356</v>
      </c>
      <c r="B541" s="1140" t="s">
        <v>50</v>
      </c>
      <c r="C541" s="1141"/>
      <c r="D541" s="1141"/>
      <c r="E541" s="1141"/>
      <c r="F541" s="1141"/>
      <c r="G541" s="1134" t="s">
        <v>0</v>
      </c>
      <c r="H541" s="924"/>
      <c r="I541" s="924"/>
      <c r="J541" s="924"/>
    </row>
    <row r="542" spans="1:10" x14ac:dyDescent="0.2">
      <c r="A542" s="231" t="s">
        <v>54</v>
      </c>
      <c r="B542" s="301">
        <v>1</v>
      </c>
      <c r="C542" s="325">
        <v>2</v>
      </c>
      <c r="D542" s="325">
        <v>3</v>
      </c>
      <c r="E542" s="225">
        <v>4</v>
      </c>
      <c r="F542" s="942">
        <v>5</v>
      </c>
      <c r="G542" s="1186"/>
      <c r="H542" s="924"/>
      <c r="I542" s="924"/>
      <c r="J542" s="924"/>
    </row>
    <row r="543" spans="1:10" x14ac:dyDescent="0.2">
      <c r="A543" s="236" t="s">
        <v>3</v>
      </c>
      <c r="B543" s="237">
        <v>4005</v>
      </c>
      <c r="C543" s="238">
        <v>4005</v>
      </c>
      <c r="D543" s="238">
        <v>4005</v>
      </c>
      <c r="E543" s="238">
        <v>4005</v>
      </c>
      <c r="F543" s="314">
        <v>4005</v>
      </c>
      <c r="G543" s="284">
        <v>4005</v>
      </c>
      <c r="H543" s="924"/>
      <c r="I543" s="924"/>
      <c r="J543" s="924"/>
    </row>
    <row r="544" spans="1:10" x14ac:dyDescent="0.2">
      <c r="A544" s="242" t="s">
        <v>6</v>
      </c>
      <c r="B544" s="243">
        <v>4616</v>
      </c>
      <c r="C544" s="244">
        <v>4519</v>
      </c>
      <c r="D544" s="244">
        <v>4840</v>
      </c>
      <c r="E544" s="244">
        <v>4721</v>
      </c>
      <c r="F544" s="287">
        <v>4900</v>
      </c>
      <c r="G544" s="337">
        <v>4702</v>
      </c>
      <c r="H544" s="1187"/>
      <c r="I544" s="1188"/>
      <c r="J544" s="1188"/>
    </row>
    <row r="545" spans="1:10" x14ac:dyDescent="0.2">
      <c r="A545" s="231" t="s">
        <v>7</v>
      </c>
      <c r="B545" s="523">
        <v>66.7</v>
      </c>
      <c r="C545" s="531">
        <v>60</v>
      </c>
      <c r="D545" s="531">
        <v>54.5</v>
      </c>
      <c r="E545" s="531">
        <v>60</v>
      </c>
      <c r="F545" s="943">
        <v>70</v>
      </c>
      <c r="G545" s="289">
        <v>61.8</v>
      </c>
      <c r="H545" s="527"/>
      <c r="I545" s="959"/>
      <c r="J545" s="959"/>
    </row>
    <row r="546" spans="1:10" x14ac:dyDescent="0.2">
      <c r="A546" s="231" t="s">
        <v>8</v>
      </c>
      <c r="B546" s="939">
        <v>0.12</v>
      </c>
      <c r="C546" s="940">
        <v>0.113</v>
      </c>
      <c r="D546" s="940">
        <v>0.13</v>
      </c>
      <c r="E546" s="940">
        <v>0.108</v>
      </c>
      <c r="F546" s="944">
        <v>8.5000000000000006E-2</v>
      </c>
      <c r="G546" s="950">
        <v>0.111</v>
      </c>
      <c r="H546" s="924"/>
      <c r="I546" s="924"/>
      <c r="J546" s="924"/>
    </row>
    <row r="547" spans="1:10" ht="13.5" thickBot="1" x14ac:dyDescent="0.25">
      <c r="A547" s="242" t="s">
        <v>1</v>
      </c>
      <c r="B547" s="935">
        <f t="shared" ref="B547:G547" si="147">B544/B543*100-100</f>
        <v>15.255930087390766</v>
      </c>
      <c r="C547" s="936">
        <f t="shared" si="147"/>
        <v>12.833957553058667</v>
      </c>
      <c r="D547" s="936">
        <f t="shared" si="147"/>
        <v>20.84893882646692</v>
      </c>
      <c r="E547" s="936">
        <f t="shared" si="147"/>
        <v>17.877652933832707</v>
      </c>
      <c r="F547" s="945">
        <f t="shared" si="147"/>
        <v>22.34706616729089</v>
      </c>
      <c r="G547" s="960">
        <f t="shared" si="147"/>
        <v>17.403245942571786</v>
      </c>
      <c r="H547" s="924"/>
      <c r="I547" s="924"/>
      <c r="J547" s="924"/>
    </row>
    <row r="548" spans="1:10" ht="13.5" thickBot="1" x14ac:dyDescent="0.25">
      <c r="A548" s="261" t="s">
        <v>27</v>
      </c>
      <c r="B548" s="937">
        <f>B544-B530</f>
        <v>-18</v>
      </c>
      <c r="C548" s="938">
        <f t="shared" ref="C548:G548" si="148">C544-C530</f>
        <v>-246</v>
      </c>
      <c r="D548" s="938">
        <f t="shared" si="148"/>
        <v>25</v>
      </c>
      <c r="E548" s="938">
        <f t="shared" si="148"/>
        <v>168</v>
      </c>
      <c r="F548" s="946">
        <f t="shared" si="148"/>
        <v>109</v>
      </c>
      <c r="G548" s="952">
        <f t="shared" si="148"/>
        <v>6</v>
      </c>
      <c r="H548" s="924"/>
      <c r="I548" s="924"/>
      <c r="J548" s="924"/>
    </row>
    <row r="549" spans="1:10" x14ac:dyDescent="0.2">
      <c r="A549" s="273" t="s">
        <v>51</v>
      </c>
      <c r="B549" s="567">
        <v>603</v>
      </c>
      <c r="C549" s="556">
        <v>595</v>
      </c>
      <c r="D549" s="556">
        <v>146</v>
      </c>
      <c r="E549" s="556">
        <v>603</v>
      </c>
      <c r="F549" s="851">
        <v>594</v>
      </c>
      <c r="G549" s="270">
        <f>SUM(B549:F549)</f>
        <v>2541</v>
      </c>
      <c r="H549" s="271" t="s">
        <v>56</v>
      </c>
      <c r="I549" s="296">
        <f>G535-G549</f>
        <v>18</v>
      </c>
      <c r="J549" s="272">
        <f>I549/G535</f>
        <v>7.0339976553341153E-3</v>
      </c>
    </row>
    <row r="550" spans="1:10" x14ac:dyDescent="0.2">
      <c r="A550" s="273" t="s">
        <v>28</v>
      </c>
      <c r="B550" s="599"/>
      <c r="C550" s="580"/>
      <c r="D550" s="580"/>
      <c r="E550" s="580"/>
      <c r="F550" s="947"/>
      <c r="G550" s="222"/>
      <c r="H550" s="999" t="s">
        <v>57</v>
      </c>
      <c r="I550" s="999">
        <v>158.57</v>
      </c>
      <c r="J550" s="999"/>
    </row>
    <row r="551" spans="1:10" ht="13.5" thickBot="1" x14ac:dyDescent="0.25">
      <c r="A551" s="274" t="s">
        <v>26</v>
      </c>
      <c r="B551" s="590">
        <f>B550-B536</f>
        <v>0</v>
      </c>
      <c r="C551" s="927">
        <f>C550-C536</f>
        <v>0</v>
      </c>
      <c r="D551" s="927">
        <f t="shared" ref="D551:F551" si="149">D550-D536</f>
        <v>0</v>
      </c>
      <c r="E551" s="927">
        <f t="shared" si="149"/>
        <v>0</v>
      </c>
      <c r="F551" s="948">
        <f t="shared" si="149"/>
        <v>0</v>
      </c>
      <c r="G551" s="294">
        <f t="shared" ref="G551" si="150">G547-Q533</f>
        <v>17.403245942571786</v>
      </c>
      <c r="H551" s="999" t="s">
        <v>26</v>
      </c>
      <c r="I551" s="698">
        <f>I550-I536</f>
        <v>-0.54000000000002046</v>
      </c>
      <c r="J551" s="999"/>
    </row>
    <row r="552" spans="1:10" x14ac:dyDescent="0.2">
      <c r="A552" s="1003"/>
      <c r="B552" s="1003"/>
      <c r="C552" s="1003"/>
      <c r="D552" s="1003"/>
      <c r="E552" s="1003"/>
      <c r="F552" s="1003"/>
      <c r="G552" s="1003"/>
      <c r="H552" s="1003"/>
      <c r="I552" s="1003"/>
      <c r="J552" s="1003"/>
    </row>
    <row r="553" spans="1:10" x14ac:dyDescent="0.2">
      <c r="A553" s="1003"/>
      <c r="B553" s="1003"/>
      <c r="C553" s="1003"/>
      <c r="D553" s="1003"/>
      <c r="E553" s="1003"/>
      <c r="F553" s="1003"/>
      <c r="G553" s="1003"/>
      <c r="H553" s="1003"/>
      <c r="I553" s="1003"/>
      <c r="J553" s="1003"/>
    </row>
    <row r="554" spans="1:10" ht="13.5" thickBot="1" x14ac:dyDescent="0.25">
      <c r="A554" s="1003"/>
      <c r="B554" s="1003"/>
      <c r="C554" s="1003"/>
      <c r="D554" s="1003"/>
      <c r="E554" s="1003"/>
      <c r="F554" s="1003"/>
      <c r="G554" s="1003"/>
      <c r="H554" s="1003"/>
      <c r="I554" s="1003"/>
      <c r="J554" s="1003"/>
    </row>
    <row r="555" spans="1:10" ht="13.5" thickBot="1" x14ac:dyDescent="0.25">
      <c r="A555" s="278" t="s">
        <v>357</v>
      </c>
      <c r="B555" s="1140" t="s">
        <v>50</v>
      </c>
      <c r="C555" s="1141"/>
      <c r="D555" s="1141"/>
      <c r="E555" s="1141"/>
      <c r="F555" s="1141"/>
      <c r="G555" s="1134" t="s">
        <v>0</v>
      </c>
      <c r="H555" s="924">
        <v>131</v>
      </c>
      <c r="I555" s="924"/>
      <c r="J555" s="924"/>
    </row>
    <row r="556" spans="1:10" x14ac:dyDescent="0.2">
      <c r="A556" s="231" t="s">
        <v>54</v>
      </c>
      <c r="B556" s="301">
        <v>1</v>
      </c>
      <c r="C556" s="325">
        <v>2</v>
      </c>
      <c r="D556" s="325">
        <v>3</v>
      </c>
      <c r="E556" s="225">
        <v>4</v>
      </c>
      <c r="F556" s="942">
        <v>5</v>
      </c>
      <c r="G556" s="1186"/>
      <c r="H556" s="924"/>
      <c r="I556" s="924"/>
      <c r="J556" s="924"/>
    </row>
    <row r="557" spans="1:10" x14ac:dyDescent="0.2">
      <c r="A557" s="236" t="s">
        <v>3</v>
      </c>
      <c r="B557" s="237">
        <v>4025</v>
      </c>
      <c r="C557" s="238">
        <v>4025</v>
      </c>
      <c r="D557" s="238">
        <v>4025</v>
      </c>
      <c r="E557" s="238">
        <v>4025</v>
      </c>
      <c r="F557" s="314">
        <v>4025</v>
      </c>
      <c r="G557" s="284">
        <v>4025</v>
      </c>
      <c r="H557" s="924"/>
      <c r="I557" s="924"/>
      <c r="J557" s="924"/>
    </row>
    <row r="558" spans="1:10" x14ac:dyDescent="0.2">
      <c r="A558" s="242" t="s">
        <v>6</v>
      </c>
      <c r="B558" s="243">
        <v>4684</v>
      </c>
      <c r="C558" s="244">
        <v>4757</v>
      </c>
      <c r="D558" s="244">
        <v>5168</v>
      </c>
      <c r="E558" s="244">
        <v>4685</v>
      </c>
      <c r="F558" s="287">
        <v>5015</v>
      </c>
      <c r="G558" s="337">
        <v>4817</v>
      </c>
      <c r="H558" s="1187"/>
      <c r="I558" s="1188"/>
      <c r="J558" s="1188"/>
    </row>
    <row r="559" spans="1:10" x14ac:dyDescent="0.2">
      <c r="A559" s="231" t="s">
        <v>7</v>
      </c>
      <c r="B559" s="523">
        <v>70</v>
      </c>
      <c r="C559" s="531">
        <v>70</v>
      </c>
      <c r="D559" s="531">
        <v>63.6</v>
      </c>
      <c r="E559" s="531">
        <v>66.7</v>
      </c>
      <c r="F559" s="943">
        <v>83.3</v>
      </c>
      <c r="G559" s="289">
        <v>68.7</v>
      </c>
      <c r="H559" s="527"/>
      <c r="I559" s="959"/>
      <c r="J559" s="959"/>
    </row>
    <row r="560" spans="1:10" x14ac:dyDescent="0.2">
      <c r="A560" s="231" t="s">
        <v>8</v>
      </c>
      <c r="B560" s="939">
        <v>8.7999999999999995E-2</v>
      </c>
      <c r="C560" s="940">
        <v>9.7000000000000003E-2</v>
      </c>
      <c r="D560" s="940">
        <v>0.11600000000000001</v>
      </c>
      <c r="E560" s="940">
        <v>0.106</v>
      </c>
      <c r="F560" s="944">
        <v>8.5999999999999993E-2</v>
      </c>
      <c r="G560" s="950">
        <v>0.10100000000000001</v>
      </c>
      <c r="H560" s="924"/>
      <c r="I560" s="924"/>
      <c r="J560" s="924"/>
    </row>
    <row r="561" spans="1:10" ht="13.5" thickBot="1" x14ac:dyDescent="0.25">
      <c r="A561" s="242" t="s">
        <v>1</v>
      </c>
      <c r="B561" s="935">
        <f t="shared" ref="B561:G561" si="151">B558/B557*100-100</f>
        <v>16.372670807453417</v>
      </c>
      <c r="C561" s="936">
        <f t="shared" si="151"/>
        <v>18.186335403726716</v>
      </c>
      <c r="D561" s="936">
        <f t="shared" si="151"/>
        <v>28.397515527950304</v>
      </c>
      <c r="E561" s="936">
        <f t="shared" si="151"/>
        <v>16.397515527950304</v>
      </c>
      <c r="F561" s="945">
        <f t="shared" si="151"/>
        <v>24.596273291925456</v>
      </c>
      <c r="G561" s="960">
        <f t="shared" si="151"/>
        <v>19.677018633540371</v>
      </c>
      <c r="H561" s="924"/>
      <c r="I561" s="924"/>
      <c r="J561" s="924"/>
    </row>
    <row r="562" spans="1:10" ht="13.5" thickBot="1" x14ac:dyDescent="0.25">
      <c r="A562" s="261" t="s">
        <v>27</v>
      </c>
      <c r="B562" s="937">
        <f>B558-B544</f>
        <v>68</v>
      </c>
      <c r="C562" s="938">
        <f t="shared" ref="C562:G562" si="152">C558-C544</f>
        <v>238</v>
      </c>
      <c r="D562" s="938">
        <f t="shared" si="152"/>
        <v>328</v>
      </c>
      <c r="E562" s="938">
        <f t="shared" si="152"/>
        <v>-36</v>
      </c>
      <c r="F562" s="946">
        <f t="shared" si="152"/>
        <v>115</v>
      </c>
      <c r="G562" s="952">
        <f t="shared" si="152"/>
        <v>115</v>
      </c>
      <c r="H562" s="924"/>
      <c r="I562" s="924"/>
      <c r="J562" s="924"/>
    </row>
    <row r="563" spans="1:10" x14ac:dyDescent="0.2">
      <c r="A563" s="273" t="s">
        <v>51</v>
      </c>
      <c r="B563" s="567">
        <v>603</v>
      </c>
      <c r="C563" s="556">
        <v>594</v>
      </c>
      <c r="D563" s="556">
        <v>139</v>
      </c>
      <c r="E563" s="556">
        <v>603</v>
      </c>
      <c r="F563" s="851">
        <v>589</v>
      </c>
      <c r="G563" s="270">
        <f>SUM(B563:F563)</f>
        <v>2528</v>
      </c>
      <c r="H563" s="271" t="s">
        <v>56</v>
      </c>
      <c r="I563" s="296">
        <f>G549-G563</f>
        <v>13</v>
      </c>
      <c r="J563" s="272">
        <f>I563/G549</f>
        <v>5.1160960251869347E-3</v>
      </c>
    </row>
    <row r="564" spans="1:10" x14ac:dyDescent="0.2">
      <c r="A564" s="273" t="s">
        <v>28</v>
      </c>
      <c r="B564" s="599"/>
      <c r="C564" s="580"/>
      <c r="D564" s="580"/>
      <c r="E564" s="580"/>
      <c r="F564" s="947"/>
      <c r="G564" s="222"/>
      <c r="H564" s="1003" t="s">
        <v>57</v>
      </c>
      <c r="I564" s="1003">
        <v>158.11000000000001</v>
      </c>
      <c r="J564" s="1003"/>
    </row>
    <row r="565" spans="1:10" ht="13.5" thickBot="1" x14ac:dyDescent="0.25">
      <c r="A565" s="274" t="s">
        <v>26</v>
      </c>
      <c r="B565" s="590">
        <f>B564-B550</f>
        <v>0</v>
      </c>
      <c r="C565" s="927">
        <f>C564-C550</f>
        <v>0</v>
      </c>
      <c r="D565" s="927">
        <f t="shared" ref="D565:F565" si="153">D564-D550</f>
        <v>0</v>
      </c>
      <c r="E565" s="927">
        <f t="shared" si="153"/>
        <v>0</v>
      </c>
      <c r="F565" s="948">
        <f t="shared" si="153"/>
        <v>0</v>
      </c>
      <c r="G565" s="294">
        <f t="shared" ref="G565" si="154">G561-Q547</f>
        <v>19.677018633540371</v>
      </c>
      <c r="H565" s="1003" t="s">
        <v>26</v>
      </c>
      <c r="I565" s="698">
        <f>I564-I550</f>
        <v>-0.45999999999997954</v>
      </c>
      <c r="J565" s="1003"/>
    </row>
    <row r="568" spans="1:10" ht="13.5" thickBot="1" x14ac:dyDescent="0.25"/>
    <row r="569" spans="1:10" ht="13.5" thickBot="1" x14ac:dyDescent="0.25">
      <c r="A569" s="278" t="s">
        <v>358</v>
      </c>
      <c r="B569" s="1140" t="s">
        <v>50</v>
      </c>
      <c r="C569" s="1141"/>
      <c r="D569" s="1141"/>
      <c r="E569" s="1141"/>
      <c r="F569" s="1141"/>
      <c r="G569" s="1134" t="s">
        <v>0</v>
      </c>
      <c r="H569" s="924">
        <v>132</v>
      </c>
      <c r="I569" s="924"/>
      <c r="J569" s="924"/>
    </row>
    <row r="570" spans="1:10" x14ac:dyDescent="0.2">
      <c r="A570" s="231" t="s">
        <v>54</v>
      </c>
      <c r="B570" s="301">
        <v>1</v>
      </c>
      <c r="C570" s="325">
        <v>2</v>
      </c>
      <c r="D570" s="325">
        <v>3</v>
      </c>
      <c r="E570" s="225">
        <v>4</v>
      </c>
      <c r="F570" s="942">
        <v>5</v>
      </c>
      <c r="G570" s="1186"/>
      <c r="H570" s="924"/>
      <c r="I570" s="924"/>
      <c r="J570" s="924"/>
    </row>
    <row r="571" spans="1:10" x14ac:dyDescent="0.2">
      <c r="A571" s="236" t="s">
        <v>3</v>
      </c>
      <c r="B571" s="237">
        <v>4045</v>
      </c>
      <c r="C571" s="238">
        <v>4045</v>
      </c>
      <c r="D571" s="238">
        <v>4045</v>
      </c>
      <c r="E571" s="238">
        <v>4045</v>
      </c>
      <c r="F571" s="314">
        <v>4045</v>
      </c>
      <c r="G571" s="284">
        <v>4045</v>
      </c>
      <c r="H571" s="924"/>
      <c r="I571" s="924"/>
      <c r="J571" s="924"/>
    </row>
    <row r="572" spans="1:10" x14ac:dyDescent="0.2">
      <c r="A572" s="242" t="s">
        <v>6</v>
      </c>
      <c r="B572" s="243">
        <v>4772</v>
      </c>
      <c r="C572" s="244">
        <v>4451</v>
      </c>
      <c r="D572" s="244">
        <v>4648</v>
      </c>
      <c r="E572" s="244">
        <v>4659</v>
      </c>
      <c r="F572" s="287">
        <v>4832</v>
      </c>
      <c r="G572" s="337">
        <v>4676</v>
      </c>
      <c r="H572" s="1187"/>
      <c r="I572" s="1188"/>
      <c r="J572" s="1188"/>
    </row>
    <row r="573" spans="1:10" x14ac:dyDescent="0.2">
      <c r="A573" s="231" t="s">
        <v>7</v>
      </c>
      <c r="B573" s="523">
        <v>63.3</v>
      </c>
      <c r="C573" s="531">
        <v>56.7</v>
      </c>
      <c r="D573" s="531">
        <v>83.3</v>
      </c>
      <c r="E573" s="531">
        <v>63.3</v>
      </c>
      <c r="F573" s="943">
        <v>76.7</v>
      </c>
      <c r="G573" s="289">
        <v>68.2</v>
      </c>
      <c r="H573" s="527"/>
      <c r="I573" s="959"/>
      <c r="J573" s="959"/>
    </row>
    <row r="574" spans="1:10" x14ac:dyDescent="0.2">
      <c r="A574" s="231" t="s">
        <v>8</v>
      </c>
      <c r="B574" s="939">
        <v>9.9000000000000005E-2</v>
      </c>
      <c r="C574" s="940">
        <v>0.123</v>
      </c>
      <c r="D574" s="940">
        <v>8.8999999999999996E-2</v>
      </c>
      <c r="E574" s="940">
        <v>0.109</v>
      </c>
      <c r="F574" s="944">
        <v>9.0999999999999998E-2</v>
      </c>
      <c r="G574" s="950">
        <v>0.107</v>
      </c>
      <c r="H574" s="924"/>
      <c r="I574" s="924"/>
      <c r="J574" s="924"/>
    </row>
    <row r="575" spans="1:10" ht="13.5" thickBot="1" x14ac:dyDescent="0.25">
      <c r="A575" s="242" t="s">
        <v>1</v>
      </c>
      <c r="B575" s="935">
        <f t="shared" ref="B575:G575" si="155">B572/B571*100-100</f>
        <v>17.972805933250925</v>
      </c>
      <c r="C575" s="936">
        <f t="shared" si="155"/>
        <v>10.037082818294181</v>
      </c>
      <c r="D575" s="936">
        <f t="shared" si="155"/>
        <v>14.90729295426452</v>
      </c>
      <c r="E575" s="936">
        <f t="shared" si="155"/>
        <v>15.179233621755259</v>
      </c>
      <c r="F575" s="945">
        <f t="shared" si="155"/>
        <v>19.45611866501855</v>
      </c>
      <c r="G575" s="960">
        <f t="shared" si="155"/>
        <v>15.599505562422749</v>
      </c>
      <c r="H575" s="924"/>
      <c r="I575" s="924"/>
      <c r="J575" s="924"/>
    </row>
    <row r="576" spans="1:10" ht="13.5" thickBot="1" x14ac:dyDescent="0.25">
      <c r="A576" s="261" t="s">
        <v>27</v>
      </c>
      <c r="B576" s="937">
        <f>B572-B558</f>
        <v>88</v>
      </c>
      <c r="C576" s="938">
        <f t="shared" ref="C576:G576" si="156">C572-C558</f>
        <v>-306</v>
      </c>
      <c r="D576" s="938">
        <f t="shared" si="156"/>
        <v>-520</v>
      </c>
      <c r="E576" s="938">
        <f t="shared" si="156"/>
        <v>-26</v>
      </c>
      <c r="F576" s="946">
        <f t="shared" si="156"/>
        <v>-183</v>
      </c>
      <c r="G576" s="952">
        <f t="shared" si="156"/>
        <v>-141</v>
      </c>
      <c r="H576" s="924"/>
      <c r="I576" s="924"/>
      <c r="J576" s="924"/>
    </row>
    <row r="577" spans="1:10" x14ac:dyDescent="0.2">
      <c r="A577" s="273" t="s">
        <v>51</v>
      </c>
      <c r="B577" s="567">
        <v>599</v>
      </c>
      <c r="C577" s="556">
        <v>592</v>
      </c>
      <c r="D577" s="556">
        <v>134</v>
      </c>
      <c r="E577" s="556">
        <v>597</v>
      </c>
      <c r="F577" s="851">
        <v>587</v>
      </c>
      <c r="G577" s="270">
        <f>SUM(B577:F577)</f>
        <v>2509</v>
      </c>
      <c r="H577" s="271" t="s">
        <v>56</v>
      </c>
      <c r="I577" s="296">
        <f>G563-G577</f>
        <v>19</v>
      </c>
      <c r="J577" s="272">
        <f>I577/G563</f>
        <v>7.5158227848101267E-3</v>
      </c>
    </row>
    <row r="578" spans="1:10" x14ac:dyDescent="0.2">
      <c r="A578" s="273" t="s">
        <v>28</v>
      </c>
      <c r="B578" s="599"/>
      <c r="C578" s="580"/>
      <c r="D578" s="580"/>
      <c r="E578" s="580"/>
      <c r="F578" s="947"/>
      <c r="G578" s="222"/>
      <c r="H578" s="1007" t="s">
        <v>57</v>
      </c>
      <c r="I578" s="1007">
        <v>158.27000000000001</v>
      </c>
      <c r="J578" s="1007"/>
    </row>
    <row r="579" spans="1:10" ht="13.5" thickBot="1" x14ac:dyDescent="0.25">
      <c r="A579" s="274" t="s">
        <v>26</v>
      </c>
      <c r="B579" s="590">
        <f>B578-B564</f>
        <v>0</v>
      </c>
      <c r="C579" s="927">
        <f>C578-C564</f>
        <v>0</v>
      </c>
      <c r="D579" s="927">
        <f t="shared" ref="D579:F579" si="157">D578-D564</f>
        <v>0</v>
      </c>
      <c r="E579" s="927">
        <f t="shared" si="157"/>
        <v>0</v>
      </c>
      <c r="F579" s="948">
        <f t="shared" si="157"/>
        <v>0</v>
      </c>
      <c r="G579" s="294">
        <f t="shared" ref="G579" si="158">G575-Q561</f>
        <v>15.599505562422749</v>
      </c>
      <c r="H579" s="1007" t="s">
        <v>26</v>
      </c>
      <c r="I579" s="698">
        <f>I578-I564</f>
        <v>0.15999999999999659</v>
      </c>
      <c r="J579" s="1007"/>
    </row>
    <row r="582" spans="1:10" ht="13.5" thickBot="1" x14ac:dyDescent="0.25"/>
    <row r="583" spans="1:10" ht="13.5" thickBot="1" x14ac:dyDescent="0.25">
      <c r="A583" s="278" t="s">
        <v>359</v>
      </c>
      <c r="B583" s="1140" t="s">
        <v>50</v>
      </c>
      <c r="C583" s="1141"/>
      <c r="D583" s="1141"/>
      <c r="E583" s="1141"/>
      <c r="F583" s="1141"/>
      <c r="G583" s="1134" t="s">
        <v>0</v>
      </c>
      <c r="H583" s="924"/>
      <c r="I583" s="924"/>
      <c r="J583" s="924"/>
    </row>
    <row r="584" spans="1:10" x14ac:dyDescent="0.2">
      <c r="A584" s="231" t="s">
        <v>54</v>
      </c>
      <c r="B584" s="301">
        <v>1</v>
      </c>
      <c r="C584" s="325">
        <v>2</v>
      </c>
      <c r="D584" s="325">
        <v>3</v>
      </c>
      <c r="E584" s="225">
        <v>4</v>
      </c>
      <c r="F584" s="942">
        <v>5</v>
      </c>
      <c r="G584" s="1186"/>
      <c r="H584" s="924"/>
      <c r="I584" s="924"/>
      <c r="J584" s="924"/>
    </row>
    <row r="585" spans="1:10" x14ac:dyDescent="0.2">
      <c r="A585" s="236" t="s">
        <v>3</v>
      </c>
      <c r="B585" s="237">
        <v>4065</v>
      </c>
      <c r="C585" s="238">
        <v>4065</v>
      </c>
      <c r="D585" s="238">
        <v>4065</v>
      </c>
      <c r="E585" s="238">
        <v>4065</v>
      </c>
      <c r="F585" s="314">
        <v>4065</v>
      </c>
      <c r="G585" s="284">
        <v>4065</v>
      </c>
      <c r="H585" s="924"/>
      <c r="I585" s="924"/>
      <c r="J585" s="924"/>
    </row>
    <row r="586" spans="1:10" x14ac:dyDescent="0.2">
      <c r="A586" s="242" t="s">
        <v>6</v>
      </c>
      <c r="B586" s="243">
        <v>4743</v>
      </c>
      <c r="C586" s="244">
        <v>4751</v>
      </c>
      <c r="D586" s="244">
        <v>4922</v>
      </c>
      <c r="E586" s="244">
        <v>4801</v>
      </c>
      <c r="F586" s="287">
        <v>4969</v>
      </c>
      <c r="G586" s="337">
        <v>4825</v>
      </c>
      <c r="H586" s="1187"/>
      <c r="I586" s="1188"/>
      <c r="J586" s="1188"/>
    </row>
    <row r="587" spans="1:10" x14ac:dyDescent="0.2">
      <c r="A587" s="231" t="s">
        <v>7</v>
      </c>
      <c r="B587" s="523">
        <v>63.3</v>
      </c>
      <c r="C587" s="531">
        <v>73.3</v>
      </c>
      <c r="D587" s="531">
        <v>63.6</v>
      </c>
      <c r="E587" s="531">
        <v>63.3</v>
      </c>
      <c r="F587" s="943">
        <v>60</v>
      </c>
      <c r="G587" s="289">
        <v>66.400000000000006</v>
      </c>
      <c r="H587" s="527"/>
      <c r="I587" s="959"/>
      <c r="J587" s="959"/>
    </row>
    <row r="588" spans="1:10" x14ac:dyDescent="0.2">
      <c r="A588" s="231" t="s">
        <v>8</v>
      </c>
      <c r="B588" s="939">
        <v>0.109</v>
      </c>
      <c r="C588" s="940">
        <v>8.8999999999999996E-2</v>
      </c>
      <c r="D588" s="940">
        <v>8.5000000000000006E-2</v>
      </c>
      <c r="E588" s="940">
        <v>0.113</v>
      </c>
      <c r="F588" s="944">
        <v>0.11</v>
      </c>
      <c r="G588" s="950">
        <v>0.105</v>
      </c>
      <c r="H588" s="924"/>
      <c r="I588" s="924"/>
      <c r="J588" s="924"/>
    </row>
    <row r="589" spans="1:10" ht="13.5" thickBot="1" x14ac:dyDescent="0.25">
      <c r="A589" s="242" t="s">
        <v>1</v>
      </c>
      <c r="B589" s="935">
        <f t="shared" ref="B589:G589" si="159">B586/B585*100-100</f>
        <v>16.678966789667896</v>
      </c>
      <c r="C589" s="936">
        <f t="shared" si="159"/>
        <v>16.875768757687567</v>
      </c>
      <c r="D589" s="936">
        <f t="shared" si="159"/>
        <v>21.082410824108251</v>
      </c>
      <c r="E589" s="936">
        <f t="shared" si="159"/>
        <v>18.105781057810574</v>
      </c>
      <c r="F589" s="945">
        <f t="shared" si="159"/>
        <v>22.238622386223867</v>
      </c>
      <c r="G589" s="960">
        <f t="shared" si="159"/>
        <v>18.696186961869614</v>
      </c>
      <c r="H589" s="924"/>
      <c r="I589" s="924"/>
      <c r="J589" s="924"/>
    </row>
    <row r="590" spans="1:10" ht="13.5" thickBot="1" x14ac:dyDescent="0.25">
      <c r="A590" s="261" t="s">
        <v>27</v>
      </c>
      <c r="B590" s="937">
        <f>B586-B572</f>
        <v>-29</v>
      </c>
      <c r="C590" s="938">
        <f t="shared" ref="C590:G590" si="160">C586-C572</f>
        <v>300</v>
      </c>
      <c r="D590" s="938">
        <f t="shared" si="160"/>
        <v>274</v>
      </c>
      <c r="E590" s="938">
        <f t="shared" si="160"/>
        <v>142</v>
      </c>
      <c r="F590" s="946">
        <f t="shared" si="160"/>
        <v>137</v>
      </c>
      <c r="G590" s="952">
        <f t="shared" si="160"/>
        <v>149</v>
      </c>
      <c r="H590" s="924"/>
      <c r="I590" s="924"/>
      <c r="J590" s="924"/>
    </row>
    <row r="591" spans="1:10" x14ac:dyDescent="0.2">
      <c r="A591" s="273" t="s">
        <v>51</v>
      </c>
      <c r="B591" s="567">
        <v>593</v>
      </c>
      <c r="C591" s="556">
        <v>586</v>
      </c>
      <c r="D591" s="556">
        <v>129</v>
      </c>
      <c r="E591" s="556">
        <v>593</v>
      </c>
      <c r="F591" s="851">
        <v>579</v>
      </c>
      <c r="G591" s="270">
        <f>SUM(B591:F591)</f>
        <v>2480</v>
      </c>
      <c r="H591" s="271" t="s">
        <v>56</v>
      </c>
      <c r="I591" s="296">
        <f>G577-G591</f>
        <v>29</v>
      </c>
      <c r="J591" s="272">
        <f>I591/G577</f>
        <v>1.1558389796731766E-2</v>
      </c>
    </row>
    <row r="592" spans="1:10" x14ac:dyDescent="0.2">
      <c r="A592" s="273" t="s">
        <v>28</v>
      </c>
      <c r="B592" s="599"/>
      <c r="C592" s="580"/>
      <c r="D592" s="580"/>
      <c r="E592" s="580"/>
      <c r="F592" s="947"/>
      <c r="G592" s="222"/>
      <c r="H592" s="1012" t="s">
        <v>57</v>
      </c>
      <c r="I592" s="1012">
        <v>158.41999999999999</v>
      </c>
      <c r="J592" s="1012"/>
    </row>
    <row r="593" spans="1:10" ht="13.5" thickBot="1" x14ac:dyDescent="0.25">
      <c r="A593" s="274" t="s">
        <v>26</v>
      </c>
      <c r="B593" s="590">
        <f>B592-B578</f>
        <v>0</v>
      </c>
      <c r="C593" s="927">
        <f>C592-C578</f>
        <v>0</v>
      </c>
      <c r="D593" s="927">
        <f t="shared" ref="D593:F593" si="161">D592-D578</f>
        <v>0</v>
      </c>
      <c r="E593" s="927">
        <f t="shared" si="161"/>
        <v>0</v>
      </c>
      <c r="F593" s="948">
        <f t="shared" si="161"/>
        <v>0</v>
      </c>
      <c r="G593" s="294">
        <f t="shared" ref="G593" si="162">G589-Q575</f>
        <v>18.696186961869614</v>
      </c>
      <c r="H593" s="1012" t="s">
        <v>26</v>
      </c>
      <c r="I593" s="698">
        <f>I592-I578</f>
        <v>0.14999999999997726</v>
      </c>
      <c r="J593" s="1012"/>
    </row>
    <row r="596" spans="1:10" ht="13.5" thickBot="1" x14ac:dyDescent="0.25"/>
    <row r="597" spans="1:10" ht="13.5" thickBot="1" x14ac:dyDescent="0.25">
      <c r="A597" s="278" t="s">
        <v>360</v>
      </c>
      <c r="B597" s="1140" t="s">
        <v>50</v>
      </c>
      <c r="C597" s="1141"/>
      <c r="D597" s="1141"/>
      <c r="E597" s="1141"/>
      <c r="F597" s="1141"/>
      <c r="G597" s="1134" t="s">
        <v>0</v>
      </c>
      <c r="H597" s="924">
        <v>131</v>
      </c>
      <c r="I597" s="924"/>
      <c r="J597" s="924"/>
    </row>
    <row r="598" spans="1:10" x14ac:dyDescent="0.2">
      <c r="A598" s="231" t="s">
        <v>54</v>
      </c>
      <c r="B598" s="301">
        <v>1</v>
      </c>
      <c r="C598" s="325">
        <v>2</v>
      </c>
      <c r="D598" s="325">
        <v>3</v>
      </c>
      <c r="E598" s="225">
        <v>4</v>
      </c>
      <c r="F598" s="942">
        <v>5</v>
      </c>
      <c r="G598" s="1186"/>
      <c r="H598" s="924"/>
      <c r="I598" s="924"/>
      <c r="J598" s="924"/>
    </row>
    <row r="599" spans="1:10" x14ac:dyDescent="0.2">
      <c r="A599" s="236" t="s">
        <v>3</v>
      </c>
      <c r="B599" s="237">
        <v>4085</v>
      </c>
      <c r="C599" s="238">
        <v>4085</v>
      </c>
      <c r="D599" s="238">
        <v>4085</v>
      </c>
      <c r="E599" s="238">
        <v>4085</v>
      </c>
      <c r="F599" s="314">
        <v>4085</v>
      </c>
      <c r="G599" s="284">
        <v>4085</v>
      </c>
      <c r="H599" s="924"/>
      <c r="I599" s="924"/>
      <c r="J599" s="924"/>
    </row>
    <row r="600" spans="1:10" x14ac:dyDescent="0.2">
      <c r="A600" s="242" t="s">
        <v>6</v>
      </c>
      <c r="B600" s="243">
        <v>4685</v>
      </c>
      <c r="C600" s="244">
        <v>4752</v>
      </c>
      <c r="D600" s="244">
        <v>4973</v>
      </c>
      <c r="E600" s="244">
        <v>4607</v>
      </c>
      <c r="F600" s="287">
        <v>5109</v>
      </c>
      <c r="G600" s="337">
        <v>4804</v>
      </c>
      <c r="H600" s="1187"/>
      <c r="I600" s="1188"/>
      <c r="J600" s="1188"/>
    </row>
    <row r="601" spans="1:10" x14ac:dyDescent="0.2">
      <c r="A601" s="231" t="s">
        <v>7</v>
      </c>
      <c r="B601" s="523">
        <v>76.7</v>
      </c>
      <c r="C601" s="531">
        <v>63.3</v>
      </c>
      <c r="D601" s="531">
        <v>81.8</v>
      </c>
      <c r="E601" s="531">
        <v>63.3</v>
      </c>
      <c r="F601" s="943">
        <v>63.3</v>
      </c>
      <c r="G601" s="289">
        <v>67.900000000000006</v>
      </c>
      <c r="H601" s="527"/>
      <c r="I601" s="959"/>
      <c r="J601" s="959"/>
    </row>
    <row r="602" spans="1:10" x14ac:dyDescent="0.2">
      <c r="A602" s="231" t="s">
        <v>8</v>
      </c>
      <c r="B602" s="939">
        <v>9.1999999999999998E-2</v>
      </c>
      <c r="C602" s="940">
        <v>0.126</v>
      </c>
      <c r="D602" s="940">
        <v>7.0000000000000007E-2</v>
      </c>
      <c r="E602" s="940">
        <v>0.106</v>
      </c>
      <c r="F602" s="944">
        <v>9.6000000000000002E-2</v>
      </c>
      <c r="G602" s="950">
        <v>0.109</v>
      </c>
      <c r="H602" s="924"/>
      <c r="I602" s="924"/>
      <c r="J602" s="924"/>
    </row>
    <row r="603" spans="1:10" ht="13.5" thickBot="1" x14ac:dyDescent="0.25">
      <c r="A603" s="242" t="s">
        <v>1</v>
      </c>
      <c r="B603" s="935">
        <f t="shared" ref="B603:G603" si="163">B600/B599*100-100</f>
        <v>14.68788249694002</v>
      </c>
      <c r="C603" s="936">
        <f t="shared" si="163"/>
        <v>16.328029375764984</v>
      </c>
      <c r="D603" s="936">
        <f t="shared" si="163"/>
        <v>21.73806609547124</v>
      </c>
      <c r="E603" s="936">
        <f t="shared" si="163"/>
        <v>12.778457772337816</v>
      </c>
      <c r="F603" s="945">
        <f t="shared" si="163"/>
        <v>25.067319461444313</v>
      </c>
      <c r="G603" s="960">
        <f t="shared" si="163"/>
        <v>17.600979192166449</v>
      </c>
      <c r="H603" s="924"/>
      <c r="I603" s="924"/>
      <c r="J603" s="924"/>
    </row>
    <row r="604" spans="1:10" ht="13.5" thickBot="1" x14ac:dyDescent="0.25">
      <c r="A604" s="261" t="s">
        <v>27</v>
      </c>
      <c r="B604" s="937">
        <f>B600-B586</f>
        <v>-58</v>
      </c>
      <c r="C604" s="938">
        <f t="shared" ref="C604:G604" si="164">C600-C586</f>
        <v>1</v>
      </c>
      <c r="D604" s="938">
        <f t="shared" si="164"/>
        <v>51</v>
      </c>
      <c r="E604" s="938">
        <f t="shared" si="164"/>
        <v>-194</v>
      </c>
      <c r="F604" s="946">
        <f t="shared" si="164"/>
        <v>140</v>
      </c>
      <c r="G604" s="952">
        <f t="shared" si="164"/>
        <v>-21</v>
      </c>
      <c r="H604" s="924"/>
      <c r="I604" s="924"/>
      <c r="J604" s="924"/>
    </row>
    <row r="605" spans="1:10" x14ac:dyDescent="0.2">
      <c r="A605" s="273" t="s">
        <v>51</v>
      </c>
      <c r="B605" s="567">
        <v>589</v>
      </c>
      <c r="C605" s="556">
        <v>583</v>
      </c>
      <c r="D605" s="556">
        <v>124</v>
      </c>
      <c r="E605" s="556">
        <v>590</v>
      </c>
      <c r="F605" s="851">
        <v>575</v>
      </c>
      <c r="G605" s="270">
        <f>SUM(B605:F605)</f>
        <v>2461</v>
      </c>
      <c r="H605" s="271" t="s">
        <v>56</v>
      </c>
      <c r="I605" s="296">
        <f>G591-G605</f>
        <v>19</v>
      </c>
      <c r="J605" s="272">
        <f>I605/G591</f>
        <v>7.6612903225806448E-3</v>
      </c>
    </row>
    <row r="606" spans="1:10" x14ac:dyDescent="0.2">
      <c r="A606" s="273" t="s">
        <v>28</v>
      </c>
      <c r="B606" s="599"/>
      <c r="C606" s="580"/>
      <c r="D606" s="580"/>
      <c r="E606" s="580"/>
      <c r="F606" s="947"/>
      <c r="G606" s="222"/>
      <c r="H606" s="1016" t="s">
        <v>57</v>
      </c>
      <c r="I606" s="1016">
        <v>157.38</v>
      </c>
      <c r="J606" s="1016"/>
    </row>
    <row r="607" spans="1:10" ht="13.5" thickBot="1" x14ac:dyDescent="0.25">
      <c r="A607" s="274" t="s">
        <v>26</v>
      </c>
      <c r="B607" s="590">
        <f>B606-B592</f>
        <v>0</v>
      </c>
      <c r="C607" s="927">
        <f>C606-C592</f>
        <v>0</v>
      </c>
      <c r="D607" s="927">
        <f t="shared" ref="D607:F607" si="165">D606-D592</f>
        <v>0</v>
      </c>
      <c r="E607" s="927">
        <f t="shared" si="165"/>
        <v>0</v>
      </c>
      <c r="F607" s="948">
        <f t="shared" si="165"/>
        <v>0</v>
      </c>
      <c r="G607" s="294">
        <f t="shared" ref="G607" si="166">G603-Q589</f>
        <v>17.600979192166449</v>
      </c>
      <c r="H607" s="1016" t="s">
        <v>26</v>
      </c>
      <c r="I607" s="698">
        <f>I606-I592</f>
        <v>-1.039999999999992</v>
      </c>
      <c r="J607" s="1016"/>
    </row>
    <row r="610" spans="1:10" ht="13.5" thickBot="1" x14ac:dyDescent="0.25"/>
    <row r="611" spans="1:10" ht="13.5" thickBot="1" x14ac:dyDescent="0.25">
      <c r="A611" s="278" t="s">
        <v>362</v>
      </c>
      <c r="B611" s="1140" t="s">
        <v>50</v>
      </c>
      <c r="C611" s="1141"/>
      <c r="D611" s="1141"/>
      <c r="E611" s="1141"/>
      <c r="F611" s="1141"/>
      <c r="G611" s="1134" t="s">
        <v>0</v>
      </c>
      <c r="H611" s="924"/>
      <c r="I611" s="924"/>
      <c r="J611" s="924"/>
    </row>
    <row r="612" spans="1:10" x14ac:dyDescent="0.2">
      <c r="A612" s="231" t="s">
        <v>54</v>
      </c>
      <c r="B612" s="301">
        <v>1</v>
      </c>
      <c r="C612" s="325">
        <v>2</v>
      </c>
      <c r="D612" s="325">
        <v>3</v>
      </c>
      <c r="E612" s="225">
        <v>4</v>
      </c>
      <c r="F612" s="942">
        <v>5</v>
      </c>
      <c r="G612" s="1186"/>
      <c r="H612" s="924"/>
      <c r="I612" s="924"/>
      <c r="J612" s="924"/>
    </row>
    <row r="613" spans="1:10" x14ac:dyDescent="0.2">
      <c r="A613" s="236" t="s">
        <v>3</v>
      </c>
      <c r="B613" s="237">
        <v>4125</v>
      </c>
      <c r="C613" s="238">
        <v>4125</v>
      </c>
      <c r="D613" s="238">
        <v>4125</v>
      </c>
      <c r="E613" s="238">
        <v>4125</v>
      </c>
      <c r="F613" s="314">
        <v>4125</v>
      </c>
      <c r="G613" s="284">
        <v>4125</v>
      </c>
      <c r="H613" s="924"/>
      <c r="I613" s="924"/>
      <c r="J613" s="924"/>
    </row>
    <row r="614" spans="1:10" x14ac:dyDescent="0.2">
      <c r="A614" s="242" t="s">
        <v>6</v>
      </c>
      <c r="B614" s="243">
        <v>5078</v>
      </c>
      <c r="C614" s="244">
        <v>4826</v>
      </c>
      <c r="D614" s="244">
        <v>4999</v>
      </c>
      <c r="E614" s="244">
        <v>4643</v>
      </c>
      <c r="F614" s="287">
        <v>4923</v>
      </c>
      <c r="G614" s="337">
        <v>4878</v>
      </c>
      <c r="H614" s="1187"/>
      <c r="I614" s="1188"/>
      <c r="J614" s="1188"/>
    </row>
    <row r="615" spans="1:10" x14ac:dyDescent="0.2">
      <c r="A615" s="231" t="s">
        <v>7</v>
      </c>
      <c r="B615" s="523">
        <v>66.7</v>
      </c>
      <c r="C615" s="531">
        <v>43.3</v>
      </c>
      <c r="D615" s="531">
        <v>30</v>
      </c>
      <c r="E615" s="531">
        <v>43.3</v>
      </c>
      <c r="F615" s="943">
        <v>60</v>
      </c>
      <c r="G615" s="289">
        <v>50</v>
      </c>
      <c r="H615" s="527"/>
      <c r="I615" s="959"/>
      <c r="J615" s="959"/>
    </row>
    <row r="616" spans="1:10" x14ac:dyDescent="0.2">
      <c r="A616" s="231" t="s">
        <v>8</v>
      </c>
      <c r="B616" s="939">
        <v>0.104</v>
      </c>
      <c r="C616" s="940">
        <v>0.13600000000000001</v>
      </c>
      <c r="D616" s="940">
        <v>0.14199999999999999</v>
      </c>
      <c r="E616" s="940">
        <v>0.14399999999999999</v>
      </c>
      <c r="F616" s="944">
        <v>0.13</v>
      </c>
      <c r="G616" s="950">
        <v>0.13200000000000001</v>
      </c>
      <c r="H616" s="924"/>
      <c r="I616" s="924"/>
      <c r="J616" s="924"/>
    </row>
    <row r="617" spans="1:10" ht="13.5" thickBot="1" x14ac:dyDescent="0.25">
      <c r="A617" s="242" t="s">
        <v>1</v>
      </c>
      <c r="B617" s="935">
        <f t="shared" ref="B617:G617" si="167">B614/B613*100-100</f>
        <v>23.103030303030309</v>
      </c>
      <c r="C617" s="936">
        <f t="shared" si="167"/>
        <v>16.993939393939385</v>
      </c>
      <c r="D617" s="936">
        <f t="shared" si="167"/>
        <v>21.187878787878773</v>
      </c>
      <c r="E617" s="936">
        <f t="shared" si="167"/>
        <v>12.557575757575762</v>
      </c>
      <c r="F617" s="945">
        <f t="shared" si="167"/>
        <v>19.345454545454558</v>
      </c>
      <c r="G617" s="960">
        <f t="shared" si="167"/>
        <v>18.25454545454545</v>
      </c>
      <c r="H617" s="924"/>
      <c r="I617" s="924"/>
      <c r="J617" s="924"/>
    </row>
    <row r="618" spans="1:10" ht="13.5" thickBot="1" x14ac:dyDescent="0.25">
      <c r="A618" s="261" t="s">
        <v>27</v>
      </c>
      <c r="B618" s="937">
        <f>B614-B600</f>
        <v>393</v>
      </c>
      <c r="C618" s="938">
        <f t="shared" ref="C618:G618" si="168">C614-C600</f>
        <v>74</v>
      </c>
      <c r="D618" s="938">
        <f t="shared" si="168"/>
        <v>26</v>
      </c>
      <c r="E618" s="938">
        <f t="shared" si="168"/>
        <v>36</v>
      </c>
      <c r="F618" s="946">
        <f t="shared" si="168"/>
        <v>-186</v>
      </c>
      <c r="G618" s="952">
        <f t="shared" si="168"/>
        <v>74</v>
      </c>
      <c r="H618" s="924"/>
      <c r="I618" s="924"/>
      <c r="J618" s="924"/>
    </row>
    <row r="619" spans="1:10" x14ac:dyDescent="0.2">
      <c r="A619" s="273" t="s">
        <v>51</v>
      </c>
      <c r="B619" s="567">
        <v>575</v>
      </c>
      <c r="C619" s="556">
        <v>574</v>
      </c>
      <c r="D619" s="556">
        <v>116</v>
      </c>
      <c r="E619" s="556">
        <v>581</v>
      </c>
      <c r="F619" s="851">
        <v>570</v>
      </c>
      <c r="G619" s="270">
        <f>SUM(B619:F619)</f>
        <v>2416</v>
      </c>
      <c r="H619" s="271" t="s">
        <v>56</v>
      </c>
      <c r="I619" s="296">
        <f>G605-G619</f>
        <v>45</v>
      </c>
      <c r="J619" s="272">
        <f>I619/G605</f>
        <v>1.828524989841528E-2</v>
      </c>
    </row>
    <row r="620" spans="1:10" x14ac:dyDescent="0.2">
      <c r="A620" s="273" t="s">
        <v>28</v>
      </c>
      <c r="B620" s="599"/>
      <c r="C620" s="580"/>
      <c r="D620" s="580"/>
      <c r="E620" s="580"/>
      <c r="F620" s="947"/>
      <c r="G620" s="222"/>
      <c r="H620" s="1023" t="s">
        <v>57</v>
      </c>
      <c r="I620" s="1023">
        <v>156.49</v>
      </c>
      <c r="J620" s="1023"/>
    </row>
    <row r="621" spans="1:10" ht="13.5" thickBot="1" x14ac:dyDescent="0.25">
      <c r="A621" s="274" t="s">
        <v>26</v>
      </c>
      <c r="B621" s="590">
        <f>B620-B606</f>
        <v>0</v>
      </c>
      <c r="C621" s="927">
        <f>C620-C606</f>
        <v>0</v>
      </c>
      <c r="D621" s="927">
        <f t="shared" ref="D621:F621" si="169">D620-D606</f>
        <v>0</v>
      </c>
      <c r="E621" s="927">
        <f t="shared" si="169"/>
        <v>0</v>
      </c>
      <c r="F621" s="948">
        <f t="shared" si="169"/>
        <v>0</v>
      </c>
      <c r="G621" s="294">
        <f t="shared" ref="G621" si="170">G617-Q603</f>
        <v>18.25454545454545</v>
      </c>
      <c r="H621" s="1023" t="s">
        <v>26</v>
      </c>
      <c r="I621" s="698">
        <f>I620-I606</f>
        <v>-0.88999999999998636</v>
      </c>
      <c r="J621" s="1023"/>
    </row>
    <row r="624" spans="1:10" ht="13.5" thickBot="1" x14ac:dyDescent="0.25"/>
    <row r="625" spans="1:10" ht="13.5" thickBot="1" x14ac:dyDescent="0.25">
      <c r="A625" s="278" t="s">
        <v>364</v>
      </c>
      <c r="B625" s="1140" t="s">
        <v>50</v>
      </c>
      <c r="C625" s="1141"/>
      <c r="D625" s="1141"/>
      <c r="E625" s="1141"/>
      <c r="F625" s="1141"/>
      <c r="G625" s="1134" t="s">
        <v>0</v>
      </c>
      <c r="H625" s="924">
        <v>122</v>
      </c>
      <c r="I625" s="924"/>
      <c r="J625" s="924"/>
    </row>
    <row r="626" spans="1:10" x14ac:dyDescent="0.2">
      <c r="A626" s="231" t="s">
        <v>54</v>
      </c>
      <c r="B626" s="301">
        <v>1</v>
      </c>
      <c r="C626" s="325">
        <v>2</v>
      </c>
      <c r="D626" s="325">
        <v>3</v>
      </c>
      <c r="E626" s="225">
        <v>4</v>
      </c>
      <c r="F626" s="942">
        <v>5</v>
      </c>
      <c r="G626" s="1186"/>
      <c r="H626" s="924"/>
      <c r="I626" s="924"/>
      <c r="J626" s="924"/>
    </row>
    <row r="627" spans="1:10" x14ac:dyDescent="0.2">
      <c r="A627" s="236" t="s">
        <v>3</v>
      </c>
      <c r="B627" s="237">
        <v>4165</v>
      </c>
      <c r="C627" s="238">
        <v>4165</v>
      </c>
      <c r="D627" s="238">
        <v>4165</v>
      </c>
      <c r="E627" s="238">
        <v>4165</v>
      </c>
      <c r="F627" s="314">
        <v>4165</v>
      </c>
      <c r="G627" s="284">
        <v>4165</v>
      </c>
      <c r="H627" s="924"/>
      <c r="I627" s="924"/>
      <c r="J627" s="924"/>
    </row>
    <row r="628" spans="1:10" x14ac:dyDescent="0.2">
      <c r="A628" s="242" t="s">
        <v>6</v>
      </c>
      <c r="B628" s="243">
        <v>4918</v>
      </c>
      <c r="C628" s="244">
        <v>5002</v>
      </c>
      <c r="D628" s="244">
        <v>4897</v>
      </c>
      <c r="E628" s="244">
        <v>4997</v>
      </c>
      <c r="F628" s="287">
        <v>5137</v>
      </c>
      <c r="G628" s="337">
        <v>5004</v>
      </c>
      <c r="H628" s="1187"/>
      <c r="I628" s="1188"/>
      <c r="J628" s="1188"/>
    </row>
    <row r="629" spans="1:10" x14ac:dyDescent="0.2">
      <c r="A629" s="231" t="s">
        <v>7</v>
      </c>
      <c r="B629" s="523">
        <v>67.900000000000006</v>
      </c>
      <c r="C629" s="531">
        <v>46.4</v>
      </c>
      <c r="D629" s="531">
        <v>70</v>
      </c>
      <c r="E629" s="531">
        <v>60.7</v>
      </c>
      <c r="F629" s="943">
        <v>42.9</v>
      </c>
      <c r="G629" s="289">
        <v>58.2</v>
      </c>
      <c r="H629" s="527"/>
      <c r="I629" s="959"/>
      <c r="J629" s="959"/>
    </row>
    <row r="630" spans="1:10" x14ac:dyDescent="0.2">
      <c r="A630" s="231" t="s">
        <v>8</v>
      </c>
      <c r="B630" s="939">
        <v>0.1</v>
      </c>
      <c r="C630" s="940">
        <v>0.122</v>
      </c>
      <c r="D630" s="940">
        <v>0.127</v>
      </c>
      <c r="E630" s="940">
        <v>0.13300000000000001</v>
      </c>
      <c r="F630" s="944">
        <v>0.12</v>
      </c>
      <c r="G630" s="950">
        <v>0.11899999999999999</v>
      </c>
      <c r="H630" s="924"/>
      <c r="I630" s="924"/>
      <c r="J630" s="924"/>
    </row>
    <row r="631" spans="1:10" ht="13.5" thickBot="1" x14ac:dyDescent="0.25">
      <c r="A631" s="242" t="s">
        <v>1</v>
      </c>
      <c r="B631" s="935">
        <f t="shared" ref="B631:G631" si="171">B628/B627*100-100</f>
        <v>18.07923169267707</v>
      </c>
      <c r="C631" s="936">
        <f t="shared" si="171"/>
        <v>20.096038415366152</v>
      </c>
      <c r="D631" s="936">
        <f t="shared" si="171"/>
        <v>17.575030012004802</v>
      </c>
      <c r="E631" s="936">
        <f t="shared" si="171"/>
        <v>19.975990396158466</v>
      </c>
      <c r="F631" s="945">
        <f t="shared" si="171"/>
        <v>23.33733493397358</v>
      </c>
      <c r="G631" s="960">
        <f t="shared" si="171"/>
        <v>20.144057623049221</v>
      </c>
      <c r="H631" s="924"/>
      <c r="I631" s="924"/>
      <c r="J631" s="924"/>
    </row>
    <row r="632" spans="1:10" ht="13.5" thickBot="1" x14ac:dyDescent="0.25">
      <c r="A632" s="261" t="s">
        <v>27</v>
      </c>
      <c r="B632" s="937">
        <f>B628-B614</f>
        <v>-160</v>
      </c>
      <c r="C632" s="938">
        <f t="shared" ref="C632:G632" si="172">C628-C614</f>
        <v>176</v>
      </c>
      <c r="D632" s="938">
        <f t="shared" si="172"/>
        <v>-102</v>
      </c>
      <c r="E632" s="938">
        <f t="shared" si="172"/>
        <v>354</v>
      </c>
      <c r="F632" s="946">
        <f t="shared" si="172"/>
        <v>214</v>
      </c>
      <c r="G632" s="952">
        <f t="shared" si="172"/>
        <v>126</v>
      </c>
      <c r="H632" s="924"/>
      <c r="I632" s="924"/>
      <c r="J632" s="924"/>
    </row>
    <row r="633" spans="1:10" x14ac:dyDescent="0.2">
      <c r="A633" s="273" t="s">
        <v>51</v>
      </c>
      <c r="B633" s="567">
        <v>563</v>
      </c>
      <c r="C633" s="556">
        <v>563</v>
      </c>
      <c r="D633" s="556">
        <v>112</v>
      </c>
      <c r="E633" s="556">
        <v>577</v>
      </c>
      <c r="F633" s="851">
        <v>563</v>
      </c>
      <c r="G633" s="270">
        <f>SUM(B633:F633)</f>
        <v>2378</v>
      </c>
      <c r="H633" s="271" t="s">
        <v>56</v>
      </c>
      <c r="I633" s="296">
        <f>G619-G633</f>
        <v>38</v>
      </c>
      <c r="J633" s="272">
        <f>I633/G619</f>
        <v>1.5728476821192054E-2</v>
      </c>
    </row>
    <row r="634" spans="1:10" x14ac:dyDescent="0.2">
      <c r="A634" s="273" t="s">
        <v>28</v>
      </c>
      <c r="B634" s="599"/>
      <c r="C634" s="580"/>
      <c r="D634" s="580"/>
      <c r="E634" s="580"/>
      <c r="F634" s="947"/>
      <c r="G634" s="222"/>
      <c r="H634" s="1028" t="s">
        <v>57</v>
      </c>
      <c r="I634" s="1028">
        <v>156.12</v>
      </c>
      <c r="J634" s="1028"/>
    </row>
    <row r="635" spans="1:10" ht="13.5" thickBot="1" x14ac:dyDescent="0.25">
      <c r="A635" s="274" t="s">
        <v>26</v>
      </c>
      <c r="B635" s="590">
        <f>B634-B620</f>
        <v>0</v>
      </c>
      <c r="C635" s="927">
        <f>C634-C620</f>
        <v>0</v>
      </c>
      <c r="D635" s="927">
        <f t="shared" ref="D635:F635" si="173">D634-D620</f>
        <v>0</v>
      </c>
      <c r="E635" s="927">
        <f t="shared" si="173"/>
        <v>0</v>
      </c>
      <c r="F635" s="948">
        <f t="shared" si="173"/>
        <v>0</v>
      </c>
      <c r="G635" s="294">
        <f t="shared" ref="G635" si="174">G631-Q617</f>
        <v>20.144057623049221</v>
      </c>
      <c r="H635" s="1028" t="s">
        <v>26</v>
      </c>
      <c r="I635" s="698">
        <f>I634-I620</f>
        <v>-0.37000000000000455</v>
      </c>
      <c r="J635" s="1028"/>
    </row>
    <row r="638" spans="1:10" ht="13.5" thickBot="1" x14ac:dyDescent="0.25"/>
    <row r="639" spans="1:10" ht="13.5" thickBot="1" x14ac:dyDescent="0.25">
      <c r="A639" s="278" t="s">
        <v>366</v>
      </c>
      <c r="B639" s="1140" t="s">
        <v>50</v>
      </c>
      <c r="C639" s="1141"/>
      <c r="D639" s="1141"/>
      <c r="E639" s="1141"/>
      <c r="F639" s="1141"/>
      <c r="G639" s="1134" t="s">
        <v>0</v>
      </c>
      <c r="H639" s="924">
        <v>122</v>
      </c>
      <c r="I639" s="924"/>
      <c r="J639" s="924"/>
    </row>
    <row r="640" spans="1:10" x14ac:dyDescent="0.2">
      <c r="A640" s="231" t="s">
        <v>54</v>
      </c>
      <c r="B640" s="301">
        <v>1</v>
      </c>
      <c r="C640" s="325">
        <v>2</v>
      </c>
      <c r="D640" s="325">
        <v>3</v>
      </c>
      <c r="E640" s="225">
        <v>4</v>
      </c>
      <c r="F640" s="942">
        <v>5</v>
      </c>
      <c r="G640" s="1186"/>
      <c r="H640" s="924"/>
      <c r="I640" s="924"/>
      <c r="J640" s="924"/>
    </row>
    <row r="641" spans="1:10" x14ac:dyDescent="0.2">
      <c r="A641" s="236" t="s">
        <v>3</v>
      </c>
      <c r="B641" s="237">
        <v>4205</v>
      </c>
      <c r="C641" s="238">
        <v>4205</v>
      </c>
      <c r="D641" s="238">
        <v>4205</v>
      </c>
      <c r="E641" s="238">
        <v>4205</v>
      </c>
      <c r="F641" s="314">
        <v>4205</v>
      </c>
      <c r="G641" s="284">
        <v>4205</v>
      </c>
      <c r="H641" s="924"/>
      <c r="I641" s="924"/>
      <c r="J641" s="924"/>
    </row>
    <row r="642" spans="1:10" x14ac:dyDescent="0.2">
      <c r="A642" s="242" t="s">
        <v>6</v>
      </c>
      <c r="B642" s="243">
        <v>4973</v>
      </c>
      <c r="C642" s="244">
        <v>5030</v>
      </c>
      <c r="D642" s="244">
        <v>5197</v>
      </c>
      <c r="E642" s="244">
        <v>4810</v>
      </c>
      <c r="F642" s="287">
        <v>5551</v>
      </c>
      <c r="G642" s="337">
        <v>5096</v>
      </c>
      <c r="H642" s="1187"/>
      <c r="I642" s="1188"/>
      <c r="J642" s="1188"/>
    </row>
    <row r="643" spans="1:10" x14ac:dyDescent="0.2">
      <c r="A643" s="231" t="s">
        <v>7</v>
      </c>
      <c r="B643" s="523">
        <v>66.7</v>
      </c>
      <c r="C643" s="531">
        <v>63.3</v>
      </c>
      <c r="D643" s="531">
        <v>50</v>
      </c>
      <c r="E643" s="531">
        <v>46.7</v>
      </c>
      <c r="F643" s="943">
        <v>55.2</v>
      </c>
      <c r="G643" s="289">
        <v>53.5</v>
      </c>
      <c r="H643" s="527"/>
      <c r="I643" s="959"/>
      <c r="J643" s="959"/>
    </row>
    <row r="644" spans="1:10" x14ac:dyDescent="0.2">
      <c r="A644" s="231" t="s">
        <v>8</v>
      </c>
      <c r="B644" s="939">
        <v>0.104</v>
      </c>
      <c r="C644" s="940">
        <v>9.6000000000000002E-2</v>
      </c>
      <c r="D644" s="940">
        <v>0.128</v>
      </c>
      <c r="E644" s="940">
        <v>0.13600000000000001</v>
      </c>
      <c r="F644" s="944">
        <v>0.115</v>
      </c>
      <c r="G644" s="950">
        <v>0.124</v>
      </c>
      <c r="H644" s="924"/>
      <c r="I644" s="924"/>
      <c r="J644" s="924"/>
    </row>
    <row r="645" spans="1:10" ht="13.5" thickBot="1" x14ac:dyDescent="0.25">
      <c r="A645" s="242" t="s">
        <v>1</v>
      </c>
      <c r="B645" s="935">
        <f t="shared" ref="B645:G645" si="175">B642/B641*100-100</f>
        <v>18.263971462544589</v>
      </c>
      <c r="C645" s="936">
        <f t="shared" si="175"/>
        <v>19.619500594530322</v>
      </c>
      <c r="D645" s="936">
        <f t="shared" si="175"/>
        <v>23.590963139120106</v>
      </c>
      <c r="E645" s="936">
        <f t="shared" si="175"/>
        <v>14.387633769322235</v>
      </c>
      <c r="F645" s="945">
        <f t="shared" si="175"/>
        <v>32.009512485136753</v>
      </c>
      <c r="G645" s="960">
        <f t="shared" si="175"/>
        <v>21.189060642092741</v>
      </c>
      <c r="H645" s="924"/>
      <c r="I645" s="924"/>
      <c r="J645" s="924"/>
    </row>
    <row r="646" spans="1:10" ht="13.5" thickBot="1" x14ac:dyDescent="0.25">
      <c r="A646" s="261" t="s">
        <v>27</v>
      </c>
      <c r="B646" s="937">
        <f>B642-B628</f>
        <v>55</v>
      </c>
      <c r="C646" s="938">
        <f t="shared" ref="C646:G646" si="176">C642-C628</f>
        <v>28</v>
      </c>
      <c r="D646" s="938">
        <f t="shared" si="176"/>
        <v>300</v>
      </c>
      <c r="E646" s="938">
        <f t="shared" si="176"/>
        <v>-187</v>
      </c>
      <c r="F646" s="946">
        <f t="shared" si="176"/>
        <v>414</v>
      </c>
      <c r="G646" s="952">
        <f t="shared" si="176"/>
        <v>92</v>
      </c>
      <c r="H646" s="924"/>
      <c r="I646" s="924"/>
      <c r="J646" s="924"/>
    </row>
    <row r="647" spans="1:10" x14ac:dyDescent="0.2">
      <c r="A647" s="273" t="s">
        <v>51</v>
      </c>
      <c r="B647" s="567">
        <v>556</v>
      </c>
      <c r="C647" s="556">
        <v>555</v>
      </c>
      <c r="D647" s="556">
        <v>104</v>
      </c>
      <c r="E647" s="556">
        <v>569</v>
      </c>
      <c r="F647" s="851">
        <v>552</v>
      </c>
      <c r="G647" s="270">
        <f>SUM(B647:F647)</f>
        <v>2336</v>
      </c>
      <c r="H647" s="271" t="s">
        <v>56</v>
      </c>
      <c r="I647" s="296">
        <f>G633-G647</f>
        <v>42</v>
      </c>
      <c r="J647" s="272">
        <f>I647/G633</f>
        <v>1.7661900756938603E-2</v>
      </c>
    </row>
    <row r="648" spans="1:10" x14ac:dyDescent="0.2">
      <c r="A648" s="273" t="s">
        <v>28</v>
      </c>
      <c r="B648" s="599"/>
      <c r="C648" s="580"/>
      <c r="D648" s="580"/>
      <c r="E648" s="580"/>
      <c r="F648" s="947"/>
      <c r="G648" s="222"/>
      <c r="H648" s="1035" t="s">
        <v>57</v>
      </c>
      <c r="I648" s="1035">
        <v>155.76</v>
      </c>
      <c r="J648" s="1035"/>
    </row>
    <row r="649" spans="1:10" ht="13.5" thickBot="1" x14ac:dyDescent="0.25">
      <c r="A649" s="274" t="s">
        <v>26</v>
      </c>
      <c r="B649" s="590">
        <f>B648-B634</f>
        <v>0</v>
      </c>
      <c r="C649" s="927">
        <f>C648-C634</f>
        <v>0</v>
      </c>
      <c r="D649" s="927">
        <f t="shared" ref="D649:F649" si="177">D648-D634</f>
        <v>0</v>
      </c>
      <c r="E649" s="927">
        <f t="shared" si="177"/>
        <v>0</v>
      </c>
      <c r="F649" s="948">
        <f t="shared" si="177"/>
        <v>0</v>
      </c>
      <c r="G649" s="294">
        <f t="shared" ref="G649" si="178">G645-Q631</f>
        <v>21.189060642092741</v>
      </c>
      <c r="H649" s="1035" t="s">
        <v>26</v>
      </c>
      <c r="I649" s="698">
        <f>I648-I634</f>
        <v>-0.36000000000001364</v>
      </c>
      <c r="J649" s="1035"/>
    </row>
    <row r="652" spans="1:10" ht="13.5" thickBot="1" x14ac:dyDescent="0.25"/>
    <row r="653" spans="1:10" ht="13.5" thickBot="1" x14ac:dyDescent="0.25">
      <c r="A653" s="278" t="s">
        <v>368</v>
      </c>
      <c r="B653" s="1140" t="s">
        <v>50</v>
      </c>
      <c r="C653" s="1141"/>
      <c r="D653" s="1141"/>
      <c r="E653" s="1141"/>
      <c r="F653" s="1141"/>
      <c r="G653" s="1134" t="s">
        <v>0</v>
      </c>
      <c r="H653" s="924">
        <v>129</v>
      </c>
      <c r="I653" s="924"/>
      <c r="J653" s="924"/>
    </row>
    <row r="654" spans="1:10" x14ac:dyDescent="0.2">
      <c r="A654" s="231" t="s">
        <v>54</v>
      </c>
      <c r="B654" s="301">
        <v>1</v>
      </c>
      <c r="C654" s="325">
        <v>2</v>
      </c>
      <c r="D654" s="325">
        <v>3</v>
      </c>
      <c r="E654" s="225">
        <v>4</v>
      </c>
      <c r="F654" s="942">
        <v>5</v>
      </c>
      <c r="G654" s="1186"/>
      <c r="H654" s="924"/>
      <c r="I654" s="924"/>
      <c r="J654" s="924"/>
    </row>
    <row r="655" spans="1:10" x14ac:dyDescent="0.2">
      <c r="A655" s="236" t="s">
        <v>3</v>
      </c>
      <c r="B655" s="237">
        <v>4245</v>
      </c>
      <c r="C655" s="238">
        <v>4245</v>
      </c>
      <c r="D655" s="238">
        <v>4245</v>
      </c>
      <c r="E655" s="238">
        <v>4245</v>
      </c>
      <c r="F655" s="314">
        <v>4245</v>
      </c>
      <c r="G655" s="284">
        <v>4245</v>
      </c>
      <c r="H655" s="924"/>
      <c r="I655" s="924"/>
      <c r="J655" s="924"/>
    </row>
    <row r="656" spans="1:10" x14ac:dyDescent="0.2">
      <c r="A656" s="242" t="s">
        <v>6</v>
      </c>
      <c r="B656" s="243">
        <v>5250</v>
      </c>
      <c r="C656" s="244">
        <v>5262</v>
      </c>
      <c r="D656" s="244">
        <v>4901</v>
      </c>
      <c r="E656" s="244">
        <v>5214</v>
      </c>
      <c r="F656" s="287">
        <v>5200</v>
      </c>
      <c r="G656" s="337">
        <v>5206</v>
      </c>
      <c r="H656" s="1187"/>
      <c r="I656" s="1188"/>
      <c r="J656" s="1188"/>
    </row>
    <row r="657" spans="1:10" x14ac:dyDescent="0.2">
      <c r="A657" s="231" t="s">
        <v>7</v>
      </c>
      <c r="B657" s="523">
        <v>80</v>
      </c>
      <c r="C657" s="531">
        <v>70</v>
      </c>
      <c r="D657" s="531">
        <v>80</v>
      </c>
      <c r="E657" s="531">
        <v>43.3</v>
      </c>
      <c r="F657" s="943">
        <v>44.8</v>
      </c>
      <c r="G657" s="289">
        <v>61.2</v>
      </c>
      <c r="H657" s="527"/>
      <c r="I657" s="959"/>
      <c r="J657" s="959"/>
    </row>
    <row r="658" spans="1:10" x14ac:dyDescent="0.2">
      <c r="A658" s="231" t="s">
        <v>8</v>
      </c>
      <c r="B658" s="939">
        <v>0.09</v>
      </c>
      <c r="C658" s="940">
        <v>9.6000000000000002E-2</v>
      </c>
      <c r="D658" s="940">
        <v>0.122</v>
      </c>
      <c r="E658" s="940">
        <v>0.122</v>
      </c>
      <c r="F658" s="944">
        <v>0.14099999999999999</v>
      </c>
      <c r="G658" s="950">
        <v>0.114</v>
      </c>
      <c r="H658" s="924"/>
      <c r="I658" s="924"/>
      <c r="J658" s="924"/>
    </row>
    <row r="659" spans="1:10" ht="13.5" thickBot="1" x14ac:dyDescent="0.25">
      <c r="A659" s="242" t="s">
        <v>1</v>
      </c>
      <c r="B659" s="935">
        <f t="shared" ref="B659:G659" si="179">B656/B655*100-100</f>
        <v>23.674911660777383</v>
      </c>
      <c r="C659" s="936">
        <f t="shared" si="179"/>
        <v>23.957597173144876</v>
      </c>
      <c r="D659" s="936">
        <f t="shared" si="179"/>
        <v>15.453474676089513</v>
      </c>
      <c r="E659" s="936">
        <f t="shared" si="179"/>
        <v>22.826855123674903</v>
      </c>
      <c r="F659" s="945">
        <f t="shared" si="179"/>
        <v>22.497055359246175</v>
      </c>
      <c r="G659" s="960">
        <f t="shared" si="179"/>
        <v>22.638398115429908</v>
      </c>
      <c r="H659" s="924"/>
      <c r="I659" s="924"/>
      <c r="J659" s="924"/>
    </row>
    <row r="660" spans="1:10" ht="13.5" thickBot="1" x14ac:dyDescent="0.25">
      <c r="A660" s="261" t="s">
        <v>27</v>
      </c>
      <c r="B660" s="937">
        <f>B656-B642</f>
        <v>277</v>
      </c>
      <c r="C660" s="938">
        <f t="shared" ref="C660:G660" si="180">C656-C642</f>
        <v>232</v>
      </c>
      <c r="D660" s="938">
        <f t="shared" si="180"/>
        <v>-296</v>
      </c>
      <c r="E660" s="938">
        <f t="shared" si="180"/>
        <v>404</v>
      </c>
      <c r="F660" s="946">
        <f t="shared" si="180"/>
        <v>-351</v>
      </c>
      <c r="G660" s="952">
        <f t="shared" si="180"/>
        <v>110</v>
      </c>
      <c r="H660" s="924"/>
      <c r="I660" s="924"/>
      <c r="J660" s="924"/>
    </row>
    <row r="661" spans="1:10" x14ac:dyDescent="0.2">
      <c r="A661" s="273" t="s">
        <v>51</v>
      </c>
      <c r="B661" s="567">
        <v>546</v>
      </c>
      <c r="C661" s="556">
        <v>543</v>
      </c>
      <c r="D661" s="556">
        <v>98</v>
      </c>
      <c r="E661" s="556">
        <v>563</v>
      </c>
      <c r="F661" s="851">
        <v>544</v>
      </c>
      <c r="G661" s="270">
        <f>SUM(B661:F661)</f>
        <v>2294</v>
      </c>
      <c r="H661" s="271" t="s">
        <v>56</v>
      </c>
      <c r="I661" s="296">
        <f>G647-G661</f>
        <v>42</v>
      </c>
      <c r="J661" s="272">
        <f>I661/G647</f>
        <v>1.797945205479452E-2</v>
      </c>
    </row>
    <row r="662" spans="1:10" x14ac:dyDescent="0.2">
      <c r="A662" s="273" t="s">
        <v>28</v>
      </c>
      <c r="B662" s="599"/>
      <c r="C662" s="580"/>
      <c r="D662" s="580"/>
      <c r="E662" s="580"/>
      <c r="F662" s="947"/>
      <c r="G662" s="222"/>
      <c r="H662" s="1044" t="s">
        <v>57</v>
      </c>
      <c r="I662" s="1044">
        <v>155.26</v>
      </c>
      <c r="J662" s="1044"/>
    </row>
    <row r="663" spans="1:10" ht="13.5" thickBot="1" x14ac:dyDescent="0.25">
      <c r="A663" s="274" t="s">
        <v>26</v>
      </c>
      <c r="B663" s="590">
        <f>B662-B648</f>
        <v>0</v>
      </c>
      <c r="C663" s="927">
        <f>C662-C648</f>
        <v>0</v>
      </c>
      <c r="D663" s="927">
        <f t="shared" ref="D663:F663" si="181">D662-D648</f>
        <v>0</v>
      </c>
      <c r="E663" s="927">
        <f t="shared" si="181"/>
        <v>0</v>
      </c>
      <c r="F663" s="948">
        <f t="shared" si="181"/>
        <v>0</v>
      </c>
      <c r="G663" s="294">
        <f t="shared" ref="G663" si="182">G659-Q645</f>
        <v>22.638398115429908</v>
      </c>
      <c r="H663" s="1044" t="s">
        <v>26</v>
      </c>
      <c r="I663" s="698">
        <f>I662-I648</f>
        <v>-0.5</v>
      </c>
      <c r="J663" s="1044"/>
    </row>
    <row r="664" spans="1:10" x14ac:dyDescent="0.2">
      <c r="A664" s="1050"/>
    </row>
    <row r="666" spans="1:10" ht="13.5" thickBot="1" x14ac:dyDescent="0.25"/>
    <row r="667" spans="1:10" ht="13.5" thickBot="1" x14ac:dyDescent="0.25">
      <c r="A667" s="278" t="s">
        <v>370</v>
      </c>
      <c r="B667" s="1140" t="s">
        <v>50</v>
      </c>
      <c r="C667" s="1141"/>
      <c r="D667" s="1141"/>
      <c r="E667" s="1141"/>
      <c r="F667" s="1141"/>
      <c r="G667" s="1134" t="s">
        <v>0</v>
      </c>
      <c r="H667" s="924">
        <v>131</v>
      </c>
      <c r="I667" s="924"/>
      <c r="J667" s="924"/>
    </row>
    <row r="668" spans="1:10" x14ac:dyDescent="0.2">
      <c r="A668" s="231" t="s">
        <v>54</v>
      </c>
      <c r="B668" s="301">
        <v>1</v>
      </c>
      <c r="C668" s="325">
        <v>2</v>
      </c>
      <c r="D668" s="325">
        <v>3</v>
      </c>
      <c r="E668" s="225">
        <v>4</v>
      </c>
      <c r="F668" s="942">
        <v>5</v>
      </c>
      <c r="G668" s="1186"/>
      <c r="H668" s="924"/>
      <c r="I668" s="924"/>
      <c r="J668" s="924"/>
    </row>
    <row r="669" spans="1:10" x14ac:dyDescent="0.2">
      <c r="A669" s="236" t="s">
        <v>3</v>
      </c>
      <c r="B669" s="237">
        <v>4285</v>
      </c>
      <c r="C669" s="238">
        <v>4285</v>
      </c>
      <c r="D669" s="238">
        <v>4285</v>
      </c>
      <c r="E669" s="238">
        <v>4285</v>
      </c>
      <c r="F669" s="314">
        <v>4285</v>
      </c>
      <c r="G669" s="284">
        <v>4285</v>
      </c>
      <c r="H669" s="924"/>
      <c r="I669" s="924"/>
      <c r="J669" s="924"/>
    </row>
    <row r="670" spans="1:10" x14ac:dyDescent="0.2">
      <c r="A670" s="242" t="s">
        <v>6</v>
      </c>
      <c r="B670" s="243">
        <v>4938</v>
      </c>
      <c r="C670" s="244">
        <v>5163</v>
      </c>
      <c r="D670" s="244">
        <v>4786</v>
      </c>
      <c r="E670" s="244">
        <v>4897</v>
      </c>
      <c r="F670" s="287">
        <v>5224</v>
      </c>
      <c r="G670" s="337">
        <v>5033</v>
      </c>
      <c r="H670" s="1187"/>
      <c r="I670" s="1188"/>
      <c r="J670" s="1188"/>
    </row>
    <row r="671" spans="1:10" x14ac:dyDescent="0.2">
      <c r="A671" s="231" t="s">
        <v>7</v>
      </c>
      <c r="B671" s="523">
        <v>60</v>
      </c>
      <c r="C671" s="531">
        <v>53.3</v>
      </c>
      <c r="D671" s="531">
        <v>36.4</v>
      </c>
      <c r="E671" s="531">
        <v>66.7</v>
      </c>
      <c r="F671" s="943">
        <v>66.7</v>
      </c>
      <c r="G671" s="289">
        <v>58</v>
      </c>
      <c r="H671" s="527"/>
      <c r="I671" s="959"/>
      <c r="J671" s="959"/>
    </row>
    <row r="672" spans="1:10" x14ac:dyDescent="0.2">
      <c r="A672" s="231" t="s">
        <v>8</v>
      </c>
      <c r="B672" s="939">
        <v>0.128</v>
      </c>
      <c r="C672" s="940">
        <v>0.13200000000000001</v>
      </c>
      <c r="D672" s="940">
        <v>0.16900000000000001</v>
      </c>
      <c r="E672" s="940">
        <v>0.11600000000000001</v>
      </c>
      <c r="F672" s="944">
        <v>0.104</v>
      </c>
      <c r="G672" s="950">
        <v>0.126</v>
      </c>
      <c r="H672" s="924"/>
      <c r="I672" s="924"/>
      <c r="J672" s="924"/>
    </row>
    <row r="673" spans="1:10" ht="13.5" thickBot="1" x14ac:dyDescent="0.25">
      <c r="A673" s="242" t="s">
        <v>1</v>
      </c>
      <c r="B673" s="935">
        <f t="shared" ref="B673:G673" si="183">B670/B669*100-100</f>
        <v>15.239206534422408</v>
      </c>
      <c r="C673" s="936">
        <f t="shared" si="183"/>
        <v>20.490081680280042</v>
      </c>
      <c r="D673" s="936">
        <f t="shared" si="183"/>
        <v>11.691948658109681</v>
      </c>
      <c r="E673" s="936">
        <f t="shared" si="183"/>
        <v>14.28238039673279</v>
      </c>
      <c r="F673" s="945">
        <f t="shared" si="183"/>
        <v>21.913652275379221</v>
      </c>
      <c r="G673" s="960">
        <f t="shared" si="183"/>
        <v>17.456242707117852</v>
      </c>
      <c r="H673" s="924"/>
      <c r="I673" s="924"/>
      <c r="J673" s="924"/>
    </row>
    <row r="674" spans="1:10" ht="13.5" thickBot="1" x14ac:dyDescent="0.25">
      <c r="A674" s="261" t="s">
        <v>27</v>
      </c>
      <c r="B674" s="937">
        <f>B670-B656</f>
        <v>-312</v>
      </c>
      <c r="C674" s="938">
        <f t="shared" ref="C674:G674" si="184">C670-C656</f>
        <v>-99</v>
      </c>
      <c r="D674" s="938">
        <f t="shared" si="184"/>
        <v>-115</v>
      </c>
      <c r="E674" s="938">
        <f t="shared" si="184"/>
        <v>-317</v>
      </c>
      <c r="F674" s="946">
        <f t="shared" si="184"/>
        <v>24</v>
      </c>
      <c r="G674" s="952">
        <f t="shared" si="184"/>
        <v>-173</v>
      </c>
      <c r="H674" s="924"/>
      <c r="I674" s="924"/>
      <c r="J674" s="924"/>
    </row>
    <row r="675" spans="1:10" x14ac:dyDescent="0.2">
      <c r="A675" s="273" t="s">
        <v>51</v>
      </c>
      <c r="B675" s="567">
        <v>538</v>
      </c>
      <c r="C675" s="556">
        <v>533</v>
      </c>
      <c r="D675" s="556">
        <v>91</v>
      </c>
      <c r="E675" s="556">
        <v>558</v>
      </c>
      <c r="F675" s="851">
        <v>536</v>
      </c>
      <c r="G675" s="270">
        <f>SUM(B675:F675)</f>
        <v>2256</v>
      </c>
      <c r="H675" s="271" t="s">
        <v>56</v>
      </c>
      <c r="I675" s="296">
        <f>G661-G675</f>
        <v>38</v>
      </c>
      <c r="J675" s="272">
        <f>I675/G661</f>
        <v>1.6564952048823016E-2</v>
      </c>
    </row>
    <row r="676" spans="1:10" x14ac:dyDescent="0.2">
      <c r="A676" s="273" t="s">
        <v>28</v>
      </c>
      <c r="B676" s="599"/>
      <c r="C676" s="580"/>
      <c r="D676" s="580"/>
      <c r="E676" s="580"/>
      <c r="F676" s="947"/>
      <c r="G676" s="222"/>
      <c r="H676" s="1052" t="s">
        <v>57</v>
      </c>
      <c r="I676" s="1052"/>
      <c r="J676" s="1052"/>
    </row>
    <row r="677" spans="1:10" ht="13.5" thickBot="1" x14ac:dyDescent="0.25">
      <c r="A677" s="274" t="s">
        <v>26</v>
      </c>
      <c r="B677" s="590">
        <f>B676-B662</f>
        <v>0</v>
      </c>
      <c r="C677" s="927">
        <f>C676-C662</f>
        <v>0</v>
      </c>
      <c r="D677" s="927">
        <f t="shared" ref="D677:F677" si="185">D676-D662</f>
        <v>0</v>
      </c>
      <c r="E677" s="927">
        <f t="shared" si="185"/>
        <v>0</v>
      </c>
      <c r="F677" s="948">
        <f t="shared" si="185"/>
        <v>0</v>
      </c>
      <c r="G677" s="294">
        <f t="shared" ref="G677" si="186">G673-Q659</f>
        <v>17.456242707117852</v>
      </c>
      <c r="H677" s="1052" t="s">
        <v>26</v>
      </c>
      <c r="I677" s="698">
        <f>I676-I662</f>
        <v>-155.26</v>
      </c>
      <c r="J677" s="1052"/>
    </row>
  </sheetData>
  <mergeCells count="142">
    <mergeCell ref="B667:F667"/>
    <mergeCell ref="G667:G668"/>
    <mergeCell ref="H670:J670"/>
    <mergeCell ref="B429:F429"/>
    <mergeCell ref="G429:G430"/>
    <mergeCell ref="H432:J432"/>
    <mergeCell ref="B415:F415"/>
    <mergeCell ref="G415:G416"/>
    <mergeCell ref="H418:J418"/>
    <mergeCell ref="B653:F653"/>
    <mergeCell ref="G653:G654"/>
    <mergeCell ref="H656:J656"/>
    <mergeCell ref="B611:F611"/>
    <mergeCell ref="G611:G612"/>
    <mergeCell ref="H614:J614"/>
    <mergeCell ref="B597:F597"/>
    <mergeCell ref="G597:G598"/>
    <mergeCell ref="H600:J600"/>
    <mergeCell ref="H642:J642"/>
    <mergeCell ref="B625:F625"/>
    <mergeCell ref="G625:G626"/>
    <mergeCell ref="H628:J628"/>
    <mergeCell ref="B639:F639"/>
    <mergeCell ref="G639:G640"/>
    <mergeCell ref="J350:J353"/>
    <mergeCell ref="G485:G486"/>
    <mergeCell ref="H488:J488"/>
    <mergeCell ref="B471:F471"/>
    <mergeCell ref="G471:G472"/>
    <mergeCell ref="H474:J474"/>
    <mergeCell ref="B457:F457"/>
    <mergeCell ref="G457:G458"/>
    <mergeCell ref="H460:J460"/>
    <mergeCell ref="B443:F443"/>
    <mergeCell ref="G443:G444"/>
    <mergeCell ref="L350:L353"/>
    <mergeCell ref="L359:P359"/>
    <mergeCell ref="B350:B353"/>
    <mergeCell ref="G350:G353"/>
    <mergeCell ref="H350:H353"/>
    <mergeCell ref="I350:I353"/>
    <mergeCell ref="B338:B341"/>
    <mergeCell ref="G338:G341"/>
    <mergeCell ref="H338:H341"/>
    <mergeCell ref="I338:I341"/>
    <mergeCell ref="J338:J341"/>
    <mergeCell ref="L338:L341"/>
    <mergeCell ref="K338:K341"/>
    <mergeCell ref="L342:L345"/>
    <mergeCell ref="B346:B349"/>
    <mergeCell ref="G346:G349"/>
    <mergeCell ref="H346:H349"/>
    <mergeCell ref="I346:I349"/>
    <mergeCell ref="J346:J349"/>
    <mergeCell ref="K346:K349"/>
    <mergeCell ref="L346:L349"/>
    <mergeCell ref="B342:B345"/>
    <mergeCell ref="G342:G345"/>
    <mergeCell ref="H342:H345"/>
    <mergeCell ref="I342:I345"/>
    <mergeCell ref="J342:J345"/>
    <mergeCell ref="K342:K345"/>
    <mergeCell ref="B319:H319"/>
    <mergeCell ref="I319:I321"/>
    <mergeCell ref="L334:L337"/>
    <mergeCell ref="B304:H304"/>
    <mergeCell ref="I304:I306"/>
    <mergeCell ref="B332:K332"/>
    <mergeCell ref="B334:B337"/>
    <mergeCell ref="G334:G337"/>
    <mergeCell ref="H334:H337"/>
    <mergeCell ref="I334:I337"/>
    <mergeCell ref="J334:J337"/>
    <mergeCell ref="K334:K337"/>
    <mergeCell ref="S61:U61"/>
    <mergeCell ref="B78:G78"/>
    <mergeCell ref="B106:G106"/>
    <mergeCell ref="B234:G234"/>
    <mergeCell ref="B8:G8"/>
    <mergeCell ref="K10:P12"/>
    <mergeCell ref="B9:C9"/>
    <mergeCell ref="J24:P26"/>
    <mergeCell ref="B22:G22"/>
    <mergeCell ref="B36:G36"/>
    <mergeCell ref="B64:G64"/>
    <mergeCell ref="B50:G50"/>
    <mergeCell ref="J52:P54"/>
    <mergeCell ref="L192:L194"/>
    <mergeCell ref="B190:G190"/>
    <mergeCell ref="P79:X81"/>
    <mergeCell ref="V98:X100"/>
    <mergeCell ref="B134:G134"/>
    <mergeCell ref="Q37:R37"/>
    <mergeCell ref="J38:P40"/>
    <mergeCell ref="B220:G220"/>
    <mergeCell ref="B205:G205"/>
    <mergeCell ref="B290:G290"/>
    <mergeCell ref="B276:G276"/>
    <mergeCell ref="M105:R105"/>
    <mergeCell ref="B120:G120"/>
    <mergeCell ref="B176:G176"/>
    <mergeCell ref="B162:G162"/>
    <mergeCell ref="B148:G148"/>
    <mergeCell ref="K96:M97"/>
    <mergeCell ref="B92:G92"/>
    <mergeCell ref="B262:G262"/>
    <mergeCell ref="B248:G248"/>
    <mergeCell ref="Q359:Q360"/>
    <mergeCell ref="G359:G360"/>
    <mergeCell ref="B359:F359"/>
    <mergeCell ref="B401:F401"/>
    <mergeCell ref="G401:G402"/>
    <mergeCell ref="H404:J404"/>
    <mergeCell ref="H390:J390"/>
    <mergeCell ref="B387:F387"/>
    <mergeCell ref="G387:G388"/>
    <mergeCell ref="B373:F373"/>
    <mergeCell ref="G373:G374"/>
    <mergeCell ref="K350:K353"/>
    <mergeCell ref="B583:F583"/>
    <mergeCell ref="G583:G584"/>
    <mergeCell ref="H586:J586"/>
    <mergeCell ref="B541:F541"/>
    <mergeCell ref="G541:G542"/>
    <mergeCell ref="H544:J544"/>
    <mergeCell ref="B499:F499"/>
    <mergeCell ref="G499:G500"/>
    <mergeCell ref="H502:J502"/>
    <mergeCell ref="B569:F569"/>
    <mergeCell ref="G569:G570"/>
    <mergeCell ref="H572:J572"/>
    <mergeCell ref="B555:F555"/>
    <mergeCell ref="G555:G556"/>
    <mergeCell ref="H558:J558"/>
    <mergeCell ref="B527:F527"/>
    <mergeCell ref="G527:G528"/>
    <mergeCell ref="H530:J530"/>
    <mergeCell ref="B513:F513"/>
    <mergeCell ref="G513:G514"/>
    <mergeCell ref="H516:J516"/>
    <mergeCell ref="H446:J446"/>
    <mergeCell ref="B485:F485"/>
  </mergeCells>
  <conditionalFormatting sqref="B362:F36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62:P36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0:F39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4:F40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8:F41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2:F43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6:F44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0:F46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4:F47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F48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2:F50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6:F51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0:F5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4:F54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8:F55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2:F57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6:F58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0:F60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4:F6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8:F6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2:F6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6:F6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0:F67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2"/>
  <dimension ref="A1:T669"/>
  <sheetViews>
    <sheetView showGridLines="0" tabSelected="1" topLeftCell="A645" zoomScale="85" zoomScaleNormal="85" workbookViewId="0">
      <selection activeCell="K669" sqref="K669"/>
    </sheetView>
  </sheetViews>
  <sheetFormatPr baseColWidth="10" defaultColWidth="11.42578125" defaultRowHeight="12.75" x14ac:dyDescent="0.2"/>
  <cols>
    <col min="1" max="1" width="16.28515625" style="200" bestFit="1" customWidth="1"/>
    <col min="2" max="6" width="9.5703125" style="200" customWidth="1"/>
    <col min="7" max="8" width="11.140625" style="200" customWidth="1"/>
    <col min="9" max="9" width="10.5703125" style="200" customWidth="1"/>
    <col min="10" max="10" width="11.42578125" style="200"/>
    <col min="11" max="11" width="15.42578125" style="200" customWidth="1"/>
    <col min="12" max="16384" width="11.4257812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39.36434108527132</v>
      </c>
    </row>
    <row r="3" spans="1:9" x14ac:dyDescent="0.2">
      <c r="A3" s="200" t="s">
        <v>7</v>
      </c>
      <c r="B3" s="227">
        <v>19.379844961240309</v>
      </c>
    </row>
    <row r="4" spans="1:9" x14ac:dyDescent="0.2">
      <c r="A4" s="200" t="s">
        <v>60</v>
      </c>
      <c r="B4" s="200">
        <v>2748</v>
      </c>
    </row>
    <row r="6" spans="1:9" x14ac:dyDescent="0.2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.5" thickBot="1" x14ac:dyDescent="0.25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25">
      <c r="A8" s="278" t="s">
        <v>49</v>
      </c>
      <c r="B8" s="1140" t="s">
        <v>53</v>
      </c>
      <c r="C8" s="1141"/>
      <c r="D8" s="1141"/>
      <c r="E8" s="1141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.5" thickBot="1" x14ac:dyDescent="0.25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">
      <c r="B19" s="200">
        <v>60</v>
      </c>
      <c r="C19" s="200">
        <v>60</v>
      </c>
      <c r="D19" s="200">
        <v>60</v>
      </c>
      <c r="E19" s="200">
        <v>60</v>
      </c>
    </row>
    <row r="20" spans="1:9" ht="13.5" thickBot="1" x14ac:dyDescent="0.25"/>
    <row r="21" spans="1:9" ht="13.5" thickBot="1" x14ac:dyDescent="0.25">
      <c r="A21" s="278" t="s">
        <v>72</v>
      </c>
      <c r="B21" s="1140" t="s">
        <v>53</v>
      </c>
      <c r="C21" s="1141"/>
      <c r="D21" s="1141"/>
      <c r="E21" s="1141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</row>
    <row r="23" spans="1:9" x14ac:dyDescent="0.2">
      <c r="A23" s="283" t="s">
        <v>3</v>
      </c>
      <c r="B23" s="355">
        <v>300</v>
      </c>
      <c r="C23" s="356">
        <v>300</v>
      </c>
      <c r="D23" s="356">
        <v>300</v>
      </c>
      <c r="E23" s="356">
        <v>300</v>
      </c>
      <c r="F23" s="357">
        <v>300</v>
      </c>
    </row>
    <row r="24" spans="1:9" x14ac:dyDescent="0.2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</row>
    <row r="25" spans="1:9" x14ac:dyDescent="0.2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</row>
    <row r="26" spans="1:9" x14ac:dyDescent="0.2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</row>
    <row r="27" spans="1:9" x14ac:dyDescent="0.2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</row>
    <row r="28" spans="1:9" ht="13.5" thickBot="1" x14ac:dyDescent="0.25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</row>
    <row r="29" spans="1:9" x14ac:dyDescent="0.2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200" t="s">
        <v>56</v>
      </c>
      <c r="H29" s="271">
        <f>F16-F29</f>
        <v>38</v>
      </c>
      <c r="I29" s="312">
        <f>H29/F16</f>
        <v>1.4142165984369185E-2</v>
      </c>
    </row>
    <row r="30" spans="1:9" x14ac:dyDescent="0.2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200" t="s">
        <v>57</v>
      </c>
      <c r="H30" s="365">
        <v>60.93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30.45</v>
      </c>
    </row>
    <row r="33" spans="1:9" ht="13.5" thickBot="1" x14ac:dyDescent="0.25"/>
    <row r="34" spans="1:9" ht="13.5" thickBot="1" x14ac:dyDescent="0.25">
      <c r="A34" s="278" t="s">
        <v>80</v>
      </c>
      <c r="B34" s="1140" t="s">
        <v>53</v>
      </c>
      <c r="C34" s="1141"/>
      <c r="D34" s="1141"/>
      <c r="E34" s="1141"/>
      <c r="F34" s="299" t="s">
        <v>0</v>
      </c>
    </row>
    <row r="35" spans="1:9" x14ac:dyDescent="0.2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</row>
    <row r="36" spans="1:9" x14ac:dyDescent="0.2">
      <c r="A36" s="283" t="s">
        <v>3</v>
      </c>
      <c r="B36" s="355">
        <v>490</v>
      </c>
      <c r="C36" s="356"/>
      <c r="D36" s="356"/>
      <c r="E36" s="356"/>
      <c r="F36" s="357">
        <v>490</v>
      </c>
    </row>
    <row r="37" spans="1:9" x14ac:dyDescent="0.2">
      <c r="A37" s="286" t="s">
        <v>6</v>
      </c>
      <c r="B37" s="306">
        <v>897</v>
      </c>
      <c r="C37" s="307"/>
      <c r="D37" s="307"/>
      <c r="E37" s="307"/>
      <c r="F37" s="335">
        <v>897</v>
      </c>
    </row>
    <row r="38" spans="1:9" x14ac:dyDescent="0.2">
      <c r="A38" s="214" t="s">
        <v>7</v>
      </c>
      <c r="B38" s="308">
        <v>46.4</v>
      </c>
      <c r="C38" s="309"/>
      <c r="D38" s="310"/>
      <c r="E38" s="310"/>
      <c r="F38" s="251">
        <v>46.4</v>
      </c>
    </row>
    <row r="39" spans="1:9" x14ac:dyDescent="0.2">
      <c r="A39" s="214" t="s">
        <v>8</v>
      </c>
      <c r="B39" s="252">
        <v>0.157</v>
      </c>
      <c r="C39" s="253"/>
      <c r="D39" s="311"/>
      <c r="E39" s="311"/>
      <c r="F39" s="256">
        <v>0.157</v>
      </c>
    </row>
    <row r="40" spans="1:9" x14ac:dyDescent="0.2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</row>
    <row r="41" spans="1:9" ht="13.5" thickBot="1" x14ac:dyDescent="0.25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</row>
    <row r="42" spans="1:9" x14ac:dyDescent="0.2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200" t="s">
        <v>56</v>
      </c>
      <c r="H42" s="271">
        <f>F29-F42</f>
        <v>38</v>
      </c>
      <c r="I42" s="312">
        <f>H42/F29</f>
        <v>1.4345035862589657E-2</v>
      </c>
    </row>
    <row r="43" spans="1:9" x14ac:dyDescent="0.2">
      <c r="A43" s="295" t="s">
        <v>28</v>
      </c>
      <c r="B43" s="218">
        <v>120</v>
      </c>
      <c r="C43" s="275"/>
      <c r="D43" s="275"/>
      <c r="E43" s="275"/>
      <c r="F43" s="222"/>
      <c r="G43" s="200" t="s">
        <v>57</v>
      </c>
      <c r="H43" s="200">
        <v>91.03</v>
      </c>
      <c r="I43" s="228"/>
    </row>
    <row r="44" spans="1:9" ht="13.5" thickBot="1" x14ac:dyDescent="0.25">
      <c r="A44" s="297" t="s">
        <v>26</v>
      </c>
      <c r="B44" s="216">
        <f>B43-B30</f>
        <v>30</v>
      </c>
      <c r="C44" s="217"/>
      <c r="D44" s="217"/>
      <c r="E44" s="217"/>
      <c r="F44" s="223"/>
      <c r="G44" s="200" t="s">
        <v>26</v>
      </c>
      <c r="H44" s="200">
        <f>H43-H30</f>
        <v>30.1</v>
      </c>
    </row>
    <row r="46" spans="1:9" ht="13.5" thickBot="1" x14ac:dyDescent="0.25"/>
    <row r="47" spans="1:9" ht="13.5" thickBot="1" x14ac:dyDescent="0.25">
      <c r="A47" s="278" t="s">
        <v>100</v>
      </c>
      <c r="B47" s="1140" t="s">
        <v>53</v>
      </c>
      <c r="C47" s="1141"/>
      <c r="D47" s="1141"/>
      <c r="E47" s="1141"/>
      <c r="F47" s="299" t="s">
        <v>0</v>
      </c>
    </row>
    <row r="48" spans="1:9" x14ac:dyDescent="0.2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</row>
    <row r="49" spans="1:9" x14ac:dyDescent="0.2">
      <c r="A49" s="283" t="s">
        <v>3</v>
      </c>
      <c r="B49" s="355">
        <v>690</v>
      </c>
      <c r="C49" s="356"/>
      <c r="D49" s="356"/>
      <c r="E49" s="356"/>
      <c r="F49" s="357">
        <v>690</v>
      </c>
    </row>
    <row r="50" spans="1:9" x14ac:dyDescent="0.2">
      <c r="A50" s="286" t="s">
        <v>6</v>
      </c>
      <c r="B50" s="306">
        <v>1314</v>
      </c>
      <c r="C50" s="307"/>
      <c r="D50" s="307"/>
      <c r="E50" s="307"/>
      <c r="F50" s="335">
        <v>1314</v>
      </c>
    </row>
    <row r="51" spans="1:9" x14ac:dyDescent="0.2">
      <c r="A51" s="214" t="s">
        <v>7</v>
      </c>
      <c r="B51" s="308">
        <v>57</v>
      </c>
      <c r="C51" s="309"/>
      <c r="D51" s="310"/>
      <c r="E51" s="310"/>
      <c r="F51" s="251">
        <v>57</v>
      </c>
    </row>
    <row r="52" spans="1:9" x14ac:dyDescent="0.2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</row>
    <row r="53" spans="1:9" x14ac:dyDescent="0.2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</row>
    <row r="54" spans="1:9" ht="13.5" thickBot="1" x14ac:dyDescent="0.25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</row>
    <row r="55" spans="1:9" x14ac:dyDescent="0.2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200" t="s">
        <v>56</v>
      </c>
      <c r="H55" s="271">
        <f>F42-F55</f>
        <v>41</v>
      </c>
      <c r="I55" s="312">
        <f>H55/F42</f>
        <v>1.5702795863653772E-2</v>
      </c>
    </row>
    <row r="56" spans="1:9" x14ac:dyDescent="0.2">
      <c r="A56" s="295" t="s">
        <v>28</v>
      </c>
      <c r="B56" s="218">
        <v>81.569999999999993</v>
      </c>
      <c r="C56" s="275"/>
      <c r="D56" s="275"/>
      <c r="E56" s="275"/>
      <c r="F56" s="222"/>
      <c r="G56" s="200" t="s">
        <v>57</v>
      </c>
      <c r="H56" s="200">
        <v>121.73</v>
      </c>
      <c r="I56" s="228"/>
    </row>
    <row r="57" spans="1:9" ht="13.5" thickBot="1" x14ac:dyDescent="0.25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200" t="s">
        <v>26</v>
      </c>
      <c r="H57" s="200">
        <f>H56-H43</f>
        <v>30.700000000000003</v>
      </c>
    </row>
    <row r="59" spans="1:9" ht="13.5" thickBot="1" x14ac:dyDescent="0.25"/>
    <row r="60" spans="1:9" ht="13.5" thickBot="1" x14ac:dyDescent="0.25">
      <c r="A60" s="278" t="s">
        <v>122</v>
      </c>
      <c r="B60" s="1137" t="s">
        <v>53</v>
      </c>
      <c r="C60" s="1138"/>
      <c r="D60" s="1138"/>
      <c r="E60" s="1138"/>
      <c r="F60" s="299" t="s">
        <v>0</v>
      </c>
    </row>
    <row r="61" spans="1:9" x14ac:dyDescent="0.2">
      <c r="A61" s="231" t="s">
        <v>2</v>
      </c>
      <c r="B61" s="301">
        <v>1</v>
      </c>
      <c r="C61" s="225">
        <v>2</v>
      </c>
      <c r="D61" s="225">
        <v>3</v>
      </c>
      <c r="E61" s="414"/>
      <c r="F61" s="413">
        <v>45</v>
      </c>
    </row>
    <row r="62" spans="1:9" x14ac:dyDescent="0.2">
      <c r="A62" s="236" t="s">
        <v>3</v>
      </c>
      <c r="B62" s="355">
        <v>890</v>
      </c>
      <c r="C62" s="356">
        <v>890</v>
      </c>
      <c r="D62" s="356">
        <v>890</v>
      </c>
      <c r="E62" s="467"/>
      <c r="F62" s="466">
        <v>890</v>
      </c>
    </row>
    <row r="63" spans="1:9" x14ac:dyDescent="0.2">
      <c r="A63" s="242" t="s">
        <v>6</v>
      </c>
      <c r="B63" s="306">
        <v>1475</v>
      </c>
      <c r="C63" s="307">
        <v>1492</v>
      </c>
      <c r="D63" s="307">
        <v>1580</v>
      </c>
      <c r="E63" s="407"/>
      <c r="F63" s="397">
        <v>1525</v>
      </c>
    </row>
    <row r="64" spans="1:9" x14ac:dyDescent="0.2">
      <c r="A64" s="231" t="s">
        <v>7</v>
      </c>
      <c r="B64" s="308">
        <v>100</v>
      </c>
      <c r="C64" s="309">
        <v>100</v>
      </c>
      <c r="D64" s="310">
        <v>100</v>
      </c>
      <c r="E64" s="408"/>
      <c r="F64" s="477">
        <v>91</v>
      </c>
    </row>
    <row r="65" spans="1:12" x14ac:dyDescent="0.2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09"/>
      <c r="F65" s="399">
        <v>4.5999999999999999E-2</v>
      </c>
      <c r="I65" s="1201" t="s">
        <v>128</v>
      </c>
      <c r="J65" s="1202"/>
      <c r="K65" s="1202"/>
    </row>
    <row r="66" spans="1:12" x14ac:dyDescent="0.2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390">
        <f t="shared" ref="F66" si="8">F63/F62*100-100</f>
        <v>71.348314606741582</v>
      </c>
    </row>
    <row r="67" spans="1:12" ht="13.5" customHeight="1" thickBot="1" x14ac:dyDescent="0.25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00">
        <f>F63-F50</f>
        <v>211</v>
      </c>
    </row>
    <row r="68" spans="1:12" x14ac:dyDescent="0.2">
      <c r="A68" s="295" t="s">
        <v>52</v>
      </c>
      <c r="B68" s="362">
        <v>95</v>
      </c>
      <c r="C68" s="321">
        <v>162</v>
      </c>
      <c r="D68" s="321">
        <v>190</v>
      </c>
      <c r="E68" s="321"/>
      <c r="F68" s="270">
        <f>SUM(B68:E68)</f>
        <v>447</v>
      </c>
      <c r="G68" s="200" t="s">
        <v>56</v>
      </c>
      <c r="H68" s="271">
        <f>F55-F68</f>
        <v>2123</v>
      </c>
      <c r="I68" s="312">
        <f>H68/F55</f>
        <v>0.82607003891050579</v>
      </c>
      <c r="L68" s="228" t="s">
        <v>132</v>
      </c>
    </row>
    <row r="69" spans="1:12" x14ac:dyDescent="0.2">
      <c r="A69" s="295" t="s">
        <v>28</v>
      </c>
      <c r="B69" s="218">
        <v>61</v>
      </c>
      <c r="C69" s="275">
        <v>61</v>
      </c>
      <c r="D69" s="275">
        <v>61</v>
      </c>
      <c r="E69" s="275"/>
      <c r="F69" s="222"/>
      <c r="G69" s="200" t="s">
        <v>57</v>
      </c>
      <c r="H69" s="200">
        <v>82.61</v>
      </c>
      <c r="I69" s="228"/>
      <c r="L69" s="228" t="s">
        <v>133</v>
      </c>
    </row>
    <row r="70" spans="1:12" ht="13.5" thickBot="1" x14ac:dyDescent="0.25">
      <c r="A70" s="297" t="s">
        <v>26</v>
      </c>
      <c r="B70" s="471">
        <f>B69-B56</f>
        <v>-20.569999999999993</v>
      </c>
      <c r="C70" s="472">
        <f>C69-B56</f>
        <v>-20.569999999999993</v>
      </c>
      <c r="D70" s="472">
        <f>D69-B56</f>
        <v>-20.569999999999993</v>
      </c>
      <c r="E70" s="217"/>
      <c r="F70" s="223"/>
      <c r="G70" s="200" t="s">
        <v>26</v>
      </c>
      <c r="H70" s="200">
        <f>H69-H56</f>
        <v>-39.120000000000005</v>
      </c>
    </row>
    <row r="72" spans="1:12" ht="13.5" thickBot="1" x14ac:dyDescent="0.25"/>
    <row r="73" spans="1:12" ht="13.5" thickBot="1" x14ac:dyDescent="0.25">
      <c r="A73" s="278" t="s">
        <v>131</v>
      </c>
      <c r="B73" s="1137" t="s">
        <v>53</v>
      </c>
      <c r="C73" s="1138"/>
      <c r="D73" s="1138"/>
      <c r="E73" s="1138"/>
      <c r="F73" s="299" t="s">
        <v>0</v>
      </c>
    </row>
    <row r="74" spans="1:12" x14ac:dyDescent="0.2">
      <c r="A74" s="231" t="s">
        <v>2</v>
      </c>
      <c r="B74" s="301">
        <v>1</v>
      </c>
      <c r="C74" s="225">
        <v>2</v>
      </c>
      <c r="D74" s="225">
        <v>3</v>
      </c>
      <c r="E74" s="414"/>
      <c r="F74" s="413">
        <v>46</v>
      </c>
    </row>
    <row r="75" spans="1:12" x14ac:dyDescent="0.2">
      <c r="A75" s="236" t="s">
        <v>3</v>
      </c>
      <c r="B75" s="355">
        <v>1080</v>
      </c>
      <c r="C75" s="356">
        <v>1080</v>
      </c>
      <c r="D75" s="356">
        <v>1080</v>
      </c>
      <c r="E75" s="467"/>
      <c r="F75" s="466">
        <v>1080</v>
      </c>
    </row>
    <row r="76" spans="1:12" x14ac:dyDescent="0.2">
      <c r="A76" s="242" t="s">
        <v>6</v>
      </c>
      <c r="B76" s="306">
        <v>1576</v>
      </c>
      <c r="C76" s="307">
        <v>1567</v>
      </c>
      <c r="D76" s="307">
        <v>1620</v>
      </c>
      <c r="E76" s="407"/>
      <c r="F76" s="397">
        <v>1592</v>
      </c>
    </row>
    <row r="77" spans="1:12" x14ac:dyDescent="0.2">
      <c r="A77" s="231" t="s">
        <v>7</v>
      </c>
      <c r="B77" s="308">
        <v>100</v>
      </c>
      <c r="C77" s="309">
        <v>87.5</v>
      </c>
      <c r="D77" s="310">
        <v>100</v>
      </c>
      <c r="E77" s="408"/>
      <c r="F77" s="477">
        <v>95.6</v>
      </c>
    </row>
    <row r="78" spans="1:12" x14ac:dyDescent="0.2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09"/>
      <c r="F78" s="399">
        <v>4.7E-2</v>
      </c>
    </row>
    <row r="79" spans="1:12" x14ac:dyDescent="0.2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390">
        <f t="shared" ref="F79" si="10">F76/F75*100-100</f>
        <v>47.407407407407419</v>
      </c>
    </row>
    <row r="80" spans="1:12" ht="13.5" thickBot="1" x14ac:dyDescent="0.25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00">
        <f>F76-F63</f>
        <v>67</v>
      </c>
    </row>
    <row r="81" spans="1:9" x14ac:dyDescent="0.2">
      <c r="A81" s="295" t="s">
        <v>52</v>
      </c>
      <c r="B81" s="362">
        <v>95</v>
      </c>
      <c r="C81" s="321">
        <v>162</v>
      </c>
      <c r="D81" s="321">
        <v>190</v>
      </c>
      <c r="E81" s="321"/>
      <c r="F81" s="270">
        <f>SUM(B81:E81)</f>
        <v>447</v>
      </c>
      <c r="G81" s="200" t="s">
        <v>56</v>
      </c>
      <c r="H81" s="271">
        <f>F68-F81</f>
        <v>0</v>
      </c>
      <c r="I81" s="312">
        <f>H81/F68</f>
        <v>0</v>
      </c>
    </row>
    <row r="82" spans="1:9" x14ac:dyDescent="0.2">
      <c r="A82" s="295" t="s">
        <v>28</v>
      </c>
      <c r="B82" s="218">
        <v>62.5</v>
      </c>
      <c r="C82" s="275">
        <v>62.5</v>
      </c>
      <c r="D82" s="275">
        <v>62.5</v>
      </c>
      <c r="E82" s="275"/>
      <c r="F82" s="222"/>
      <c r="G82" s="200" t="s">
        <v>57</v>
      </c>
      <c r="H82" s="200">
        <v>61.01</v>
      </c>
      <c r="I82" s="228"/>
    </row>
    <row r="83" spans="1:9" ht="13.5" thickBot="1" x14ac:dyDescent="0.25">
      <c r="A83" s="297" t="s">
        <v>26</v>
      </c>
      <c r="B83" s="471">
        <f>B82-B69</f>
        <v>1.5</v>
      </c>
      <c r="C83" s="472">
        <f t="shared" ref="C83:D83" si="12">C82-C69</f>
        <v>1.5</v>
      </c>
      <c r="D83" s="472">
        <f t="shared" si="12"/>
        <v>1.5</v>
      </c>
      <c r="E83" s="217"/>
      <c r="F83" s="223"/>
      <c r="G83" s="200" t="s">
        <v>26</v>
      </c>
      <c r="H83" s="200">
        <f>H82-H69</f>
        <v>-21.6</v>
      </c>
    </row>
    <row r="84" spans="1:9" x14ac:dyDescent="0.2">
      <c r="B84" s="200">
        <v>62.5</v>
      </c>
      <c r="C84" s="200">
        <v>62.5</v>
      </c>
      <c r="D84" s="200">
        <v>62.5</v>
      </c>
    </row>
    <row r="85" spans="1:9" ht="13.5" thickBot="1" x14ac:dyDescent="0.25"/>
    <row r="86" spans="1:9" ht="13.5" thickBot="1" x14ac:dyDescent="0.25">
      <c r="A86" s="278" t="s">
        <v>134</v>
      </c>
      <c r="B86" s="1137" t="s">
        <v>53</v>
      </c>
      <c r="C86" s="1138"/>
      <c r="D86" s="1138"/>
      <c r="E86" s="1138"/>
      <c r="F86" s="299" t="s">
        <v>0</v>
      </c>
    </row>
    <row r="87" spans="1:9" x14ac:dyDescent="0.2">
      <c r="A87" s="231" t="s">
        <v>2</v>
      </c>
      <c r="B87" s="301">
        <v>1</v>
      </c>
      <c r="C87" s="225">
        <v>2</v>
      </c>
      <c r="D87" s="225">
        <v>3</v>
      </c>
      <c r="E87" s="414"/>
      <c r="F87" s="413">
        <v>45</v>
      </c>
    </row>
    <row r="88" spans="1:9" x14ac:dyDescent="0.2">
      <c r="A88" s="236" t="s">
        <v>3</v>
      </c>
      <c r="B88" s="355">
        <v>1250</v>
      </c>
      <c r="C88" s="356">
        <v>1250</v>
      </c>
      <c r="D88" s="356">
        <v>1250</v>
      </c>
      <c r="E88" s="467"/>
      <c r="F88" s="466">
        <v>1250</v>
      </c>
    </row>
    <row r="89" spans="1:9" x14ac:dyDescent="0.2">
      <c r="A89" s="242" t="s">
        <v>6</v>
      </c>
      <c r="B89" s="306">
        <v>1716</v>
      </c>
      <c r="C89" s="307">
        <v>1647</v>
      </c>
      <c r="D89" s="307">
        <v>1644</v>
      </c>
      <c r="E89" s="407"/>
      <c r="F89" s="397">
        <v>1675</v>
      </c>
    </row>
    <row r="90" spans="1:9" x14ac:dyDescent="0.2">
      <c r="A90" s="231" t="s">
        <v>7</v>
      </c>
      <c r="B90" s="308">
        <v>89.5</v>
      </c>
      <c r="C90" s="309">
        <v>100</v>
      </c>
      <c r="D90" s="310">
        <v>100</v>
      </c>
      <c r="E90" s="408"/>
      <c r="F90" s="477">
        <v>95.6</v>
      </c>
    </row>
    <row r="91" spans="1:9" x14ac:dyDescent="0.2">
      <c r="A91" s="231" t="s">
        <v>8</v>
      </c>
      <c r="B91" s="252">
        <v>0.06</v>
      </c>
      <c r="C91" s="253">
        <v>3.1E-2</v>
      </c>
      <c r="D91" s="311">
        <v>4.2999999999999997E-2</v>
      </c>
      <c r="E91" s="409"/>
      <c r="F91" s="399">
        <v>5.1999999999999998E-2</v>
      </c>
    </row>
    <row r="92" spans="1:9" x14ac:dyDescent="0.2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390">
        <f t="shared" ref="F92" si="14">F89/F88*100-100</f>
        <v>34</v>
      </c>
    </row>
    <row r="93" spans="1:9" ht="13.5" thickBot="1" x14ac:dyDescent="0.25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00">
        <f>F89-F76</f>
        <v>83</v>
      </c>
    </row>
    <row r="94" spans="1:9" x14ac:dyDescent="0.2">
      <c r="A94" s="295" t="s">
        <v>52</v>
      </c>
      <c r="B94" s="362">
        <v>95</v>
      </c>
      <c r="C94" s="321">
        <v>162</v>
      </c>
      <c r="D94" s="321">
        <v>190</v>
      </c>
      <c r="E94" s="321"/>
      <c r="F94" s="270">
        <f>SUM(B94:E94)</f>
        <v>447</v>
      </c>
      <c r="G94" s="200" t="s">
        <v>56</v>
      </c>
      <c r="H94" s="271">
        <f>F81-F94</f>
        <v>0</v>
      </c>
      <c r="I94" s="312">
        <f>H94/F81</f>
        <v>0</v>
      </c>
    </row>
    <row r="95" spans="1:9" x14ac:dyDescent="0.2">
      <c r="A95" s="295" t="s">
        <v>28</v>
      </c>
      <c r="B95" s="218">
        <v>64</v>
      </c>
      <c r="C95" s="275">
        <v>64</v>
      </c>
      <c r="D95" s="275">
        <v>64</v>
      </c>
      <c r="E95" s="275"/>
      <c r="F95" s="222"/>
      <c r="G95" s="200" t="s">
        <v>57</v>
      </c>
      <c r="H95" s="200">
        <v>62.51</v>
      </c>
      <c r="I95" s="228"/>
    </row>
    <row r="96" spans="1:9" ht="13.5" thickBot="1" x14ac:dyDescent="0.25">
      <c r="A96" s="297" t="s">
        <v>26</v>
      </c>
      <c r="B96" s="471">
        <f>B95-B82</f>
        <v>1.5</v>
      </c>
      <c r="C96" s="472">
        <f t="shared" ref="C96:D96" si="16">C95-C82</f>
        <v>1.5</v>
      </c>
      <c r="D96" s="472">
        <f t="shared" si="16"/>
        <v>1.5</v>
      </c>
      <c r="E96" s="217"/>
      <c r="F96" s="223"/>
      <c r="G96" s="200" t="s">
        <v>26</v>
      </c>
      <c r="H96" s="200">
        <f>H95-H82</f>
        <v>1.5</v>
      </c>
    </row>
    <row r="97" spans="1:11" x14ac:dyDescent="0.2">
      <c r="B97" s="200" t="s">
        <v>76</v>
      </c>
    </row>
    <row r="98" spans="1:11" ht="13.5" thickBot="1" x14ac:dyDescent="0.25"/>
    <row r="99" spans="1:11" ht="13.5" thickBot="1" x14ac:dyDescent="0.25">
      <c r="A99" s="278" t="s">
        <v>139</v>
      </c>
      <c r="B99" s="1137" t="s">
        <v>53</v>
      </c>
      <c r="C99" s="1138"/>
      <c r="D99" s="1138"/>
      <c r="E99" s="1138"/>
      <c r="F99" s="299" t="s">
        <v>0</v>
      </c>
    </row>
    <row r="100" spans="1:11" x14ac:dyDescent="0.2">
      <c r="A100" s="231" t="s">
        <v>2</v>
      </c>
      <c r="B100" s="301">
        <v>1</v>
      </c>
      <c r="C100" s="225">
        <v>2</v>
      </c>
      <c r="D100" s="225">
        <v>3</v>
      </c>
      <c r="E100" s="414">
        <v>4</v>
      </c>
      <c r="F100" s="413">
        <v>39</v>
      </c>
      <c r="I100" s="1087"/>
      <c r="J100" s="1087"/>
      <c r="K100" s="1087"/>
    </row>
    <row r="101" spans="1:11" x14ac:dyDescent="0.2">
      <c r="A101" s="236" t="s">
        <v>3</v>
      </c>
      <c r="B101" s="355">
        <v>1400</v>
      </c>
      <c r="C101" s="356">
        <v>1400</v>
      </c>
      <c r="D101" s="356">
        <v>1400</v>
      </c>
      <c r="E101" s="467">
        <v>1400</v>
      </c>
      <c r="F101" s="466">
        <v>1400</v>
      </c>
      <c r="I101" s="1087"/>
      <c r="J101" s="1087"/>
      <c r="K101" s="1087"/>
    </row>
    <row r="102" spans="1:11" x14ac:dyDescent="0.2">
      <c r="A102" s="242" t="s">
        <v>6</v>
      </c>
      <c r="B102" s="306">
        <v>1664</v>
      </c>
      <c r="C102" s="307">
        <v>1751</v>
      </c>
      <c r="D102" s="307">
        <v>1908</v>
      </c>
      <c r="E102" s="407"/>
      <c r="F102" s="397">
        <v>1771</v>
      </c>
    </row>
    <row r="103" spans="1:11" x14ac:dyDescent="0.2">
      <c r="A103" s="231" t="s">
        <v>7</v>
      </c>
      <c r="B103" s="308">
        <v>100</v>
      </c>
      <c r="C103" s="309">
        <v>100</v>
      </c>
      <c r="D103" s="310">
        <v>100</v>
      </c>
      <c r="E103" s="408"/>
      <c r="F103" s="477">
        <v>92.3</v>
      </c>
    </row>
    <row r="104" spans="1:11" x14ac:dyDescent="0.2">
      <c r="A104" s="231" t="s">
        <v>8</v>
      </c>
      <c r="B104" s="252">
        <v>0.02</v>
      </c>
      <c r="C104" s="253">
        <v>2.5999999999999999E-2</v>
      </c>
      <c r="D104" s="311">
        <v>4.1000000000000002E-2</v>
      </c>
      <c r="E104" s="409"/>
      <c r="F104" s="399">
        <v>6.4000000000000001E-2</v>
      </c>
    </row>
    <row r="105" spans="1:11" x14ac:dyDescent="0.2">
      <c r="A105" s="242" t="s">
        <v>1</v>
      </c>
      <c r="B105" s="257">
        <f t="shared" ref="B105:D105" si="17">B102/B101*100-100</f>
        <v>18.857142857142861</v>
      </c>
      <c r="C105" s="258">
        <f t="shared" si="17"/>
        <v>25.071428571428569</v>
      </c>
      <c r="D105" s="258">
        <f t="shared" si="17"/>
        <v>36.285714285714278</v>
      </c>
      <c r="E105" s="258"/>
      <c r="F105" s="390">
        <f t="shared" ref="F105" si="18">F102/F101*100-100</f>
        <v>26.499999999999986</v>
      </c>
    </row>
    <row r="106" spans="1:11" ht="13.5" thickBot="1" x14ac:dyDescent="0.25">
      <c r="A106" s="261" t="s">
        <v>27</v>
      </c>
      <c r="B106" s="220">
        <f>B102-B89</f>
        <v>-52</v>
      </c>
      <c r="C106" s="221">
        <f t="shared" ref="C106:D106" si="19">C102-C89</f>
        <v>104</v>
      </c>
      <c r="D106" s="221">
        <f t="shared" si="19"/>
        <v>264</v>
      </c>
      <c r="E106" s="221"/>
      <c r="F106" s="400">
        <f>F102-F89</f>
        <v>96</v>
      </c>
    </row>
    <row r="107" spans="1:11" x14ac:dyDescent="0.2">
      <c r="A107" s="295" t="s">
        <v>52</v>
      </c>
      <c r="B107" s="362">
        <v>94</v>
      </c>
      <c r="C107" s="321">
        <v>162</v>
      </c>
      <c r="D107" s="321">
        <v>190</v>
      </c>
      <c r="E107" s="321"/>
      <c r="F107" s="270">
        <f>SUM(B107:E107)</f>
        <v>446</v>
      </c>
      <c r="G107" s="200" t="s">
        <v>56</v>
      </c>
      <c r="H107" s="271">
        <f>F94-F107</f>
        <v>1</v>
      </c>
      <c r="I107" s="312">
        <f>H107/F94</f>
        <v>2.2371364653243847E-3</v>
      </c>
    </row>
    <row r="108" spans="1:11" x14ac:dyDescent="0.2">
      <c r="A108" s="295" t="s">
        <v>28</v>
      </c>
      <c r="B108" s="218">
        <v>65.5</v>
      </c>
      <c r="C108" s="275">
        <v>65.5</v>
      </c>
      <c r="D108" s="275">
        <v>65.5</v>
      </c>
      <c r="E108" s="275"/>
      <c r="F108" s="222"/>
      <c r="G108" s="200" t="s">
        <v>57</v>
      </c>
      <c r="H108" s="200">
        <v>64.16</v>
      </c>
      <c r="I108" s="228"/>
    </row>
    <row r="109" spans="1:11" ht="13.5" thickBot="1" x14ac:dyDescent="0.25">
      <c r="A109" s="297" t="s">
        <v>26</v>
      </c>
      <c r="B109" s="471">
        <f>B108-B95</f>
        <v>1.5</v>
      </c>
      <c r="C109" s="472">
        <f t="shared" ref="C109:D109" si="20">C108-C95</f>
        <v>1.5</v>
      </c>
      <c r="D109" s="472">
        <f t="shared" si="20"/>
        <v>1.5</v>
      </c>
      <c r="E109" s="217"/>
      <c r="F109" s="223"/>
      <c r="G109" s="200" t="s">
        <v>26</v>
      </c>
      <c r="H109" s="200">
        <f>H108-H95</f>
        <v>1.6499999999999986</v>
      </c>
    </row>
    <row r="111" spans="1:11" ht="13.5" thickBot="1" x14ac:dyDescent="0.25"/>
    <row r="112" spans="1:11" ht="13.5" thickBot="1" x14ac:dyDescent="0.25">
      <c r="A112" s="278" t="s">
        <v>152</v>
      </c>
      <c r="B112" s="1137" t="s">
        <v>53</v>
      </c>
      <c r="C112" s="1138"/>
      <c r="D112" s="1138"/>
      <c r="E112" s="1138"/>
      <c r="F112" s="299" t="s">
        <v>0</v>
      </c>
    </row>
    <row r="113" spans="1:11" x14ac:dyDescent="0.2">
      <c r="A113" s="231" t="s">
        <v>2</v>
      </c>
      <c r="B113" s="301">
        <v>1</v>
      </c>
      <c r="C113" s="225">
        <v>2</v>
      </c>
      <c r="D113" s="225">
        <v>3</v>
      </c>
      <c r="E113" s="414">
        <v>4</v>
      </c>
      <c r="F113" s="413">
        <v>47</v>
      </c>
      <c r="I113" s="1087"/>
      <c r="J113" s="1087"/>
      <c r="K113" s="1087"/>
    </row>
    <row r="114" spans="1:11" x14ac:dyDescent="0.2">
      <c r="A114" s="236" t="s">
        <v>3</v>
      </c>
      <c r="B114" s="355">
        <v>1540</v>
      </c>
      <c r="C114" s="356">
        <v>1540</v>
      </c>
      <c r="D114" s="356">
        <v>1540</v>
      </c>
      <c r="E114" s="467"/>
      <c r="F114" s="466">
        <v>1540</v>
      </c>
      <c r="I114" s="1087"/>
      <c r="J114" s="1087"/>
      <c r="K114" s="1087"/>
    </row>
    <row r="115" spans="1:11" x14ac:dyDescent="0.2">
      <c r="A115" s="242" t="s">
        <v>6</v>
      </c>
      <c r="B115" s="306">
        <v>1780</v>
      </c>
      <c r="C115" s="307">
        <v>1850</v>
      </c>
      <c r="D115" s="307">
        <v>1886</v>
      </c>
      <c r="E115" s="407"/>
      <c r="F115" s="397">
        <v>1850</v>
      </c>
    </row>
    <row r="116" spans="1:11" x14ac:dyDescent="0.2">
      <c r="A116" s="231" t="s">
        <v>7</v>
      </c>
      <c r="B116" s="308">
        <v>100</v>
      </c>
      <c r="C116" s="309">
        <v>100</v>
      </c>
      <c r="D116" s="310">
        <v>84.2</v>
      </c>
      <c r="E116" s="408"/>
      <c r="F116" s="477">
        <v>93.6</v>
      </c>
    </row>
    <row r="117" spans="1:11" x14ac:dyDescent="0.2">
      <c r="A117" s="231" t="s">
        <v>8</v>
      </c>
      <c r="B117" s="252">
        <v>0.02</v>
      </c>
      <c r="C117" s="253">
        <v>2.9000000000000001E-2</v>
      </c>
      <c r="D117" s="311">
        <v>5.7000000000000002E-2</v>
      </c>
      <c r="E117" s="409"/>
      <c r="F117" s="399">
        <v>4.7E-2</v>
      </c>
    </row>
    <row r="118" spans="1:11" x14ac:dyDescent="0.2">
      <c r="A118" s="242" t="s">
        <v>1</v>
      </c>
      <c r="B118" s="257">
        <f t="shared" ref="B118:D118" si="21">B115/B114*100-100</f>
        <v>15.584415584415595</v>
      </c>
      <c r="C118" s="258">
        <f t="shared" si="21"/>
        <v>20.129870129870127</v>
      </c>
      <c r="D118" s="258">
        <f t="shared" si="21"/>
        <v>22.467532467532465</v>
      </c>
      <c r="E118" s="258"/>
      <c r="F118" s="390">
        <f t="shared" ref="F118" si="22">F115/F114*100-100</f>
        <v>20.129870129870127</v>
      </c>
    </row>
    <row r="119" spans="1:11" ht="13.5" thickBot="1" x14ac:dyDescent="0.25">
      <c r="A119" s="261" t="s">
        <v>27</v>
      </c>
      <c r="B119" s="220">
        <f>B115-B102</f>
        <v>116</v>
      </c>
      <c r="C119" s="221">
        <f t="shared" ref="C119:D119" si="23">C115-C102</f>
        <v>99</v>
      </c>
      <c r="D119" s="221">
        <f t="shared" si="23"/>
        <v>-22</v>
      </c>
      <c r="E119" s="221"/>
      <c r="F119" s="400">
        <f>F115-F102</f>
        <v>79</v>
      </c>
    </row>
    <row r="120" spans="1:11" x14ac:dyDescent="0.2">
      <c r="A120" s="295" t="s">
        <v>52</v>
      </c>
      <c r="B120" s="362">
        <v>132</v>
      </c>
      <c r="C120" s="321">
        <v>140</v>
      </c>
      <c r="D120" s="321">
        <v>128</v>
      </c>
      <c r="E120" s="321"/>
      <c r="F120" s="270">
        <f>SUM(B120:E120)</f>
        <v>400</v>
      </c>
      <c r="G120" s="200" t="s">
        <v>56</v>
      </c>
      <c r="H120" s="271">
        <f>F107-F120</f>
        <v>46</v>
      </c>
      <c r="I120" s="312">
        <f>H120/F107</f>
        <v>0.1031390134529148</v>
      </c>
    </row>
    <row r="121" spans="1:11" x14ac:dyDescent="0.2">
      <c r="A121" s="295" t="s">
        <v>28</v>
      </c>
      <c r="B121" s="218">
        <v>67.5</v>
      </c>
      <c r="C121" s="275">
        <v>67.5</v>
      </c>
      <c r="D121" s="275">
        <v>67.5</v>
      </c>
      <c r="E121" s="275"/>
      <c r="F121" s="222"/>
      <c r="G121" s="200" t="s">
        <v>57</v>
      </c>
      <c r="H121" s="200">
        <v>65.09</v>
      </c>
      <c r="I121" s="228"/>
    </row>
    <row r="122" spans="1:11" ht="13.5" thickBot="1" x14ac:dyDescent="0.25">
      <c r="A122" s="297" t="s">
        <v>26</v>
      </c>
      <c r="B122" s="471">
        <f>B121-B108</f>
        <v>2</v>
      </c>
      <c r="C122" s="472">
        <f t="shared" ref="C122:D122" si="24">C121-C108</f>
        <v>2</v>
      </c>
      <c r="D122" s="472">
        <f t="shared" si="24"/>
        <v>2</v>
      </c>
      <c r="E122" s="217"/>
      <c r="F122" s="223"/>
      <c r="G122" s="200" t="s">
        <v>26</v>
      </c>
      <c r="H122" s="200">
        <f>H121-H108</f>
        <v>0.93000000000000682</v>
      </c>
    </row>
    <row r="123" spans="1:11" x14ac:dyDescent="0.2">
      <c r="B123" s="200">
        <v>67.5</v>
      </c>
      <c r="C123" s="496">
        <v>67.5</v>
      </c>
      <c r="D123" s="496">
        <v>67.5</v>
      </c>
    </row>
    <row r="124" spans="1:11" ht="13.5" thickBot="1" x14ac:dyDescent="0.25"/>
    <row r="125" spans="1:11" ht="13.5" thickBot="1" x14ac:dyDescent="0.25">
      <c r="A125" s="278" t="s">
        <v>179</v>
      </c>
      <c r="B125" s="1137" t="s">
        <v>53</v>
      </c>
      <c r="C125" s="1138"/>
      <c r="D125" s="1138"/>
      <c r="E125" s="1138"/>
      <c r="F125" s="299" t="s">
        <v>0</v>
      </c>
      <c r="G125" s="511"/>
      <c r="H125" s="511"/>
      <c r="I125" s="511"/>
      <c r="J125" s="511"/>
      <c r="K125" s="511"/>
    </row>
    <row r="126" spans="1:11" x14ac:dyDescent="0.2">
      <c r="A126" s="231" t="s">
        <v>2</v>
      </c>
      <c r="B126" s="301">
        <v>1</v>
      </c>
      <c r="C126" s="225">
        <v>2</v>
      </c>
      <c r="D126" s="225">
        <v>3</v>
      </c>
      <c r="E126" s="414">
        <v>4</v>
      </c>
      <c r="F126" s="413"/>
      <c r="G126" s="511"/>
      <c r="H126" s="511"/>
      <c r="I126" s="1087"/>
      <c r="J126" s="1087"/>
      <c r="K126" s="1087"/>
    </row>
    <row r="127" spans="1:11" ht="13.5" thickBot="1" x14ac:dyDescent="0.25">
      <c r="A127" s="236" t="s">
        <v>3</v>
      </c>
      <c r="B127" s="355">
        <v>1670</v>
      </c>
      <c r="C127" s="356">
        <v>1670</v>
      </c>
      <c r="D127" s="356">
        <v>1670</v>
      </c>
      <c r="E127" s="467"/>
      <c r="F127" s="466">
        <v>1670</v>
      </c>
      <c r="G127" s="511"/>
      <c r="H127" s="511"/>
      <c r="I127" s="1087"/>
      <c r="J127" s="1087"/>
      <c r="K127" s="1087"/>
    </row>
    <row r="128" spans="1:11" ht="12.75" customHeight="1" x14ac:dyDescent="0.2">
      <c r="A128" s="242" t="s">
        <v>6</v>
      </c>
      <c r="B128" s="306">
        <v>1874</v>
      </c>
      <c r="C128" s="307">
        <v>1888</v>
      </c>
      <c r="D128" s="307">
        <v>1998</v>
      </c>
      <c r="E128" s="407"/>
      <c r="F128" s="397">
        <v>1920</v>
      </c>
      <c r="G128" s="511"/>
      <c r="H128" s="511"/>
      <c r="I128" s="511"/>
      <c r="J128" s="511"/>
      <c r="K128" s="1203" t="s">
        <v>196</v>
      </c>
    </row>
    <row r="129" spans="1:11" x14ac:dyDescent="0.2">
      <c r="A129" s="231" t="s">
        <v>7</v>
      </c>
      <c r="B129" s="308">
        <v>100</v>
      </c>
      <c r="C129" s="309">
        <v>100</v>
      </c>
      <c r="D129" s="310">
        <v>84.6</v>
      </c>
      <c r="E129" s="408"/>
      <c r="F129" s="477">
        <v>87.2</v>
      </c>
      <c r="G129" s="511"/>
      <c r="H129" s="511"/>
      <c r="I129" s="511"/>
      <c r="J129" s="511"/>
      <c r="K129" s="1204"/>
    </row>
    <row r="130" spans="1:11" x14ac:dyDescent="0.2">
      <c r="A130" s="231" t="s">
        <v>8</v>
      </c>
      <c r="B130" s="252">
        <v>4.8000000000000001E-2</v>
      </c>
      <c r="C130" s="253">
        <v>4.8000000000000001E-2</v>
      </c>
      <c r="D130" s="311">
        <v>6.8000000000000005E-2</v>
      </c>
      <c r="E130" s="409"/>
      <c r="F130" s="399">
        <v>6.2E-2</v>
      </c>
      <c r="G130" s="511"/>
      <c r="H130" s="511"/>
      <c r="I130" s="511"/>
      <c r="J130" s="511"/>
      <c r="K130" s="1204"/>
    </row>
    <row r="131" spans="1:11" x14ac:dyDescent="0.2">
      <c r="A131" s="242" t="s">
        <v>1</v>
      </c>
      <c r="B131" s="257">
        <v>12.215568862275433</v>
      </c>
      <c r="C131" s="258">
        <f t="shared" ref="C131" si="25">C128/C127*100-100</f>
        <v>13.053892215568851</v>
      </c>
      <c r="D131" s="258">
        <v>19.640718562874255</v>
      </c>
      <c r="E131" s="258"/>
      <c r="F131" s="390">
        <f t="shared" ref="F131" si="26">F128/F127*100-100</f>
        <v>14.970059880239518</v>
      </c>
      <c r="G131" s="511"/>
      <c r="H131" s="511"/>
      <c r="I131" s="511"/>
      <c r="J131" s="511"/>
      <c r="K131" s="1204"/>
    </row>
    <row r="132" spans="1:11" ht="13.5" thickBot="1" x14ac:dyDescent="0.25">
      <c r="A132" s="261" t="s">
        <v>27</v>
      </c>
      <c r="B132" s="220">
        <v>-12</v>
      </c>
      <c r="C132" s="221">
        <f t="shared" ref="C132" si="27">C128-C115</f>
        <v>38</v>
      </c>
      <c r="D132" s="221">
        <v>218</v>
      </c>
      <c r="E132" s="221"/>
      <c r="F132" s="400">
        <f>F128-F115</f>
        <v>70</v>
      </c>
      <c r="G132" s="228" t="s">
        <v>184</v>
      </c>
      <c r="H132" s="511"/>
      <c r="I132" s="511"/>
      <c r="J132" s="511"/>
      <c r="K132" s="1204"/>
    </row>
    <row r="133" spans="1:11" x14ac:dyDescent="0.2">
      <c r="A133" s="295" t="s">
        <v>52</v>
      </c>
      <c r="B133" s="362">
        <v>130</v>
      </c>
      <c r="C133" s="321">
        <v>139</v>
      </c>
      <c r="D133" s="321">
        <v>128</v>
      </c>
      <c r="E133" s="321"/>
      <c r="F133" s="270">
        <f>SUM(B133:E133)</f>
        <v>397</v>
      </c>
      <c r="G133" s="511" t="s">
        <v>56</v>
      </c>
      <c r="H133" s="271">
        <f>F120-F133</f>
        <v>3</v>
      </c>
      <c r="I133" s="312">
        <f>H133/F120</f>
        <v>7.4999999999999997E-3</v>
      </c>
      <c r="J133" s="511"/>
      <c r="K133" s="1204"/>
    </row>
    <row r="134" spans="1:11" x14ac:dyDescent="0.2">
      <c r="A134" s="295" t="s">
        <v>28</v>
      </c>
      <c r="B134" s="218">
        <v>69.5</v>
      </c>
      <c r="C134" s="512">
        <v>69.5</v>
      </c>
      <c r="D134" s="512">
        <v>69.5</v>
      </c>
      <c r="E134" s="512"/>
      <c r="F134" s="222"/>
      <c r="G134" s="511" t="s">
        <v>57</v>
      </c>
      <c r="H134" s="511">
        <v>67.97</v>
      </c>
      <c r="I134" s="228"/>
      <c r="J134" s="511"/>
      <c r="K134" s="1204"/>
    </row>
    <row r="135" spans="1:11" ht="13.5" thickBot="1" x14ac:dyDescent="0.25">
      <c r="A135" s="297" t="s">
        <v>26</v>
      </c>
      <c r="B135" s="471">
        <f>B134-B121</f>
        <v>2</v>
      </c>
      <c r="C135" s="472">
        <f t="shared" ref="C135:D135" si="28">C134-C121</f>
        <v>2</v>
      </c>
      <c r="D135" s="472">
        <f t="shared" si="28"/>
        <v>2</v>
      </c>
      <c r="E135" s="217"/>
      <c r="F135" s="223"/>
      <c r="G135" s="511" t="s">
        <v>26</v>
      </c>
      <c r="H135" s="511">
        <f>H134-H121</f>
        <v>2.8799999999999955</v>
      </c>
      <c r="I135" s="511"/>
      <c r="J135" s="511"/>
      <c r="K135" s="511"/>
    </row>
    <row r="136" spans="1:11" x14ac:dyDescent="0.2">
      <c r="B136" s="200" t="s">
        <v>76</v>
      </c>
    </row>
    <row r="137" spans="1:11" ht="13.5" thickBot="1" x14ac:dyDescent="0.25"/>
    <row r="138" spans="1:11" ht="13.5" thickBot="1" x14ac:dyDescent="0.25">
      <c r="A138" s="278" t="s">
        <v>194</v>
      </c>
      <c r="B138" s="1137" t="s">
        <v>53</v>
      </c>
      <c r="C138" s="1138"/>
      <c r="D138" s="1138"/>
      <c r="E138" s="1138"/>
      <c r="F138" s="299" t="s">
        <v>0</v>
      </c>
      <c r="G138" s="543"/>
      <c r="H138" s="543"/>
      <c r="I138" s="543"/>
      <c r="J138" s="543"/>
      <c r="K138" s="543"/>
    </row>
    <row r="139" spans="1:11" x14ac:dyDescent="0.2">
      <c r="A139" s="231" t="s">
        <v>2</v>
      </c>
      <c r="B139" s="301">
        <v>1</v>
      </c>
      <c r="C139" s="225">
        <v>2</v>
      </c>
      <c r="D139" s="225">
        <v>3</v>
      </c>
      <c r="E139" s="414"/>
      <c r="F139" s="413">
        <v>39</v>
      </c>
      <c r="G139" s="543"/>
      <c r="H139" s="543"/>
      <c r="I139" s="1087"/>
      <c r="J139" s="1087"/>
      <c r="K139" s="1087"/>
    </row>
    <row r="140" spans="1:11" x14ac:dyDescent="0.2">
      <c r="A140" s="236" t="s">
        <v>3</v>
      </c>
      <c r="B140" s="355">
        <v>1800</v>
      </c>
      <c r="C140" s="356">
        <v>1800</v>
      </c>
      <c r="D140" s="356">
        <v>1800</v>
      </c>
      <c r="E140" s="467"/>
      <c r="F140" s="466">
        <v>1800</v>
      </c>
      <c r="G140" s="543"/>
      <c r="H140" s="543"/>
      <c r="I140" s="1087"/>
      <c r="J140" s="1087"/>
      <c r="K140" s="1087"/>
    </row>
    <row r="141" spans="1:11" ht="12.75" customHeight="1" x14ac:dyDescent="0.2">
      <c r="A141" s="242" t="s">
        <v>6</v>
      </c>
      <c r="B141" s="306">
        <v>1977</v>
      </c>
      <c r="C141" s="307">
        <v>2024</v>
      </c>
      <c r="D141" s="307">
        <v>2149</v>
      </c>
      <c r="E141" s="407"/>
      <c r="F141" s="397">
        <v>2047</v>
      </c>
      <c r="G141" s="543"/>
      <c r="H141" s="543"/>
      <c r="I141" s="543"/>
      <c r="J141" s="543"/>
    </row>
    <row r="142" spans="1:11" x14ac:dyDescent="0.2">
      <c r="A142" s="231" t="s">
        <v>7</v>
      </c>
      <c r="B142" s="308">
        <v>100</v>
      </c>
      <c r="C142" s="309">
        <v>100</v>
      </c>
      <c r="D142" s="310">
        <v>91.7</v>
      </c>
      <c r="E142" s="408"/>
      <c r="F142" s="477">
        <v>92.3</v>
      </c>
      <c r="G142" s="543"/>
      <c r="H142" s="543"/>
      <c r="I142" s="543"/>
      <c r="J142" s="543"/>
    </row>
    <row r="143" spans="1:11" x14ac:dyDescent="0.2">
      <c r="A143" s="231" t="s">
        <v>8</v>
      </c>
      <c r="B143" s="252">
        <v>3.5000000000000003E-2</v>
      </c>
      <c r="C143" s="253">
        <v>3.9E-2</v>
      </c>
      <c r="D143" s="311">
        <v>6.5000000000000002E-2</v>
      </c>
      <c r="E143" s="409"/>
      <c r="F143" s="399">
        <v>5.8999999999999997E-2</v>
      </c>
      <c r="G143" s="543"/>
      <c r="H143" s="543"/>
      <c r="I143" s="543"/>
      <c r="J143" s="543"/>
    </row>
    <row r="144" spans="1:11" x14ac:dyDescent="0.2">
      <c r="A144" s="242" t="s">
        <v>1</v>
      </c>
      <c r="B144" s="258">
        <f t="shared" ref="B144:D144" si="29">B141/B140*100-100</f>
        <v>9.8333333333333428</v>
      </c>
      <c r="C144" s="258">
        <f t="shared" si="29"/>
        <v>12.444444444444429</v>
      </c>
      <c r="D144" s="258">
        <f t="shared" si="29"/>
        <v>19.3888888888889</v>
      </c>
      <c r="E144" s="258"/>
      <c r="F144" s="390">
        <f t="shared" ref="F144" si="30">F141/F140*100-100</f>
        <v>13.722222222222214</v>
      </c>
      <c r="G144" s="543"/>
      <c r="H144" s="543"/>
      <c r="I144" s="543"/>
      <c r="J144" s="543"/>
    </row>
    <row r="145" spans="1:11" ht="13.5" thickBot="1" x14ac:dyDescent="0.25">
      <c r="A145" s="261" t="s">
        <v>27</v>
      </c>
      <c r="B145" s="221">
        <f t="shared" ref="B145:D145" si="31">B141-B128</f>
        <v>103</v>
      </c>
      <c r="C145" s="221">
        <f t="shared" si="31"/>
        <v>136</v>
      </c>
      <c r="D145" s="221">
        <f t="shared" si="31"/>
        <v>151</v>
      </c>
      <c r="E145" s="221"/>
      <c r="F145" s="400">
        <f>F141-F128</f>
        <v>127</v>
      </c>
      <c r="G145" s="228"/>
      <c r="H145" s="543"/>
      <c r="I145" s="543"/>
      <c r="J145" s="543"/>
    </row>
    <row r="146" spans="1:11" x14ac:dyDescent="0.2">
      <c r="A146" s="295" t="s">
        <v>52</v>
      </c>
      <c r="B146" s="362">
        <v>130</v>
      </c>
      <c r="C146" s="321">
        <v>139</v>
      </c>
      <c r="D146" s="321">
        <v>128</v>
      </c>
      <c r="E146" s="321"/>
      <c r="F146" s="270">
        <f>SUM(B146:E146)</f>
        <v>397</v>
      </c>
      <c r="G146" s="543" t="s">
        <v>56</v>
      </c>
      <c r="H146" s="271">
        <f>F133-F146</f>
        <v>0</v>
      </c>
      <c r="I146" s="312">
        <f>H146/F133</f>
        <v>0</v>
      </c>
      <c r="J146" s="543"/>
    </row>
    <row r="147" spans="1:11" x14ac:dyDescent="0.2">
      <c r="A147" s="295" t="s">
        <v>28</v>
      </c>
      <c r="B147" s="218">
        <v>72</v>
      </c>
      <c r="C147" s="544">
        <v>72</v>
      </c>
      <c r="D147" s="544">
        <v>72</v>
      </c>
      <c r="E147" s="544"/>
      <c r="F147" s="222"/>
      <c r="G147" s="543" t="s">
        <v>57</v>
      </c>
      <c r="H147" s="543">
        <v>69.59</v>
      </c>
      <c r="I147" s="228"/>
      <c r="J147" s="543"/>
    </row>
    <row r="148" spans="1:11" ht="13.5" thickBot="1" x14ac:dyDescent="0.25">
      <c r="A148" s="297" t="s">
        <v>26</v>
      </c>
      <c r="B148" s="471">
        <f>B147-B134</f>
        <v>2.5</v>
      </c>
      <c r="C148" s="472">
        <f t="shared" ref="C148:D148" si="32">C147-C134</f>
        <v>2.5</v>
      </c>
      <c r="D148" s="472">
        <f t="shared" si="32"/>
        <v>2.5</v>
      </c>
      <c r="E148" s="217"/>
      <c r="F148" s="223"/>
      <c r="G148" s="543" t="s">
        <v>26</v>
      </c>
      <c r="H148" s="543">
        <f>H147-H134</f>
        <v>1.6200000000000045</v>
      </c>
      <c r="I148" s="543"/>
      <c r="J148" s="543"/>
      <c r="K148" s="543"/>
    </row>
    <row r="149" spans="1:11" x14ac:dyDescent="0.2">
      <c r="B149" s="200">
        <v>72</v>
      </c>
      <c r="C149" s="555">
        <v>72</v>
      </c>
      <c r="D149" s="555">
        <v>72</v>
      </c>
    </row>
    <row r="150" spans="1:11" ht="13.5" thickBot="1" x14ac:dyDescent="0.25"/>
    <row r="151" spans="1:11" ht="13.5" thickBot="1" x14ac:dyDescent="0.25">
      <c r="A151" s="278" t="s">
        <v>199</v>
      </c>
      <c r="B151" s="1137" t="s">
        <v>53</v>
      </c>
      <c r="C151" s="1138"/>
      <c r="D151" s="1138"/>
      <c r="E151" s="1138"/>
      <c r="F151" s="299" t="s">
        <v>0</v>
      </c>
      <c r="G151" s="570"/>
      <c r="H151" s="570"/>
      <c r="I151" s="570"/>
      <c r="J151" s="570"/>
      <c r="K151" s="570"/>
    </row>
    <row r="152" spans="1:11" x14ac:dyDescent="0.2">
      <c r="A152" s="231" t="s">
        <v>2</v>
      </c>
      <c r="B152" s="301">
        <v>1</v>
      </c>
      <c r="C152" s="225">
        <v>2</v>
      </c>
      <c r="D152" s="225">
        <v>3</v>
      </c>
      <c r="E152" s="414"/>
      <c r="F152" s="413">
        <v>37</v>
      </c>
      <c r="G152" s="570"/>
      <c r="H152" s="570"/>
      <c r="I152" s="210"/>
      <c r="J152" s="210"/>
      <c r="K152" s="210"/>
    </row>
    <row r="153" spans="1:11" x14ac:dyDescent="0.2">
      <c r="A153" s="236" t="s">
        <v>3</v>
      </c>
      <c r="B153" s="355">
        <v>1920</v>
      </c>
      <c r="C153" s="356">
        <v>1920</v>
      </c>
      <c r="D153" s="356">
        <v>1920</v>
      </c>
      <c r="E153" s="467">
        <v>1920</v>
      </c>
      <c r="F153" s="466">
        <v>1920</v>
      </c>
      <c r="G153" s="570"/>
      <c r="H153" s="570"/>
      <c r="I153" s="210"/>
      <c r="J153" s="210"/>
      <c r="K153" s="210"/>
    </row>
    <row r="154" spans="1:11" x14ac:dyDescent="0.2">
      <c r="A154" s="242" t="s">
        <v>6</v>
      </c>
      <c r="B154" s="306">
        <v>2047</v>
      </c>
      <c r="C154" s="307">
        <v>2090</v>
      </c>
      <c r="D154" s="307">
        <v>2207</v>
      </c>
      <c r="E154" s="407"/>
      <c r="F154" s="397">
        <v>2117</v>
      </c>
      <c r="G154" s="570"/>
      <c r="H154" s="570"/>
      <c r="I154" s="570"/>
      <c r="J154" s="570"/>
      <c r="K154" s="570"/>
    </row>
    <row r="155" spans="1:11" x14ac:dyDescent="0.2">
      <c r="A155" s="231" t="s">
        <v>7</v>
      </c>
      <c r="B155" s="308">
        <v>91.7</v>
      </c>
      <c r="C155" s="309">
        <v>100</v>
      </c>
      <c r="D155" s="310">
        <v>84.6</v>
      </c>
      <c r="E155" s="408"/>
      <c r="F155" s="591">
        <v>91.9</v>
      </c>
      <c r="G155" s="570"/>
      <c r="H155" s="570"/>
      <c r="I155" s="570"/>
      <c r="J155" s="570"/>
      <c r="K155" s="570"/>
    </row>
    <row r="156" spans="1:11" x14ac:dyDescent="0.2">
      <c r="A156" s="231" t="s">
        <v>8</v>
      </c>
      <c r="B156" s="252">
        <v>5.3999999999999999E-2</v>
      </c>
      <c r="C156" s="253">
        <v>0.06</v>
      </c>
      <c r="D156" s="311">
        <v>7.9000000000000001E-2</v>
      </c>
      <c r="E156" s="409"/>
      <c r="F156" s="399">
        <v>7.1999999999999995E-2</v>
      </c>
      <c r="G156" s="570"/>
      <c r="H156" s="570"/>
      <c r="I156" s="570"/>
      <c r="J156" s="570"/>
      <c r="K156" s="570"/>
    </row>
    <row r="157" spans="1:11" x14ac:dyDescent="0.2">
      <c r="A157" s="242" t="s">
        <v>1</v>
      </c>
      <c r="B157" s="258">
        <f t="shared" ref="B157:D157" si="33">B154/B153*100-100</f>
        <v>6.6145833333333286</v>
      </c>
      <c r="C157" s="258">
        <f t="shared" si="33"/>
        <v>8.8541666666666714</v>
      </c>
      <c r="D157" s="258">
        <f t="shared" si="33"/>
        <v>14.947916666666657</v>
      </c>
      <c r="E157" s="258"/>
      <c r="F157" s="390">
        <f t="shared" ref="F157" si="34">F154/F153*100-100</f>
        <v>10.260416666666657</v>
      </c>
      <c r="G157" s="570"/>
      <c r="H157" s="570"/>
      <c r="I157" s="570"/>
      <c r="J157" s="570"/>
      <c r="K157" s="570"/>
    </row>
    <row r="158" spans="1:11" ht="13.5" thickBot="1" x14ac:dyDescent="0.25">
      <c r="A158" s="261" t="s">
        <v>27</v>
      </c>
      <c r="B158" s="221">
        <f t="shared" ref="B158:D158" si="35">B154-B141</f>
        <v>70</v>
      </c>
      <c r="C158" s="221">
        <f t="shared" si="35"/>
        <v>66</v>
      </c>
      <c r="D158" s="221">
        <f t="shared" si="35"/>
        <v>58</v>
      </c>
      <c r="E158" s="221"/>
      <c r="F158" s="400">
        <f>F154-F141</f>
        <v>70</v>
      </c>
      <c r="G158" s="228"/>
      <c r="H158" s="570"/>
      <c r="I158" s="570"/>
      <c r="J158" s="570"/>
      <c r="K158" s="570"/>
    </row>
    <row r="159" spans="1:11" x14ac:dyDescent="0.2">
      <c r="A159" s="295" t="s">
        <v>52</v>
      </c>
      <c r="B159" s="362">
        <v>130</v>
      </c>
      <c r="C159" s="321">
        <v>138</v>
      </c>
      <c r="D159" s="321">
        <v>128</v>
      </c>
      <c r="E159" s="321"/>
      <c r="F159" s="270">
        <f>SUM(B159:E159)</f>
        <v>396</v>
      </c>
      <c r="G159" s="570" t="s">
        <v>56</v>
      </c>
      <c r="H159" s="271">
        <f>F146-F159</f>
        <v>1</v>
      </c>
      <c r="I159" s="312">
        <f>H159/F146</f>
        <v>2.5188916876574307E-3</v>
      </c>
      <c r="J159" s="570"/>
      <c r="K159" s="570"/>
    </row>
    <row r="160" spans="1:11" x14ac:dyDescent="0.2">
      <c r="A160" s="295" t="s">
        <v>28</v>
      </c>
      <c r="B160" s="218">
        <v>75</v>
      </c>
      <c r="C160" s="571">
        <v>75</v>
      </c>
      <c r="D160" s="571">
        <v>75</v>
      </c>
      <c r="E160" s="571"/>
      <c r="F160" s="222"/>
      <c r="G160" s="570" t="s">
        <v>57</v>
      </c>
      <c r="H160" s="570">
        <v>72.69</v>
      </c>
      <c r="I160" s="228"/>
      <c r="J160" s="570"/>
      <c r="K160" s="570"/>
    </row>
    <row r="161" spans="1:11" ht="13.5" thickBot="1" x14ac:dyDescent="0.25">
      <c r="A161" s="297" t="s">
        <v>26</v>
      </c>
      <c r="B161" s="471">
        <f>B160-B147</f>
        <v>3</v>
      </c>
      <c r="C161" s="472">
        <f t="shared" ref="C161:D161" si="36">C160-C147</f>
        <v>3</v>
      </c>
      <c r="D161" s="472">
        <f t="shared" si="36"/>
        <v>3</v>
      </c>
      <c r="E161" s="217"/>
      <c r="F161" s="223"/>
      <c r="G161" s="570" t="s">
        <v>26</v>
      </c>
      <c r="H161" s="215">
        <f>H160-H147</f>
        <v>3.0999999999999943</v>
      </c>
      <c r="I161" s="570"/>
      <c r="J161" s="570"/>
      <c r="K161" s="570"/>
    </row>
    <row r="162" spans="1:11" x14ac:dyDescent="0.2">
      <c r="B162" s="200">
        <v>75</v>
      </c>
      <c r="C162" s="592">
        <v>75</v>
      </c>
      <c r="D162" s="592">
        <v>75</v>
      </c>
    </row>
    <row r="163" spans="1:11" ht="13.5" thickBot="1" x14ac:dyDescent="0.25"/>
    <row r="164" spans="1:11" ht="13.5" thickBot="1" x14ac:dyDescent="0.25">
      <c r="A164" s="278" t="s">
        <v>201</v>
      </c>
      <c r="B164" s="1137" t="s">
        <v>53</v>
      </c>
      <c r="C164" s="1138"/>
      <c r="D164" s="1138"/>
      <c r="E164" s="1138"/>
      <c r="F164" s="299" t="s">
        <v>0</v>
      </c>
      <c r="G164" s="594"/>
      <c r="H164" s="594"/>
      <c r="I164" s="594"/>
    </row>
    <row r="165" spans="1:11" x14ac:dyDescent="0.2">
      <c r="A165" s="231" t="s">
        <v>2</v>
      </c>
      <c r="B165" s="301">
        <v>1</v>
      </c>
      <c r="C165" s="225">
        <v>2</v>
      </c>
      <c r="D165" s="225">
        <v>3</v>
      </c>
      <c r="E165" s="414"/>
      <c r="F165" s="413">
        <v>37</v>
      </c>
      <c r="G165" s="594"/>
      <c r="H165" s="594"/>
      <c r="I165" s="210"/>
    </row>
    <row r="166" spans="1:11" x14ac:dyDescent="0.2">
      <c r="A166" s="236" t="s">
        <v>3</v>
      </c>
      <c r="B166" s="355">
        <v>2040</v>
      </c>
      <c r="C166" s="356">
        <v>2040</v>
      </c>
      <c r="D166" s="356">
        <v>2040</v>
      </c>
      <c r="E166" s="467">
        <v>2040</v>
      </c>
      <c r="F166" s="466">
        <v>2040</v>
      </c>
      <c r="G166" s="594"/>
      <c r="H166" s="594"/>
      <c r="I166" s="210"/>
    </row>
    <row r="167" spans="1:11" x14ac:dyDescent="0.2">
      <c r="A167" s="242" t="s">
        <v>6</v>
      </c>
      <c r="B167" s="306">
        <v>2146</v>
      </c>
      <c r="C167" s="307">
        <v>2234</v>
      </c>
      <c r="D167" s="307">
        <v>2373</v>
      </c>
      <c r="E167" s="407"/>
      <c r="F167" s="397">
        <v>2248</v>
      </c>
      <c r="G167" s="594"/>
      <c r="H167" s="594"/>
      <c r="I167" s="594"/>
    </row>
    <row r="168" spans="1:11" x14ac:dyDescent="0.2">
      <c r="A168" s="231" t="s">
        <v>7</v>
      </c>
      <c r="B168" s="308">
        <v>92.3</v>
      </c>
      <c r="C168" s="309">
        <v>92.3</v>
      </c>
      <c r="D168" s="310">
        <v>100</v>
      </c>
      <c r="E168" s="408"/>
      <c r="F168" s="591">
        <v>78.900000000000006</v>
      </c>
      <c r="G168" s="594"/>
      <c r="H168" s="594"/>
      <c r="I168" s="594"/>
    </row>
    <row r="169" spans="1:11" x14ac:dyDescent="0.2">
      <c r="A169" s="231" t="s">
        <v>8</v>
      </c>
      <c r="B169" s="252">
        <v>5.8999999999999997E-2</v>
      </c>
      <c r="C169" s="253">
        <v>6.4000000000000001E-2</v>
      </c>
      <c r="D169" s="311">
        <v>6.0999999999999999E-2</v>
      </c>
      <c r="E169" s="409"/>
      <c r="F169" s="399">
        <v>7.2999999999999995E-2</v>
      </c>
      <c r="G169" s="594"/>
      <c r="H169" s="594"/>
      <c r="I169" s="594"/>
    </row>
    <row r="170" spans="1:11" x14ac:dyDescent="0.2">
      <c r="A170" s="242" t="s">
        <v>1</v>
      </c>
      <c r="B170" s="258">
        <f t="shared" ref="B170:D170" si="37">B167/B166*100-100</f>
        <v>5.1960784313725554</v>
      </c>
      <c r="C170" s="258">
        <f t="shared" si="37"/>
        <v>9.5098039215686327</v>
      </c>
      <c r="D170" s="258">
        <f t="shared" si="37"/>
        <v>16.32352941176471</v>
      </c>
      <c r="E170" s="258"/>
      <c r="F170" s="390">
        <f t="shared" ref="F170" si="38">F167/F166*100-100</f>
        <v>10.196078431372555</v>
      </c>
      <c r="G170" s="594"/>
      <c r="H170" s="594"/>
      <c r="I170" s="594"/>
    </row>
    <row r="171" spans="1:11" ht="13.5" thickBot="1" x14ac:dyDescent="0.25">
      <c r="A171" s="261" t="s">
        <v>27</v>
      </c>
      <c r="B171" s="221">
        <f t="shared" ref="B171:D171" si="39">B167-B154</f>
        <v>99</v>
      </c>
      <c r="C171" s="221">
        <f t="shared" si="39"/>
        <v>144</v>
      </c>
      <c r="D171" s="221">
        <f t="shared" si="39"/>
        <v>166</v>
      </c>
      <c r="E171" s="221"/>
      <c r="F171" s="400">
        <f>F167-F154</f>
        <v>131</v>
      </c>
      <c r="G171" s="228"/>
      <c r="H171" s="594"/>
      <c r="I171" s="594"/>
    </row>
    <row r="172" spans="1:11" x14ac:dyDescent="0.2">
      <c r="A172" s="295" t="s">
        <v>52</v>
      </c>
      <c r="B172" s="362">
        <v>130</v>
      </c>
      <c r="C172" s="321">
        <v>138</v>
      </c>
      <c r="D172" s="321">
        <v>128</v>
      </c>
      <c r="E172" s="321"/>
      <c r="F172" s="270">
        <f>SUM(B172:E172)</f>
        <v>396</v>
      </c>
      <c r="G172" s="594" t="s">
        <v>56</v>
      </c>
      <c r="H172" s="271">
        <f>F159-F172</f>
        <v>0</v>
      </c>
      <c r="I172" s="312">
        <f>H172/F159</f>
        <v>0</v>
      </c>
    </row>
    <row r="173" spans="1:11" x14ac:dyDescent="0.2">
      <c r="A173" s="295" t="s">
        <v>28</v>
      </c>
      <c r="B173" s="218">
        <v>78</v>
      </c>
      <c r="C173" s="595">
        <v>78</v>
      </c>
      <c r="D173" s="595">
        <v>78</v>
      </c>
      <c r="E173" s="595"/>
      <c r="F173" s="222"/>
      <c r="G173" s="594" t="s">
        <v>57</v>
      </c>
      <c r="H173" s="594">
        <v>75.040000000000006</v>
      </c>
      <c r="I173" s="228"/>
    </row>
    <row r="174" spans="1:11" ht="13.5" thickBot="1" x14ac:dyDescent="0.25">
      <c r="A174" s="297" t="s">
        <v>26</v>
      </c>
      <c r="B174" s="471">
        <f>B173-B160</f>
        <v>3</v>
      </c>
      <c r="C174" s="472">
        <f t="shared" ref="C174:D174" si="40">C173-C160</f>
        <v>3</v>
      </c>
      <c r="D174" s="472">
        <f t="shared" si="40"/>
        <v>3</v>
      </c>
      <c r="E174" s="217"/>
      <c r="F174" s="223"/>
      <c r="G174" s="594" t="s">
        <v>26</v>
      </c>
      <c r="H174" s="215">
        <f>H173-H160</f>
        <v>2.3500000000000085</v>
      </c>
      <c r="I174" s="594"/>
    </row>
    <row r="176" spans="1:11" ht="13.5" thickBot="1" x14ac:dyDescent="0.25"/>
    <row r="177" spans="1:11" ht="13.5" thickBot="1" x14ac:dyDescent="0.25">
      <c r="A177" s="278" t="s">
        <v>202</v>
      </c>
      <c r="B177" s="1137" t="s">
        <v>53</v>
      </c>
      <c r="C177" s="1138"/>
      <c r="D177" s="1138"/>
      <c r="E177" s="1138"/>
      <c r="F177" s="299" t="s">
        <v>0</v>
      </c>
      <c r="G177" s="601"/>
      <c r="H177" s="601"/>
      <c r="I177" s="601"/>
    </row>
    <row r="178" spans="1:11" ht="13.5" thickBot="1" x14ac:dyDescent="0.25">
      <c r="A178" s="231" t="s">
        <v>2</v>
      </c>
      <c r="B178" s="301">
        <v>1</v>
      </c>
      <c r="C178" s="225">
        <v>2</v>
      </c>
      <c r="D178" s="225">
        <v>3</v>
      </c>
      <c r="E178" s="414"/>
      <c r="F178" s="224">
        <v>38</v>
      </c>
      <c r="G178" s="601"/>
      <c r="H178" s="601"/>
      <c r="I178" s="210"/>
    </row>
    <row r="179" spans="1:11" ht="13.5" thickBot="1" x14ac:dyDescent="0.25">
      <c r="A179" s="236" t="s">
        <v>3</v>
      </c>
      <c r="B179" s="355">
        <v>2160</v>
      </c>
      <c r="C179" s="356">
        <v>2160</v>
      </c>
      <c r="D179" s="356">
        <v>2160</v>
      </c>
      <c r="E179" s="467"/>
      <c r="F179" s="357">
        <v>2160</v>
      </c>
      <c r="G179" s="601"/>
      <c r="H179" s="601"/>
      <c r="I179" s="210"/>
      <c r="K179" s="611" t="s">
        <v>113</v>
      </c>
    </row>
    <row r="180" spans="1:11" x14ac:dyDescent="0.2">
      <c r="A180" s="242" t="s">
        <v>6</v>
      </c>
      <c r="B180" s="306">
        <v>2312</v>
      </c>
      <c r="C180" s="307">
        <v>2325</v>
      </c>
      <c r="D180" s="307">
        <v>2392</v>
      </c>
      <c r="E180" s="407"/>
      <c r="F180" s="335">
        <v>2344</v>
      </c>
      <c r="G180" s="601"/>
      <c r="H180" s="601"/>
      <c r="I180" s="601"/>
      <c r="K180" s="352">
        <v>1</v>
      </c>
    </row>
    <row r="181" spans="1:11" x14ac:dyDescent="0.2">
      <c r="A181" s="231" t="s">
        <v>7</v>
      </c>
      <c r="B181" s="308">
        <v>91.7</v>
      </c>
      <c r="C181" s="309">
        <v>92.3</v>
      </c>
      <c r="D181" s="310">
        <v>92.3</v>
      </c>
      <c r="E181" s="408"/>
      <c r="F181" s="604">
        <v>94.7</v>
      </c>
      <c r="G181" s="601"/>
      <c r="H181" s="601"/>
      <c r="I181" s="601"/>
      <c r="K181" s="218">
        <v>2</v>
      </c>
    </row>
    <row r="182" spans="1:11" ht="13.5" thickBot="1" x14ac:dyDescent="0.25">
      <c r="A182" s="231" t="s">
        <v>8</v>
      </c>
      <c r="B182" s="252">
        <v>4.4999999999999998E-2</v>
      </c>
      <c r="C182" s="253">
        <v>4.7E-2</v>
      </c>
      <c r="D182" s="311">
        <v>5.2999999999999999E-2</v>
      </c>
      <c r="E182" s="409"/>
      <c r="F182" s="256">
        <v>0.05</v>
      </c>
      <c r="G182" s="601"/>
      <c r="H182" s="601"/>
      <c r="I182" s="601"/>
      <c r="K182" s="216">
        <v>3</v>
      </c>
    </row>
    <row r="183" spans="1:11" x14ac:dyDescent="0.2">
      <c r="A183" s="242" t="s">
        <v>1</v>
      </c>
      <c r="B183" s="257">
        <f t="shared" ref="B183:D183" si="41">B180/B179*100-100</f>
        <v>7.0370370370370381</v>
      </c>
      <c r="C183" s="258">
        <f t="shared" si="41"/>
        <v>7.6388888888888857</v>
      </c>
      <c r="D183" s="258">
        <f t="shared" si="41"/>
        <v>10.740740740740733</v>
      </c>
      <c r="E183" s="259"/>
      <c r="F183" s="333">
        <f t="shared" ref="F183" si="42">F180/F179*100-100</f>
        <v>8.518518518518519</v>
      </c>
      <c r="G183" s="601"/>
      <c r="H183" s="601"/>
      <c r="I183" s="601"/>
      <c r="K183" s="609"/>
    </row>
    <row r="184" spans="1:11" ht="13.5" thickBot="1" x14ac:dyDescent="0.25">
      <c r="A184" s="261" t="s">
        <v>27</v>
      </c>
      <c r="B184" s="220">
        <f t="shared" ref="B184:D184" si="43">B180-B167</f>
        <v>166</v>
      </c>
      <c r="C184" s="221">
        <f t="shared" si="43"/>
        <v>91</v>
      </c>
      <c r="D184" s="221">
        <f t="shared" si="43"/>
        <v>19</v>
      </c>
      <c r="E184" s="226"/>
      <c r="F184" s="294">
        <f>F180-F167</f>
        <v>96</v>
      </c>
      <c r="G184" s="228"/>
      <c r="H184" s="601"/>
      <c r="I184" s="601"/>
      <c r="K184" s="609"/>
    </row>
    <row r="185" spans="1:11" x14ac:dyDescent="0.2">
      <c r="A185" s="295" t="s">
        <v>52</v>
      </c>
      <c r="B185" s="362">
        <v>130</v>
      </c>
      <c r="C185" s="321">
        <v>138</v>
      </c>
      <c r="D185" s="321">
        <v>128</v>
      </c>
      <c r="E185" s="321"/>
      <c r="F185" s="270">
        <f>SUM(B185:E185)</f>
        <v>396</v>
      </c>
      <c r="G185" s="601" t="s">
        <v>56</v>
      </c>
      <c r="H185" s="271">
        <f>F172-F185</f>
        <v>0</v>
      </c>
      <c r="I185" s="312">
        <f>H185/F172</f>
        <v>0</v>
      </c>
      <c r="K185" s="615"/>
    </row>
    <row r="186" spans="1:11" x14ac:dyDescent="0.2">
      <c r="A186" s="295" t="s">
        <v>28</v>
      </c>
      <c r="B186" s="218">
        <v>81.5</v>
      </c>
      <c r="C186" s="602">
        <v>81.5</v>
      </c>
      <c r="D186" s="602">
        <v>81.5</v>
      </c>
      <c r="E186" s="602"/>
      <c r="F186" s="222"/>
      <c r="G186" s="601" t="s">
        <v>57</v>
      </c>
      <c r="H186" s="601">
        <v>77.900000000000006</v>
      </c>
      <c r="I186" s="228"/>
    </row>
    <row r="187" spans="1:11" ht="13.5" thickBot="1" x14ac:dyDescent="0.25">
      <c r="A187" s="297" t="s">
        <v>26</v>
      </c>
      <c r="B187" s="471">
        <f>B186-B173</f>
        <v>3.5</v>
      </c>
      <c r="C187" s="472">
        <f t="shared" ref="C187:D187" si="44">C186-C173</f>
        <v>3.5</v>
      </c>
      <c r="D187" s="472">
        <f t="shared" si="44"/>
        <v>3.5</v>
      </c>
      <c r="E187" s="217"/>
      <c r="F187" s="223"/>
      <c r="G187" s="601" t="s">
        <v>26</v>
      </c>
      <c r="H187" s="215">
        <f>H186-H173</f>
        <v>2.8599999999999994</v>
      </c>
      <c r="I187" s="601"/>
    </row>
    <row r="189" spans="1:11" ht="13.5" thickBot="1" x14ac:dyDescent="0.25"/>
    <row r="190" spans="1:11" ht="13.5" thickBot="1" x14ac:dyDescent="0.25">
      <c r="A190" s="278" t="s">
        <v>230</v>
      </c>
      <c r="B190" s="1137" t="s">
        <v>53</v>
      </c>
      <c r="C190" s="1138"/>
      <c r="D190" s="1138"/>
      <c r="E190" s="1138"/>
      <c r="F190" s="299" t="s">
        <v>0</v>
      </c>
      <c r="G190" s="631"/>
      <c r="H190" s="631"/>
      <c r="I190" s="631"/>
    </row>
    <row r="191" spans="1:11" x14ac:dyDescent="0.2">
      <c r="A191" s="231" t="s">
        <v>2</v>
      </c>
      <c r="B191" s="301">
        <v>1</v>
      </c>
      <c r="C191" s="225">
        <v>2</v>
      </c>
      <c r="D191" s="225">
        <v>3</v>
      </c>
      <c r="E191" s="414"/>
      <c r="F191" s="224">
        <v>39</v>
      </c>
      <c r="G191" s="631"/>
      <c r="H191" s="631"/>
      <c r="I191" s="210"/>
    </row>
    <row r="192" spans="1:11" x14ac:dyDescent="0.2">
      <c r="A192" s="236" t="s">
        <v>3</v>
      </c>
      <c r="B192" s="355">
        <v>2290</v>
      </c>
      <c r="C192" s="356">
        <v>2290</v>
      </c>
      <c r="D192" s="356">
        <v>2290</v>
      </c>
      <c r="E192" s="467"/>
      <c r="F192" s="357">
        <v>2290</v>
      </c>
      <c r="G192" s="631"/>
      <c r="H192" s="631"/>
      <c r="I192" s="210"/>
    </row>
    <row r="193" spans="1:9" x14ac:dyDescent="0.2">
      <c r="A193" s="242" t="s">
        <v>6</v>
      </c>
      <c r="B193" s="306">
        <v>2306</v>
      </c>
      <c r="C193" s="307">
        <v>2459</v>
      </c>
      <c r="D193" s="307">
        <v>2661</v>
      </c>
      <c r="E193" s="407"/>
      <c r="F193" s="335">
        <v>2474</v>
      </c>
      <c r="G193" s="631"/>
      <c r="H193" s="631"/>
      <c r="I193" s="631"/>
    </row>
    <row r="194" spans="1:9" x14ac:dyDescent="0.2">
      <c r="A194" s="231" t="s">
        <v>7</v>
      </c>
      <c r="B194" s="308">
        <v>100</v>
      </c>
      <c r="C194" s="650">
        <v>95.5</v>
      </c>
      <c r="D194" s="310">
        <v>100</v>
      </c>
      <c r="E194" s="408"/>
      <c r="F194" s="604">
        <v>84.6</v>
      </c>
      <c r="G194" s="631"/>
      <c r="H194" s="631"/>
      <c r="I194" s="631"/>
    </row>
    <row r="195" spans="1:9" x14ac:dyDescent="0.2">
      <c r="A195" s="231" t="s">
        <v>8</v>
      </c>
      <c r="B195" s="252">
        <v>4.2999999999999997E-2</v>
      </c>
      <c r="C195" s="253">
        <v>4.2999999999999997E-2</v>
      </c>
      <c r="D195" s="311">
        <v>3.6999999999999998E-2</v>
      </c>
      <c r="E195" s="409"/>
      <c r="F195" s="256">
        <v>6.3E-2</v>
      </c>
      <c r="G195" s="631"/>
      <c r="H195" s="631"/>
      <c r="I195" s="631"/>
    </row>
    <row r="196" spans="1:9" x14ac:dyDescent="0.2">
      <c r="A196" s="242" t="s">
        <v>1</v>
      </c>
      <c r="B196" s="257">
        <f t="shared" ref="B196:D196" si="45">B193/B192*100-100</f>
        <v>0.69868995633189002</v>
      </c>
      <c r="C196" s="258">
        <f t="shared" si="45"/>
        <v>7.3799126637554622</v>
      </c>
      <c r="D196" s="258">
        <f t="shared" si="45"/>
        <v>16.200873362445421</v>
      </c>
      <c r="E196" s="259"/>
      <c r="F196" s="333">
        <f t="shared" ref="F196" si="46">F193/F192*100-100</f>
        <v>8.0349344978166073</v>
      </c>
      <c r="G196" s="631"/>
      <c r="H196" s="631"/>
      <c r="I196" s="631"/>
    </row>
    <row r="197" spans="1:9" ht="13.5" thickBot="1" x14ac:dyDescent="0.25">
      <c r="A197" s="261" t="s">
        <v>27</v>
      </c>
      <c r="B197" s="220">
        <f t="shared" ref="B197:D197" si="47">B193-B180</f>
        <v>-6</v>
      </c>
      <c r="C197" s="221">
        <f t="shared" si="47"/>
        <v>134</v>
      </c>
      <c r="D197" s="221">
        <f t="shared" si="47"/>
        <v>269</v>
      </c>
      <c r="E197" s="226"/>
      <c r="F197" s="294">
        <f>F193-F180</f>
        <v>130</v>
      </c>
      <c r="G197" s="228"/>
      <c r="H197" s="631"/>
      <c r="I197" s="631"/>
    </row>
    <row r="198" spans="1:9" x14ac:dyDescent="0.2">
      <c r="A198" s="295" t="s">
        <v>52</v>
      </c>
      <c r="B198" s="362">
        <v>87</v>
      </c>
      <c r="C198" s="321">
        <v>213</v>
      </c>
      <c r="D198" s="321">
        <v>80</v>
      </c>
      <c r="E198" s="321"/>
      <c r="F198" s="270">
        <f>SUM(B198:E198)</f>
        <v>380</v>
      </c>
      <c r="G198" s="631" t="s">
        <v>56</v>
      </c>
      <c r="H198" s="271">
        <f>F185-F198</f>
        <v>16</v>
      </c>
      <c r="I198" s="312">
        <f>H198/F185</f>
        <v>4.0404040404040407E-2</v>
      </c>
    </row>
    <row r="199" spans="1:9" x14ac:dyDescent="0.2">
      <c r="A199" s="295" t="s">
        <v>28</v>
      </c>
      <c r="B199" s="218">
        <v>87</v>
      </c>
      <c r="C199" s="630">
        <v>86.5</v>
      </c>
      <c r="D199" s="630">
        <v>86.5</v>
      </c>
      <c r="E199" s="630"/>
      <c r="F199" s="222"/>
      <c r="G199" s="631" t="s">
        <v>57</v>
      </c>
      <c r="H199" s="631">
        <v>81.459999999999994</v>
      </c>
      <c r="I199" s="228"/>
    </row>
    <row r="200" spans="1:9" ht="13.5" thickBot="1" x14ac:dyDescent="0.25">
      <c r="A200" s="297" t="s">
        <v>26</v>
      </c>
      <c r="B200" s="471">
        <f>B199-B186</f>
        <v>5.5</v>
      </c>
      <c r="C200" s="472">
        <f>C199-C186</f>
        <v>5</v>
      </c>
      <c r="D200" s="472">
        <f t="shared" ref="D200" si="48">D199-D186</f>
        <v>5</v>
      </c>
      <c r="E200" s="217"/>
      <c r="F200" s="223"/>
      <c r="G200" s="631" t="s">
        <v>26</v>
      </c>
      <c r="H200" s="215">
        <f>H199-H186</f>
        <v>3.5599999999999881</v>
      </c>
      <c r="I200" s="631"/>
    </row>
    <row r="201" spans="1:9" x14ac:dyDescent="0.2">
      <c r="B201" s="200">
        <v>87</v>
      </c>
    </row>
    <row r="202" spans="1:9" ht="13.5" thickBot="1" x14ac:dyDescent="0.25"/>
    <row r="203" spans="1:9" ht="13.5" thickBot="1" x14ac:dyDescent="0.25">
      <c r="A203" s="278" t="s">
        <v>237</v>
      </c>
      <c r="B203" s="1137" t="s">
        <v>53</v>
      </c>
      <c r="C203" s="1138"/>
      <c r="D203" s="1138"/>
      <c r="E203" s="1138"/>
      <c r="F203" s="299" t="s">
        <v>0</v>
      </c>
      <c r="G203" s="652"/>
      <c r="H203" s="652"/>
      <c r="I203" s="652"/>
    </row>
    <row r="204" spans="1:9" x14ac:dyDescent="0.2">
      <c r="A204" s="231" t="s">
        <v>2</v>
      </c>
      <c r="B204" s="301">
        <v>1</v>
      </c>
      <c r="C204" s="225">
        <v>2</v>
      </c>
      <c r="D204" s="225">
        <v>3</v>
      </c>
      <c r="E204" s="414"/>
      <c r="F204" s="224">
        <v>39</v>
      </c>
      <c r="G204" s="652"/>
      <c r="H204" s="652"/>
      <c r="I204" s="210"/>
    </row>
    <row r="205" spans="1:9" x14ac:dyDescent="0.2">
      <c r="A205" s="236" t="s">
        <v>3</v>
      </c>
      <c r="B205" s="355">
        <v>2420</v>
      </c>
      <c r="C205" s="356">
        <v>2420</v>
      </c>
      <c r="D205" s="356">
        <v>2420</v>
      </c>
      <c r="E205" s="467"/>
      <c r="F205" s="357">
        <v>2420</v>
      </c>
      <c r="G205" s="652"/>
      <c r="H205" s="652"/>
      <c r="I205" s="210"/>
    </row>
    <row r="206" spans="1:9" x14ac:dyDescent="0.2">
      <c r="A206" s="242" t="s">
        <v>6</v>
      </c>
      <c r="B206" s="306">
        <v>2454</v>
      </c>
      <c r="C206" s="307">
        <v>2516</v>
      </c>
      <c r="D206" s="307">
        <v>2678</v>
      </c>
      <c r="E206" s="407"/>
      <c r="F206" s="335">
        <v>2535</v>
      </c>
      <c r="G206" s="652"/>
      <c r="H206" s="652"/>
      <c r="I206" s="652"/>
    </row>
    <row r="207" spans="1:9" x14ac:dyDescent="0.2">
      <c r="A207" s="231" t="s">
        <v>7</v>
      </c>
      <c r="B207" s="308">
        <v>100</v>
      </c>
      <c r="C207" s="650">
        <v>95.5</v>
      </c>
      <c r="D207" s="310">
        <v>100</v>
      </c>
      <c r="E207" s="408"/>
      <c r="F207" s="604">
        <v>94.9</v>
      </c>
      <c r="G207" s="652"/>
      <c r="H207" s="652"/>
      <c r="I207" s="652"/>
    </row>
    <row r="208" spans="1:9" x14ac:dyDescent="0.2">
      <c r="A208" s="231" t="s">
        <v>8</v>
      </c>
      <c r="B208" s="252">
        <v>4.2000000000000003E-2</v>
      </c>
      <c r="C208" s="253">
        <v>4.2000000000000003E-2</v>
      </c>
      <c r="D208" s="311">
        <v>4.2000000000000003E-2</v>
      </c>
      <c r="E208" s="409"/>
      <c r="F208" s="256">
        <v>5.0999999999999997E-2</v>
      </c>
      <c r="G208" s="652"/>
      <c r="H208" s="652"/>
      <c r="I208" s="652"/>
    </row>
    <row r="209" spans="1:9" x14ac:dyDescent="0.2">
      <c r="A209" s="242" t="s">
        <v>1</v>
      </c>
      <c r="B209" s="257">
        <f t="shared" ref="B209:D209" si="49">B206/B205*100-100</f>
        <v>1.4049586776859542</v>
      </c>
      <c r="C209" s="258">
        <f t="shared" si="49"/>
        <v>3.9669421487603245</v>
      </c>
      <c r="D209" s="258">
        <f t="shared" si="49"/>
        <v>10.661157024793383</v>
      </c>
      <c r="E209" s="259"/>
      <c r="F209" s="333">
        <f t="shared" ref="F209" si="50">F206/F205*100-100</f>
        <v>4.752066115702462</v>
      </c>
      <c r="G209" s="652"/>
      <c r="H209" s="652"/>
      <c r="I209" s="652"/>
    </row>
    <row r="210" spans="1:9" ht="13.5" thickBot="1" x14ac:dyDescent="0.25">
      <c r="A210" s="261" t="s">
        <v>27</v>
      </c>
      <c r="B210" s="220">
        <f t="shared" ref="B210:D210" si="51">B206-B193</f>
        <v>148</v>
      </c>
      <c r="C210" s="221">
        <f t="shared" si="51"/>
        <v>57</v>
      </c>
      <c r="D210" s="221">
        <f t="shared" si="51"/>
        <v>17</v>
      </c>
      <c r="E210" s="226"/>
      <c r="F210" s="294">
        <f>F206-F193</f>
        <v>61</v>
      </c>
      <c r="G210" s="228"/>
      <c r="H210" s="652"/>
      <c r="I210" s="652"/>
    </row>
    <row r="211" spans="1:9" x14ac:dyDescent="0.2">
      <c r="A211" s="295" t="s">
        <v>52</v>
      </c>
      <c r="B211" s="362">
        <v>87</v>
      </c>
      <c r="C211" s="321">
        <v>213</v>
      </c>
      <c r="D211" s="321">
        <v>80</v>
      </c>
      <c r="E211" s="321"/>
      <c r="F211" s="270">
        <f>SUM(B211:E211)</f>
        <v>380</v>
      </c>
      <c r="G211" s="652" t="s">
        <v>56</v>
      </c>
      <c r="H211" s="271">
        <f>F198-F211</f>
        <v>0</v>
      </c>
      <c r="I211" s="312">
        <f>H211/F198</f>
        <v>0</v>
      </c>
    </row>
    <row r="212" spans="1:9" x14ac:dyDescent="0.2">
      <c r="A212" s="295" t="s">
        <v>28</v>
      </c>
      <c r="B212" s="218">
        <v>92.5</v>
      </c>
      <c r="C212" s="653">
        <v>92.5</v>
      </c>
      <c r="D212" s="653">
        <v>92</v>
      </c>
      <c r="E212" s="653"/>
      <c r="F212" s="222"/>
      <c r="G212" s="652" t="s">
        <v>57</v>
      </c>
      <c r="H212" s="652">
        <v>87.07</v>
      </c>
      <c r="I212" s="228"/>
    </row>
    <row r="213" spans="1:9" ht="13.5" thickBot="1" x14ac:dyDescent="0.25">
      <c r="A213" s="297" t="s">
        <v>26</v>
      </c>
      <c r="B213" s="471">
        <f>B212-B199</f>
        <v>5.5</v>
      </c>
      <c r="C213" s="472">
        <f>C212-C199</f>
        <v>6</v>
      </c>
      <c r="D213" s="472">
        <f t="shared" ref="D213" si="52">D212-D199</f>
        <v>5.5</v>
      </c>
      <c r="E213" s="217"/>
      <c r="F213" s="223"/>
      <c r="G213" s="652" t="s">
        <v>26</v>
      </c>
      <c r="H213" s="215">
        <f>H212-H199</f>
        <v>5.6099999999999994</v>
      </c>
      <c r="I213" s="652"/>
    </row>
    <row r="214" spans="1:9" x14ac:dyDescent="0.2">
      <c r="C214" s="200">
        <v>92.5</v>
      </c>
      <c r="D214" s="200">
        <v>92</v>
      </c>
    </row>
    <row r="215" spans="1:9" ht="13.5" thickBot="1" x14ac:dyDescent="0.25"/>
    <row r="216" spans="1:9" ht="13.5" thickBot="1" x14ac:dyDescent="0.25">
      <c r="A216" s="278" t="s">
        <v>238</v>
      </c>
      <c r="B216" s="1137" t="s">
        <v>53</v>
      </c>
      <c r="C216" s="1138"/>
      <c r="D216" s="1138"/>
      <c r="E216" s="1138"/>
      <c r="F216" s="299" t="s">
        <v>0</v>
      </c>
      <c r="G216" s="662"/>
      <c r="H216" s="662"/>
      <c r="I216" s="662"/>
    </row>
    <row r="217" spans="1:9" x14ac:dyDescent="0.2">
      <c r="A217" s="231" t="s">
        <v>2</v>
      </c>
      <c r="B217" s="301">
        <v>1</v>
      </c>
      <c r="C217" s="225">
        <v>2</v>
      </c>
      <c r="D217" s="225">
        <v>3</v>
      </c>
      <c r="E217" s="414"/>
      <c r="F217" s="224"/>
      <c r="G217" s="662"/>
      <c r="H217" s="662"/>
      <c r="I217" s="210"/>
    </row>
    <row r="218" spans="1:9" x14ac:dyDescent="0.2">
      <c r="A218" s="236" t="s">
        <v>3</v>
      </c>
      <c r="B218" s="355">
        <v>2560</v>
      </c>
      <c r="C218" s="356">
        <v>2560</v>
      </c>
      <c r="D218" s="356">
        <v>2560</v>
      </c>
      <c r="E218" s="467"/>
      <c r="F218" s="357">
        <v>2560</v>
      </c>
      <c r="G218" s="662"/>
      <c r="H218" s="662"/>
      <c r="I218" s="210"/>
    </row>
    <row r="219" spans="1:9" x14ac:dyDescent="0.2">
      <c r="A219" s="242" t="s">
        <v>6</v>
      </c>
      <c r="B219" s="306">
        <v>2470</v>
      </c>
      <c r="C219" s="307">
        <v>2674</v>
      </c>
      <c r="D219" s="307">
        <v>2858</v>
      </c>
      <c r="E219" s="407"/>
      <c r="F219" s="335">
        <v>2665</v>
      </c>
      <c r="G219" s="662"/>
      <c r="H219" s="662"/>
      <c r="I219" s="662"/>
    </row>
    <row r="220" spans="1:9" x14ac:dyDescent="0.2">
      <c r="A220" s="231" t="s">
        <v>7</v>
      </c>
      <c r="B220" s="308">
        <v>87.5</v>
      </c>
      <c r="C220" s="650">
        <v>100</v>
      </c>
      <c r="D220" s="310">
        <v>100</v>
      </c>
      <c r="E220" s="408"/>
      <c r="F220" s="604">
        <v>84.2</v>
      </c>
      <c r="G220" s="662"/>
      <c r="H220" s="662"/>
      <c r="I220" s="662"/>
    </row>
    <row r="221" spans="1:9" x14ac:dyDescent="0.2">
      <c r="A221" s="231" t="s">
        <v>8</v>
      </c>
      <c r="B221" s="252">
        <v>7.3999999999999996E-2</v>
      </c>
      <c r="C221" s="253">
        <v>4.3999999999999997E-2</v>
      </c>
      <c r="D221" s="311">
        <v>6.5000000000000002E-2</v>
      </c>
      <c r="E221" s="409"/>
      <c r="F221" s="256">
        <v>7.3999999999999996E-2</v>
      </c>
      <c r="G221" s="662"/>
      <c r="H221" s="662"/>
      <c r="I221" s="662"/>
    </row>
    <row r="222" spans="1:9" x14ac:dyDescent="0.2">
      <c r="A222" s="242" t="s">
        <v>1</v>
      </c>
      <c r="B222" s="257">
        <f t="shared" ref="B222:D222" si="53">B219/B218*100-100</f>
        <v>-3.515625</v>
      </c>
      <c r="C222" s="258">
        <f t="shared" si="53"/>
        <v>4.4531249999999858</v>
      </c>
      <c r="D222" s="258">
        <f t="shared" si="53"/>
        <v>11.640625</v>
      </c>
      <c r="E222" s="259"/>
      <c r="F222" s="333">
        <f t="shared" ref="F222" si="54">F219/F218*100-100</f>
        <v>4.1015625</v>
      </c>
      <c r="G222" s="662"/>
      <c r="H222" s="662"/>
      <c r="I222" s="662"/>
    </row>
    <row r="223" spans="1:9" ht="13.5" thickBot="1" x14ac:dyDescent="0.25">
      <c r="A223" s="261" t="s">
        <v>27</v>
      </c>
      <c r="B223" s="220">
        <f t="shared" ref="B223:D223" si="55">B219-B206</f>
        <v>16</v>
      </c>
      <c r="C223" s="221">
        <f t="shared" si="55"/>
        <v>158</v>
      </c>
      <c r="D223" s="221">
        <f t="shared" si="55"/>
        <v>180</v>
      </c>
      <c r="E223" s="226"/>
      <c r="F223" s="294">
        <f>F219-F206</f>
        <v>130</v>
      </c>
      <c r="G223" s="228"/>
      <c r="H223" s="662"/>
      <c r="I223" s="662"/>
    </row>
    <row r="224" spans="1:9" x14ac:dyDescent="0.2">
      <c r="A224" s="295" t="s">
        <v>52</v>
      </c>
      <c r="B224" s="362">
        <v>85</v>
      </c>
      <c r="C224" s="321">
        <v>213</v>
      </c>
      <c r="D224" s="321">
        <v>80</v>
      </c>
      <c r="E224" s="321"/>
      <c r="F224" s="270">
        <f>SUM(B224:E224)</f>
        <v>378</v>
      </c>
      <c r="G224" s="662" t="s">
        <v>56</v>
      </c>
      <c r="H224" s="271">
        <f>F211-F224</f>
        <v>2</v>
      </c>
      <c r="I224" s="312">
        <f>H224/F211</f>
        <v>5.263157894736842E-3</v>
      </c>
    </row>
    <row r="225" spans="1:9" x14ac:dyDescent="0.2">
      <c r="A225" s="295" t="s">
        <v>28</v>
      </c>
      <c r="B225" s="218">
        <v>98.5</v>
      </c>
      <c r="C225" s="663">
        <v>98</v>
      </c>
      <c r="D225" s="663">
        <v>97.5</v>
      </c>
      <c r="E225" s="663"/>
      <c r="F225" s="222"/>
      <c r="G225" s="662" t="s">
        <v>57</v>
      </c>
      <c r="H225" s="662">
        <v>92.89</v>
      </c>
      <c r="I225" s="228"/>
    </row>
    <row r="226" spans="1:9" ht="13.5" thickBot="1" x14ac:dyDescent="0.25">
      <c r="A226" s="297" t="s">
        <v>26</v>
      </c>
      <c r="B226" s="471">
        <f>B225-B212</f>
        <v>6</v>
      </c>
      <c r="C226" s="472">
        <f>C225-C212</f>
        <v>5.5</v>
      </c>
      <c r="D226" s="472">
        <f t="shared" ref="D226" si="56">D225-D212</f>
        <v>5.5</v>
      </c>
      <c r="E226" s="217"/>
      <c r="F226" s="223"/>
      <c r="G226" s="662" t="s">
        <v>26</v>
      </c>
      <c r="H226" s="215">
        <f>H225-H212</f>
        <v>5.8200000000000074</v>
      </c>
      <c r="I226" s="662"/>
    </row>
    <row r="228" spans="1:9" ht="13.5" thickBot="1" x14ac:dyDescent="0.25"/>
    <row r="229" spans="1:9" ht="13.5" thickBot="1" x14ac:dyDescent="0.25">
      <c r="A229" s="278" t="s">
        <v>240</v>
      </c>
      <c r="B229" s="1140" t="s">
        <v>53</v>
      </c>
      <c r="C229" s="1141"/>
      <c r="D229" s="1142"/>
      <c r="E229" s="299" t="s">
        <v>0</v>
      </c>
      <c r="F229" s="670"/>
      <c r="G229" s="670"/>
      <c r="H229" s="670"/>
    </row>
    <row r="230" spans="1:9" x14ac:dyDescent="0.2">
      <c r="A230" s="231" t="s">
        <v>2</v>
      </c>
      <c r="B230" s="301">
        <v>1</v>
      </c>
      <c r="C230" s="225">
        <v>2</v>
      </c>
      <c r="D230" s="225">
        <v>3</v>
      </c>
      <c r="E230" s="224">
        <v>36</v>
      </c>
      <c r="F230" s="670"/>
      <c r="G230" s="670"/>
      <c r="H230" s="210"/>
    </row>
    <row r="231" spans="1:9" x14ac:dyDescent="0.2">
      <c r="A231" s="236" t="s">
        <v>3</v>
      </c>
      <c r="B231" s="355">
        <v>2710</v>
      </c>
      <c r="C231" s="356">
        <v>2710</v>
      </c>
      <c r="D231" s="356">
        <v>2710</v>
      </c>
      <c r="E231" s="357">
        <v>2710</v>
      </c>
      <c r="F231" s="670"/>
      <c r="G231" s="670"/>
      <c r="H231" s="210"/>
    </row>
    <row r="232" spans="1:9" x14ac:dyDescent="0.2">
      <c r="A232" s="242" t="s">
        <v>6</v>
      </c>
      <c r="B232" s="306">
        <v>2746</v>
      </c>
      <c r="C232" s="307">
        <v>2764</v>
      </c>
      <c r="D232" s="307">
        <v>3016</v>
      </c>
      <c r="E232" s="335">
        <v>2816</v>
      </c>
      <c r="F232" s="670"/>
      <c r="G232" s="670"/>
      <c r="H232" s="670"/>
    </row>
    <row r="233" spans="1:9" x14ac:dyDescent="0.2">
      <c r="A233" s="231" t="s">
        <v>7</v>
      </c>
      <c r="B233" s="308">
        <v>100</v>
      </c>
      <c r="C233" s="675">
        <v>95.2</v>
      </c>
      <c r="D233" s="310">
        <v>100</v>
      </c>
      <c r="E233" s="604">
        <v>91.7</v>
      </c>
      <c r="F233" s="670"/>
      <c r="G233" s="670"/>
      <c r="H233" s="670"/>
    </row>
    <row r="234" spans="1:9" x14ac:dyDescent="0.2">
      <c r="A234" s="231" t="s">
        <v>8</v>
      </c>
      <c r="B234" s="252">
        <v>4.5999999999999999E-2</v>
      </c>
      <c r="C234" s="253">
        <v>3.9E-2</v>
      </c>
      <c r="D234" s="311">
        <v>0.05</v>
      </c>
      <c r="E234" s="256">
        <v>5.7000000000000002E-2</v>
      </c>
      <c r="F234" s="670"/>
      <c r="G234" s="670"/>
      <c r="H234" s="670"/>
    </row>
    <row r="235" spans="1:9" x14ac:dyDescent="0.2">
      <c r="A235" s="242" t="s">
        <v>1</v>
      </c>
      <c r="B235" s="257">
        <f t="shared" ref="B235:D235" si="57">B232/B231*100-100</f>
        <v>1.32841328413285</v>
      </c>
      <c r="C235" s="258">
        <f t="shared" si="57"/>
        <v>1.9926199261992537</v>
      </c>
      <c r="D235" s="258">
        <f t="shared" si="57"/>
        <v>11.291512915129147</v>
      </c>
      <c r="E235" s="333">
        <f t="shared" ref="E235" si="58">E232/E231*100-100</f>
        <v>3.9114391143911291</v>
      </c>
      <c r="F235" s="670"/>
      <c r="G235" s="670"/>
      <c r="H235" s="670"/>
    </row>
    <row r="236" spans="1:9" ht="13.5" thickBot="1" x14ac:dyDescent="0.25">
      <c r="A236" s="261" t="s">
        <v>27</v>
      </c>
      <c r="B236" s="220">
        <f t="shared" ref="B236:D236" si="59">B232-B219</f>
        <v>276</v>
      </c>
      <c r="C236" s="221">
        <f t="shared" si="59"/>
        <v>90</v>
      </c>
      <c r="D236" s="221">
        <f t="shared" si="59"/>
        <v>158</v>
      </c>
      <c r="E236" s="294">
        <f>E232-F219</f>
        <v>151</v>
      </c>
      <c r="F236" s="228"/>
      <c r="G236" s="670"/>
      <c r="H236" s="670"/>
    </row>
    <row r="237" spans="1:9" x14ac:dyDescent="0.2">
      <c r="A237" s="295" t="s">
        <v>52</v>
      </c>
      <c r="B237" s="362">
        <v>85</v>
      </c>
      <c r="C237" s="321">
        <v>212</v>
      </c>
      <c r="D237" s="321">
        <v>80</v>
      </c>
      <c r="E237" s="270">
        <f>SUM(B237:D237)</f>
        <v>377</v>
      </c>
      <c r="F237" s="670" t="s">
        <v>56</v>
      </c>
      <c r="G237" s="271">
        <f>F224-E237</f>
        <v>1</v>
      </c>
      <c r="H237" s="312">
        <f>G237/F224</f>
        <v>2.6455026455026454E-3</v>
      </c>
    </row>
    <row r="238" spans="1:9" x14ac:dyDescent="0.2">
      <c r="A238" s="295" t="s">
        <v>28</v>
      </c>
      <c r="B238" s="218">
        <v>104.5</v>
      </c>
      <c r="C238" s="671">
        <v>104.5</v>
      </c>
      <c r="D238" s="671">
        <v>103</v>
      </c>
      <c r="E238" s="222"/>
      <c r="F238" s="670" t="s">
        <v>57</v>
      </c>
      <c r="G238" s="670">
        <v>98.86</v>
      </c>
      <c r="H238" s="228"/>
    </row>
    <row r="239" spans="1:9" ht="13.5" thickBot="1" x14ac:dyDescent="0.25">
      <c r="A239" s="297" t="s">
        <v>26</v>
      </c>
      <c r="B239" s="471">
        <f>B238-B225</f>
        <v>6</v>
      </c>
      <c r="C239" s="472">
        <f>C238-C225</f>
        <v>6.5</v>
      </c>
      <c r="D239" s="472">
        <f t="shared" ref="D239" si="60">D238-D225</f>
        <v>5.5</v>
      </c>
      <c r="E239" s="223"/>
      <c r="F239" s="670" t="s">
        <v>26</v>
      </c>
      <c r="G239" s="215">
        <f>G238-H225</f>
        <v>5.9699999999999989</v>
      </c>
      <c r="H239" s="670"/>
    </row>
    <row r="240" spans="1:9" x14ac:dyDescent="0.2">
      <c r="D240" s="200" t="s">
        <v>76</v>
      </c>
    </row>
    <row r="241" spans="1:8" ht="13.5" thickBot="1" x14ac:dyDescent="0.25"/>
    <row r="242" spans="1:8" ht="13.5" thickBot="1" x14ac:dyDescent="0.25">
      <c r="A242" s="278" t="s">
        <v>241</v>
      </c>
      <c r="B242" s="1140" t="s">
        <v>53</v>
      </c>
      <c r="C242" s="1141"/>
      <c r="D242" s="1142"/>
      <c r="E242" s="299" t="s">
        <v>0</v>
      </c>
      <c r="F242" s="676"/>
      <c r="G242" s="676"/>
      <c r="H242" s="676"/>
    </row>
    <row r="243" spans="1:8" x14ac:dyDescent="0.2">
      <c r="A243" s="231" t="s">
        <v>2</v>
      </c>
      <c r="B243" s="301">
        <v>1</v>
      </c>
      <c r="C243" s="225">
        <v>2</v>
      </c>
      <c r="D243" s="225">
        <v>3</v>
      </c>
      <c r="E243" s="224">
        <v>37</v>
      </c>
      <c r="F243" s="676"/>
      <c r="G243" s="676"/>
      <c r="H243" s="210"/>
    </row>
    <row r="244" spans="1:8" x14ac:dyDescent="0.2">
      <c r="A244" s="236" t="s">
        <v>3</v>
      </c>
      <c r="B244" s="355">
        <v>2870</v>
      </c>
      <c r="C244" s="356">
        <v>2870</v>
      </c>
      <c r="D244" s="356">
        <v>2870</v>
      </c>
      <c r="E244" s="357">
        <v>2870</v>
      </c>
      <c r="F244" s="676"/>
      <c r="G244" s="676"/>
      <c r="H244" s="210"/>
    </row>
    <row r="245" spans="1:8" x14ac:dyDescent="0.2">
      <c r="A245" s="242" t="s">
        <v>6</v>
      </c>
      <c r="B245" s="306">
        <v>2877</v>
      </c>
      <c r="C245" s="307">
        <v>2800</v>
      </c>
      <c r="D245" s="307">
        <v>3134</v>
      </c>
      <c r="E245" s="335">
        <v>2889</v>
      </c>
      <c r="F245" s="676"/>
      <c r="G245" s="676"/>
      <c r="H245" s="676"/>
    </row>
    <row r="246" spans="1:8" x14ac:dyDescent="0.2">
      <c r="A246" s="231" t="s">
        <v>7</v>
      </c>
      <c r="B246" s="308">
        <v>50</v>
      </c>
      <c r="C246" s="675">
        <v>76.2</v>
      </c>
      <c r="D246" s="310">
        <v>100</v>
      </c>
      <c r="E246" s="604">
        <v>62.2</v>
      </c>
      <c r="F246" s="676"/>
      <c r="G246" s="676"/>
      <c r="H246" s="676"/>
    </row>
    <row r="247" spans="1:8" x14ac:dyDescent="0.2">
      <c r="A247" s="231" t="s">
        <v>8</v>
      </c>
      <c r="B247" s="252">
        <v>0.1</v>
      </c>
      <c r="C247" s="253">
        <v>7.4999999999999997E-2</v>
      </c>
      <c r="D247" s="311">
        <v>0.04</v>
      </c>
      <c r="E247" s="256">
        <v>8.5999999999999993E-2</v>
      </c>
      <c r="F247" s="676"/>
      <c r="G247" s="676"/>
      <c r="H247" s="676"/>
    </row>
    <row r="248" spans="1:8" x14ac:dyDescent="0.2">
      <c r="A248" s="242" t="s">
        <v>1</v>
      </c>
      <c r="B248" s="257">
        <f t="shared" ref="B248:E248" si="61">B245/B244*100-100</f>
        <v>0.24390243902439579</v>
      </c>
      <c r="C248" s="258">
        <f t="shared" si="61"/>
        <v>-2.4390243902439011</v>
      </c>
      <c r="D248" s="258">
        <f t="shared" si="61"/>
        <v>9.1986062717769954</v>
      </c>
      <c r="E248" s="333">
        <f t="shared" si="61"/>
        <v>0.66202090592335594</v>
      </c>
      <c r="F248" s="676"/>
      <c r="G248" s="676"/>
      <c r="H248" s="676"/>
    </row>
    <row r="249" spans="1:8" ht="13.5" thickBot="1" x14ac:dyDescent="0.25">
      <c r="A249" s="261" t="s">
        <v>27</v>
      </c>
      <c r="B249" s="220">
        <f t="shared" ref="B249:D249" si="62">B245-B232</f>
        <v>131</v>
      </c>
      <c r="C249" s="221">
        <f t="shared" si="62"/>
        <v>36</v>
      </c>
      <c r="D249" s="221">
        <f t="shared" si="62"/>
        <v>118</v>
      </c>
      <c r="E249" s="294">
        <f>E245-F232</f>
        <v>2889</v>
      </c>
      <c r="F249" s="228"/>
      <c r="G249" s="676"/>
      <c r="H249" s="676"/>
    </row>
    <row r="250" spans="1:8" x14ac:dyDescent="0.2">
      <c r="A250" s="295" t="s">
        <v>52</v>
      </c>
      <c r="B250" s="362">
        <v>84</v>
      </c>
      <c r="C250" s="321">
        <v>212</v>
      </c>
      <c r="D250" s="321">
        <v>80</v>
      </c>
      <c r="E250" s="270">
        <f>SUM(B250:D250)</f>
        <v>376</v>
      </c>
      <c r="F250" s="676" t="s">
        <v>56</v>
      </c>
      <c r="G250" s="271">
        <f>E237-E250</f>
        <v>1</v>
      </c>
      <c r="H250" s="312">
        <f>G250/E237</f>
        <v>2.6525198938992041E-3</v>
      </c>
    </row>
    <row r="251" spans="1:8" x14ac:dyDescent="0.2">
      <c r="A251" s="295" t="s">
        <v>28</v>
      </c>
      <c r="B251" s="218">
        <v>111.5</v>
      </c>
      <c r="C251" s="677">
        <v>111.5</v>
      </c>
      <c r="D251" s="677">
        <v>110</v>
      </c>
      <c r="E251" s="222"/>
      <c r="F251" s="676" t="s">
        <v>57</v>
      </c>
      <c r="G251" s="676">
        <v>104.48</v>
      </c>
      <c r="H251" s="228"/>
    </row>
    <row r="252" spans="1:8" ht="13.5" thickBot="1" x14ac:dyDescent="0.25">
      <c r="A252" s="297" t="s">
        <v>26</v>
      </c>
      <c r="B252" s="471">
        <f>B251-B238</f>
        <v>7</v>
      </c>
      <c r="C252" s="472">
        <f>C251-C238</f>
        <v>7</v>
      </c>
      <c r="D252" s="472">
        <f t="shared" ref="D252" si="63">D251-D238</f>
        <v>7</v>
      </c>
      <c r="E252" s="223"/>
      <c r="F252" s="676" t="s">
        <v>26</v>
      </c>
      <c r="G252" s="215">
        <f>G251-G238</f>
        <v>5.6200000000000045</v>
      </c>
      <c r="H252" s="676"/>
    </row>
    <row r="254" spans="1:8" ht="13.5" thickBot="1" x14ac:dyDescent="0.25"/>
    <row r="255" spans="1:8" ht="13.5" thickBot="1" x14ac:dyDescent="0.25">
      <c r="A255" s="278" t="s">
        <v>242</v>
      </c>
      <c r="B255" s="1140" t="s">
        <v>53</v>
      </c>
      <c r="C255" s="1141"/>
      <c r="D255" s="1142"/>
      <c r="E255" s="299" t="s">
        <v>0</v>
      </c>
      <c r="F255" s="680"/>
      <c r="G255" s="680"/>
      <c r="H255" s="680"/>
    </row>
    <row r="256" spans="1:8" x14ac:dyDescent="0.2">
      <c r="A256" s="231" t="s">
        <v>2</v>
      </c>
      <c r="B256" s="301">
        <v>1</v>
      </c>
      <c r="C256" s="225">
        <v>2</v>
      </c>
      <c r="D256" s="225">
        <v>3</v>
      </c>
      <c r="E256" s="224">
        <v>37</v>
      </c>
      <c r="F256" s="680"/>
      <c r="G256" s="680"/>
      <c r="H256" s="210"/>
    </row>
    <row r="257" spans="1:8" x14ac:dyDescent="0.2">
      <c r="A257" s="236" t="s">
        <v>3</v>
      </c>
      <c r="B257" s="355">
        <v>3040</v>
      </c>
      <c r="C257" s="356">
        <v>3040</v>
      </c>
      <c r="D257" s="356">
        <v>3040</v>
      </c>
      <c r="E257" s="357">
        <v>3040</v>
      </c>
      <c r="F257" s="680"/>
      <c r="G257" s="680"/>
      <c r="H257" s="210"/>
    </row>
    <row r="258" spans="1:8" x14ac:dyDescent="0.2">
      <c r="A258" s="242" t="s">
        <v>6</v>
      </c>
      <c r="B258" s="306">
        <v>3165</v>
      </c>
      <c r="C258" s="307">
        <v>3043</v>
      </c>
      <c r="D258" s="307">
        <v>3220</v>
      </c>
      <c r="E258" s="335">
        <v>3108</v>
      </c>
      <c r="F258" s="680"/>
      <c r="G258" s="680"/>
      <c r="H258" s="680"/>
    </row>
    <row r="259" spans="1:8" x14ac:dyDescent="0.2">
      <c r="A259" s="231" t="s">
        <v>7</v>
      </c>
      <c r="B259" s="308">
        <v>87.5</v>
      </c>
      <c r="C259" s="675">
        <v>76.2</v>
      </c>
      <c r="D259" s="310">
        <v>100</v>
      </c>
      <c r="E259" s="604">
        <v>70.3</v>
      </c>
      <c r="F259" s="680"/>
      <c r="G259" s="680"/>
      <c r="H259" s="680"/>
    </row>
    <row r="260" spans="1:8" x14ac:dyDescent="0.2">
      <c r="A260" s="231" t="s">
        <v>8</v>
      </c>
      <c r="B260" s="252">
        <v>7.0000000000000007E-2</v>
      </c>
      <c r="C260" s="253">
        <v>8.8999999999999996E-2</v>
      </c>
      <c r="D260" s="311">
        <v>3.1E-2</v>
      </c>
      <c r="E260" s="256">
        <v>7.8E-2</v>
      </c>
      <c r="F260" s="680"/>
      <c r="G260" s="680"/>
      <c r="H260" s="680"/>
    </row>
    <row r="261" spans="1:8" x14ac:dyDescent="0.2">
      <c r="A261" s="242" t="s">
        <v>1</v>
      </c>
      <c r="B261" s="257">
        <f t="shared" ref="B261:E261" si="64">B258/B257*100-100</f>
        <v>4.1118421052631646</v>
      </c>
      <c r="C261" s="258">
        <f t="shared" si="64"/>
        <v>9.8684210526329252E-2</v>
      </c>
      <c r="D261" s="258">
        <f t="shared" si="64"/>
        <v>5.9210526315789309</v>
      </c>
      <c r="E261" s="333">
        <f t="shared" si="64"/>
        <v>2.2368421052631646</v>
      </c>
      <c r="F261" s="680"/>
      <c r="G261" s="680"/>
      <c r="H261" s="680"/>
    </row>
    <row r="262" spans="1:8" ht="13.5" thickBot="1" x14ac:dyDescent="0.25">
      <c r="A262" s="261" t="s">
        <v>27</v>
      </c>
      <c r="B262" s="220">
        <f t="shared" ref="B262:D262" si="65">B258-B245</f>
        <v>288</v>
      </c>
      <c r="C262" s="221">
        <f t="shared" si="65"/>
        <v>243</v>
      </c>
      <c r="D262" s="221">
        <f t="shared" si="65"/>
        <v>86</v>
      </c>
      <c r="E262" s="294">
        <f>E258-F245</f>
        <v>3108</v>
      </c>
      <c r="F262" s="228"/>
      <c r="G262" s="680"/>
      <c r="H262" s="680"/>
    </row>
    <row r="263" spans="1:8" x14ac:dyDescent="0.2">
      <c r="A263" s="295" t="s">
        <v>52</v>
      </c>
      <c r="B263" s="362">
        <v>84</v>
      </c>
      <c r="C263" s="321">
        <v>212</v>
      </c>
      <c r="D263" s="321">
        <v>80</v>
      </c>
      <c r="E263" s="270">
        <f>SUM(B263:D263)</f>
        <v>376</v>
      </c>
      <c r="F263" s="680" t="s">
        <v>56</v>
      </c>
      <c r="G263" s="271">
        <f>E250-E263</f>
        <v>0</v>
      </c>
      <c r="H263" s="312">
        <f>G263/E250</f>
        <v>0</v>
      </c>
    </row>
    <row r="264" spans="1:8" x14ac:dyDescent="0.2">
      <c r="A264" s="295" t="s">
        <v>28</v>
      </c>
      <c r="B264" s="218">
        <v>118.5</v>
      </c>
      <c r="C264" s="681">
        <v>119.5</v>
      </c>
      <c r="D264" s="681">
        <v>118</v>
      </c>
      <c r="E264" s="222"/>
      <c r="F264" s="680" t="s">
        <v>57</v>
      </c>
      <c r="G264" s="680">
        <v>111.21</v>
      </c>
      <c r="H264" s="228"/>
    </row>
    <row r="265" spans="1:8" ht="13.5" thickBot="1" x14ac:dyDescent="0.25">
      <c r="A265" s="297" t="s">
        <v>26</v>
      </c>
      <c r="B265" s="471">
        <f>B264-B251</f>
        <v>7</v>
      </c>
      <c r="C265" s="472">
        <f>C264-C251</f>
        <v>8</v>
      </c>
      <c r="D265" s="472">
        <f t="shared" ref="D265" si="66">D264-D251</f>
        <v>8</v>
      </c>
      <c r="E265" s="223"/>
      <c r="F265" s="680" t="s">
        <v>26</v>
      </c>
      <c r="G265" s="215">
        <f>G264-G251</f>
        <v>6.7299999999999898</v>
      </c>
      <c r="H265" s="680"/>
    </row>
    <row r="267" spans="1:8" ht="13.5" thickBot="1" x14ac:dyDescent="0.25"/>
    <row r="268" spans="1:8" ht="13.5" thickBot="1" x14ac:dyDescent="0.25">
      <c r="A268" s="278" t="s">
        <v>243</v>
      </c>
      <c r="B268" s="1140" t="s">
        <v>53</v>
      </c>
      <c r="C268" s="1141"/>
      <c r="D268" s="1142"/>
      <c r="E268" s="299" t="s">
        <v>0</v>
      </c>
      <c r="F268" s="685"/>
      <c r="G268" s="685"/>
      <c r="H268" s="685"/>
    </row>
    <row r="269" spans="1:8" x14ac:dyDescent="0.2">
      <c r="A269" s="231" t="s">
        <v>2</v>
      </c>
      <c r="B269" s="301">
        <v>1</v>
      </c>
      <c r="C269" s="225">
        <v>2</v>
      </c>
      <c r="D269" s="225">
        <v>3</v>
      </c>
      <c r="E269" s="224">
        <v>37</v>
      </c>
      <c r="F269" s="685"/>
      <c r="G269" s="685"/>
      <c r="H269" s="210"/>
    </row>
    <row r="270" spans="1:8" x14ac:dyDescent="0.2">
      <c r="A270" s="236" t="s">
        <v>3</v>
      </c>
      <c r="B270" s="355">
        <v>3240</v>
      </c>
      <c r="C270" s="356">
        <v>3240</v>
      </c>
      <c r="D270" s="356">
        <v>3240</v>
      </c>
      <c r="E270" s="357">
        <v>3240</v>
      </c>
      <c r="F270" s="685"/>
      <c r="G270" s="685"/>
      <c r="H270" s="210"/>
    </row>
    <row r="271" spans="1:8" x14ac:dyDescent="0.2">
      <c r="A271" s="242" t="s">
        <v>6</v>
      </c>
      <c r="B271" s="306">
        <v>3459</v>
      </c>
      <c r="C271" s="307">
        <v>3361</v>
      </c>
      <c r="D271" s="307">
        <v>3512</v>
      </c>
      <c r="E271" s="335">
        <v>3415</v>
      </c>
      <c r="F271" s="685"/>
      <c r="G271" s="685"/>
      <c r="H271" s="685"/>
    </row>
    <row r="272" spans="1:8" x14ac:dyDescent="0.2">
      <c r="A272" s="231" t="s">
        <v>7</v>
      </c>
      <c r="B272" s="308">
        <v>62.5</v>
      </c>
      <c r="C272" s="675">
        <v>85.7</v>
      </c>
      <c r="D272" s="310">
        <v>100</v>
      </c>
      <c r="E272" s="604">
        <v>78.400000000000006</v>
      </c>
      <c r="F272" s="685"/>
      <c r="G272" s="685"/>
      <c r="H272" s="685"/>
    </row>
    <row r="273" spans="1:11" x14ac:dyDescent="0.2">
      <c r="A273" s="231" t="s">
        <v>8</v>
      </c>
      <c r="B273" s="252">
        <v>9.9000000000000005E-2</v>
      </c>
      <c r="C273" s="253">
        <v>7.0000000000000007E-2</v>
      </c>
      <c r="D273" s="311">
        <v>0.05</v>
      </c>
      <c r="E273" s="256">
        <v>7.3999999999999996E-2</v>
      </c>
      <c r="F273" s="685"/>
      <c r="G273" s="685"/>
      <c r="H273" s="685"/>
    </row>
    <row r="274" spans="1:11" x14ac:dyDescent="0.2">
      <c r="A274" s="242" t="s">
        <v>1</v>
      </c>
      <c r="B274" s="257">
        <f t="shared" ref="B274:E274" si="67">B271/B270*100-100</f>
        <v>6.7592592592592666</v>
      </c>
      <c r="C274" s="258">
        <f t="shared" si="67"/>
        <v>3.7345679012345698</v>
      </c>
      <c r="D274" s="258">
        <f t="shared" si="67"/>
        <v>8.3950617283950635</v>
      </c>
      <c r="E274" s="333">
        <f t="shared" si="67"/>
        <v>5.401234567901227</v>
      </c>
      <c r="F274" s="685"/>
      <c r="G274" s="685"/>
      <c r="H274" s="685"/>
    </row>
    <row r="275" spans="1:11" ht="13.5" thickBot="1" x14ac:dyDescent="0.25">
      <c r="A275" s="261" t="s">
        <v>27</v>
      </c>
      <c r="B275" s="220">
        <f t="shared" ref="B275:D275" si="68">B271-B258</f>
        <v>294</v>
      </c>
      <c r="C275" s="221">
        <f t="shared" si="68"/>
        <v>318</v>
      </c>
      <c r="D275" s="221">
        <f t="shared" si="68"/>
        <v>292</v>
      </c>
      <c r="E275" s="294">
        <f>E271-F258</f>
        <v>3415</v>
      </c>
      <c r="F275" s="228"/>
      <c r="G275" s="685"/>
      <c r="H275" s="685"/>
    </row>
    <row r="276" spans="1:11" x14ac:dyDescent="0.2">
      <c r="A276" s="295" t="s">
        <v>52</v>
      </c>
      <c r="B276" s="362">
        <v>83</v>
      </c>
      <c r="C276" s="321">
        <v>212</v>
      </c>
      <c r="D276" s="321">
        <v>80</v>
      </c>
      <c r="E276" s="270">
        <f>SUM(B276:D276)</f>
        <v>375</v>
      </c>
      <c r="F276" s="685" t="s">
        <v>56</v>
      </c>
      <c r="G276" s="271">
        <f>E263-E276</f>
        <v>1</v>
      </c>
      <c r="H276" s="312">
        <f>G276/E263</f>
        <v>2.6595744680851063E-3</v>
      </c>
    </row>
    <row r="277" spans="1:11" x14ac:dyDescent="0.2">
      <c r="A277" s="295" t="s">
        <v>28</v>
      </c>
      <c r="B277" s="218">
        <v>125.5</v>
      </c>
      <c r="C277" s="686">
        <v>126.5</v>
      </c>
      <c r="D277" s="686">
        <v>125</v>
      </c>
      <c r="E277" s="222"/>
      <c r="F277" s="685" t="s">
        <v>57</v>
      </c>
      <c r="G277" s="685">
        <v>119.28</v>
      </c>
      <c r="H277" s="228"/>
    </row>
    <row r="278" spans="1:11" ht="13.5" thickBot="1" x14ac:dyDescent="0.25">
      <c r="A278" s="297" t="s">
        <v>26</v>
      </c>
      <c r="B278" s="471">
        <f>B277-B264</f>
        <v>7</v>
      </c>
      <c r="C278" s="472">
        <f>C277-C264</f>
        <v>7</v>
      </c>
      <c r="D278" s="472">
        <f t="shared" ref="D278" si="69">D277-D264</f>
        <v>7</v>
      </c>
      <c r="E278" s="223"/>
      <c r="F278" s="685" t="s">
        <v>26</v>
      </c>
      <c r="G278" s="215">
        <f>G277-G264</f>
        <v>8.0700000000000074</v>
      </c>
      <c r="H278" s="685"/>
    </row>
    <row r="280" spans="1:11" ht="13.5" thickBot="1" x14ac:dyDescent="0.25"/>
    <row r="281" spans="1:11" ht="13.5" thickBot="1" x14ac:dyDescent="0.25">
      <c r="A281" s="278" t="s">
        <v>246</v>
      </c>
      <c r="B281" s="1140" t="s">
        <v>53</v>
      </c>
      <c r="C281" s="1141"/>
      <c r="D281" s="1142"/>
      <c r="E281" s="1134" t="s">
        <v>0</v>
      </c>
      <c r="F281" s="693">
        <v>38</v>
      </c>
      <c r="G281" s="693"/>
      <c r="H281" s="693"/>
    </row>
    <row r="282" spans="1:11" ht="13.5" thickBot="1" x14ac:dyDescent="0.25">
      <c r="A282" s="231" t="s">
        <v>2</v>
      </c>
      <c r="B282" s="301">
        <v>1</v>
      </c>
      <c r="C282" s="225">
        <v>2</v>
      </c>
      <c r="D282" s="225">
        <v>3</v>
      </c>
      <c r="E282" s="1186"/>
      <c r="F282" s="693"/>
      <c r="G282" s="693"/>
      <c r="H282" s="210"/>
      <c r="J282" s="1143" t="s">
        <v>256</v>
      </c>
      <c r="K282" s="1144"/>
    </row>
    <row r="283" spans="1:11" ht="13.5" thickBot="1" x14ac:dyDescent="0.25">
      <c r="A283" s="236" t="s">
        <v>3</v>
      </c>
      <c r="B283" s="355">
        <v>3470</v>
      </c>
      <c r="C283" s="356">
        <v>3470</v>
      </c>
      <c r="D283" s="356">
        <v>3470</v>
      </c>
      <c r="E283" s="357">
        <v>3470</v>
      </c>
      <c r="F283" s="693"/>
      <c r="G283" s="693"/>
      <c r="H283" s="210"/>
      <c r="J283" s="622" t="s">
        <v>211</v>
      </c>
      <c r="K283" s="623" t="s">
        <v>147</v>
      </c>
    </row>
    <row r="284" spans="1:11" x14ac:dyDescent="0.2">
      <c r="A284" s="242" t="s">
        <v>6</v>
      </c>
      <c r="B284" s="306">
        <v>3646</v>
      </c>
      <c r="C284" s="307">
        <v>3597</v>
      </c>
      <c r="D284" s="307">
        <v>3708</v>
      </c>
      <c r="E284" s="335">
        <v>3630</v>
      </c>
      <c r="F284" s="693"/>
      <c r="G284" s="693"/>
      <c r="H284" s="693"/>
      <c r="J284" s="352">
        <v>1</v>
      </c>
      <c r="K284" s="232">
        <v>3050</v>
      </c>
    </row>
    <row r="285" spans="1:11" x14ac:dyDescent="0.2">
      <c r="A285" s="231" t="s">
        <v>7</v>
      </c>
      <c r="B285" s="308">
        <v>75</v>
      </c>
      <c r="C285" s="675">
        <v>86.4</v>
      </c>
      <c r="D285" s="310">
        <v>100</v>
      </c>
      <c r="E285" s="604">
        <v>86.8</v>
      </c>
      <c r="F285" s="693"/>
      <c r="G285" s="693"/>
      <c r="H285" s="693"/>
      <c r="J285" s="218">
        <v>2</v>
      </c>
      <c r="K285" s="723" t="s">
        <v>254</v>
      </c>
    </row>
    <row r="286" spans="1:11" x14ac:dyDescent="0.2">
      <c r="A286" s="231" t="s">
        <v>8</v>
      </c>
      <c r="B286" s="252">
        <v>0.1</v>
      </c>
      <c r="C286" s="253">
        <v>6.2E-2</v>
      </c>
      <c r="D286" s="311">
        <v>3.7999999999999999E-2</v>
      </c>
      <c r="E286" s="256">
        <v>6.7000000000000004E-2</v>
      </c>
      <c r="F286" s="693"/>
      <c r="G286" s="693"/>
      <c r="H286" s="693"/>
      <c r="J286" s="218">
        <v>3</v>
      </c>
      <c r="K286" s="723" t="s">
        <v>255</v>
      </c>
    </row>
    <row r="287" spans="1:11" ht="13.5" thickBot="1" x14ac:dyDescent="0.25">
      <c r="A287" s="242" t="s">
        <v>1</v>
      </c>
      <c r="B287" s="257">
        <f t="shared" ref="B287:E287" si="70">B284/B283*100-100</f>
        <v>5.0720461095100831</v>
      </c>
      <c r="C287" s="258">
        <f t="shared" si="70"/>
        <v>3.6599423631124068</v>
      </c>
      <c r="D287" s="258">
        <f t="shared" si="70"/>
        <v>6.8587896253602452</v>
      </c>
      <c r="E287" s="333">
        <f t="shared" si="70"/>
        <v>4.6109510086455288</v>
      </c>
      <c r="F287" s="693"/>
      <c r="G287" s="693"/>
      <c r="H287" s="693"/>
      <c r="J287" s="636" t="s">
        <v>253</v>
      </c>
      <c r="K287" s="217">
        <v>3780</v>
      </c>
    </row>
    <row r="288" spans="1:11" ht="13.5" thickBot="1" x14ac:dyDescent="0.25">
      <c r="A288" s="261" t="s">
        <v>27</v>
      </c>
      <c r="B288" s="220">
        <f t="shared" ref="B288:D288" si="71">B284-B271</f>
        <v>187</v>
      </c>
      <c r="C288" s="221">
        <f t="shared" si="71"/>
        <v>236</v>
      </c>
      <c r="D288" s="221">
        <f t="shared" si="71"/>
        <v>196</v>
      </c>
      <c r="E288" s="294">
        <f>E284-E271</f>
        <v>215</v>
      </c>
      <c r="F288" s="228"/>
      <c r="G288" s="693"/>
      <c r="H288" s="693"/>
    </row>
    <row r="289" spans="1:8" x14ac:dyDescent="0.2">
      <c r="A289" s="295" t="s">
        <v>52</v>
      </c>
      <c r="B289" s="362">
        <v>82</v>
      </c>
      <c r="C289" s="321">
        <v>212</v>
      </c>
      <c r="D289" s="321">
        <v>79</v>
      </c>
      <c r="E289" s="270">
        <f>SUM(B289:D289)</f>
        <v>373</v>
      </c>
      <c r="F289" s="693" t="s">
        <v>56</v>
      </c>
      <c r="G289" s="271">
        <f>E276-E289</f>
        <v>2</v>
      </c>
      <c r="H289" s="312">
        <f>G289/E276</f>
        <v>5.3333333333333332E-3</v>
      </c>
    </row>
    <row r="290" spans="1:8" x14ac:dyDescent="0.2">
      <c r="A290" s="295" t="s">
        <v>28</v>
      </c>
      <c r="B290" s="218">
        <v>131.5</v>
      </c>
      <c r="C290" s="694">
        <v>131.5</v>
      </c>
      <c r="D290" s="694">
        <v>130.5</v>
      </c>
      <c r="E290" s="222"/>
      <c r="F290" s="693" t="s">
        <v>57</v>
      </c>
      <c r="G290" s="693">
        <v>126.62</v>
      </c>
      <c r="H290" s="228"/>
    </row>
    <row r="291" spans="1:8" ht="13.5" thickBot="1" x14ac:dyDescent="0.25">
      <c r="A291" s="297" t="s">
        <v>26</v>
      </c>
      <c r="B291" s="471">
        <f>B290-B277</f>
        <v>6</v>
      </c>
      <c r="C291" s="472">
        <f>C290-C277</f>
        <v>5</v>
      </c>
      <c r="D291" s="472">
        <f t="shared" ref="D291" si="72">D290-D277</f>
        <v>5.5</v>
      </c>
      <c r="E291" s="223"/>
      <c r="F291" s="693" t="s">
        <v>26</v>
      </c>
      <c r="G291" s="215">
        <f>G290-G277</f>
        <v>7.3400000000000034</v>
      </c>
      <c r="H291" s="693"/>
    </row>
    <row r="293" spans="1:8" ht="13.5" thickBot="1" x14ac:dyDescent="0.25"/>
    <row r="294" spans="1:8" ht="13.5" thickBot="1" x14ac:dyDescent="0.25">
      <c r="A294" s="278" t="s">
        <v>328</v>
      </c>
      <c r="B294" s="1140" t="s">
        <v>53</v>
      </c>
      <c r="C294" s="1141"/>
      <c r="D294" s="1142"/>
      <c r="E294" s="1134" t="s">
        <v>0</v>
      </c>
      <c r="F294" s="742">
        <v>24</v>
      </c>
      <c r="G294" s="742"/>
      <c r="H294" s="742"/>
    </row>
    <row r="295" spans="1:8" x14ac:dyDescent="0.2">
      <c r="A295" s="231" t="s">
        <v>2</v>
      </c>
      <c r="B295" s="301">
        <v>1</v>
      </c>
      <c r="C295" s="225">
        <v>2</v>
      </c>
      <c r="D295" s="225">
        <v>3</v>
      </c>
      <c r="E295" s="1186"/>
      <c r="F295" s="742"/>
      <c r="G295" s="742"/>
      <c r="H295" s="210"/>
    </row>
    <row r="296" spans="1:8" x14ac:dyDescent="0.2">
      <c r="A296" s="236" t="s">
        <v>3</v>
      </c>
      <c r="B296" s="355">
        <v>3660</v>
      </c>
      <c r="C296" s="356">
        <v>3660</v>
      </c>
      <c r="D296" s="356">
        <v>3660</v>
      </c>
      <c r="E296" s="357">
        <v>3660</v>
      </c>
      <c r="F296" s="742"/>
      <c r="G296" s="742"/>
      <c r="H296" s="210"/>
    </row>
    <row r="297" spans="1:8" x14ac:dyDescent="0.2">
      <c r="A297" s="242" t="s">
        <v>6</v>
      </c>
      <c r="B297" s="306">
        <v>3608</v>
      </c>
      <c r="C297" s="307">
        <v>3877</v>
      </c>
      <c r="D297" s="307">
        <v>4140</v>
      </c>
      <c r="E297" s="335">
        <v>3864</v>
      </c>
      <c r="F297" s="742"/>
      <c r="G297" s="742"/>
      <c r="H297" s="742"/>
    </row>
    <row r="298" spans="1:8" x14ac:dyDescent="0.2">
      <c r="A298" s="231" t="s">
        <v>7</v>
      </c>
      <c r="B298" s="308">
        <v>100</v>
      </c>
      <c r="C298" s="675">
        <v>100</v>
      </c>
      <c r="D298" s="310">
        <v>83.3</v>
      </c>
      <c r="E298" s="604">
        <v>95.8</v>
      </c>
      <c r="F298" s="742"/>
      <c r="G298" s="742"/>
      <c r="H298" s="742"/>
    </row>
    <row r="299" spans="1:8" x14ac:dyDescent="0.2">
      <c r="A299" s="231" t="s">
        <v>8</v>
      </c>
      <c r="B299" s="252">
        <v>2.1999999999999999E-2</v>
      </c>
      <c r="C299" s="253">
        <v>2.5999999999999999E-2</v>
      </c>
      <c r="D299" s="311">
        <v>5.6000000000000001E-2</v>
      </c>
      <c r="E299" s="256">
        <v>6.2E-2</v>
      </c>
      <c r="F299" s="742"/>
      <c r="G299" s="742"/>
      <c r="H299" s="742"/>
    </row>
    <row r="300" spans="1:8" x14ac:dyDescent="0.2">
      <c r="A300" s="242" t="s">
        <v>1</v>
      </c>
      <c r="B300" s="257">
        <f t="shared" ref="B300:E300" si="73">B297/B296*100-100</f>
        <v>-1.4207650273224033</v>
      </c>
      <c r="C300" s="258">
        <f t="shared" si="73"/>
        <v>5.9289617486338813</v>
      </c>
      <c r="D300" s="258">
        <f t="shared" si="73"/>
        <v>13.114754098360649</v>
      </c>
      <c r="E300" s="333">
        <f t="shared" si="73"/>
        <v>5.5737704918032733</v>
      </c>
      <c r="F300" s="742"/>
      <c r="G300" s="742"/>
      <c r="H300" s="742"/>
    </row>
    <row r="301" spans="1:8" ht="13.5" thickBot="1" x14ac:dyDescent="0.25">
      <c r="A301" s="261" t="s">
        <v>27</v>
      </c>
      <c r="B301" s="220">
        <f t="shared" ref="B301:D301" si="74">B297-B284</f>
        <v>-38</v>
      </c>
      <c r="C301" s="221">
        <f t="shared" si="74"/>
        <v>280</v>
      </c>
      <c r="D301" s="221">
        <f t="shared" si="74"/>
        <v>432</v>
      </c>
      <c r="E301" s="294">
        <f>E297-E284</f>
        <v>234</v>
      </c>
      <c r="F301" s="228"/>
      <c r="G301" s="742"/>
      <c r="H301" s="742"/>
    </row>
    <row r="302" spans="1:8" x14ac:dyDescent="0.2">
      <c r="A302" s="295" t="s">
        <v>52</v>
      </c>
      <c r="B302" s="362">
        <v>76</v>
      </c>
      <c r="C302" s="321">
        <v>116</v>
      </c>
      <c r="D302" s="321">
        <v>59</v>
      </c>
      <c r="E302" s="270">
        <f>SUM(B302:D302)</f>
        <v>251</v>
      </c>
      <c r="F302" s="742" t="s">
        <v>56</v>
      </c>
      <c r="G302" s="271">
        <f>E289-E302</f>
        <v>122</v>
      </c>
      <c r="H302" s="312">
        <f>G302/E289</f>
        <v>0.32707774798927614</v>
      </c>
    </row>
    <row r="303" spans="1:8" x14ac:dyDescent="0.2">
      <c r="A303" s="295" t="s">
        <v>28</v>
      </c>
      <c r="B303" s="218">
        <v>137</v>
      </c>
      <c r="C303" s="743">
        <v>137</v>
      </c>
      <c r="D303" s="743">
        <v>136</v>
      </c>
      <c r="E303" s="222"/>
      <c r="F303" s="742" t="s">
        <v>57</v>
      </c>
      <c r="G303" s="742">
        <v>131.30000000000001</v>
      </c>
      <c r="H303" s="228"/>
    </row>
    <row r="304" spans="1:8" ht="13.5" thickBot="1" x14ac:dyDescent="0.25">
      <c r="A304" s="297" t="s">
        <v>26</v>
      </c>
      <c r="B304" s="471">
        <f>B303-B290</f>
        <v>5.5</v>
      </c>
      <c r="C304" s="472">
        <f>C303-C290</f>
        <v>5.5</v>
      </c>
      <c r="D304" s="472">
        <f t="shared" ref="D304" si="75">D303-D290</f>
        <v>5.5</v>
      </c>
      <c r="E304" s="223"/>
      <c r="F304" s="742" t="s">
        <v>26</v>
      </c>
      <c r="G304" s="215">
        <f>G303-G290</f>
        <v>4.6800000000000068</v>
      </c>
      <c r="H304" s="742"/>
    </row>
    <row r="306" spans="1:20" s="865" customFormat="1" x14ac:dyDescent="0.2">
      <c r="B306" s="865">
        <v>3864</v>
      </c>
      <c r="C306" s="865">
        <v>3864</v>
      </c>
      <c r="D306" s="865">
        <v>3864</v>
      </c>
      <c r="E306" s="865">
        <v>3864</v>
      </c>
      <c r="F306" s="865">
        <v>3864</v>
      </c>
      <c r="G306" s="865">
        <v>3864</v>
      </c>
      <c r="L306" s="915">
        <v>3864</v>
      </c>
      <c r="M306" s="915">
        <v>3864</v>
      </c>
      <c r="N306" s="915">
        <v>3864</v>
      </c>
      <c r="O306" s="915">
        <v>3864</v>
      </c>
      <c r="P306" s="915">
        <v>3864</v>
      </c>
      <c r="Q306" s="915">
        <v>3864</v>
      </c>
    </row>
    <row r="307" spans="1:20" ht="13.5" thickBot="1" x14ac:dyDescent="0.25">
      <c r="B307" s="200">
        <v>136</v>
      </c>
      <c r="C307" s="200">
        <v>137</v>
      </c>
      <c r="D307" s="200">
        <v>136</v>
      </c>
      <c r="E307" s="200">
        <v>137</v>
      </c>
      <c r="F307" s="200">
        <v>137</v>
      </c>
      <c r="L307" s="915">
        <v>136</v>
      </c>
      <c r="M307" s="915">
        <v>137</v>
      </c>
      <c r="N307" s="915">
        <v>136</v>
      </c>
      <c r="O307" s="915">
        <v>137</v>
      </c>
      <c r="P307" s="915">
        <v>137</v>
      </c>
      <c r="Q307" s="915"/>
    </row>
    <row r="308" spans="1:20" ht="13.5" thickBot="1" x14ac:dyDescent="0.25">
      <c r="A308" s="278" t="s">
        <v>332</v>
      </c>
      <c r="B308" s="1137" t="s">
        <v>53</v>
      </c>
      <c r="C308" s="1138"/>
      <c r="D308" s="1138"/>
      <c r="E308" s="1138"/>
      <c r="F308" s="1139"/>
      <c r="G308" s="1134" t="s">
        <v>0</v>
      </c>
      <c r="H308" s="865">
        <v>57</v>
      </c>
      <c r="I308" s="865"/>
      <c r="J308" s="865"/>
      <c r="K308" s="278" t="s">
        <v>332</v>
      </c>
      <c r="L308" s="1137" t="s">
        <v>53</v>
      </c>
      <c r="M308" s="1138"/>
      <c r="N308" s="1138"/>
      <c r="O308" s="1138"/>
      <c r="P308" s="1139"/>
      <c r="Q308" s="1134" t="s">
        <v>0</v>
      </c>
      <c r="R308" s="915">
        <v>57</v>
      </c>
      <c r="S308" s="915"/>
      <c r="T308" s="915"/>
    </row>
    <row r="309" spans="1:20" x14ac:dyDescent="0.2">
      <c r="A309" s="231" t="s">
        <v>2</v>
      </c>
      <c r="B309" s="301">
        <v>1</v>
      </c>
      <c r="C309" s="225">
        <v>2</v>
      </c>
      <c r="D309" s="225">
        <v>3</v>
      </c>
      <c r="E309" s="225">
        <v>4</v>
      </c>
      <c r="F309" s="414">
        <v>5</v>
      </c>
      <c r="G309" s="1200"/>
      <c r="H309" s="865"/>
      <c r="I309" s="865"/>
      <c r="J309" s="210"/>
      <c r="K309" s="231" t="s">
        <v>2</v>
      </c>
      <c r="L309" s="301">
        <v>1</v>
      </c>
      <c r="M309" s="225">
        <v>2</v>
      </c>
      <c r="N309" s="225">
        <v>3</v>
      </c>
      <c r="O309" s="225">
        <v>4</v>
      </c>
      <c r="P309" s="414">
        <v>5</v>
      </c>
      <c r="Q309" s="1200"/>
      <c r="R309" s="915"/>
      <c r="S309" s="915"/>
      <c r="T309" s="877"/>
    </row>
    <row r="310" spans="1:20" x14ac:dyDescent="0.2">
      <c r="A310" s="236" t="s">
        <v>3</v>
      </c>
      <c r="B310" s="355">
        <v>3820</v>
      </c>
      <c r="C310" s="356">
        <v>3820</v>
      </c>
      <c r="D310" s="356">
        <v>3820</v>
      </c>
      <c r="E310" s="356">
        <v>3820</v>
      </c>
      <c r="F310" s="467">
        <v>3820</v>
      </c>
      <c r="G310" s="466">
        <v>3820</v>
      </c>
      <c r="H310" s="865"/>
      <c r="I310" s="865"/>
      <c r="J310" s="210"/>
      <c r="K310" s="236" t="s">
        <v>3</v>
      </c>
      <c r="L310" s="355">
        <v>3820</v>
      </c>
      <c r="M310" s="356">
        <v>3820</v>
      </c>
      <c r="N310" s="356">
        <v>3820</v>
      </c>
      <c r="O310" s="356">
        <v>3820</v>
      </c>
      <c r="P310" s="467">
        <v>3820</v>
      </c>
      <c r="Q310" s="466">
        <v>3820</v>
      </c>
      <c r="R310" s="915"/>
      <c r="S310" s="915"/>
      <c r="T310" s="877"/>
    </row>
    <row r="311" spans="1:20" x14ac:dyDescent="0.2">
      <c r="A311" s="242" t="s">
        <v>6</v>
      </c>
      <c r="B311" s="306">
        <v>3693</v>
      </c>
      <c r="C311" s="307">
        <v>3893</v>
      </c>
      <c r="D311" s="307">
        <v>3942</v>
      </c>
      <c r="E311" s="307">
        <v>3728</v>
      </c>
      <c r="F311" s="407">
        <v>4137</v>
      </c>
      <c r="G311" s="397">
        <v>3870</v>
      </c>
      <c r="H311" s="865"/>
      <c r="I311" s="865"/>
      <c r="J311" s="865"/>
      <c r="K311" s="242" t="s">
        <v>6</v>
      </c>
      <c r="L311" s="306">
        <v>3754</v>
      </c>
      <c r="M311" s="307">
        <v>3902</v>
      </c>
      <c r="N311" s="307">
        <v>3957</v>
      </c>
      <c r="O311" s="307">
        <v>3926</v>
      </c>
      <c r="P311" s="407">
        <v>4162</v>
      </c>
      <c r="Q311" s="397">
        <v>3938</v>
      </c>
      <c r="R311" s="915"/>
      <c r="S311" s="915"/>
      <c r="T311" s="915"/>
    </row>
    <row r="312" spans="1:20" x14ac:dyDescent="0.2">
      <c r="A312" s="231" t="s">
        <v>7</v>
      </c>
      <c r="B312" s="480">
        <v>100</v>
      </c>
      <c r="C312" s="675">
        <v>92.3</v>
      </c>
      <c r="D312" s="675">
        <v>100</v>
      </c>
      <c r="E312" s="675">
        <v>76.900000000000006</v>
      </c>
      <c r="F312" s="481">
        <v>100</v>
      </c>
      <c r="G312" s="591">
        <v>89.5</v>
      </c>
      <c r="H312" s="865"/>
      <c r="I312" s="865"/>
      <c r="J312" s="865"/>
      <c r="K312" s="231" t="s">
        <v>7</v>
      </c>
      <c r="L312" s="480">
        <v>92.3</v>
      </c>
      <c r="M312" s="675">
        <v>100</v>
      </c>
      <c r="N312" s="675">
        <v>100</v>
      </c>
      <c r="O312" s="675">
        <v>84.6</v>
      </c>
      <c r="P312" s="481">
        <v>100</v>
      </c>
      <c r="Q312" s="591">
        <v>87.7</v>
      </c>
      <c r="R312" s="915"/>
      <c r="S312" s="915"/>
      <c r="T312" s="915"/>
    </row>
    <row r="313" spans="1:20" x14ac:dyDescent="0.2">
      <c r="A313" s="231" t="s">
        <v>8</v>
      </c>
      <c r="B313" s="482">
        <v>3.6999999999999998E-2</v>
      </c>
      <c r="C313" s="253">
        <v>4.9000000000000002E-2</v>
      </c>
      <c r="D313" s="253">
        <v>4.4999999999999998E-2</v>
      </c>
      <c r="E313" s="253">
        <v>8.4000000000000005E-2</v>
      </c>
      <c r="F313" s="254">
        <v>3.5999999999999997E-2</v>
      </c>
      <c r="G313" s="399">
        <v>6.8000000000000005E-2</v>
      </c>
      <c r="H313" s="865"/>
      <c r="I313" s="865"/>
      <c r="J313" s="865"/>
      <c r="K313" s="231" t="s">
        <v>8</v>
      </c>
      <c r="L313" s="482">
        <v>6.0999999999999999E-2</v>
      </c>
      <c r="M313" s="253">
        <v>2.4E-2</v>
      </c>
      <c r="N313" s="253">
        <v>2.3E-2</v>
      </c>
      <c r="O313" s="253">
        <v>8.8999999999999996E-2</v>
      </c>
      <c r="P313" s="254">
        <v>4.7E-2</v>
      </c>
      <c r="Q313" s="399">
        <v>6.6000000000000003E-2</v>
      </c>
      <c r="R313" s="915"/>
      <c r="S313" s="915"/>
      <c r="T313" s="915"/>
    </row>
    <row r="314" spans="1:20" x14ac:dyDescent="0.2">
      <c r="A314" s="242" t="s">
        <v>1</v>
      </c>
      <c r="B314" s="257">
        <f t="shared" ref="B314:F314" si="76">B311/B310*100-100</f>
        <v>-3.3246073298429337</v>
      </c>
      <c r="C314" s="258">
        <f t="shared" si="76"/>
        <v>1.9109947643979126</v>
      </c>
      <c r="D314" s="258">
        <f t="shared" si="76"/>
        <v>3.1937172774869111</v>
      </c>
      <c r="E314" s="258">
        <f t="shared" si="76"/>
        <v>-2.4083769633507899</v>
      </c>
      <c r="F314" s="259">
        <f t="shared" si="76"/>
        <v>8.2984293193717207</v>
      </c>
      <c r="G314" s="390">
        <f t="shared" ref="G314" si="77">G311/G310*100-100</f>
        <v>1.3089005235602116</v>
      </c>
      <c r="H314" s="926"/>
      <c r="I314" s="865"/>
      <c r="J314" s="865"/>
      <c r="K314" s="242" t="s">
        <v>1</v>
      </c>
      <c r="L314" s="257">
        <f t="shared" ref="L314:Q314" si="78">L311/L310*100-100</f>
        <v>-1.7277486910994782</v>
      </c>
      <c r="M314" s="258">
        <f t="shared" si="78"/>
        <v>2.1465968586387447</v>
      </c>
      <c r="N314" s="258">
        <f t="shared" si="78"/>
        <v>3.5863874345549789</v>
      </c>
      <c r="O314" s="258">
        <f t="shared" si="78"/>
        <v>2.7748691099476446</v>
      </c>
      <c r="P314" s="259">
        <f t="shared" si="78"/>
        <v>8.9528795811518336</v>
      </c>
      <c r="Q314" s="390">
        <f t="shared" si="78"/>
        <v>3.0890052356020874</v>
      </c>
      <c r="R314" s="926"/>
      <c r="S314" s="915"/>
      <c r="T314" s="915"/>
    </row>
    <row r="315" spans="1:20" ht="13.5" thickBot="1" x14ac:dyDescent="0.25">
      <c r="A315" s="261" t="s">
        <v>27</v>
      </c>
      <c r="B315" s="220">
        <f t="shared" ref="B315:E315" si="79">B311-B306</f>
        <v>-171</v>
      </c>
      <c r="C315" s="221">
        <f t="shared" si="79"/>
        <v>29</v>
      </c>
      <c r="D315" s="221">
        <f t="shared" si="79"/>
        <v>78</v>
      </c>
      <c r="E315" s="221">
        <f t="shared" si="79"/>
        <v>-136</v>
      </c>
      <c r="F315" s="226">
        <f>F311-F306</f>
        <v>273</v>
      </c>
      <c r="G315" s="391">
        <f t="shared" ref="G315" si="80">G311-G306</f>
        <v>6</v>
      </c>
      <c r="H315" s="228"/>
      <c r="I315" s="865"/>
      <c r="J315" s="865"/>
      <c r="K315" s="261" t="s">
        <v>27</v>
      </c>
      <c r="L315" s="220">
        <f t="shared" ref="L315:O315" si="81">L311-L306</f>
        <v>-110</v>
      </c>
      <c r="M315" s="221">
        <f t="shared" si="81"/>
        <v>38</v>
      </c>
      <c r="N315" s="221">
        <f t="shared" si="81"/>
        <v>93</v>
      </c>
      <c r="O315" s="221">
        <f t="shared" si="81"/>
        <v>62</v>
      </c>
      <c r="P315" s="226">
        <f>P311-P306</f>
        <v>298</v>
      </c>
      <c r="Q315" s="391">
        <f t="shared" ref="Q315" si="82">Q311-Q306</f>
        <v>74</v>
      </c>
      <c r="R315" s="878"/>
      <c r="S315" s="915"/>
      <c r="T315" s="915"/>
    </row>
    <row r="316" spans="1:20" x14ac:dyDescent="0.2">
      <c r="A316" s="295" t="s">
        <v>52</v>
      </c>
      <c r="B316" s="362">
        <v>57</v>
      </c>
      <c r="C316" s="321">
        <v>57</v>
      </c>
      <c r="D316" s="321">
        <v>17</v>
      </c>
      <c r="E316" s="321">
        <v>57</v>
      </c>
      <c r="F316" s="321">
        <v>58</v>
      </c>
      <c r="G316" s="270">
        <f>SUM(B316:F316)</f>
        <v>246</v>
      </c>
      <c r="H316" s="865" t="s">
        <v>56</v>
      </c>
      <c r="I316" s="271">
        <f>E302-G316</f>
        <v>5</v>
      </c>
      <c r="J316" s="312">
        <f>I316/E302</f>
        <v>1.9920318725099601E-2</v>
      </c>
      <c r="K316" s="295" t="s">
        <v>52</v>
      </c>
      <c r="L316" s="362">
        <v>57</v>
      </c>
      <c r="M316" s="321">
        <v>57</v>
      </c>
      <c r="N316" s="321">
        <v>17</v>
      </c>
      <c r="O316" s="321">
        <v>57</v>
      </c>
      <c r="P316" s="321">
        <v>58</v>
      </c>
      <c r="Q316" s="270">
        <f>SUM(L316:P316)</f>
        <v>246</v>
      </c>
      <c r="R316" s="915" t="s">
        <v>56</v>
      </c>
      <c r="S316" s="271">
        <f>E302-Q316</f>
        <v>5</v>
      </c>
      <c r="T316" s="312">
        <f>S316/E302</f>
        <v>1.9920318725099601E-2</v>
      </c>
    </row>
    <row r="317" spans="1:20" x14ac:dyDescent="0.2">
      <c r="A317" s="295" t="s">
        <v>28</v>
      </c>
      <c r="B317" s="218">
        <v>140.5</v>
      </c>
      <c r="C317" s="867">
        <v>141.5</v>
      </c>
      <c r="D317" s="867">
        <v>140.5</v>
      </c>
      <c r="E317" s="867">
        <v>141.5</v>
      </c>
      <c r="F317" s="867">
        <v>141</v>
      </c>
      <c r="G317" s="222"/>
      <c r="H317" s="865" t="s">
        <v>57</v>
      </c>
      <c r="I317" s="865">
        <v>139.61000000000001</v>
      </c>
      <c r="J317" s="228"/>
      <c r="K317" s="295" t="s">
        <v>28</v>
      </c>
      <c r="L317" s="218">
        <v>140.5</v>
      </c>
      <c r="M317" s="916">
        <v>141.5</v>
      </c>
      <c r="N317" s="916">
        <v>140.5</v>
      </c>
      <c r="O317" s="916">
        <v>141.5</v>
      </c>
      <c r="P317" s="916">
        <v>141</v>
      </c>
      <c r="Q317" s="222"/>
      <c r="R317" s="915" t="s">
        <v>57</v>
      </c>
      <c r="S317" s="915">
        <v>139.61000000000001</v>
      </c>
      <c r="T317" s="878"/>
    </row>
    <row r="318" spans="1:20" ht="13.5" thickBot="1" x14ac:dyDescent="0.25">
      <c r="A318" s="297" t="s">
        <v>26</v>
      </c>
      <c r="B318" s="471">
        <f>B317-B307</f>
        <v>4.5</v>
      </c>
      <c r="C318" s="472">
        <f t="shared" ref="C318:F318" si="83">C317-C307</f>
        <v>4.5</v>
      </c>
      <c r="D318" s="472">
        <f t="shared" si="83"/>
        <v>4.5</v>
      </c>
      <c r="E318" s="472">
        <f t="shared" si="83"/>
        <v>4.5</v>
      </c>
      <c r="F318" s="472">
        <f t="shared" si="83"/>
        <v>4</v>
      </c>
      <c r="G318" s="223"/>
      <c r="H318" s="865" t="s">
        <v>26</v>
      </c>
      <c r="I318" s="215">
        <f>I317-G303</f>
        <v>8.3100000000000023</v>
      </c>
      <c r="J318" s="865"/>
      <c r="K318" s="297" t="s">
        <v>26</v>
      </c>
      <c r="L318" s="471">
        <f>L317-L307</f>
        <v>4.5</v>
      </c>
      <c r="M318" s="472">
        <f t="shared" ref="M318:P318" si="84">M317-M307</f>
        <v>4.5</v>
      </c>
      <c r="N318" s="472">
        <f t="shared" si="84"/>
        <v>4.5</v>
      </c>
      <c r="O318" s="472">
        <f t="shared" si="84"/>
        <v>4.5</v>
      </c>
      <c r="P318" s="472">
        <f t="shared" si="84"/>
        <v>4</v>
      </c>
      <c r="Q318" s="223"/>
      <c r="R318" s="915" t="s">
        <v>26</v>
      </c>
      <c r="S318" s="215">
        <f>S317-G303</f>
        <v>8.3100000000000023</v>
      </c>
      <c r="T318" s="915"/>
    </row>
    <row r="319" spans="1:20" s="928" customFormat="1" x14ac:dyDescent="0.2"/>
    <row r="320" spans="1:20" ht="13.5" thickBot="1" x14ac:dyDescent="0.25"/>
    <row r="321" spans="1:10" ht="13.5" thickBot="1" x14ac:dyDescent="0.25">
      <c r="A321" s="278" t="s">
        <v>341</v>
      </c>
      <c r="B321" s="1137" t="s">
        <v>53</v>
      </c>
      <c r="C321" s="1138"/>
      <c r="D321" s="1138"/>
      <c r="E321" s="1138"/>
      <c r="F321" s="1139"/>
      <c r="G321" s="1134" t="s">
        <v>0</v>
      </c>
      <c r="H321" s="917">
        <v>57</v>
      </c>
      <c r="I321" s="917"/>
      <c r="J321" s="917"/>
    </row>
    <row r="322" spans="1:10" x14ac:dyDescent="0.2">
      <c r="A322" s="231" t="s">
        <v>2</v>
      </c>
      <c r="B322" s="301">
        <v>1</v>
      </c>
      <c r="C322" s="225">
        <v>2</v>
      </c>
      <c r="D322" s="225">
        <v>3</v>
      </c>
      <c r="E322" s="225">
        <v>4</v>
      </c>
      <c r="F322" s="414">
        <v>5</v>
      </c>
      <c r="G322" s="1200"/>
      <c r="H322" s="917"/>
      <c r="I322" s="917"/>
      <c r="J322" s="877"/>
    </row>
    <row r="323" spans="1:10" x14ac:dyDescent="0.2">
      <c r="A323" s="236" t="s">
        <v>3</v>
      </c>
      <c r="B323" s="355">
        <v>3950</v>
      </c>
      <c r="C323" s="356">
        <v>3950</v>
      </c>
      <c r="D323" s="356">
        <v>3950</v>
      </c>
      <c r="E323" s="356">
        <v>3950</v>
      </c>
      <c r="F323" s="467">
        <v>3950</v>
      </c>
      <c r="G323" s="466">
        <v>3950</v>
      </c>
      <c r="H323" s="917"/>
      <c r="I323" s="917"/>
      <c r="J323" s="877"/>
    </row>
    <row r="324" spans="1:10" x14ac:dyDescent="0.2">
      <c r="A324" s="242" t="s">
        <v>6</v>
      </c>
      <c r="B324" s="306">
        <v>3515</v>
      </c>
      <c r="C324" s="307">
        <v>3795</v>
      </c>
      <c r="D324" s="307">
        <v>4046</v>
      </c>
      <c r="E324" s="307">
        <v>4016</v>
      </c>
      <c r="F324" s="407">
        <v>4291</v>
      </c>
      <c r="G324" s="397">
        <v>3915</v>
      </c>
      <c r="H324" s="917"/>
      <c r="I324" s="917"/>
      <c r="J324" s="917"/>
    </row>
    <row r="325" spans="1:10" x14ac:dyDescent="0.2">
      <c r="A325" s="231" t="s">
        <v>7</v>
      </c>
      <c r="B325" s="480">
        <v>93.3</v>
      </c>
      <c r="C325" s="675">
        <v>93.3</v>
      </c>
      <c r="D325" s="675">
        <v>100</v>
      </c>
      <c r="E325" s="675">
        <v>93.3</v>
      </c>
      <c r="F325" s="481">
        <v>100</v>
      </c>
      <c r="G325" s="591">
        <v>70.8</v>
      </c>
      <c r="H325" s="917"/>
      <c r="I325" s="917"/>
      <c r="J325" s="917"/>
    </row>
    <row r="326" spans="1:10" x14ac:dyDescent="0.2">
      <c r="A326" s="231" t="s">
        <v>8</v>
      </c>
      <c r="B326" s="482">
        <v>6.6000000000000003E-2</v>
      </c>
      <c r="C326" s="253">
        <v>4.5999999999999999E-2</v>
      </c>
      <c r="D326" s="253">
        <v>4.7E-2</v>
      </c>
      <c r="E326" s="253">
        <v>5.1999999999999998E-2</v>
      </c>
      <c r="F326" s="254">
        <v>4.1000000000000002E-2</v>
      </c>
      <c r="G326" s="399">
        <v>8.5999999999999993E-2</v>
      </c>
      <c r="H326" s="917"/>
      <c r="I326" s="917"/>
      <c r="J326" s="917"/>
    </row>
    <row r="327" spans="1:10" x14ac:dyDescent="0.2">
      <c r="A327" s="242" t="s">
        <v>1</v>
      </c>
      <c r="B327" s="257">
        <f t="shared" ref="B327:G327" si="85">B324/B323*100-100</f>
        <v>-11.012658227848107</v>
      </c>
      <c r="C327" s="258">
        <f t="shared" si="85"/>
        <v>-3.9240506329113884</v>
      </c>
      <c r="D327" s="258">
        <f t="shared" si="85"/>
        <v>2.4303797468354418</v>
      </c>
      <c r="E327" s="258">
        <f t="shared" si="85"/>
        <v>1.6708860759493689</v>
      </c>
      <c r="F327" s="259">
        <f t="shared" si="85"/>
        <v>8.6329113924050773</v>
      </c>
      <c r="G327" s="390">
        <f t="shared" si="85"/>
        <v>-0.88607594936709688</v>
      </c>
      <c r="H327" s="926"/>
      <c r="I327" s="917"/>
      <c r="J327" s="917"/>
    </row>
    <row r="328" spans="1:10" ht="13.5" thickBot="1" x14ac:dyDescent="0.25">
      <c r="A328" s="261" t="s">
        <v>27</v>
      </c>
      <c r="B328" s="220">
        <f t="shared" ref="B328:G328" si="86">B324-L311</f>
        <v>-239</v>
      </c>
      <c r="C328" s="221">
        <f t="shared" si="86"/>
        <v>-107</v>
      </c>
      <c r="D328" s="221">
        <f t="shared" si="86"/>
        <v>89</v>
      </c>
      <c r="E328" s="221">
        <f t="shared" si="86"/>
        <v>90</v>
      </c>
      <c r="F328" s="226">
        <f t="shared" si="86"/>
        <v>129</v>
      </c>
      <c r="G328" s="391">
        <f t="shared" si="86"/>
        <v>-23</v>
      </c>
      <c r="H328" s="878"/>
      <c r="I328" s="917"/>
      <c r="J328" s="917"/>
    </row>
    <row r="329" spans="1:10" x14ac:dyDescent="0.2">
      <c r="A329" s="295" t="s">
        <v>52</v>
      </c>
      <c r="B329" s="362">
        <v>57</v>
      </c>
      <c r="C329" s="321">
        <v>57</v>
      </c>
      <c r="D329" s="321">
        <v>17</v>
      </c>
      <c r="E329" s="321">
        <v>57</v>
      </c>
      <c r="F329" s="321">
        <v>58</v>
      </c>
      <c r="G329" s="270">
        <f>SUM(B329:F329)</f>
        <v>246</v>
      </c>
      <c r="H329" s="917" t="s">
        <v>56</v>
      </c>
      <c r="I329" s="271">
        <f>G316-G329</f>
        <v>0</v>
      </c>
      <c r="J329" s="312">
        <f>I329/G316</f>
        <v>0</v>
      </c>
    </row>
    <row r="330" spans="1:10" x14ac:dyDescent="0.2">
      <c r="A330" s="295" t="s">
        <v>28</v>
      </c>
      <c r="B330" s="218">
        <v>144.5</v>
      </c>
      <c r="C330" s="918">
        <v>145</v>
      </c>
      <c r="D330" s="918">
        <v>144</v>
      </c>
      <c r="E330" s="918">
        <v>145</v>
      </c>
      <c r="F330" s="918">
        <v>144</v>
      </c>
      <c r="G330" s="222"/>
      <c r="H330" s="917" t="s">
        <v>57</v>
      </c>
      <c r="I330" s="917">
        <v>141.11000000000001</v>
      </c>
      <c r="J330" s="878"/>
    </row>
    <row r="331" spans="1:10" ht="13.5" thickBot="1" x14ac:dyDescent="0.25">
      <c r="A331" s="297" t="s">
        <v>26</v>
      </c>
      <c r="B331" s="471">
        <f>B330-B317</f>
        <v>4</v>
      </c>
      <c r="C331" s="472">
        <f>C330-C317</f>
        <v>3.5</v>
      </c>
      <c r="D331" s="472">
        <f>D330-D317</f>
        <v>3.5</v>
      </c>
      <c r="E331" s="472">
        <f>E330-E317</f>
        <v>3.5</v>
      </c>
      <c r="F331" s="472">
        <f>F330-F317</f>
        <v>3</v>
      </c>
      <c r="G331" s="223"/>
      <c r="H331" s="917" t="s">
        <v>26</v>
      </c>
      <c r="I331" s="215">
        <f>I330-I317</f>
        <v>1.5</v>
      </c>
      <c r="J331" s="917"/>
    </row>
    <row r="332" spans="1:10" x14ac:dyDescent="0.2">
      <c r="B332" s="553" t="s">
        <v>76</v>
      </c>
      <c r="C332" s="553" t="s">
        <v>76</v>
      </c>
    </row>
    <row r="333" spans="1:10" ht="13.5" thickBot="1" x14ac:dyDescent="0.25"/>
    <row r="334" spans="1:10" ht="13.5" thickBot="1" x14ac:dyDescent="0.25">
      <c r="A334" s="278" t="s">
        <v>343</v>
      </c>
      <c r="B334" s="1137" t="s">
        <v>53</v>
      </c>
      <c r="C334" s="1138"/>
      <c r="D334" s="1138"/>
      <c r="E334" s="1138"/>
      <c r="F334" s="1139"/>
      <c r="G334" s="1134" t="s">
        <v>0</v>
      </c>
      <c r="H334" s="933">
        <v>64</v>
      </c>
      <c r="I334" s="933"/>
      <c r="J334" s="933"/>
    </row>
    <row r="335" spans="1:10" x14ac:dyDescent="0.2">
      <c r="A335" s="231" t="s">
        <v>2</v>
      </c>
      <c r="B335" s="301">
        <v>1</v>
      </c>
      <c r="C335" s="225">
        <v>2</v>
      </c>
      <c r="D335" s="225">
        <v>3</v>
      </c>
      <c r="E335" s="225">
        <v>4</v>
      </c>
      <c r="F335" s="414">
        <v>5</v>
      </c>
      <c r="G335" s="1200"/>
      <c r="H335" s="933"/>
      <c r="I335" s="933"/>
      <c r="J335" s="877"/>
    </row>
    <row r="336" spans="1:10" x14ac:dyDescent="0.2">
      <c r="A336" s="236" t="s">
        <v>3</v>
      </c>
      <c r="B336" s="355">
        <v>4040</v>
      </c>
      <c r="C336" s="356">
        <v>4040</v>
      </c>
      <c r="D336" s="356">
        <v>4040</v>
      </c>
      <c r="E336" s="356">
        <v>4040</v>
      </c>
      <c r="F336" s="467">
        <v>4040</v>
      </c>
      <c r="G336" s="466">
        <v>4040</v>
      </c>
      <c r="H336" s="933"/>
      <c r="I336" s="933"/>
      <c r="J336" s="877"/>
    </row>
    <row r="337" spans="1:10" ht="12.6" customHeight="1" x14ac:dyDescent="0.2">
      <c r="A337" s="242" t="s">
        <v>6</v>
      </c>
      <c r="B337" s="306">
        <v>4059.2857142857142</v>
      </c>
      <c r="C337" s="307">
        <v>4192.666666666667</v>
      </c>
      <c r="D337" s="307">
        <v>4257.5</v>
      </c>
      <c r="E337" s="307">
        <v>4059.375</v>
      </c>
      <c r="F337" s="407">
        <v>4468</v>
      </c>
      <c r="G337" s="953">
        <v>4198.75</v>
      </c>
      <c r="H337" s="1189" t="s">
        <v>344</v>
      </c>
      <c r="I337" s="1190"/>
      <c r="J337" s="1190"/>
    </row>
    <row r="338" spans="1:10" x14ac:dyDescent="0.2">
      <c r="A338" s="231" t="s">
        <v>7</v>
      </c>
      <c r="B338" s="480">
        <v>92.857142857142861</v>
      </c>
      <c r="C338" s="675">
        <v>80</v>
      </c>
      <c r="D338" s="675">
        <v>100</v>
      </c>
      <c r="E338" s="675">
        <v>81.25</v>
      </c>
      <c r="F338" s="481">
        <v>86.666666666666671</v>
      </c>
      <c r="G338" s="591">
        <v>79.6875</v>
      </c>
      <c r="H338" s="878" t="s">
        <v>345</v>
      </c>
      <c r="I338" s="933"/>
      <c r="J338" s="933"/>
    </row>
    <row r="339" spans="1:10" x14ac:dyDescent="0.2">
      <c r="A339" s="231" t="s">
        <v>8</v>
      </c>
      <c r="B339" s="482">
        <v>6.9369092961133361E-2</v>
      </c>
      <c r="C339" s="253">
        <v>7.6934798811648872E-2</v>
      </c>
      <c r="D339" s="253">
        <v>4.2225288052488069E-2</v>
      </c>
      <c r="E339" s="253">
        <v>7.3982347705940157E-2</v>
      </c>
      <c r="F339" s="254">
        <v>6.4651844988847115E-2</v>
      </c>
      <c r="G339" s="399">
        <v>7.9770652614089943E-2</v>
      </c>
      <c r="H339" s="933"/>
      <c r="I339" s="933"/>
      <c r="J339" s="933"/>
    </row>
    <row r="340" spans="1:10" x14ac:dyDescent="0.2">
      <c r="A340" s="242" t="s">
        <v>1</v>
      </c>
      <c r="B340" s="257">
        <f t="shared" ref="B340:G340" si="87">B337/B336*100-100</f>
        <v>0.47736916548797126</v>
      </c>
      <c r="C340" s="258">
        <f t="shared" si="87"/>
        <v>3.778877887788795</v>
      </c>
      <c r="D340" s="258">
        <f t="shared" si="87"/>
        <v>5.3836633663366484</v>
      </c>
      <c r="E340" s="258">
        <f t="shared" si="87"/>
        <v>0.47957920792079278</v>
      </c>
      <c r="F340" s="259">
        <f t="shared" si="87"/>
        <v>10.594059405940598</v>
      </c>
      <c r="G340" s="954">
        <f t="shared" si="87"/>
        <v>3.9294554455445478</v>
      </c>
      <c r="H340" s="926"/>
      <c r="I340" s="933"/>
      <c r="J340" s="933"/>
    </row>
    <row r="341" spans="1:10" ht="13.5" thickBot="1" x14ac:dyDescent="0.25">
      <c r="A341" s="261" t="s">
        <v>27</v>
      </c>
      <c r="B341" s="220">
        <f>B337-B324</f>
        <v>544.28571428571422</v>
      </c>
      <c r="C341" s="221">
        <f t="shared" ref="C341:F341" si="88">C337-C324</f>
        <v>397.66666666666697</v>
      </c>
      <c r="D341" s="221">
        <f t="shared" si="88"/>
        <v>211.5</v>
      </c>
      <c r="E341" s="221">
        <f t="shared" si="88"/>
        <v>43.375</v>
      </c>
      <c r="F341" s="226">
        <f t="shared" si="88"/>
        <v>177</v>
      </c>
      <c r="G341" s="391">
        <f>G337-G324</f>
        <v>283.75</v>
      </c>
      <c r="H341" s="878"/>
      <c r="I341" s="933"/>
      <c r="J341" s="933"/>
    </row>
    <row r="342" spans="1:10" x14ac:dyDescent="0.2">
      <c r="A342" s="295" t="s">
        <v>52</v>
      </c>
      <c r="B342" s="362">
        <v>57</v>
      </c>
      <c r="C342" s="321">
        <v>56</v>
      </c>
      <c r="D342" s="321">
        <v>14</v>
      </c>
      <c r="E342" s="321">
        <v>55</v>
      </c>
      <c r="F342" s="321">
        <v>56</v>
      </c>
      <c r="G342" s="270">
        <f>SUM(B342:F342)</f>
        <v>238</v>
      </c>
      <c r="H342" s="933" t="s">
        <v>56</v>
      </c>
      <c r="I342" s="271">
        <f>G329-G342</f>
        <v>8</v>
      </c>
      <c r="J342" s="312">
        <f>I342/G329</f>
        <v>3.2520325203252036E-2</v>
      </c>
    </row>
    <row r="343" spans="1:10" x14ac:dyDescent="0.2">
      <c r="A343" s="295" t="s">
        <v>28</v>
      </c>
      <c r="B343" s="218">
        <v>147.5</v>
      </c>
      <c r="C343" s="934">
        <v>147.5</v>
      </c>
      <c r="D343" s="934">
        <v>146.5</v>
      </c>
      <c r="E343" s="934">
        <v>148</v>
      </c>
      <c r="F343" s="934">
        <v>146.5</v>
      </c>
      <c r="G343" s="222"/>
      <c r="H343" s="933" t="s">
        <v>57</v>
      </c>
      <c r="I343" s="933">
        <v>146.47</v>
      </c>
      <c r="J343" s="878"/>
    </row>
    <row r="344" spans="1:10" ht="13.5" thickBot="1" x14ac:dyDescent="0.25">
      <c r="A344" s="297" t="s">
        <v>26</v>
      </c>
      <c r="B344" s="471">
        <f>B343-B330</f>
        <v>3</v>
      </c>
      <c r="C344" s="472">
        <f>C343-C330</f>
        <v>2.5</v>
      </c>
      <c r="D344" s="472">
        <f>D343-D330</f>
        <v>2.5</v>
      </c>
      <c r="E344" s="472">
        <f>E343-E330</f>
        <v>3</v>
      </c>
      <c r="F344" s="472">
        <f>F343-F330</f>
        <v>2.5</v>
      </c>
      <c r="G344" s="223"/>
      <c r="H344" s="933" t="s">
        <v>26</v>
      </c>
      <c r="I344" s="215">
        <f>I343-I330</f>
        <v>5.3599999999999852</v>
      </c>
      <c r="J344" s="933"/>
    </row>
    <row r="346" spans="1:10" ht="13.5" thickBot="1" x14ac:dyDescent="0.25"/>
    <row r="347" spans="1:10" ht="13.5" thickBot="1" x14ac:dyDescent="0.25">
      <c r="A347" s="278" t="s">
        <v>346</v>
      </c>
      <c r="B347" s="1137" t="s">
        <v>53</v>
      </c>
      <c r="C347" s="1138"/>
      <c r="D347" s="1138"/>
      <c r="E347" s="1138"/>
      <c r="F347" s="1139"/>
      <c r="G347" s="1134" t="s">
        <v>0</v>
      </c>
      <c r="H347" s="955">
        <v>64</v>
      </c>
      <c r="I347" s="955"/>
      <c r="J347" s="955"/>
    </row>
    <row r="348" spans="1:10" x14ac:dyDescent="0.2">
      <c r="A348" s="231" t="s">
        <v>2</v>
      </c>
      <c r="B348" s="301">
        <v>1</v>
      </c>
      <c r="C348" s="225">
        <v>2</v>
      </c>
      <c r="D348" s="225">
        <v>3</v>
      </c>
      <c r="E348" s="225">
        <v>4</v>
      </c>
      <c r="F348" s="414">
        <v>5</v>
      </c>
      <c r="G348" s="1200"/>
      <c r="H348" s="955"/>
      <c r="I348" s="955"/>
      <c r="J348" s="877"/>
    </row>
    <row r="349" spans="1:10" x14ac:dyDescent="0.2">
      <c r="A349" s="236" t="s">
        <v>3</v>
      </c>
      <c r="B349" s="355">
        <v>4110</v>
      </c>
      <c r="C349" s="356">
        <v>4110</v>
      </c>
      <c r="D349" s="356">
        <v>4110</v>
      </c>
      <c r="E349" s="356">
        <v>4110</v>
      </c>
      <c r="F349" s="467">
        <v>4110</v>
      </c>
      <c r="G349" s="466">
        <v>4110</v>
      </c>
      <c r="H349" s="955"/>
      <c r="I349" s="955"/>
      <c r="J349" s="877"/>
    </row>
    <row r="350" spans="1:10" x14ac:dyDescent="0.2">
      <c r="A350" s="242" t="s">
        <v>6</v>
      </c>
      <c r="B350" s="306">
        <v>3984</v>
      </c>
      <c r="C350" s="307">
        <v>4219</v>
      </c>
      <c r="D350" s="307">
        <v>4594</v>
      </c>
      <c r="E350" s="307">
        <v>4244</v>
      </c>
      <c r="F350" s="407">
        <v>4508</v>
      </c>
      <c r="G350" s="397">
        <v>4266</v>
      </c>
      <c r="H350" s="1187"/>
      <c r="I350" s="1188"/>
      <c r="J350" s="1188"/>
    </row>
    <row r="351" spans="1:10" x14ac:dyDescent="0.2">
      <c r="A351" s="231" t="s">
        <v>7</v>
      </c>
      <c r="B351" s="480">
        <v>100</v>
      </c>
      <c r="C351" s="675">
        <v>93.3</v>
      </c>
      <c r="D351" s="675">
        <v>100</v>
      </c>
      <c r="E351" s="675">
        <v>80</v>
      </c>
      <c r="F351" s="481">
        <v>100</v>
      </c>
      <c r="G351" s="591">
        <v>78.5</v>
      </c>
      <c r="H351" s="527"/>
      <c r="I351" s="880"/>
      <c r="J351" s="880"/>
    </row>
    <row r="352" spans="1:10" x14ac:dyDescent="0.2">
      <c r="A352" s="231" t="s">
        <v>8</v>
      </c>
      <c r="B352" s="482">
        <v>4.7E-2</v>
      </c>
      <c r="C352" s="253">
        <v>5.8999999999999997E-2</v>
      </c>
      <c r="D352" s="253">
        <v>5.0999999999999997E-2</v>
      </c>
      <c r="E352" s="253">
        <v>6.0999999999999999E-2</v>
      </c>
      <c r="F352" s="254">
        <v>4.4999999999999998E-2</v>
      </c>
      <c r="G352" s="399">
        <v>7.0000000000000007E-2</v>
      </c>
      <c r="H352" s="955"/>
      <c r="I352" s="955"/>
      <c r="J352" s="955"/>
    </row>
    <row r="353" spans="1:10" x14ac:dyDescent="0.2">
      <c r="A353" s="242" t="s">
        <v>1</v>
      </c>
      <c r="B353" s="257">
        <f t="shared" ref="B353:G353" si="89">B350/B349*100-100</f>
        <v>-3.0656934306569354</v>
      </c>
      <c r="C353" s="258">
        <f t="shared" si="89"/>
        <v>2.6520681265206747</v>
      </c>
      <c r="D353" s="258">
        <f t="shared" si="89"/>
        <v>11.776155717761554</v>
      </c>
      <c r="E353" s="258">
        <f t="shared" si="89"/>
        <v>3.2603406326034019</v>
      </c>
      <c r="F353" s="259">
        <f t="shared" si="89"/>
        <v>9.6836982968369796</v>
      </c>
      <c r="G353" s="390">
        <f t="shared" si="89"/>
        <v>3.7956204379562024</v>
      </c>
      <c r="H353" s="926"/>
      <c r="I353" s="955"/>
      <c r="J353" s="955"/>
    </row>
    <row r="354" spans="1:10" ht="13.5" thickBot="1" x14ac:dyDescent="0.25">
      <c r="A354" s="261" t="s">
        <v>27</v>
      </c>
      <c r="B354" s="220">
        <f>B350-B337</f>
        <v>-75.285714285714221</v>
      </c>
      <c r="C354" s="221">
        <f t="shared" ref="C354:F354" si="90">C350-C337</f>
        <v>26.33333333333303</v>
      </c>
      <c r="D354" s="221">
        <f t="shared" si="90"/>
        <v>336.5</v>
      </c>
      <c r="E354" s="221">
        <f t="shared" si="90"/>
        <v>184.625</v>
      </c>
      <c r="F354" s="226">
        <f t="shared" si="90"/>
        <v>40</v>
      </c>
      <c r="G354" s="391">
        <f>G350-G337</f>
        <v>67.25</v>
      </c>
      <c r="H354" s="878"/>
      <c r="I354" s="955"/>
      <c r="J354" s="955"/>
    </row>
    <row r="355" spans="1:10" x14ac:dyDescent="0.2">
      <c r="A355" s="295" t="s">
        <v>52</v>
      </c>
      <c r="B355" s="362">
        <v>57</v>
      </c>
      <c r="C355" s="321">
        <v>56</v>
      </c>
      <c r="D355" s="321">
        <v>13</v>
      </c>
      <c r="E355" s="321">
        <v>55</v>
      </c>
      <c r="F355" s="321">
        <v>56</v>
      </c>
      <c r="G355" s="270">
        <f>SUM(B355:F355)</f>
        <v>237</v>
      </c>
      <c r="H355" s="955" t="s">
        <v>56</v>
      </c>
      <c r="I355" s="271">
        <f>G342-G355</f>
        <v>1</v>
      </c>
      <c r="J355" s="312">
        <f>I355/G342</f>
        <v>4.2016806722689074E-3</v>
      </c>
    </row>
    <row r="356" spans="1:10" x14ac:dyDescent="0.2">
      <c r="A356" s="295" t="s">
        <v>28</v>
      </c>
      <c r="B356" s="218">
        <v>150</v>
      </c>
      <c r="C356" s="956">
        <v>150</v>
      </c>
      <c r="D356" s="956">
        <v>148</v>
      </c>
      <c r="E356" s="956">
        <v>150.5</v>
      </c>
      <c r="F356" s="956">
        <v>148</v>
      </c>
      <c r="G356" s="222"/>
      <c r="H356" s="955" t="s">
        <v>57</v>
      </c>
      <c r="I356" s="955">
        <v>147.32</v>
      </c>
      <c r="J356" s="878"/>
    </row>
    <row r="357" spans="1:10" ht="13.5" thickBot="1" x14ac:dyDescent="0.25">
      <c r="A357" s="297" t="s">
        <v>26</v>
      </c>
      <c r="B357" s="471">
        <f>B356-B343</f>
        <v>2.5</v>
      </c>
      <c r="C357" s="472">
        <f>C356-C343</f>
        <v>2.5</v>
      </c>
      <c r="D357" s="472">
        <f>D356-D343</f>
        <v>1.5</v>
      </c>
      <c r="E357" s="472">
        <f>E356-E343</f>
        <v>2.5</v>
      </c>
      <c r="F357" s="472">
        <f>F356-F343</f>
        <v>1.5</v>
      </c>
      <c r="G357" s="223"/>
      <c r="H357" s="955" t="s">
        <v>26</v>
      </c>
      <c r="I357" s="215">
        <f>I356-I343</f>
        <v>0.84999999999999432</v>
      </c>
      <c r="J357" s="955"/>
    </row>
    <row r="358" spans="1:10" x14ac:dyDescent="0.2">
      <c r="D358" s="200" t="s">
        <v>76</v>
      </c>
    </row>
    <row r="359" spans="1:10" ht="13.5" thickBot="1" x14ac:dyDescent="0.25"/>
    <row r="360" spans="1:10" ht="13.5" thickBot="1" x14ac:dyDescent="0.25">
      <c r="A360" s="278" t="s">
        <v>347</v>
      </c>
      <c r="B360" s="1137" t="s">
        <v>53</v>
      </c>
      <c r="C360" s="1138"/>
      <c r="D360" s="1138"/>
      <c r="E360" s="1138"/>
      <c r="F360" s="1139"/>
      <c r="G360" s="1134" t="s">
        <v>0</v>
      </c>
      <c r="H360" s="961">
        <v>65</v>
      </c>
      <c r="I360" s="961"/>
      <c r="J360" s="961"/>
    </row>
    <row r="361" spans="1:10" x14ac:dyDescent="0.2">
      <c r="A361" s="231" t="s">
        <v>2</v>
      </c>
      <c r="B361" s="301">
        <v>1</v>
      </c>
      <c r="C361" s="225">
        <v>2</v>
      </c>
      <c r="D361" s="225">
        <v>3</v>
      </c>
      <c r="E361" s="225">
        <v>4</v>
      </c>
      <c r="F361" s="414">
        <v>5</v>
      </c>
      <c r="G361" s="1200"/>
      <c r="H361" s="961"/>
      <c r="I361" s="961"/>
      <c r="J361" s="877"/>
    </row>
    <row r="362" spans="1:10" x14ac:dyDescent="0.2">
      <c r="A362" s="236" t="s">
        <v>3</v>
      </c>
      <c r="B362" s="355">
        <v>4170</v>
      </c>
      <c r="C362" s="356">
        <v>4170</v>
      </c>
      <c r="D362" s="356">
        <v>4170</v>
      </c>
      <c r="E362" s="356">
        <v>4170</v>
      </c>
      <c r="F362" s="467">
        <v>4170</v>
      </c>
      <c r="G362" s="466">
        <v>4170</v>
      </c>
      <c r="H362" s="961"/>
      <c r="I362" s="961"/>
      <c r="J362" s="877"/>
    </row>
    <row r="363" spans="1:10" x14ac:dyDescent="0.2">
      <c r="A363" s="242" t="s">
        <v>6</v>
      </c>
      <c r="B363" s="306">
        <v>4009</v>
      </c>
      <c r="C363" s="307">
        <v>4136</v>
      </c>
      <c r="D363" s="307">
        <v>4512</v>
      </c>
      <c r="E363" s="307">
        <v>4384</v>
      </c>
      <c r="F363" s="407">
        <v>4402</v>
      </c>
      <c r="G363" s="397">
        <v>4254</v>
      </c>
      <c r="H363" s="1187"/>
      <c r="I363" s="1188"/>
      <c r="J363" s="1188"/>
    </row>
    <row r="364" spans="1:10" x14ac:dyDescent="0.2">
      <c r="A364" s="231" t="s">
        <v>7</v>
      </c>
      <c r="B364" s="480">
        <v>86.7</v>
      </c>
      <c r="C364" s="675">
        <v>100</v>
      </c>
      <c r="D364" s="675">
        <v>10</v>
      </c>
      <c r="E364" s="675">
        <v>93.3</v>
      </c>
      <c r="F364" s="481">
        <v>93.3</v>
      </c>
      <c r="G364" s="591">
        <v>80</v>
      </c>
      <c r="H364" s="527"/>
      <c r="I364" s="880"/>
      <c r="J364" s="880"/>
    </row>
    <row r="365" spans="1:10" x14ac:dyDescent="0.2">
      <c r="A365" s="231" t="s">
        <v>8</v>
      </c>
      <c r="B365" s="482">
        <v>7.9000000000000001E-2</v>
      </c>
      <c r="C365" s="253">
        <v>5.1999999999999998E-2</v>
      </c>
      <c r="D365" s="253">
        <v>6.5000000000000002E-2</v>
      </c>
      <c r="E365" s="253">
        <v>6.0999999999999999E-2</v>
      </c>
      <c r="F365" s="254">
        <v>6.5000000000000002E-2</v>
      </c>
      <c r="G365" s="399">
        <v>7.4999999999999997E-2</v>
      </c>
      <c r="H365" s="961"/>
      <c r="I365" s="961"/>
      <c r="J365" s="961"/>
    </row>
    <row r="366" spans="1:10" x14ac:dyDescent="0.2">
      <c r="A366" s="242" t="s">
        <v>1</v>
      </c>
      <c r="B366" s="257">
        <f t="shared" ref="B366:G366" si="91">B363/B362*100-100</f>
        <v>-3.860911270983209</v>
      </c>
      <c r="C366" s="258">
        <f t="shared" si="91"/>
        <v>-0.81534772182254756</v>
      </c>
      <c r="D366" s="258">
        <f t="shared" si="91"/>
        <v>8.2014388489208585</v>
      </c>
      <c r="E366" s="258">
        <f t="shared" si="91"/>
        <v>5.1318944844124701</v>
      </c>
      <c r="F366" s="259">
        <f t="shared" si="91"/>
        <v>5.5635491606714567</v>
      </c>
      <c r="G366" s="390">
        <f t="shared" si="91"/>
        <v>2.0143884892086277</v>
      </c>
      <c r="H366" s="926"/>
      <c r="I366" s="961"/>
      <c r="J366" s="961"/>
    </row>
    <row r="367" spans="1:10" ht="13.5" thickBot="1" x14ac:dyDescent="0.25">
      <c r="A367" s="261" t="s">
        <v>27</v>
      </c>
      <c r="B367" s="220">
        <f>B363-B350</f>
        <v>25</v>
      </c>
      <c r="C367" s="221">
        <f t="shared" ref="C367:F367" si="92">C363-C350</f>
        <v>-83</v>
      </c>
      <c r="D367" s="221">
        <f t="shared" si="92"/>
        <v>-82</v>
      </c>
      <c r="E367" s="221">
        <f t="shared" si="92"/>
        <v>140</v>
      </c>
      <c r="F367" s="226">
        <f t="shared" si="92"/>
        <v>-106</v>
      </c>
      <c r="G367" s="391">
        <f>G363-G350</f>
        <v>-12</v>
      </c>
      <c r="H367" s="878"/>
      <c r="I367" s="961"/>
      <c r="J367" s="961"/>
    </row>
    <row r="368" spans="1:10" x14ac:dyDescent="0.2">
      <c r="A368" s="295" t="s">
        <v>52</v>
      </c>
      <c r="B368" s="362">
        <v>57</v>
      </c>
      <c r="C368" s="321">
        <v>56</v>
      </c>
      <c r="D368" s="321">
        <v>13</v>
      </c>
      <c r="E368" s="321">
        <v>55</v>
      </c>
      <c r="F368" s="321">
        <v>55</v>
      </c>
      <c r="G368" s="270">
        <f>SUM(B368:F368)</f>
        <v>236</v>
      </c>
      <c r="H368" s="961" t="s">
        <v>56</v>
      </c>
      <c r="I368" s="271">
        <f>G355-G368</f>
        <v>1</v>
      </c>
      <c r="J368" s="312">
        <f>I368/G355</f>
        <v>4.2194092827004216E-3</v>
      </c>
    </row>
    <row r="369" spans="1:10" x14ac:dyDescent="0.2">
      <c r="A369" s="295" t="s">
        <v>28</v>
      </c>
      <c r="B369" s="218">
        <v>152.5</v>
      </c>
      <c r="C369" s="963">
        <v>152.5</v>
      </c>
      <c r="D369" s="963">
        <v>150</v>
      </c>
      <c r="E369" s="963">
        <v>152</v>
      </c>
      <c r="F369" s="963">
        <v>150.5</v>
      </c>
      <c r="G369" s="222"/>
      <c r="H369" s="961" t="s">
        <v>57</v>
      </c>
      <c r="I369" s="961">
        <v>150</v>
      </c>
      <c r="J369" s="878"/>
    </row>
    <row r="370" spans="1:10" ht="13.5" thickBot="1" x14ac:dyDescent="0.25">
      <c r="A370" s="297" t="s">
        <v>26</v>
      </c>
      <c r="B370" s="471">
        <f>B369-B356</f>
        <v>2.5</v>
      </c>
      <c r="C370" s="472">
        <f>C369-C356</f>
        <v>2.5</v>
      </c>
      <c r="D370" s="472">
        <f>D369-D356</f>
        <v>2</v>
      </c>
      <c r="E370" s="472">
        <f>E369-E356</f>
        <v>1.5</v>
      </c>
      <c r="F370" s="472">
        <f>F369-F356</f>
        <v>2.5</v>
      </c>
      <c r="G370" s="223"/>
      <c r="H370" s="961" t="s">
        <v>26</v>
      </c>
      <c r="I370" s="215">
        <f>I369-I356</f>
        <v>2.6800000000000068</v>
      </c>
      <c r="J370" s="961"/>
    </row>
    <row r="372" spans="1:10" ht="13.5" thickBot="1" x14ac:dyDescent="0.25"/>
    <row r="373" spans="1:10" ht="13.5" thickBot="1" x14ac:dyDescent="0.25">
      <c r="A373" s="278" t="s">
        <v>348</v>
      </c>
      <c r="B373" s="1137" t="s">
        <v>53</v>
      </c>
      <c r="C373" s="1138"/>
      <c r="D373" s="1138"/>
      <c r="E373" s="1138"/>
      <c r="F373" s="1139"/>
      <c r="G373" s="1134" t="s">
        <v>0</v>
      </c>
      <c r="H373" s="965">
        <v>65</v>
      </c>
      <c r="I373" s="965"/>
      <c r="J373" s="965"/>
    </row>
    <row r="374" spans="1:10" x14ac:dyDescent="0.2">
      <c r="A374" s="231" t="s">
        <v>2</v>
      </c>
      <c r="B374" s="301">
        <v>1</v>
      </c>
      <c r="C374" s="225">
        <v>2</v>
      </c>
      <c r="D374" s="225">
        <v>3</v>
      </c>
      <c r="E374" s="225">
        <v>4</v>
      </c>
      <c r="F374" s="414">
        <v>5</v>
      </c>
      <c r="G374" s="1200"/>
      <c r="H374" s="965"/>
      <c r="I374" s="965"/>
      <c r="J374" s="877"/>
    </row>
    <row r="375" spans="1:10" x14ac:dyDescent="0.2">
      <c r="A375" s="236" t="s">
        <v>3</v>
      </c>
      <c r="B375" s="355">
        <v>4220</v>
      </c>
      <c r="C375" s="356">
        <v>4220</v>
      </c>
      <c r="D375" s="356">
        <v>4220</v>
      </c>
      <c r="E375" s="356">
        <v>4220</v>
      </c>
      <c r="F375" s="467">
        <v>4220</v>
      </c>
      <c r="G375" s="466">
        <v>4220</v>
      </c>
      <c r="H375" s="965"/>
      <c r="I375" s="965"/>
      <c r="J375" s="877"/>
    </row>
    <row r="376" spans="1:10" x14ac:dyDescent="0.2">
      <c r="A376" s="242" t="s">
        <v>6</v>
      </c>
      <c r="B376" s="306">
        <v>4118</v>
      </c>
      <c r="C376" s="307">
        <v>4364</v>
      </c>
      <c r="D376" s="307">
        <v>4728</v>
      </c>
      <c r="E376" s="307">
        <v>4533</v>
      </c>
      <c r="F376" s="407">
        <v>4605</v>
      </c>
      <c r="G376" s="397">
        <v>4430</v>
      </c>
      <c r="H376" s="1187"/>
      <c r="I376" s="1188"/>
      <c r="J376" s="1188"/>
    </row>
    <row r="377" spans="1:10" x14ac:dyDescent="0.2">
      <c r="A377" s="231" t="s">
        <v>7</v>
      </c>
      <c r="B377" s="480">
        <v>73.3</v>
      </c>
      <c r="C377" s="675">
        <v>93.3</v>
      </c>
      <c r="D377" s="675">
        <v>100</v>
      </c>
      <c r="E377" s="675">
        <v>93.3</v>
      </c>
      <c r="F377" s="481">
        <v>80</v>
      </c>
      <c r="G377" s="591">
        <v>78.5</v>
      </c>
      <c r="H377" s="527"/>
      <c r="I377" s="880"/>
      <c r="J377" s="880"/>
    </row>
    <row r="378" spans="1:10" x14ac:dyDescent="0.2">
      <c r="A378" s="231" t="s">
        <v>8</v>
      </c>
      <c r="B378" s="482">
        <v>8.7999999999999995E-2</v>
      </c>
      <c r="C378" s="253">
        <v>6.7000000000000004E-2</v>
      </c>
      <c r="D378" s="253">
        <v>5.0999999999999997E-2</v>
      </c>
      <c r="E378" s="253">
        <v>5.6000000000000001E-2</v>
      </c>
      <c r="F378" s="254">
        <v>0.08</v>
      </c>
      <c r="G378" s="399">
        <v>8.3000000000000004E-2</v>
      </c>
      <c r="H378" s="965"/>
      <c r="I378" s="965"/>
      <c r="J378" s="965"/>
    </row>
    <row r="379" spans="1:10" x14ac:dyDescent="0.2">
      <c r="A379" s="242" t="s">
        <v>1</v>
      </c>
      <c r="B379" s="257">
        <f t="shared" ref="B379:G379" si="93">B376/B375*100-100</f>
        <v>-2.4170616113744074</v>
      </c>
      <c r="C379" s="258">
        <f t="shared" si="93"/>
        <v>3.4123222748815039</v>
      </c>
      <c r="D379" s="258">
        <f t="shared" si="93"/>
        <v>12.037914691943129</v>
      </c>
      <c r="E379" s="258">
        <f t="shared" si="93"/>
        <v>7.4170616113744074</v>
      </c>
      <c r="F379" s="259">
        <f t="shared" si="93"/>
        <v>9.1232227488151665</v>
      </c>
      <c r="G379" s="390">
        <f t="shared" si="93"/>
        <v>4.9763033175355389</v>
      </c>
      <c r="H379" s="926"/>
      <c r="I379" s="965"/>
      <c r="J379" s="965"/>
    </row>
    <row r="380" spans="1:10" ht="13.5" thickBot="1" x14ac:dyDescent="0.25">
      <c r="A380" s="261" t="s">
        <v>27</v>
      </c>
      <c r="B380" s="220">
        <f>B376-B363</f>
        <v>109</v>
      </c>
      <c r="C380" s="221">
        <f t="shared" ref="C380:F380" si="94">C376-C363</f>
        <v>228</v>
      </c>
      <c r="D380" s="221">
        <f t="shared" si="94"/>
        <v>216</v>
      </c>
      <c r="E380" s="221">
        <f t="shared" si="94"/>
        <v>149</v>
      </c>
      <c r="F380" s="226">
        <f t="shared" si="94"/>
        <v>203</v>
      </c>
      <c r="G380" s="391">
        <f>G376-G363</f>
        <v>176</v>
      </c>
      <c r="H380" s="878"/>
      <c r="I380" s="965"/>
      <c r="J380" s="965"/>
    </row>
    <row r="381" spans="1:10" x14ac:dyDescent="0.2">
      <c r="A381" s="295" t="s">
        <v>52</v>
      </c>
      <c r="B381" s="362">
        <v>57</v>
      </c>
      <c r="C381" s="321">
        <v>56</v>
      </c>
      <c r="D381" s="321">
        <v>13</v>
      </c>
      <c r="E381" s="321">
        <v>55</v>
      </c>
      <c r="F381" s="321">
        <v>55</v>
      </c>
      <c r="G381" s="270">
        <f>SUM(B381:F381)</f>
        <v>236</v>
      </c>
      <c r="H381" s="965" t="s">
        <v>56</v>
      </c>
      <c r="I381" s="271">
        <f>G368-G381</f>
        <v>0</v>
      </c>
      <c r="J381" s="312">
        <f>I381/G368</f>
        <v>0</v>
      </c>
    </row>
    <row r="382" spans="1:10" x14ac:dyDescent="0.2">
      <c r="A382" s="295" t="s">
        <v>28</v>
      </c>
      <c r="B382" s="218">
        <v>154</v>
      </c>
      <c r="C382" s="967">
        <v>153.5</v>
      </c>
      <c r="D382" s="967">
        <v>151</v>
      </c>
      <c r="E382" s="967">
        <v>153</v>
      </c>
      <c r="F382" s="967">
        <v>151.5</v>
      </c>
      <c r="G382" s="222"/>
      <c r="H382" s="965" t="s">
        <v>57</v>
      </c>
      <c r="I382" s="965">
        <v>151.88</v>
      </c>
      <c r="J382" s="878"/>
    </row>
    <row r="383" spans="1:10" ht="13.5" thickBot="1" x14ac:dyDescent="0.25">
      <c r="A383" s="297" t="s">
        <v>26</v>
      </c>
      <c r="B383" s="471">
        <f>B382-B369</f>
        <v>1.5</v>
      </c>
      <c r="C383" s="472">
        <f>C382-C369</f>
        <v>1</v>
      </c>
      <c r="D383" s="472">
        <f>D382-D369</f>
        <v>1</v>
      </c>
      <c r="E383" s="472">
        <f>E382-E369</f>
        <v>1</v>
      </c>
      <c r="F383" s="472">
        <f>F382-F369</f>
        <v>1</v>
      </c>
      <c r="G383" s="223"/>
      <c r="H383" s="965" t="s">
        <v>26</v>
      </c>
      <c r="I383" s="215">
        <f>I382-I369</f>
        <v>1.8799999999999955</v>
      </c>
      <c r="J383" s="965"/>
    </row>
    <row r="385" spans="1:10" ht="13.5" thickBot="1" x14ac:dyDescent="0.25"/>
    <row r="386" spans="1:10" ht="13.5" thickBot="1" x14ac:dyDescent="0.25">
      <c r="A386" s="278" t="s">
        <v>349</v>
      </c>
      <c r="B386" s="1137" t="s">
        <v>53</v>
      </c>
      <c r="C386" s="1138"/>
      <c r="D386" s="1138"/>
      <c r="E386" s="1138"/>
      <c r="F386" s="1139"/>
      <c r="G386" s="1134" t="s">
        <v>0</v>
      </c>
      <c r="H386" s="969">
        <v>65</v>
      </c>
      <c r="I386" s="969"/>
      <c r="J386" s="969"/>
    </row>
    <row r="387" spans="1:10" x14ac:dyDescent="0.2">
      <c r="A387" s="231" t="s">
        <v>2</v>
      </c>
      <c r="B387" s="301">
        <v>1</v>
      </c>
      <c r="C387" s="225">
        <v>2</v>
      </c>
      <c r="D387" s="225">
        <v>3</v>
      </c>
      <c r="E387" s="225">
        <v>4</v>
      </c>
      <c r="F387" s="414">
        <v>5</v>
      </c>
      <c r="G387" s="1200"/>
      <c r="H387" s="969"/>
      <c r="I387" s="969"/>
      <c r="J387" s="877"/>
    </row>
    <row r="388" spans="1:10" x14ac:dyDescent="0.2">
      <c r="A388" s="236" t="s">
        <v>3</v>
      </c>
      <c r="B388" s="355">
        <v>4260</v>
      </c>
      <c r="C388" s="356">
        <v>4260</v>
      </c>
      <c r="D388" s="356">
        <v>4260</v>
      </c>
      <c r="E388" s="356">
        <v>4260</v>
      </c>
      <c r="F388" s="467">
        <v>4260</v>
      </c>
      <c r="G388" s="466">
        <v>4260</v>
      </c>
      <c r="H388" s="969"/>
      <c r="I388" s="969"/>
      <c r="J388" s="877"/>
    </row>
    <row r="389" spans="1:10" x14ac:dyDescent="0.2">
      <c r="A389" s="242" t="s">
        <v>6</v>
      </c>
      <c r="B389" s="306">
        <v>4133</v>
      </c>
      <c r="C389" s="307">
        <v>4487</v>
      </c>
      <c r="D389" s="307">
        <v>4796</v>
      </c>
      <c r="E389" s="307">
        <v>4497</v>
      </c>
      <c r="F389" s="407">
        <v>4675</v>
      </c>
      <c r="G389" s="397">
        <v>4475</v>
      </c>
      <c r="H389" s="1187"/>
      <c r="I389" s="1188"/>
      <c r="J389" s="1188"/>
    </row>
    <row r="390" spans="1:10" x14ac:dyDescent="0.2">
      <c r="A390" s="231" t="s">
        <v>7</v>
      </c>
      <c r="B390" s="480">
        <v>93.3</v>
      </c>
      <c r="C390" s="675">
        <v>93.3</v>
      </c>
      <c r="D390" s="675">
        <v>100</v>
      </c>
      <c r="E390" s="675">
        <v>73.3</v>
      </c>
      <c r="F390" s="481">
        <v>80</v>
      </c>
      <c r="G390" s="591">
        <v>76.900000000000006</v>
      </c>
      <c r="H390" s="527"/>
      <c r="I390" s="880"/>
      <c r="J390" s="880"/>
    </row>
    <row r="391" spans="1:10" x14ac:dyDescent="0.2">
      <c r="A391" s="231" t="s">
        <v>8</v>
      </c>
      <c r="B391" s="482">
        <v>6.0999999999999999E-2</v>
      </c>
      <c r="C391" s="253">
        <v>6.7000000000000004E-2</v>
      </c>
      <c r="D391" s="253">
        <v>5.0999999999999997E-2</v>
      </c>
      <c r="E391" s="253">
        <v>7.0000000000000007E-2</v>
      </c>
      <c r="F391" s="254">
        <v>8.2000000000000003E-2</v>
      </c>
      <c r="G391" s="399">
        <v>8.2000000000000003E-2</v>
      </c>
      <c r="H391" s="969"/>
      <c r="I391" s="969"/>
      <c r="J391" s="969"/>
    </row>
    <row r="392" spans="1:10" x14ac:dyDescent="0.2">
      <c r="A392" s="242" t="s">
        <v>1</v>
      </c>
      <c r="B392" s="257">
        <f t="shared" ref="B392:G392" si="95">B389/B388*100-100</f>
        <v>-2.9812206572769924</v>
      </c>
      <c r="C392" s="258">
        <f t="shared" si="95"/>
        <v>5.3286384976525767</v>
      </c>
      <c r="D392" s="258">
        <f t="shared" si="95"/>
        <v>12.582159624413137</v>
      </c>
      <c r="E392" s="258">
        <f t="shared" si="95"/>
        <v>5.5633802816901436</v>
      </c>
      <c r="F392" s="259">
        <f t="shared" si="95"/>
        <v>9.7417840375586735</v>
      </c>
      <c r="G392" s="390">
        <f t="shared" si="95"/>
        <v>5.0469483568075049</v>
      </c>
      <c r="H392" s="926"/>
      <c r="I392" s="969"/>
      <c r="J392" s="969"/>
    </row>
    <row r="393" spans="1:10" ht="13.5" thickBot="1" x14ac:dyDescent="0.25">
      <c r="A393" s="261" t="s">
        <v>27</v>
      </c>
      <c r="B393" s="220">
        <f>B389-B376</f>
        <v>15</v>
      </c>
      <c r="C393" s="221">
        <f t="shared" ref="C393:F393" si="96">C389-C376</f>
        <v>123</v>
      </c>
      <c r="D393" s="221">
        <f t="shared" si="96"/>
        <v>68</v>
      </c>
      <c r="E393" s="221">
        <f t="shared" si="96"/>
        <v>-36</v>
      </c>
      <c r="F393" s="226">
        <f t="shared" si="96"/>
        <v>70</v>
      </c>
      <c r="G393" s="391">
        <f>G389-G376</f>
        <v>45</v>
      </c>
      <c r="H393" s="878"/>
      <c r="I393" s="969"/>
      <c r="J393" s="969"/>
    </row>
    <row r="394" spans="1:10" x14ac:dyDescent="0.2">
      <c r="A394" s="295" t="s">
        <v>52</v>
      </c>
      <c r="B394" s="362">
        <v>57</v>
      </c>
      <c r="C394" s="321">
        <v>56</v>
      </c>
      <c r="D394" s="321">
        <v>11</v>
      </c>
      <c r="E394" s="321">
        <v>55</v>
      </c>
      <c r="F394" s="321">
        <v>54</v>
      </c>
      <c r="G394" s="270">
        <f>SUM(B394:F394)</f>
        <v>233</v>
      </c>
      <c r="H394" s="969" t="s">
        <v>56</v>
      </c>
      <c r="I394" s="271">
        <f>G381-G394</f>
        <v>3</v>
      </c>
      <c r="J394" s="312">
        <f>I394/G381</f>
        <v>1.2711864406779662E-2</v>
      </c>
    </row>
    <row r="395" spans="1:10" x14ac:dyDescent="0.2">
      <c r="A395" s="295" t="s">
        <v>28</v>
      </c>
      <c r="B395" s="218">
        <v>155</v>
      </c>
      <c r="C395" s="971">
        <v>153.5</v>
      </c>
      <c r="D395" s="971">
        <v>151</v>
      </c>
      <c r="E395" s="971">
        <v>153</v>
      </c>
      <c r="F395" s="971">
        <v>151.5</v>
      </c>
      <c r="G395" s="222"/>
      <c r="H395" s="969" t="s">
        <v>57</v>
      </c>
      <c r="I395" s="969">
        <v>153.77000000000001</v>
      </c>
      <c r="J395" s="878"/>
    </row>
    <row r="396" spans="1:10" ht="13.5" thickBot="1" x14ac:dyDescent="0.25">
      <c r="A396" s="297" t="s">
        <v>26</v>
      </c>
      <c r="B396" s="471">
        <f>B395-B382</f>
        <v>1</v>
      </c>
      <c r="C396" s="472">
        <f>C395-C382</f>
        <v>0</v>
      </c>
      <c r="D396" s="472">
        <f>D395-D382</f>
        <v>0</v>
      </c>
      <c r="E396" s="472">
        <f>E395-E382</f>
        <v>0</v>
      </c>
      <c r="F396" s="472">
        <f>F395-F382</f>
        <v>0</v>
      </c>
      <c r="G396" s="223"/>
      <c r="H396" s="969" t="s">
        <v>26</v>
      </c>
      <c r="I396" s="215">
        <f>I395-I382</f>
        <v>1.8900000000000148</v>
      </c>
      <c r="J396" s="969"/>
    </row>
    <row r="398" spans="1:10" ht="13.5" thickBot="1" x14ac:dyDescent="0.25"/>
    <row r="399" spans="1:10" ht="13.5" thickBot="1" x14ac:dyDescent="0.25">
      <c r="A399" s="278" t="s">
        <v>350</v>
      </c>
      <c r="B399" s="1137" t="s">
        <v>53</v>
      </c>
      <c r="C399" s="1138"/>
      <c r="D399" s="1138"/>
      <c r="E399" s="1138"/>
      <c r="F399" s="1139"/>
      <c r="G399" s="1134" t="s">
        <v>0</v>
      </c>
      <c r="H399" s="973">
        <v>65</v>
      </c>
      <c r="I399" s="973"/>
      <c r="J399" s="973"/>
    </row>
    <row r="400" spans="1:10" x14ac:dyDescent="0.2">
      <c r="A400" s="231" t="s">
        <v>2</v>
      </c>
      <c r="B400" s="301">
        <v>1</v>
      </c>
      <c r="C400" s="225">
        <v>2</v>
      </c>
      <c r="D400" s="225">
        <v>3</v>
      </c>
      <c r="E400" s="225">
        <v>4</v>
      </c>
      <c r="F400" s="414">
        <v>5</v>
      </c>
      <c r="G400" s="1200"/>
      <c r="H400" s="973"/>
      <c r="I400" s="973"/>
      <c r="J400" s="877"/>
    </row>
    <row r="401" spans="1:10" x14ac:dyDescent="0.2">
      <c r="A401" s="236" t="s">
        <v>3</v>
      </c>
      <c r="B401" s="355">
        <v>4280</v>
      </c>
      <c r="C401" s="356">
        <v>4280</v>
      </c>
      <c r="D401" s="356">
        <v>4280</v>
      </c>
      <c r="E401" s="356">
        <v>4280</v>
      </c>
      <c r="F401" s="467">
        <v>4280</v>
      </c>
      <c r="G401" s="466">
        <v>4280</v>
      </c>
      <c r="H401" s="973"/>
      <c r="I401" s="973"/>
      <c r="J401" s="877"/>
    </row>
    <row r="402" spans="1:10" x14ac:dyDescent="0.2">
      <c r="A402" s="242" t="s">
        <v>6</v>
      </c>
      <c r="B402" s="306">
        <v>4366</v>
      </c>
      <c r="C402" s="307">
        <v>4555</v>
      </c>
      <c r="D402" s="307">
        <v>4847</v>
      </c>
      <c r="E402" s="307">
        <v>4440</v>
      </c>
      <c r="F402" s="407">
        <v>4600</v>
      </c>
      <c r="G402" s="397">
        <v>4518</v>
      </c>
      <c r="H402" s="1187"/>
      <c r="I402" s="1188"/>
      <c r="J402" s="1188"/>
    </row>
    <row r="403" spans="1:10" x14ac:dyDescent="0.2">
      <c r="A403" s="231" t="s">
        <v>7</v>
      </c>
      <c r="B403" s="480">
        <v>73.3</v>
      </c>
      <c r="C403" s="675">
        <v>93.3</v>
      </c>
      <c r="D403" s="675">
        <v>100</v>
      </c>
      <c r="E403" s="675">
        <v>93.3</v>
      </c>
      <c r="F403" s="481">
        <v>73.3</v>
      </c>
      <c r="G403" s="591">
        <v>78.5</v>
      </c>
      <c r="H403" s="527"/>
      <c r="I403" s="880"/>
      <c r="J403" s="880"/>
    </row>
    <row r="404" spans="1:10" x14ac:dyDescent="0.2">
      <c r="A404" s="231" t="s">
        <v>8</v>
      </c>
      <c r="B404" s="482">
        <v>8.2000000000000003E-2</v>
      </c>
      <c r="C404" s="253">
        <v>5.7000000000000002E-2</v>
      </c>
      <c r="D404" s="253">
        <v>3.7999999999999999E-2</v>
      </c>
      <c r="E404" s="253">
        <v>8.1000000000000003E-2</v>
      </c>
      <c r="F404" s="254">
        <v>0.10100000000000001</v>
      </c>
      <c r="G404" s="399">
        <v>8.2000000000000003E-2</v>
      </c>
      <c r="H404" s="973"/>
      <c r="I404" s="973"/>
      <c r="J404" s="973"/>
    </row>
    <row r="405" spans="1:10" x14ac:dyDescent="0.2">
      <c r="A405" s="242" t="s">
        <v>1</v>
      </c>
      <c r="B405" s="257">
        <f t="shared" ref="B405:G405" si="97">B402/B401*100-100</f>
        <v>2.0093457943925159</v>
      </c>
      <c r="C405" s="258">
        <f t="shared" si="97"/>
        <v>6.4252336448598015</v>
      </c>
      <c r="D405" s="258">
        <f t="shared" si="97"/>
        <v>13.247663551401871</v>
      </c>
      <c r="E405" s="258">
        <f t="shared" si="97"/>
        <v>3.7383177570093409</v>
      </c>
      <c r="F405" s="259">
        <f t="shared" si="97"/>
        <v>7.476635514018696</v>
      </c>
      <c r="G405" s="390">
        <f t="shared" si="97"/>
        <v>5.5607476635513962</v>
      </c>
      <c r="H405" s="926"/>
      <c r="I405" s="973"/>
      <c r="J405" s="973"/>
    </row>
    <row r="406" spans="1:10" ht="13.5" thickBot="1" x14ac:dyDescent="0.25">
      <c r="A406" s="261" t="s">
        <v>27</v>
      </c>
      <c r="B406" s="220">
        <f>B402-B389</f>
        <v>233</v>
      </c>
      <c r="C406" s="221">
        <f t="shared" ref="C406:F406" si="98">C402-C389</f>
        <v>68</v>
      </c>
      <c r="D406" s="221">
        <f t="shared" si="98"/>
        <v>51</v>
      </c>
      <c r="E406" s="221">
        <f t="shared" si="98"/>
        <v>-57</v>
      </c>
      <c r="F406" s="226">
        <f t="shared" si="98"/>
        <v>-75</v>
      </c>
      <c r="G406" s="391">
        <f>G402-G389</f>
        <v>43</v>
      </c>
      <c r="H406" s="878"/>
      <c r="I406" s="973"/>
      <c r="J406" s="973"/>
    </row>
    <row r="407" spans="1:10" x14ac:dyDescent="0.2">
      <c r="A407" s="295" t="s">
        <v>52</v>
      </c>
      <c r="B407" s="362">
        <v>57</v>
      </c>
      <c r="C407" s="321">
        <v>56</v>
      </c>
      <c r="D407" s="321">
        <v>11</v>
      </c>
      <c r="E407" s="321">
        <v>55</v>
      </c>
      <c r="F407" s="321">
        <v>53</v>
      </c>
      <c r="G407" s="270">
        <f>SUM(B407:F407)</f>
        <v>232</v>
      </c>
      <c r="H407" s="973" t="s">
        <v>56</v>
      </c>
      <c r="I407" s="271">
        <f>G394-G407</f>
        <v>1</v>
      </c>
      <c r="J407" s="312">
        <f>I407/G394</f>
        <v>4.2918454935622317E-3</v>
      </c>
    </row>
    <row r="408" spans="1:10" x14ac:dyDescent="0.2">
      <c r="A408" s="295" t="s">
        <v>28</v>
      </c>
      <c r="B408" s="218">
        <v>155</v>
      </c>
      <c r="C408" s="975">
        <v>153.5</v>
      </c>
      <c r="D408" s="975">
        <v>151</v>
      </c>
      <c r="E408" s="975">
        <v>153</v>
      </c>
      <c r="F408" s="975">
        <v>151.5</v>
      </c>
      <c r="G408" s="222"/>
      <c r="H408" s="973" t="s">
        <v>57</v>
      </c>
      <c r="I408" s="973">
        <v>154.13</v>
      </c>
      <c r="J408" s="878"/>
    </row>
    <row r="409" spans="1:10" ht="13.5" thickBot="1" x14ac:dyDescent="0.25">
      <c r="A409" s="297" t="s">
        <v>26</v>
      </c>
      <c r="B409" s="471">
        <f>B408-B395</f>
        <v>0</v>
      </c>
      <c r="C409" s="472">
        <f>C408-C395</f>
        <v>0</v>
      </c>
      <c r="D409" s="472">
        <f>D408-D395</f>
        <v>0</v>
      </c>
      <c r="E409" s="472">
        <f>E408-E395</f>
        <v>0</v>
      </c>
      <c r="F409" s="472">
        <f>F408-F395</f>
        <v>0</v>
      </c>
      <c r="G409" s="223"/>
      <c r="H409" s="973" t="s">
        <v>26</v>
      </c>
      <c r="I409" s="215">
        <f>I408-I395</f>
        <v>0.35999999999998522</v>
      </c>
      <c r="J409" s="973"/>
    </row>
    <row r="411" spans="1:10" ht="13.5" thickBot="1" x14ac:dyDescent="0.25"/>
    <row r="412" spans="1:10" ht="13.5" thickBot="1" x14ac:dyDescent="0.25">
      <c r="A412" s="278" t="s">
        <v>351</v>
      </c>
      <c r="B412" s="1137" t="s">
        <v>53</v>
      </c>
      <c r="C412" s="1138"/>
      <c r="D412" s="1138"/>
      <c r="E412" s="1138"/>
      <c r="F412" s="1139"/>
      <c r="G412" s="1134" t="s">
        <v>0</v>
      </c>
      <c r="H412" s="977">
        <v>65</v>
      </c>
      <c r="I412" s="977"/>
      <c r="J412" s="977"/>
    </row>
    <row r="413" spans="1:10" x14ac:dyDescent="0.2">
      <c r="A413" s="231" t="s">
        <v>2</v>
      </c>
      <c r="B413" s="301">
        <v>1</v>
      </c>
      <c r="C413" s="225">
        <v>2</v>
      </c>
      <c r="D413" s="225">
        <v>3</v>
      </c>
      <c r="E413" s="225">
        <v>4</v>
      </c>
      <c r="F413" s="414">
        <v>5</v>
      </c>
      <c r="G413" s="1200"/>
      <c r="H413" s="977"/>
      <c r="I413" s="977"/>
      <c r="J413" s="877"/>
    </row>
    <row r="414" spans="1:10" x14ac:dyDescent="0.2">
      <c r="A414" s="236" t="s">
        <v>3</v>
      </c>
      <c r="B414" s="355">
        <v>4300</v>
      </c>
      <c r="C414" s="356">
        <v>4300</v>
      </c>
      <c r="D414" s="356">
        <v>4300</v>
      </c>
      <c r="E414" s="356">
        <v>4300</v>
      </c>
      <c r="F414" s="467">
        <v>4300</v>
      </c>
      <c r="G414" s="466">
        <v>4300</v>
      </c>
      <c r="H414" s="977"/>
      <c r="I414" s="977"/>
      <c r="J414" s="877"/>
    </row>
    <row r="415" spans="1:10" x14ac:dyDescent="0.2">
      <c r="A415" s="242" t="s">
        <v>6</v>
      </c>
      <c r="B415" s="306">
        <v>4329</v>
      </c>
      <c r="C415" s="307">
        <v>4461</v>
      </c>
      <c r="D415" s="307">
        <v>3990</v>
      </c>
      <c r="E415" s="307">
        <v>4680</v>
      </c>
      <c r="F415" s="407">
        <v>5059</v>
      </c>
      <c r="G415" s="397">
        <v>4583</v>
      </c>
      <c r="H415" s="1187"/>
      <c r="I415" s="1188"/>
      <c r="J415" s="1188"/>
    </row>
    <row r="416" spans="1:10" x14ac:dyDescent="0.2">
      <c r="A416" s="231" t="s">
        <v>7</v>
      </c>
      <c r="B416" s="480">
        <v>100</v>
      </c>
      <c r="C416" s="675">
        <v>93.3</v>
      </c>
      <c r="D416" s="675">
        <v>100</v>
      </c>
      <c r="E416" s="675">
        <v>100</v>
      </c>
      <c r="F416" s="481">
        <v>100</v>
      </c>
      <c r="G416" s="591">
        <v>78.5</v>
      </c>
      <c r="H416" s="527"/>
      <c r="I416" s="880"/>
      <c r="J416" s="880"/>
    </row>
    <row r="417" spans="1:10" x14ac:dyDescent="0.2">
      <c r="A417" s="231" t="s">
        <v>8</v>
      </c>
      <c r="B417" s="482">
        <v>4.3999999999999997E-2</v>
      </c>
      <c r="C417" s="253">
        <v>5.8999999999999997E-2</v>
      </c>
      <c r="D417" s="253">
        <v>3.3000000000000002E-2</v>
      </c>
      <c r="E417" s="253">
        <v>4.3999999999999997E-2</v>
      </c>
      <c r="F417" s="254">
        <v>4.5999999999999999E-2</v>
      </c>
      <c r="G417" s="399">
        <v>8.3000000000000004E-2</v>
      </c>
      <c r="H417" s="977"/>
      <c r="I417" s="977"/>
      <c r="J417" s="977"/>
    </row>
    <row r="418" spans="1:10" x14ac:dyDescent="0.2">
      <c r="A418" s="242" t="s">
        <v>1</v>
      </c>
      <c r="B418" s="257">
        <f t="shared" ref="B418:G418" si="99">B415/B414*100-100</f>
        <v>0.67441860465116577</v>
      </c>
      <c r="C418" s="258">
        <f t="shared" si="99"/>
        <v>3.7441860465116292</v>
      </c>
      <c r="D418" s="258">
        <f t="shared" si="99"/>
        <v>-7.2093023255813904</v>
      </c>
      <c r="E418" s="258">
        <f t="shared" si="99"/>
        <v>8.83720930232559</v>
      </c>
      <c r="F418" s="259">
        <f t="shared" si="99"/>
        <v>17.651162790697668</v>
      </c>
      <c r="G418" s="390">
        <f t="shared" si="99"/>
        <v>6.5813953488372192</v>
      </c>
      <c r="H418" s="926"/>
      <c r="I418" s="977"/>
      <c r="J418" s="977"/>
    </row>
    <row r="419" spans="1:10" ht="13.5" thickBot="1" x14ac:dyDescent="0.25">
      <c r="A419" s="261" t="s">
        <v>27</v>
      </c>
      <c r="B419" s="220">
        <f>B415-B402</f>
        <v>-37</v>
      </c>
      <c r="C419" s="221">
        <f t="shared" ref="C419:F419" si="100">C415-C402</f>
        <v>-94</v>
      </c>
      <c r="D419" s="221">
        <f t="shared" si="100"/>
        <v>-857</v>
      </c>
      <c r="E419" s="221">
        <f t="shared" si="100"/>
        <v>240</v>
      </c>
      <c r="F419" s="226">
        <f t="shared" si="100"/>
        <v>459</v>
      </c>
      <c r="G419" s="391">
        <f>G415-G402</f>
        <v>65</v>
      </c>
      <c r="H419" s="878"/>
      <c r="I419" s="977"/>
      <c r="J419" s="977"/>
    </row>
    <row r="420" spans="1:10" x14ac:dyDescent="0.2">
      <c r="A420" s="295" t="s">
        <v>52</v>
      </c>
      <c r="B420" s="362">
        <v>49</v>
      </c>
      <c r="C420" s="321">
        <v>49</v>
      </c>
      <c r="D420" s="321">
        <v>13</v>
      </c>
      <c r="E420" s="321">
        <v>49</v>
      </c>
      <c r="F420" s="321">
        <v>50</v>
      </c>
      <c r="G420" s="270">
        <f>SUM(B420:F420)</f>
        <v>210</v>
      </c>
      <c r="H420" s="977" t="s">
        <v>56</v>
      </c>
      <c r="I420" s="271">
        <f>G407-G420</f>
        <v>22</v>
      </c>
      <c r="J420" s="312">
        <f>I420/G407</f>
        <v>9.4827586206896547E-2</v>
      </c>
    </row>
    <row r="421" spans="1:10" x14ac:dyDescent="0.2">
      <c r="A421" s="295" t="s">
        <v>28</v>
      </c>
      <c r="B421" s="218">
        <v>155</v>
      </c>
      <c r="C421" s="979">
        <v>153.5</v>
      </c>
      <c r="D421" s="979">
        <v>151</v>
      </c>
      <c r="E421" s="979">
        <v>153</v>
      </c>
      <c r="F421" s="979">
        <v>151.5</v>
      </c>
      <c r="G421" s="222"/>
      <c r="H421" s="977" t="s">
        <v>57</v>
      </c>
      <c r="I421" s="977">
        <v>155.52000000000001</v>
      </c>
      <c r="J421" s="878"/>
    </row>
    <row r="422" spans="1:10" ht="13.5" thickBot="1" x14ac:dyDescent="0.25">
      <c r="A422" s="297" t="s">
        <v>26</v>
      </c>
      <c r="B422" s="471">
        <f>B421-B408</f>
        <v>0</v>
      </c>
      <c r="C422" s="472">
        <f>C421-C408</f>
        <v>0</v>
      </c>
      <c r="D422" s="472">
        <f>D421-D408</f>
        <v>0</v>
      </c>
      <c r="E422" s="472">
        <f>E421-E408</f>
        <v>0</v>
      </c>
      <c r="F422" s="472">
        <f>F421-F408</f>
        <v>0</v>
      </c>
      <c r="G422" s="223"/>
      <c r="H422" s="977" t="s">
        <v>26</v>
      </c>
      <c r="I422" s="215">
        <f>I421-I408</f>
        <v>1.3900000000000148</v>
      </c>
      <c r="J422" s="977"/>
    </row>
    <row r="423" spans="1:10" x14ac:dyDescent="0.2">
      <c r="D423" s="200" t="s">
        <v>76</v>
      </c>
      <c r="F423" s="200" t="s">
        <v>76</v>
      </c>
    </row>
    <row r="424" spans="1:10" ht="13.5" thickBot="1" x14ac:dyDescent="0.25"/>
    <row r="425" spans="1:10" ht="13.5" thickBot="1" x14ac:dyDescent="0.25">
      <c r="A425" s="278" t="s">
        <v>352</v>
      </c>
      <c r="B425" s="1137" t="s">
        <v>53</v>
      </c>
      <c r="C425" s="1138"/>
      <c r="D425" s="1138"/>
      <c r="E425" s="1138"/>
      <c r="F425" s="1139"/>
      <c r="G425" s="1134" t="s">
        <v>0</v>
      </c>
      <c r="H425" s="981">
        <v>65</v>
      </c>
      <c r="I425" s="981"/>
      <c r="J425" s="981"/>
    </row>
    <row r="426" spans="1:10" x14ac:dyDescent="0.2">
      <c r="A426" s="231" t="s">
        <v>2</v>
      </c>
      <c r="B426" s="301">
        <v>1</v>
      </c>
      <c r="C426" s="225">
        <v>2</v>
      </c>
      <c r="D426" s="225">
        <v>3</v>
      </c>
      <c r="E426" s="225">
        <v>4</v>
      </c>
      <c r="F426" s="414">
        <v>5</v>
      </c>
      <c r="G426" s="1200"/>
      <c r="H426" s="981"/>
      <c r="I426" s="981"/>
      <c r="J426" s="877"/>
    </row>
    <row r="427" spans="1:10" x14ac:dyDescent="0.2">
      <c r="A427" s="236" t="s">
        <v>3</v>
      </c>
      <c r="B427" s="355">
        <v>4320</v>
      </c>
      <c r="C427" s="356">
        <v>4320</v>
      </c>
      <c r="D427" s="356">
        <v>4320</v>
      </c>
      <c r="E427" s="356">
        <v>4320</v>
      </c>
      <c r="F427" s="467">
        <v>4320</v>
      </c>
      <c r="G427" s="466">
        <v>4320</v>
      </c>
      <c r="H427" s="981"/>
      <c r="I427" s="981"/>
      <c r="J427" s="877"/>
    </row>
    <row r="428" spans="1:10" x14ac:dyDescent="0.2">
      <c r="A428" s="242" t="s">
        <v>6</v>
      </c>
      <c r="B428" s="306">
        <v>4325</v>
      </c>
      <c r="C428" s="307">
        <v>4634</v>
      </c>
      <c r="D428" s="307">
        <v>4030</v>
      </c>
      <c r="E428" s="307">
        <v>4642</v>
      </c>
      <c r="F428" s="407">
        <v>5078</v>
      </c>
      <c r="G428" s="397">
        <v>4621</v>
      </c>
      <c r="H428" s="1187"/>
      <c r="I428" s="1188"/>
      <c r="J428" s="1188"/>
    </row>
    <row r="429" spans="1:10" x14ac:dyDescent="0.2">
      <c r="A429" s="231" t="s">
        <v>7</v>
      </c>
      <c r="B429" s="480">
        <v>100</v>
      </c>
      <c r="C429" s="675">
        <v>100</v>
      </c>
      <c r="D429" s="675">
        <v>100</v>
      </c>
      <c r="E429" s="675">
        <v>93.3</v>
      </c>
      <c r="F429" s="481">
        <v>100</v>
      </c>
      <c r="G429" s="591">
        <v>76.900000000000006</v>
      </c>
      <c r="H429" s="527"/>
      <c r="I429" s="880"/>
      <c r="J429" s="880"/>
    </row>
    <row r="430" spans="1:10" x14ac:dyDescent="0.2">
      <c r="A430" s="231" t="s">
        <v>8</v>
      </c>
      <c r="B430" s="482">
        <v>5.1999999999999998E-2</v>
      </c>
      <c r="C430" s="253">
        <v>5.3999999999999999E-2</v>
      </c>
      <c r="D430" s="253">
        <v>4.1000000000000002E-2</v>
      </c>
      <c r="E430" s="253">
        <v>4.9000000000000002E-2</v>
      </c>
      <c r="F430" s="254">
        <v>0.03</v>
      </c>
      <c r="G430" s="399">
        <v>8.1000000000000003E-2</v>
      </c>
      <c r="H430" s="981"/>
      <c r="I430" s="981"/>
      <c r="J430" s="981"/>
    </row>
    <row r="431" spans="1:10" x14ac:dyDescent="0.2">
      <c r="A431" s="242" t="s">
        <v>1</v>
      </c>
      <c r="B431" s="257">
        <f t="shared" ref="B431:G431" si="101">B428/B427*100-100</f>
        <v>0.11574074074074758</v>
      </c>
      <c r="C431" s="258">
        <f t="shared" si="101"/>
        <v>7.2685185185185048</v>
      </c>
      <c r="D431" s="258">
        <f t="shared" si="101"/>
        <v>-6.7129629629629619</v>
      </c>
      <c r="E431" s="258">
        <f t="shared" si="101"/>
        <v>7.4537037037037095</v>
      </c>
      <c r="F431" s="259">
        <f t="shared" si="101"/>
        <v>17.546296296296291</v>
      </c>
      <c r="G431" s="390">
        <f t="shared" si="101"/>
        <v>6.967592592592581</v>
      </c>
      <c r="H431" s="926"/>
      <c r="I431" s="981"/>
      <c r="J431" s="981"/>
    </row>
    <row r="432" spans="1:10" ht="13.5" thickBot="1" x14ac:dyDescent="0.25">
      <c r="A432" s="261" t="s">
        <v>27</v>
      </c>
      <c r="B432" s="220">
        <f>B428-B415</f>
        <v>-4</v>
      </c>
      <c r="C432" s="221">
        <f t="shared" ref="C432:F432" si="102">C428-C415</f>
        <v>173</v>
      </c>
      <c r="D432" s="221">
        <f t="shared" si="102"/>
        <v>40</v>
      </c>
      <c r="E432" s="221">
        <f t="shared" si="102"/>
        <v>-38</v>
      </c>
      <c r="F432" s="226">
        <f t="shared" si="102"/>
        <v>19</v>
      </c>
      <c r="G432" s="391">
        <f>G428-G415</f>
        <v>38</v>
      </c>
      <c r="H432" s="878"/>
      <c r="I432" s="981"/>
      <c r="J432" s="981"/>
    </row>
    <row r="433" spans="1:10" x14ac:dyDescent="0.2">
      <c r="A433" s="295" t="s">
        <v>52</v>
      </c>
      <c r="B433" s="362">
        <v>49</v>
      </c>
      <c r="C433" s="321">
        <v>49</v>
      </c>
      <c r="D433" s="321">
        <v>13</v>
      </c>
      <c r="E433" s="321">
        <v>49</v>
      </c>
      <c r="F433" s="321">
        <v>50</v>
      </c>
      <c r="G433" s="270">
        <f>SUM(B433:F433)</f>
        <v>210</v>
      </c>
      <c r="H433" s="981" t="s">
        <v>56</v>
      </c>
      <c r="I433" s="271">
        <f>G420-G433</f>
        <v>0</v>
      </c>
      <c r="J433" s="312">
        <f>I433/G420</f>
        <v>0</v>
      </c>
    </row>
    <row r="434" spans="1:10" x14ac:dyDescent="0.2">
      <c r="A434" s="295" t="s">
        <v>28</v>
      </c>
      <c r="B434" s="218">
        <v>156</v>
      </c>
      <c r="C434" s="983">
        <v>154.5</v>
      </c>
      <c r="D434" s="983">
        <v>152.5</v>
      </c>
      <c r="E434" s="983">
        <v>154</v>
      </c>
      <c r="F434" s="983">
        <v>152.5</v>
      </c>
      <c r="G434" s="222"/>
      <c r="H434" s="981" t="s">
        <v>57</v>
      </c>
      <c r="I434" s="981">
        <v>154.6</v>
      </c>
      <c r="J434" s="878"/>
    </row>
    <row r="435" spans="1:10" ht="13.5" thickBot="1" x14ac:dyDescent="0.25">
      <c r="A435" s="297" t="s">
        <v>26</v>
      </c>
      <c r="B435" s="471">
        <f>B434-B421</f>
        <v>1</v>
      </c>
      <c r="C435" s="472">
        <f>C434-C421</f>
        <v>1</v>
      </c>
      <c r="D435" s="472">
        <f>D434-D421</f>
        <v>1.5</v>
      </c>
      <c r="E435" s="472">
        <f>E434-E421</f>
        <v>1</v>
      </c>
      <c r="F435" s="472">
        <f>F434-F421</f>
        <v>1</v>
      </c>
      <c r="G435" s="223"/>
      <c r="H435" s="981" t="s">
        <v>26</v>
      </c>
      <c r="I435" s="215">
        <f>I434-I421</f>
        <v>-0.92000000000001592</v>
      </c>
      <c r="J435" s="981"/>
    </row>
    <row r="437" spans="1:10" ht="13.5" thickBot="1" x14ac:dyDescent="0.25"/>
    <row r="438" spans="1:10" ht="13.5" thickBot="1" x14ac:dyDescent="0.25">
      <c r="A438" s="278" t="s">
        <v>353</v>
      </c>
      <c r="B438" s="1137" t="s">
        <v>53</v>
      </c>
      <c r="C438" s="1138"/>
      <c r="D438" s="1138"/>
      <c r="E438" s="1138"/>
      <c r="F438" s="1139"/>
      <c r="G438" s="1134" t="s">
        <v>0</v>
      </c>
      <c r="H438" s="986"/>
      <c r="I438" s="986"/>
      <c r="J438" s="986"/>
    </row>
    <row r="439" spans="1:10" x14ac:dyDescent="0.2">
      <c r="A439" s="231" t="s">
        <v>2</v>
      </c>
      <c r="B439" s="301">
        <v>1</v>
      </c>
      <c r="C439" s="225">
        <v>2</v>
      </c>
      <c r="D439" s="225">
        <v>3</v>
      </c>
      <c r="E439" s="225">
        <v>4</v>
      </c>
      <c r="F439" s="414">
        <v>5</v>
      </c>
      <c r="G439" s="1200"/>
      <c r="H439" s="986"/>
      <c r="I439" s="986"/>
      <c r="J439" s="877"/>
    </row>
    <row r="440" spans="1:10" x14ac:dyDescent="0.2">
      <c r="A440" s="236" t="s">
        <v>3</v>
      </c>
      <c r="B440" s="355">
        <v>4340</v>
      </c>
      <c r="C440" s="356">
        <v>4340</v>
      </c>
      <c r="D440" s="356">
        <v>4340</v>
      </c>
      <c r="E440" s="356">
        <v>4340</v>
      </c>
      <c r="F440" s="467">
        <v>4340</v>
      </c>
      <c r="G440" s="466">
        <v>4340</v>
      </c>
      <c r="H440" s="986"/>
      <c r="I440" s="986"/>
      <c r="J440" s="877"/>
    </row>
    <row r="441" spans="1:10" x14ac:dyDescent="0.2">
      <c r="A441" s="242" t="s">
        <v>6</v>
      </c>
      <c r="B441" s="306">
        <v>4598</v>
      </c>
      <c r="C441" s="307">
        <v>4443</v>
      </c>
      <c r="D441" s="307">
        <v>4507</v>
      </c>
      <c r="E441" s="307">
        <v>4512</v>
      </c>
      <c r="F441" s="407">
        <v>4812</v>
      </c>
      <c r="G441" s="397">
        <v>4582</v>
      </c>
      <c r="H441" s="1187"/>
      <c r="I441" s="1188"/>
      <c r="J441" s="1188"/>
    </row>
    <row r="442" spans="1:10" x14ac:dyDescent="0.2">
      <c r="A442" s="231" t="s">
        <v>7</v>
      </c>
      <c r="B442" s="480">
        <v>71</v>
      </c>
      <c r="C442" s="675">
        <v>80.599999999999994</v>
      </c>
      <c r="D442" s="675">
        <v>75</v>
      </c>
      <c r="E442" s="675">
        <v>61.3</v>
      </c>
      <c r="F442" s="481">
        <v>56.7</v>
      </c>
      <c r="G442" s="591">
        <v>67.400000000000006</v>
      </c>
      <c r="H442" s="527"/>
      <c r="I442" s="880"/>
      <c r="J442" s="880"/>
    </row>
    <row r="443" spans="1:10" x14ac:dyDescent="0.2">
      <c r="A443" s="231" t="s">
        <v>8</v>
      </c>
      <c r="B443" s="482">
        <v>0.10100000000000001</v>
      </c>
      <c r="C443" s="253">
        <v>7.9000000000000001E-2</v>
      </c>
      <c r="D443" s="253">
        <v>7.5999999999999998E-2</v>
      </c>
      <c r="E443" s="253">
        <v>0.112</v>
      </c>
      <c r="F443" s="254">
        <v>0.11600000000000001</v>
      </c>
      <c r="G443" s="399">
        <v>0.104</v>
      </c>
      <c r="H443" s="986"/>
      <c r="I443" s="986"/>
      <c r="J443" s="986"/>
    </row>
    <row r="444" spans="1:10" x14ac:dyDescent="0.2">
      <c r="A444" s="242" t="s">
        <v>1</v>
      </c>
      <c r="B444" s="257">
        <f t="shared" ref="B444:G444" si="103">B441/B440*100-100</f>
        <v>5.9447004608294947</v>
      </c>
      <c r="C444" s="258">
        <f t="shared" si="103"/>
        <v>2.3732718894009253</v>
      </c>
      <c r="D444" s="258">
        <f t="shared" si="103"/>
        <v>3.8479262672810961</v>
      </c>
      <c r="E444" s="258">
        <f t="shared" si="103"/>
        <v>3.9631336405529822</v>
      </c>
      <c r="F444" s="259">
        <f t="shared" si="103"/>
        <v>10.875576036866349</v>
      </c>
      <c r="G444" s="390">
        <f t="shared" si="103"/>
        <v>5.5760368663594591</v>
      </c>
      <c r="H444" s="926"/>
      <c r="I444" s="986"/>
      <c r="J444" s="986"/>
    </row>
    <row r="445" spans="1:10" ht="13.5" thickBot="1" x14ac:dyDescent="0.25">
      <c r="A445" s="261" t="s">
        <v>27</v>
      </c>
      <c r="B445" s="220">
        <f>B441-B428</f>
        <v>273</v>
      </c>
      <c r="C445" s="221">
        <f t="shared" ref="C445:F445" si="104">C441-C428</f>
        <v>-191</v>
      </c>
      <c r="D445" s="221">
        <f t="shared" si="104"/>
        <v>477</v>
      </c>
      <c r="E445" s="221">
        <f t="shared" si="104"/>
        <v>-130</v>
      </c>
      <c r="F445" s="226">
        <f t="shared" si="104"/>
        <v>-266</v>
      </c>
      <c r="G445" s="391">
        <f>G441-G428</f>
        <v>-39</v>
      </c>
      <c r="H445" s="878"/>
      <c r="I445" s="986"/>
      <c r="J445" s="986"/>
    </row>
    <row r="446" spans="1:10" x14ac:dyDescent="0.2">
      <c r="A446" s="295" t="s">
        <v>52</v>
      </c>
      <c r="B446" s="362">
        <v>49</v>
      </c>
      <c r="C446" s="321">
        <v>49</v>
      </c>
      <c r="D446" s="321">
        <v>13</v>
      </c>
      <c r="E446" s="321">
        <v>48</v>
      </c>
      <c r="F446" s="321">
        <v>50</v>
      </c>
      <c r="G446" s="270">
        <f>SUM(B446:F446)</f>
        <v>209</v>
      </c>
      <c r="H446" s="986" t="s">
        <v>56</v>
      </c>
      <c r="I446" s="271">
        <f>G433-G446</f>
        <v>1</v>
      </c>
      <c r="J446" s="312">
        <f>I446/G433</f>
        <v>4.7619047619047623E-3</v>
      </c>
    </row>
    <row r="447" spans="1:10" x14ac:dyDescent="0.2">
      <c r="A447" s="295" t="s">
        <v>28</v>
      </c>
      <c r="B447" s="218">
        <v>156</v>
      </c>
      <c r="C447" s="998">
        <v>154.5</v>
      </c>
      <c r="D447" s="998">
        <v>152.5</v>
      </c>
      <c r="E447" s="998">
        <v>154</v>
      </c>
      <c r="F447" s="998">
        <v>152.5</v>
      </c>
      <c r="G447" s="222"/>
      <c r="H447" s="986" t="s">
        <v>57</v>
      </c>
      <c r="I447" s="986">
        <v>155.41</v>
      </c>
      <c r="J447" s="878"/>
    </row>
    <row r="448" spans="1:10" ht="13.5" thickBot="1" x14ac:dyDescent="0.25">
      <c r="A448" s="297" t="s">
        <v>26</v>
      </c>
      <c r="B448" s="471">
        <f>B447-B434</f>
        <v>0</v>
      </c>
      <c r="C448" s="472">
        <f>C447-C434</f>
        <v>0</v>
      </c>
      <c r="D448" s="472">
        <f>D447-D434</f>
        <v>0</v>
      </c>
      <c r="E448" s="472">
        <f>E447-E434</f>
        <v>0</v>
      </c>
      <c r="F448" s="472">
        <f>F447-F434</f>
        <v>0</v>
      </c>
      <c r="G448" s="223"/>
      <c r="H448" s="986" t="s">
        <v>26</v>
      </c>
      <c r="I448" s="215">
        <f>I447-I434</f>
        <v>0.81000000000000227</v>
      </c>
      <c r="J448" s="986"/>
    </row>
    <row r="450" spans="1:10" ht="13.5" thickBot="1" x14ac:dyDescent="0.25"/>
    <row r="451" spans="1:10" ht="13.5" thickBot="1" x14ac:dyDescent="0.25">
      <c r="A451" s="278" t="s">
        <v>354</v>
      </c>
      <c r="B451" s="1137" t="s">
        <v>53</v>
      </c>
      <c r="C451" s="1138"/>
      <c r="D451" s="1138"/>
      <c r="E451" s="1138"/>
      <c r="F451" s="1139"/>
      <c r="G451" s="1134" t="s">
        <v>0</v>
      </c>
      <c r="H451" s="990">
        <v>65</v>
      </c>
      <c r="I451" s="990"/>
      <c r="J451" s="990"/>
    </row>
    <row r="452" spans="1:10" x14ac:dyDescent="0.2">
      <c r="A452" s="231" t="s">
        <v>2</v>
      </c>
      <c r="B452" s="301">
        <v>1</v>
      </c>
      <c r="C452" s="225">
        <v>2</v>
      </c>
      <c r="D452" s="225">
        <v>3</v>
      </c>
      <c r="E452" s="225">
        <v>4</v>
      </c>
      <c r="F452" s="414">
        <v>5</v>
      </c>
      <c r="G452" s="1200"/>
      <c r="H452" s="990"/>
      <c r="I452" s="990"/>
      <c r="J452" s="877"/>
    </row>
    <row r="453" spans="1:10" x14ac:dyDescent="0.2">
      <c r="A453" s="236" t="s">
        <v>3</v>
      </c>
      <c r="B453" s="355">
        <v>4360</v>
      </c>
      <c r="C453" s="356">
        <v>4360</v>
      </c>
      <c r="D453" s="356">
        <v>4360</v>
      </c>
      <c r="E453" s="356">
        <v>4360</v>
      </c>
      <c r="F453" s="467">
        <v>4360</v>
      </c>
      <c r="G453" s="466">
        <v>4360</v>
      </c>
      <c r="H453" s="990"/>
      <c r="I453" s="990"/>
      <c r="J453" s="877"/>
    </row>
    <row r="454" spans="1:10" x14ac:dyDescent="0.2">
      <c r="A454" s="242" t="s">
        <v>6</v>
      </c>
      <c r="B454" s="306">
        <v>4434</v>
      </c>
      <c r="C454" s="307">
        <v>4520</v>
      </c>
      <c r="D454" s="307">
        <v>4241</v>
      </c>
      <c r="E454" s="307">
        <v>4776</v>
      </c>
      <c r="F454" s="407">
        <v>5237</v>
      </c>
      <c r="G454" s="397">
        <v>4703</v>
      </c>
      <c r="H454" s="1187"/>
      <c r="I454" s="1188"/>
      <c r="J454" s="1188"/>
    </row>
    <row r="455" spans="1:10" x14ac:dyDescent="0.2">
      <c r="A455" s="231" t="s">
        <v>7</v>
      </c>
      <c r="B455" s="480">
        <v>80</v>
      </c>
      <c r="C455" s="675">
        <v>86.7</v>
      </c>
      <c r="D455" s="675">
        <v>100</v>
      </c>
      <c r="E455" s="675">
        <v>93.3</v>
      </c>
      <c r="F455" s="481">
        <v>86.7</v>
      </c>
      <c r="G455" s="591">
        <v>69.2</v>
      </c>
      <c r="H455" s="527"/>
      <c r="I455" s="880"/>
      <c r="J455" s="880"/>
    </row>
    <row r="456" spans="1:10" x14ac:dyDescent="0.2">
      <c r="A456" s="231" t="s">
        <v>8</v>
      </c>
      <c r="B456" s="482">
        <v>7.0999999999999994E-2</v>
      </c>
      <c r="C456" s="253">
        <v>7.2999999999999995E-2</v>
      </c>
      <c r="D456" s="253">
        <v>3.1E-2</v>
      </c>
      <c r="E456" s="253">
        <v>5.6000000000000001E-2</v>
      </c>
      <c r="F456" s="254">
        <v>5.6000000000000001E-2</v>
      </c>
      <c r="G456" s="399">
        <v>9.2999999999999999E-2</v>
      </c>
      <c r="H456" s="990"/>
      <c r="I456" s="990"/>
      <c r="J456" s="990"/>
    </row>
    <row r="457" spans="1:10" x14ac:dyDescent="0.2">
      <c r="A457" s="242" t="s">
        <v>1</v>
      </c>
      <c r="B457" s="257">
        <f t="shared" ref="B457:G457" si="105">B454/B453*100-100</f>
        <v>1.6972477064220186</v>
      </c>
      <c r="C457" s="258">
        <f t="shared" si="105"/>
        <v>3.6697247706422047</v>
      </c>
      <c r="D457" s="258">
        <f t="shared" si="105"/>
        <v>-2.7293577981651396</v>
      </c>
      <c r="E457" s="258">
        <f t="shared" si="105"/>
        <v>9.5412844036697209</v>
      </c>
      <c r="F457" s="259">
        <f t="shared" si="105"/>
        <v>20.114678899082563</v>
      </c>
      <c r="G457" s="390">
        <f t="shared" si="105"/>
        <v>7.8669724770642233</v>
      </c>
      <c r="H457" s="926"/>
      <c r="I457" s="990"/>
      <c r="J457" s="990"/>
    </row>
    <row r="458" spans="1:10" ht="13.5" thickBot="1" x14ac:dyDescent="0.25">
      <c r="A458" s="261" t="s">
        <v>27</v>
      </c>
      <c r="B458" s="220">
        <f>B454-B441</f>
        <v>-164</v>
      </c>
      <c r="C458" s="221">
        <f t="shared" ref="C458:F458" si="106">C454-C441</f>
        <v>77</v>
      </c>
      <c r="D458" s="221">
        <f t="shared" si="106"/>
        <v>-266</v>
      </c>
      <c r="E458" s="221">
        <f t="shared" si="106"/>
        <v>264</v>
      </c>
      <c r="F458" s="226">
        <f t="shared" si="106"/>
        <v>425</v>
      </c>
      <c r="G458" s="391">
        <f>G454-G441</f>
        <v>121</v>
      </c>
      <c r="H458" s="878"/>
      <c r="I458" s="990"/>
      <c r="J458" s="990"/>
    </row>
    <row r="459" spans="1:10" x14ac:dyDescent="0.2">
      <c r="A459" s="295" t="s">
        <v>52</v>
      </c>
      <c r="B459" s="362">
        <v>49</v>
      </c>
      <c r="C459" s="321">
        <v>49</v>
      </c>
      <c r="D459" s="321">
        <v>13</v>
      </c>
      <c r="E459" s="321">
        <v>48</v>
      </c>
      <c r="F459" s="321">
        <v>50</v>
      </c>
      <c r="G459" s="270">
        <f>SUM(B459:F459)</f>
        <v>209</v>
      </c>
      <c r="H459" s="990" t="s">
        <v>56</v>
      </c>
      <c r="I459" s="271">
        <f>G446-G459</f>
        <v>0</v>
      </c>
      <c r="J459" s="312">
        <f>I459/G446</f>
        <v>0</v>
      </c>
    </row>
    <row r="460" spans="1:10" x14ac:dyDescent="0.2">
      <c r="A460" s="295" t="s">
        <v>28</v>
      </c>
      <c r="B460" s="218">
        <v>156</v>
      </c>
      <c r="C460" s="998">
        <v>154.5</v>
      </c>
      <c r="D460" s="998">
        <v>152.5</v>
      </c>
      <c r="E460" s="998">
        <v>154</v>
      </c>
      <c r="F460" s="998">
        <v>152.5</v>
      </c>
      <c r="G460" s="222"/>
      <c r="H460" s="990" t="s">
        <v>57</v>
      </c>
      <c r="I460" s="990">
        <v>155.03</v>
      </c>
      <c r="J460" s="878"/>
    </row>
    <row r="461" spans="1:10" ht="13.5" thickBot="1" x14ac:dyDescent="0.25">
      <c r="A461" s="297" t="s">
        <v>26</v>
      </c>
      <c r="B461" s="471">
        <f>B460-B447</f>
        <v>0</v>
      </c>
      <c r="C461" s="472">
        <f>C460-C447</f>
        <v>0</v>
      </c>
      <c r="D461" s="472">
        <f>D460-D447</f>
        <v>0</v>
      </c>
      <c r="E461" s="472">
        <f>E460-E447</f>
        <v>0</v>
      </c>
      <c r="F461" s="472">
        <f>F460-F447</f>
        <v>0</v>
      </c>
      <c r="G461" s="223"/>
      <c r="H461" s="990" t="s">
        <v>26</v>
      </c>
      <c r="I461" s="215">
        <f>I460-I447</f>
        <v>-0.37999999999999545</v>
      </c>
      <c r="J461" s="990"/>
    </row>
    <row r="463" spans="1:10" ht="13.5" thickBot="1" x14ac:dyDescent="0.25"/>
    <row r="464" spans="1:10" ht="13.5" thickBot="1" x14ac:dyDescent="0.25">
      <c r="A464" s="278" t="s">
        <v>355</v>
      </c>
      <c r="B464" s="1137" t="s">
        <v>53</v>
      </c>
      <c r="C464" s="1138"/>
      <c r="D464" s="1138"/>
      <c r="E464" s="1138"/>
      <c r="F464" s="1139"/>
      <c r="G464" s="1134" t="s">
        <v>0</v>
      </c>
      <c r="H464" s="994">
        <v>65</v>
      </c>
      <c r="I464" s="994"/>
      <c r="J464" s="994"/>
    </row>
    <row r="465" spans="1:10" x14ac:dyDescent="0.2">
      <c r="A465" s="231" t="s">
        <v>2</v>
      </c>
      <c r="B465" s="301">
        <v>1</v>
      </c>
      <c r="C465" s="225">
        <v>2</v>
      </c>
      <c r="D465" s="225">
        <v>3</v>
      </c>
      <c r="E465" s="225">
        <v>4</v>
      </c>
      <c r="F465" s="414">
        <v>5</v>
      </c>
      <c r="G465" s="1200"/>
      <c r="H465" s="994"/>
      <c r="I465" s="994"/>
      <c r="J465" s="877"/>
    </row>
    <row r="466" spans="1:10" x14ac:dyDescent="0.2">
      <c r="A466" s="236" t="s">
        <v>3</v>
      </c>
      <c r="B466" s="355">
        <v>4380</v>
      </c>
      <c r="C466" s="356">
        <v>4380</v>
      </c>
      <c r="D466" s="356">
        <v>4380</v>
      </c>
      <c r="E466" s="356">
        <v>4380</v>
      </c>
      <c r="F466" s="467">
        <v>4380</v>
      </c>
      <c r="G466" s="466">
        <v>4380</v>
      </c>
      <c r="H466" s="994"/>
      <c r="I466" s="994"/>
      <c r="J466" s="877"/>
    </row>
    <row r="467" spans="1:10" x14ac:dyDescent="0.2">
      <c r="A467" s="242" t="s">
        <v>6</v>
      </c>
      <c r="B467" s="306">
        <v>4581</v>
      </c>
      <c r="C467" s="307">
        <v>4789</v>
      </c>
      <c r="D467" s="307">
        <v>4249</v>
      </c>
      <c r="E467" s="307">
        <v>4949</v>
      </c>
      <c r="F467" s="407">
        <v>5270</v>
      </c>
      <c r="G467" s="397">
        <v>4848</v>
      </c>
      <c r="H467" s="1187"/>
      <c r="I467" s="1188"/>
      <c r="J467" s="1188"/>
    </row>
    <row r="468" spans="1:10" x14ac:dyDescent="0.2">
      <c r="A468" s="231" t="s">
        <v>7</v>
      </c>
      <c r="B468" s="480">
        <v>86.7</v>
      </c>
      <c r="C468" s="675">
        <v>73.3</v>
      </c>
      <c r="D468" s="675">
        <v>100</v>
      </c>
      <c r="E468" s="675">
        <v>100</v>
      </c>
      <c r="F468" s="481">
        <v>93.3</v>
      </c>
      <c r="G468" s="591">
        <v>72.3</v>
      </c>
      <c r="H468" s="527"/>
      <c r="I468" s="880"/>
      <c r="J468" s="880"/>
    </row>
    <row r="469" spans="1:10" x14ac:dyDescent="0.2">
      <c r="A469" s="231" t="s">
        <v>8</v>
      </c>
      <c r="B469" s="482">
        <v>8.2000000000000003E-2</v>
      </c>
      <c r="C469" s="253">
        <v>7.3999999999999996E-2</v>
      </c>
      <c r="D469" s="253">
        <v>2.3E-2</v>
      </c>
      <c r="E469" s="253">
        <v>4.1000000000000002E-2</v>
      </c>
      <c r="F469" s="254">
        <v>5.5E-2</v>
      </c>
      <c r="G469" s="399">
        <v>8.6999999999999994E-2</v>
      </c>
      <c r="H469" s="994"/>
      <c r="I469" s="994"/>
      <c r="J469" s="994"/>
    </row>
    <row r="470" spans="1:10" x14ac:dyDescent="0.2">
      <c r="A470" s="242" t="s">
        <v>1</v>
      </c>
      <c r="B470" s="257">
        <f t="shared" ref="B470:G470" si="107">B467/B466*100-100</f>
        <v>4.5890410958903942</v>
      </c>
      <c r="C470" s="258">
        <f t="shared" si="107"/>
        <v>9.3378995433789953</v>
      </c>
      <c r="D470" s="258">
        <f t="shared" si="107"/>
        <v>-2.9908675799086666</v>
      </c>
      <c r="E470" s="258">
        <f t="shared" si="107"/>
        <v>12.990867579908681</v>
      </c>
      <c r="F470" s="259">
        <f t="shared" si="107"/>
        <v>20.319634703196357</v>
      </c>
      <c r="G470" s="390">
        <f t="shared" si="107"/>
        <v>10.68493150684931</v>
      </c>
      <c r="H470" s="926"/>
      <c r="I470" s="994"/>
      <c r="J470" s="994"/>
    </row>
    <row r="471" spans="1:10" ht="13.5" thickBot="1" x14ac:dyDescent="0.25">
      <c r="A471" s="261" t="s">
        <v>27</v>
      </c>
      <c r="B471" s="220">
        <f>B467-B454</f>
        <v>147</v>
      </c>
      <c r="C471" s="221">
        <f t="shared" ref="C471:F471" si="108">C467-C454</f>
        <v>269</v>
      </c>
      <c r="D471" s="221">
        <f t="shared" si="108"/>
        <v>8</v>
      </c>
      <c r="E471" s="221">
        <f t="shared" si="108"/>
        <v>173</v>
      </c>
      <c r="F471" s="226">
        <f t="shared" si="108"/>
        <v>33</v>
      </c>
      <c r="G471" s="391">
        <f>G467-G454</f>
        <v>145</v>
      </c>
      <c r="H471" s="878"/>
      <c r="I471" s="994"/>
      <c r="J471" s="994"/>
    </row>
    <row r="472" spans="1:10" x14ac:dyDescent="0.2">
      <c r="A472" s="295" t="s">
        <v>52</v>
      </c>
      <c r="B472" s="362">
        <v>47</v>
      </c>
      <c r="C472" s="321">
        <v>47</v>
      </c>
      <c r="D472" s="321">
        <v>12</v>
      </c>
      <c r="E472" s="321">
        <v>48</v>
      </c>
      <c r="F472" s="321">
        <v>46</v>
      </c>
      <c r="G472" s="270">
        <f>SUM(B472:F472)</f>
        <v>200</v>
      </c>
      <c r="H472" s="994" t="s">
        <v>56</v>
      </c>
      <c r="I472" s="271">
        <f>G459-G472</f>
        <v>9</v>
      </c>
      <c r="J472" s="312">
        <f>I472/G459</f>
        <v>4.3062200956937802E-2</v>
      </c>
    </row>
    <row r="473" spans="1:10" x14ac:dyDescent="0.2">
      <c r="A473" s="295" t="s">
        <v>28</v>
      </c>
      <c r="B473" s="218">
        <v>157</v>
      </c>
      <c r="C473" s="996">
        <v>155.5</v>
      </c>
      <c r="D473" s="996">
        <v>154</v>
      </c>
      <c r="E473" s="996">
        <v>155</v>
      </c>
      <c r="F473" s="996">
        <v>153.5</v>
      </c>
      <c r="G473" s="222"/>
      <c r="H473" s="994" t="s">
        <v>57</v>
      </c>
      <c r="I473" s="994">
        <v>154.79</v>
      </c>
      <c r="J473" s="878"/>
    </row>
    <row r="474" spans="1:10" ht="13.5" thickBot="1" x14ac:dyDescent="0.25">
      <c r="A474" s="297" t="s">
        <v>26</v>
      </c>
      <c r="B474" s="471">
        <f>B473-B460</f>
        <v>1</v>
      </c>
      <c r="C474" s="472">
        <f>C473-C460</f>
        <v>1</v>
      </c>
      <c r="D474" s="472">
        <f>D473-D460</f>
        <v>1.5</v>
      </c>
      <c r="E474" s="472">
        <f>E473-E460</f>
        <v>1</v>
      </c>
      <c r="F474" s="472">
        <f>F473-F460</f>
        <v>1</v>
      </c>
      <c r="G474" s="223"/>
      <c r="H474" s="994" t="s">
        <v>26</v>
      </c>
      <c r="I474" s="215">
        <f>I473-I460</f>
        <v>-0.24000000000000909</v>
      </c>
      <c r="J474" s="994"/>
    </row>
    <row r="476" spans="1:10" ht="13.5" thickBot="1" x14ac:dyDescent="0.25"/>
    <row r="477" spans="1:10" ht="13.5" thickBot="1" x14ac:dyDescent="0.25">
      <c r="A477" s="278" t="s">
        <v>356</v>
      </c>
      <c r="B477" s="1137" t="s">
        <v>53</v>
      </c>
      <c r="C477" s="1138"/>
      <c r="D477" s="1138"/>
      <c r="E477" s="1138"/>
      <c r="F477" s="1139"/>
      <c r="G477" s="1134" t="s">
        <v>0</v>
      </c>
      <c r="H477" s="999"/>
      <c r="I477" s="999"/>
      <c r="J477" s="999"/>
    </row>
    <row r="478" spans="1:10" x14ac:dyDescent="0.2">
      <c r="A478" s="231" t="s">
        <v>2</v>
      </c>
      <c r="B478" s="301">
        <v>1</v>
      </c>
      <c r="C478" s="225">
        <v>2</v>
      </c>
      <c r="D478" s="225">
        <v>3</v>
      </c>
      <c r="E478" s="225">
        <v>4</v>
      </c>
      <c r="F478" s="414">
        <v>5</v>
      </c>
      <c r="G478" s="1200"/>
      <c r="H478" s="999"/>
      <c r="I478" s="999"/>
      <c r="J478" s="877"/>
    </row>
    <row r="479" spans="1:10" x14ac:dyDescent="0.2">
      <c r="A479" s="236" t="s">
        <v>3</v>
      </c>
      <c r="B479" s="355">
        <v>4400</v>
      </c>
      <c r="C479" s="356">
        <v>4400</v>
      </c>
      <c r="D479" s="356">
        <v>4400</v>
      </c>
      <c r="E479" s="356">
        <v>4400</v>
      </c>
      <c r="F479" s="467">
        <v>4400</v>
      </c>
      <c r="G479" s="466">
        <v>4400</v>
      </c>
      <c r="H479" s="999"/>
      <c r="I479" s="999"/>
      <c r="J479" s="877"/>
    </row>
    <row r="480" spans="1:10" x14ac:dyDescent="0.2">
      <c r="A480" s="242" t="s">
        <v>6</v>
      </c>
      <c r="B480" s="306">
        <v>4629</v>
      </c>
      <c r="C480" s="307">
        <v>4720</v>
      </c>
      <c r="D480" s="307">
        <v>4404</v>
      </c>
      <c r="E480" s="307">
        <v>4818</v>
      </c>
      <c r="F480" s="407">
        <v>5382</v>
      </c>
      <c r="G480" s="397">
        <v>4850</v>
      </c>
      <c r="H480" s="1187"/>
      <c r="I480" s="1188"/>
      <c r="J480" s="1188"/>
    </row>
    <row r="481" spans="1:10" x14ac:dyDescent="0.2">
      <c r="A481" s="231" t="s">
        <v>7</v>
      </c>
      <c r="B481" s="480">
        <v>93.3</v>
      </c>
      <c r="C481" s="675">
        <v>80</v>
      </c>
      <c r="D481" s="675">
        <v>80</v>
      </c>
      <c r="E481" s="675">
        <v>100</v>
      </c>
      <c r="F481" s="481">
        <v>100</v>
      </c>
      <c r="G481" s="591">
        <v>66.2</v>
      </c>
      <c r="H481" s="527"/>
      <c r="I481" s="880"/>
      <c r="J481" s="880"/>
    </row>
    <row r="482" spans="1:10" x14ac:dyDescent="0.2">
      <c r="A482" s="231" t="s">
        <v>8</v>
      </c>
      <c r="B482" s="482">
        <v>6.2E-2</v>
      </c>
      <c r="C482" s="253">
        <v>7.5999999999999998E-2</v>
      </c>
      <c r="D482" s="253">
        <v>0.114</v>
      </c>
      <c r="E482" s="253">
        <v>5.0999999999999997E-2</v>
      </c>
      <c r="F482" s="254">
        <v>3.6999999999999998E-2</v>
      </c>
      <c r="G482" s="399">
        <v>8.7999999999999995E-2</v>
      </c>
      <c r="H482" s="999"/>
      <c r="I482" s="999"/>
      <c r="J482" s="999"/>
    </row>
    <row r="483" spans="1:10" x14ac:dyDescent="0.2">
      <c r="A483" s="242" t="s">
        <v>1</v>
      </c>
      <c r="B483" s="257">
        <f t="shared" ref="B483:G483" si="109">B480/B479*100-100</f>
        <v>5.2045454545454533</v>
      </c>
      <c r="C483" s="258">
        <f t="shared" si="109"/>
        <v>7.2727272727272805</v>
      </c>
      <c r="D483" s="258">
        <f t="shared" si="109"/>
        <v>9.0909090909093493E-2</v>
      </c>
      <c r="E483" s="258">
        <f t="shared" si="109"/>
        <v>9.5</v>
      </c>
      <c r="F483" s="259">
        <f t="shared" si="109"/>
        <v>22.318181818181813</v>
      </c>
      <c r="G483" s="390">
        <f t="shared" si="109"/>
        <v>10.227272727272734</v>
      </c>
      <c r="H483" s="926"/>
      <c r="I483" s="999"/>
      <c r="J483" s="999"/>
    </row>
    <row r="484" spans="1:10" ht="13.5" thickBot="1" x14ac:dyDescent="0.25">
      <c r="A484" s="261" t="s">
        <v>27</v>
      </c>
      <c r="B484" s="220">
        <f>B480-B467</f>
        <v>48</v>
      </c>
      <c r="C484" s="221">
        <f t="shared" ref="C484:F484" si="110">C480-C467</f>
        <v>-69</v>
      </c>
      <c r="D484" s="221">
        <f t="shared" si="110"/>
        <v>155</v>
      </c>
      <c r="E484" s="221">
        <f t="shared" si="110"/>
        <v>-131</v>
      </c>
      <c r="F484" s="226">
        <f t="shared" si="110"/>
        <v>112</v>
      </c>
      <c r="G484" s="391">
        <f>G480-G467</f>
        <v>2</v>
      </c>
      <c r="H484" s="878"/>
      <c r="I484" s="999"/>
      <c r="J484" s="999"/>
    </row>
    <row r="485" spans="1:10" x14ac:dyDescent="0.2">
      <c r="A485" s="295" t="s">
        <v>52</v>
      </c>
      <c r="B485" s="362">
        <v>47</v>
      </c>
      <c r="C485" s="321">
        <v>46</v>
      </c>
      <c r="D485" s="321">
        <v>11</v>
      </c>
      <c r="E485" s="321">
        <v>48</v>
      </c>
      <c r="F485" s="321">
        <v>46</v>
      </c>
      <c r="G485" s="270">
        <f>SUM(B485:F485)</f>
        <v>198</v>
      </c>
      <c r="H485" s="999" t="s">
        <v>56</v>
      </c>
      <c r="I485" s="271">
        <f>G472-G485</f>
        <v>2</v>
      </c>
      <c r="J485" s="312">
        <f>I485/G472</f>
        <v>0.01</v>
      </c>
    </row>
    <row r="486" spans="1:10" x14ac:dyDescent="0.2">
      <c r="A486" s="295" t="s">
        <v>28</v>
      </c>
      <c r="B486" s="218">
        <v>157</v>
      </c>
      <c r="C486" s="1011">
        <v>155.5</v>
      </c>
      <c r="D486" s="1011">
        <v>154</v>
      </c>
      <c r="E486" s="1011">
        <v>155</v>
      </c>
      <c r="F486" s="1011">
        <v>153.5</v>
      </c>
      <c r="G486" s="222"/>
      <c r="H486" s="999" t="s">
        <v>57</v>
      </c>
      <c r="I486" s="999">
        <v>156.93</v>
      </c>
      <c r="J486" s="878"/>
    </row>
    <row r="487" spans="1:10" ht="13.5" thickBot="1" x14ac:dyDescent="0.25">
      <c r="A487" s="297" t="s">
        <v>26</v>
      </c>
      <c r="B487" s="471">
        <f>B486-B473</f>
        <v>0</v>
      </c>
      <c r="C487" s="472">
        <f>C486-C473</f>
        <v>0</v>
      </c>
      <c r="D487" s="472">
        <f>D486-D473</f>
        <v>0</v>
      </c>
      <c r="E487" s="472">
        <f>E486-E473</f>
        <v>0</v>
      </c>
      <c r="F487" s="472">
        <f>F486-F473</f>
        <v>0</v>
      </c>
      <c r="G487" s="223"/>
      <c r="H487" s="999" t="s">
        <v>26</v>
      </c>
      <c r="I487" s="215">
        <f>I486-I473</f>
        <v>2.1400000000000148</v>
      </c>
      <c r="J487" s="999"/>
    </row>
    <row r="488" spans="1:10" x14ac:dyDescent="0.2">
      <c r="A488" s="1003"/>
      <c r="B488" s="1003"/>
      <c r="C488" s="1003"/>
      <c r="D488" s="1003"/>
      <c r="E488" s="1003"/>
      <c r="F488" s="1003"/>
      <c r="G488" s="1003"/>
      <c r="H488" s="1003"/>
      <c r="I488" s="1003"/>
      <c r="J488" s="1003"/>
    </row>
    <row r="489" spans="1:10" ht="13.5" thickBot="1" x14ac:dyDescent="0.25">
      <c r="A489" s="1003"/>
      <c r="B489" s="1003"/>
      <c r="C489" s="1003"/>
      <c r="D489" s="1003"/>
      <c r="E489" s="1003"/>
      <c r="F489" s="1003"/>
      <c r="G489" s="1003"/>
      <c r="H489" s="1003"/>
      <c r="I489" s="1003"/>
      <c r="J489" s="1003"/>
    </row>
    <row r="490" spans="1:10" ht="13.5" thickBot="1" x14ac:dyDescent="0.25">
      <c r="A490" s="278" t="s">
        <v>357</v>
      </c>
      <c r="B490" s="1137" t="s">
        <v>50</v>
      </c>
      <c r="C490" s="1138"/>
      <c r="D490" s="1138"/>
      <c r="E490" s="1138"/>
      <c r="F490" s="1139"/>
      <c r="G490" s="1134" t="s">
        <v>0</v>
      </c>
      <c r="H490" s="1003"/>
      <c r="I490" s="1003"/>
      <c r="J490" s="1003"/>
    </row>
    <row r="491" spans="1:10" x14ac:dyDescent="0.2">
      <c r="A491" s="231" t="s">
        <v>2</v>
      </c>
      <c r="B491" s="301">
        <v>1</v>
      </c>
      <c r="C491" s="225">
        <v>2</v>
      </c>
      <c r="D491" s="225">
        <v>3</v>
      </c>
      <c r="E491" s="225">
        <v>4</v>
      </c>
      <c r="F491" s="414">
        <v>5</v>
      </c>
      <c r="G491" s="1200"/>
      <c r="H491" s="1003"/>
      <c r="I491" s="1003"/>
      <c r="J491" s="877"/>
    </row>
    <row r="492" spans="1:10" x14ac:dyDescent="0.2">
      <c r="A492" s="236" t="s">
        <v>3</v>
      </c>
      <c r="B492" s="355">
        <v>4420</v>
      </c>
      <c r="C492" s="356">
        <v>4420</v>
      </c>
      <c r="D492" s="356">
        <v>4420</v>
      </c>
      <c r="E492" s="356">
        <v>4420</v>
      </c>
      <c r="F492" s="467">
        <v>4420</v>
      </c>
      <c r="G492" s="466">
        <v>4420</v>
      </c>
      <c r="H492" s="1003"/>
      <c r="I492" s="1003"/>
      <c r="J492" s="877"/>
    </row>
    <row r="493" spans="1:10" x14ac:dyDescent="0.2">
      <c r="A493" s="242" t="s">
        <v>6</v>
      </c>
      <c r="B493" s="306">
        <v>4754</v>
      </c>
      <c r="C493" s="307">
        <v>4862</v>
      </c>
      <c r="D493" s="307">
        <v>4473</v>
      </c>
      <c r="E493" s="307">
        <v>4963</v>
      </c>
      <c r="F493" s="407">
        <v>5319</v>
      </c>
      <c r="G493" s="397">
        <v>4936</v>
      </c>
      <c r="H493" s="1187"/>
      <c r="I493" s="1188"/>
      <c r="J493" s="1188"/>
    </row>
    <row r="494" spans="1:10" x14ac:dyDescent="0.2">
      <c r="A494" s="231" t="s">
        <v>7</v>
      </c>
      <c r="B494" s="480">
        <v>100</v>
      </c>
      <c r="C494" s="675">
        <v>73.3</v>
      </c>
      <c r="D494" s="675">
        <v>60</v>
      </c>
      <c r="E494" s="675">
        <v>93.3</v>
      </c>
      <c r="F494" s="481">
        <v>100</v>
      </c>
      <c r="G494" s="591">
        <v>84.6</v>
      </c>
      <c r="H494" s="527"/>
      <c r="I494" s="880"/>
      <c r="J494" s="880"/>
    </row>
    <row r="495" spans="1:10" x14ac:dyDescent="0.2">
      <c r="A495" s="231" t="s">
        <v>8</v>
      </c>
      <c r="B495" s="482">
        <v>4.5999999999999999E-2</v>
      </c>
      <c r="C495" s="253">
        <v>8.1000000000000003E-2</v>
      </c>
      <c r="D495" s="253">
        <v>0.10299999999999999</v>
      </c>
      <c r="E495" s="253">
        <v>4.4999999999999998E-2</v>
      </c>
      <c r="F495" s="254">
        <v>3.7999999999999999E-2</v>
      </c>
      <c r="G495" s="399">
        <v>7.4999999999999997E-2</v>
      </c>
      <c r="H495" s="1003"/>
      <c r="I495" s="1003"/>
      <c r="J495" s="1003"/>
    </row>
    <row r="496" spans="1:10" x14ac:dyDescent="0.2">
      <c r="A496" s="242" t="s">
        <v>1</v>
      </c>
      <c r="B496" s="257">
        <f t="shared" ref="B496:G496" si="111">B493/B492*100-100</f>
        <v>7.5565610859728451</v>
      </c>
      <c r="C496" s="258">
        <f t="shared" si="111"/>
        <v>10.000000000000014</v>
      </c>
      <c r="D496" s="258">
        <f t="shared" si="111"/>
        <v>1.1990950226244337</v>
      </c>
      <c r="E496" s="258">
        <f t="shared" si="111"/>
        <v>12.285067873303163</v>
      </c>
      <c r="F496" s="259">
        <f t="shared" si="111"/>
        <v>20.339366515837099</v>
      </c>
      <c r="G496" s="390">
        <f t="shared" si="111"/>
        <v>11.674208144796381</v>
      </c>
      <c r="H496" s="926"/>
      <c r="I496" s="1003"/>
      <c r="J496" s="1003"/>
    </row>
    <row r="497" spans="1:10" ht="13.5" thickBot="1" x14ac:dyDescent="0.25">
      <c r="A497" s="261" t="s">
        <v>27</v>
      </c>
      <c r="B497" s="220">
        <f>B493-B480</f>
        <v>125</v>
      </c>
      <c r="C497" s="221">
        <f t="shared" ref="C497:F497" si="112">C493-C480</f>
        <v>142</v>
      </c>
      <c r="D497" s="221">
        <f t="shared" si="112"/>
        <v>69</v>
      </c>
      <c r="E497" s="221">
        <f t="shared" si="112"/>
        <v>145</v>
      </c>
      <c r="F497" s="226">
        <f t="shared" si="112"/>
        <v>-63</v>
      </c>
      <c r="G497" s="391">
        <f>G493-G480</f>
        <v>86</v>
      </c>
      <c r="H497" s="878"/>
      <c r="I497" s="1003"/>
      <c r="J497" s="1003"/>
    </row>
    <row r="498" spans="1:10" x14ac:dyDescent="0.2">
      <c r="A498" s="295" t="s">
        <v>52</v>
      </c>
      <c r="B498" s="362">
        <v>46</v>
      </c>
      <c r="C498" s="321">
        <v>46</v>
      </c>
      <c r="D498" s="321">
        <v>11</v>
      </c>
      <c r="E498" s="321">
        <v>47</v>
      </c>
      <c r="F498" s="321">
        <v>46</v>
      </c>
      <c r="G498" s="270">
        <f>SUM(B498:F498)</f>
        <v>196</v>
      </c>
      <c r="H498" s="1003" t="s">
        <v>56</v>
      </c>
      <c r="I498" s="271">
        <f>G485-G498</f>
        <v>2</v>
      </c>
      <c r="J498" s="312">
        <f>I498/G485</f>
        <v>1.0101010101010102E-2</v>
      </c>
    </row>
    <row r="499" spans="1:10" x14ac:dyDescent="0.2">
      <c r="A499" s="295" t="s">
        <v>28</v>
      </c>
      <c r="B499" s="218">
        <v>157</v>
      </c>
      <c r="C499" s="1011">
        <v>155.5</v>
      </c>
      <c r="D499" s="1011">
        <v>154</v>
      </c>
      <c r="E499" s="1011">
        <v>155</v>
      </c>
      <c r="F499" s="1011">
        <v>153.5</v>
      </c>
      <c r="G499" s="222"/>
      <c r="H499" s="1003" t="s">
        <v>57</v>
      </c>
      <c r="I499" s="1003">
        <v>155.32</v>
      </c>
      <c r="J499" s="878"/>
    </row>
    <row r="500" spans="1:10" ht="13.5" thickBot="1" x14ac:dyDescent="0.25">
      <c r="A500" s="297" t="s">
        <v>26</v>
      </c>
      <c r="B500" s="471">
        <f>B499-B486</f>
        <v>0</v>
      </c>
      <c r="C500" s="472">
        <f>C499-C486</f>
        <v>0</v>
      </c>
      <c r="D500" s="472">
        <f>D499-D486</f>
        <v>0</v>
      </c>
      <c r="E500" s="472">
        <f>E499-E486</f>
        <v>0</v>
      </c>
      <c r="F500" s="472">
        <f>F499-F486</f>
        <v>0</v>
      </c>
      <c r="G500" s="223"/>
      <c r="H500" s="1003" t="s">
        <v>26</v>
      </c>
      <c r="I500" s="215">
        <f>I499-I486</f>
        <v>-1.6100000000000136</v>
      </c>
      <c r="J500" s="1003"/>
    </row>
    <row r="502" spans="1:10" ht="13.5" thickBot="1" x14ac:dyDescent="0.25"/>
    <row r="503" spans="1:10" ht="13.5" thickBot="1" x14ac:dyDescent="0.25">
      <c r="A503" s="278" t="s">
        <v>358</v>
      </c>
      <c r="B503" s="1137" t="s">
        <v>50</v>
      </c>
      <c r="C503" s="1138"/>
      <c r="D503" s="1138"/>
      <c r="E503" s="1138"/>
      <c r="F503" s="1139"/>
      <c r="G503" s="1134" t="s">
        <v>0</v>
      </c>
      <c r="H503" s="1007"/>
      <c r="I503" s="1007"/>
      <c r="J503" s="1007"/>
    </row>
    <row r="504" spans="1:10" x14ac:dyDescent="0.2">
      <c r="A504" s="231" t="s">
        <v>2</v>
      </c>
      <c r="B504" s="301">
        <v>1</v>
      </c>
      <c r="C504" s="225">
        <v>2</v>
      </c>
      <c r="D504" s="225">
        <v>3</v>
      </c>
      <c r="E504" s="225">
        <v>4</v>
      </c>
      <c r="F504" s="414">
        <v>5</v>
      </c>
      <c r="G504" s="1200"/>
      <c r="H504" s="1007"/>
      <c r="I504" s="1007"/>
      <c r="J504" s="877"/>
    </row>
    <row r="505" spans="1:10" x14ac:dyDescent="0.2">
      <c r="A505" s="236" t="s">
        <v>3</v>
      </c>
      <c r="B505" s="355">
        <v>4440</v>
      </c>
      <c r="C505" s="356">
        <v>4440</v>
      </c>
      <c r="D505" s="356">
        <v>4440</v>
      </c>
      <c r="E505" s="356">
        <v>4440</v>
      </c>
      <c r="F505" s="467">
        <v>4440</v>
      </c>
      <c r="G505" s="466">
        <v>4440</v>
      </c>
      <c r="H505" s="1007"/>
      <c r="I505" s="1007"/>
      <c r="J505" s="877"/>
    </row>
    <row r="506" spans="1:10" x14ac:dyDescent="0.2">
      <c r="A506" s="242" t="s">
        <v>6</v>
      </c>
      <c r="B506" s="306">
        <v>4717</v>
      </c>
      <c r="C506" s="307">
        <v>4863</v>
      </c>
      <c r="D506" s="307">
        <v>4326</v>
      </c>
      <c r="E506" s="307">
        <v>4927</v>
      </c>
      <c r="F506" s="407">
        <v>5287</v>
      </c>
      <c r="G506" s="397">
        <v>4901</v>
      </c>
      <c r="H506" s="1187"/>
      <c r="I506" s="1188"/>
      <c r="J506" s="1188"/>
    </row>
    <row r="507" spans="1:10" x14ac:dyDescent="0.2">
      <c r="A507" s="231" t="s">
        <v>7</v>
      </c>
      <c r="B507" s="480">
        <v>93.3</v>
      </c>
      <c r="C507" s="675">
        <v>73.3</v>
      </c>
      <c r="D507" s="675">
        <v>100</v>
      </c>
      <c r="E507" s="675">
        <v>93.3</v>
      </c>
      <c r="F507" s="481">
        <v>93.3</v>
      </c>
      <c r="G507" s="591">
        <v>73.8</v>
      </c>
      <c r="H507" s="527"/>
      <c r="I507" s="880"/>
      <c r="J507" s="880"/>
    </row>
    <row r="508" spans="1:10" x14ac:dyDescent="0.2">
      <c r="A508" s="231" t="s">
        <v>8</v>
      </c>
      <c r="B508" s="482">
        <v>4.9000000000000002E-2</v>
      </c>
      <c r="C508" s="253">
        <v>9.4E-2</v>
      </c>
      <c r="D508" s="253">
        <v>3.5000000000000003E-2</v>
      </c>
      <c r="E508" s="253">
        <v>0.06</v>
      </c>
      <c r="F508" s="254">
        <v>5.6000000000000001E-2</v>
      </c>
      <c r="G508" s="399">
        <v>8.3000000000000004E-2</v>
      </c>
      <c r="H508" s="1007"/>
      <c r="I508" s="1007"/>
      <c r="J508" s="1007"/>
    </row>
    <row r="509" spans="1:10" x14ac:dyDescent="0.2">
      <c r="A509" s="242" t="s">
        <v>1</v>
      </c>
      <c r="B509" s="257">
        <f t="shared" ref="B509:G509" si="113">B506/B505*100-100</f>
        <v>6.2387387387387463</v>
      </c>
      <c r="C509" s="258">
        <f t="shared" si="113"/>
        <v>9.5270270270270316</v>
      </c>
      <c r="D509" s="258">
        <f t="shared" si="113"/>
        <v>-2.5675675675675649</v>
      </c>
      <c r="E509" s="258">
        <f t="shared" si="113"/>
        <v>10.968468468468458</v>
      </c>
      <c r="F509" s="259">
        <f t="shared" si="113"/>
        <v>19.076576576576571</v>
      </c>
      <c r="G509" s="390">
        <f t="shared" si="113"/>
        <v>10.382882882882896</v>
      </c>
      <c r="H509" s="926"/>
      <c r="I509" s="1007"/>
      <c r="J509" s="1007"/>
    </row>
    <row r="510" spans="1:10" ht="13.5" thickBot="1" x14ac:dyDescent="0.25">
      <c r="A510" s="261" t="s">
        <v>27</v>
      </c>
      <c r="B510" s="220">
        <f>B506-B493</f>
        <v>-37</v>
      </c>
      <c r="C510" s="221">
        <f t="shared" ref="C510:F510" si="114">C506-C493</f>
        <v>1</v>
      </c>
      <c r="D510" s="221">
        <f t="shared" si="114"/>
        <v>-147</v>
      </c>
      <c r="E510" s="221">
        <f t="shared" si="114"/>
        <v>-36</v>
      </c>
      <c r="F510" s="226">
        <f t="shared" si="114"/>
        <v>-32</v>
      </c>
      <c r="G510" s="391">
        <f>G506-G493</f>
        <v>-35</v>
      </c>
      <c r="H510" s="878"/>
      <c r="I510" s="1007"/>
      <c r="J510" s="1007"/>
    </row>
    <row r="511" spans="1:10" x14ac:dyDescent="0.2">
      <c r="A511" s="295" t="s">
        <v>52</v>
      </c>
      <c r="B511" s="362">
        <v>46</v>
      </c>
      <c r="C511" s="321">
        <v>46</v>
      </c>
      <c r="D511" s="321">
        <v>11</v>
      </c>
      <c r="E511" s="321">
        <v>47</v>
      </c>
      <c r="F511" s="321">
        <v>46</v>
      </c>
      <c r="G511" s="270">
        <f>SUM(B511:F511)</f>
        <v>196</v>
      </c>
      <c r="H511" s="1007" t="s">
        <v>56</v>
      </c>
      <c r="I511" s="271">
        <f>G498-G511</f>
        <v>0</v>
      </c>
      <c r="J511" s="312">
        <f>I511/G498</f>
        <v>0</v>
      </c>
    </row>
    <row r="512" spans="1:10" x14ac:dyDescent="0.2">
      <c r="A512" s="295" t="s">
        <v>28</v>
      </c>
      <c r="B512" s="218">
        <v>158</v>
      </c>
      <c r="C512" s="1011">
        <v>156.5</v>
      </c>
      <c r="D512" s="1011">
        <v>155.5</v>
      </c>
      <c r="E512" s="1011">
        <v>156</v>
      </c>
      <c r="F512" s="1011">
        <v>154.5</v>
      </c>
      <c r="G512" s="222"/>
      <c r="H512" s="1007" t="s">
        <v>57</v>
      </c>
      <c r="I512" s="1007">
        <v>153.57</v>
      </c>
      <c r="J512" s="878"/>
    </row>
    <row r="513" spans="1:10" ht="13.5" thickBot="1" x14ac:dyDescent="0.25">
      <c r="A513" s="297" t="s">
        <v>26</v>
      </c>
      <c r="B513" s="471">
        <f>B512-B499</f>
        <v>1</v>
      </c>
      <c r="C513" s="472">
        <f>C512-C499</f>
        <v>1</v>
      </c>
      <c r="D513" s="472">
        <f>D512-D499</f>
        <v>1.5</v>
      </c>
      <c r="E513" s="472">
        <f>E512-E499</f>
        <v>1</v>
      </c>
      <c r="F513" s="472">
        <f>F512-F499</f>
        <v>1</v>
      </c>
      <c r="G513" s="223"/>
      <c r="H513" s="1007" t="s">
        <v>26</v>
      </c>
      <c r="I513" s="215">
        <f>I512-I499</f>
        <v>-1.75</v>
      </c>
      <c r="J513" s="1007"/>
    </row>
    <row r="515" spans="1:10" ht="13.5" thickBot="1" x14ac:dyDescent="0.25"/>
    <row r="516" spans="1:10" ht="13.5" thickBot="1" x14ac:dyDescent="0.25">
      <c r="A516" s="278" t="s">
        <v>359</v>
      </c>
      <c r="B516" s="1137" t="s">
        <v>50</v>
      </c>
      <c r="C516" s="1138"/>
      <c r="D516" s="1138"/>
      <c r="E516" s="1138"/>
      <c r="F516" s="1139"/>
      <c r="G516" s="1134" t="s">
        <v>0</v>
      </c>
      <c r="H516" s="1012"/>
      <c r="I516" s="1012"/>
      <c r="J516" s="1012"/>
    </row>
    <row r="517" spans="1:10" x14ac:dyDescent="0.2">
      <c r="A517" s="231" t="s">
        <v>2</v>
      </c>
      <c r="B517" s="301">
        <v>1</v>
      </c>
      <c r="C517" s="225">
        <v>2</v>
      </c>
      <c r="D517" s="225">
        <v>3</v>
      </c>
      <c r="E517" s="225">
        <v>4</v>
      </c>
      <c r="F517" s="414">
        <v>5</v>
      </c>
      <c r="G517" s="1200"/>
      <c r="H517" s="1012"/>
      <c r="I517" s="1012"/>
      <c r="J517" s="877"/>
    </row>
    <row r="518" spans="1:10" x14ac:dyDescent="0.2">
      <c r="A518" s="236" t="s">
        <v>3</v>
      </c>
      <c r="B518" s="355">
        <v>4460</v>
      </c>
      <c r="C518" s="356">
        <v>4460</v>
      </c>
      <c r="D518" s="356">
        <v>4460</v>
      </c>
      <c r="E518" s="356">
        <v>4460</v>
      </c>
      <c r="F518" s="467">
        <v>4460</v>
      </c>
      <c r="G518" s="466">
        <v>4460</v>
      </c>
      <c r="H518" s="1012"/>
      <c r="I518" s="1012"/>
      <c r="J518" s="877"/>
    </row>
    <row r="519" spans="1:10" x14ac:dyDescent="0.2">
      <c r="A519" s="242" t="s">
        <v>6</v>
      </c>
      <c r="B519" s="306">
        <v>4556</v>
      </c>
      <c r="C519" s="307">
        <v>4958</v>
      </c>
      <c r="D519" s="307">
        <v>4324</v>
      </c>
      <c r="E519" s="307">
        <v>5060</v>
      </c>
      <c r="F519" s="407">
        <v>5547</v>
      </c>
      <c r="G519" s="397">
        <v>4976</v>
      </c>
      <c r="H519" s="1187"/>
      <c r="I519" s="1188"/>
      <c r="J519" s="1188"/>
    </row>
    <row r="520" spans="1:10" x14ac:dyDescent="0.2">
      <c r="A520" s="231" t="s">
        <v>7</v>
      </c>
      <c r="B520" s="480">
        <v>100</v>
      </c>
      <c r="C520" s="675">
        <v>100</v>
      </c>
      <c r="D520" s="675">
        <v>80</v>
      </c>
      <c r="E520" s="675">
        <v>93.3</v>
      </c>
      <c r="F520" s="481">
        <v>100</v>
      </c>
      <c r="G520" s="591">
        <v>67.7</v>
      </c>
      <c r="H520" s="527"/>
      <c r="I520" s="880"/>
      <c r="J520" s="880"/>
    </row>
    <row r="521" spans="1:10" x14ac:dyDescent="0.2">
      <c r="A521" s="231" t="s">
        <v>8</v>
      </c>
      <c r="B521" s="482">
        <v>5.8000000000000003E-2</v>
      </c>
      <c r="C521" s="253">
        <v>0.04</v>
      </c>
      <c r="D521" s="253">
        <v>6.6000000000000003E-2</v>
      </c>
      <c r="E521" s="253">
        <v>5.6000000000000001E-2</v>
      </c>
      <c r="F521" s="254">
        <v>4.2999999999999997E-2</v>
      </c>
      <c r="G521" s="399">
        <v>9.1999999999999998E-2</v>
      </c>
      <c r="H521" s="1012"/>
      <c r="I521" s="1012"/>
      <c r="J521" s="1012"/>
    </row>
    <row r="522" spans="1:10" x14ac:dyDescent="0.2">
      <c r="A522" s="242" t="s">
        <v>1</v>
      </c>
      <c r="B522" s="257">
        <f t="shared" ref="B522:G522" si="115">B519/B518*100-100</f>
        <v>2.1524663677130036</v>
      </c>
      <c r="C522" s="258">
        <f t="shared" si="115"/>
        <v>11.165919282511211</v>
      </c>
      <c r="D522" s="258">
        <f t="shared" si="115"/>
        <v>-3.0493273542600861</v>
      </c>
      <c r="E522" s="258">
        <f t="shared" si="115"/>
        <v>13.45291479820628</v>
      </c>
      <c r="F522" s="259">
        <f t="shared" si="115"/>
        <v>24.372197309417047</v>
      </c>
      <c r="G522" s="390">
        <f t="shared" si="115"/>
        <v>11.569506726457405</v>
      </c>
      <c r="H522" s="926"/>
      <c r="I522" s="1012"/>
      <c r="J522" s="1012"/>
    </row>
    <row r="523" spans="1:10" ht="13.5" thickBot="1" x14ac:dyDescent="0.25">
      <c r="A523" s="261" t="s">
        <v>27</v>
      </c>
      <c r="B523" s="220">
        <f>B519-B506</f>
        <v>-161</v>
      </c>
      <c r="C523" s="221">
        <f t="shared" ref="C523:F523" si="116">C519-C506</f>
        <v>95</v>
      </c>
      <c r="D523" s="221">
        <f t="shared" si="116"/>
        <v>-2</v>
      </c>
      <c r="E523" s="221">
        <f t="shared" si="116"/>
        <v>133</v>
      </c>
      <c r="F523" s="226">
        <f t="shared" si="116"/>
        <v>260</v>
      </c>
      <c r="G523" s="391">
        <f>G519-G506</f>
        <v>75</v>
      </c>
      <c r="H523" s="878"/>
      <c r="I523" s="1012"/>
      <c r="J523" s="1012"/>
    </row>
    <row r="524" spans="1:10" x14ac:dyDescent="0.2">
      <c r="A524" s="295" t="s">
        <v>52</v>
      </c>
      <c r="B524" s="362">
        <v>44</v>
      </c>
      <c r="C524" s="321">
        <v>44</v>
      </c>
      <c r="D524" s="321">
        <v>10</v>
      </c>
      <c r="E524" s="321">
        <v>45</v>
      </c>
      <c r="F524" s="321">
        <v>45</v>
      </c>
      <c r="G524" s="270">
        <f>SUM(B524:F524)</f>
        <v>188</v>
      </c>
      <c r="H524" s="1012" t="s">
        <v>56</v>
      </c>
      <c r="I524" s="271">
        <f>G511-G524</f>
        <v>8</v>
      </c>
      <c r="J524" s="312">
        <f>I524/G511</f>
        <v>4.0816326530612242E-2</v>
      </c>
    </row>
    <row r="525" spans="1:10" x14ac:dyDescent="0.2">
      <c r="A525" s="295" t="s">
        <v>28</v>
      </c>
      <c r="B525" s="218">
        <v>158</v>
      </c>
      <c r="C525" s="1022">
        <v>156.5</v>
      </c>
      <c r="D525" s="1022">
        <v>155.5</v>
      </c>
      <c r="E525" s="1022">
        <v>156</v>
      </c>
      <c r="F525" s="1022">
        <v>154.5</v>
      </c>
      <c r="G525" s="222"/>
      <c r="H525" s="1012" t="s">
        <v>57</v>
      </c>
      <c r="I525" s="1012">
        <v>157.07</v>
      </c>
      <c r="J525" s="878"/>
    </row>
    <row r="526" spans="1:10" ht="13.5" thickBot="1" x14ac:dyDescent="0.25">
      <c r="A526" s="297" t="s">
        <v>26</v>
      </c>
      <c r="B526" s="471">
        <f>B525-B512</f>
        <v>0</v>
      </c>
      <c r="C526" s="472">
        <f>C525-C512</f>
        <v>0</v>
      </c>
      <c r="D526" s="472">
        <f>D525-D512</f>
        <v>0</v>
      </c>
      <c r="E526" s="472">
        <f>E525-E512</f>
        <v>0</v>
      </c>
      <c r="F526" s="472">
        <f>F525-F512</f>
        <v>0</v>
      </c>
      <c r="G526" s="223"/>
      <c r="H526" s="1012" t="s">
        <v>26</v>
      </c>
      <c r="I526" s="215">
        <f>I525-I512</f>
        <v>3.5</v>
      </c>
      <c r="J526" s="1012"/>
    </row>
    <row r="528" spans="1:10" ht="13.5" thickBot="1" x14ac:dyDescent="0.25"/>
    <row r="529" spans="1:10" ht="13.5" thickBot="1" x14ac:dyDescent="0.25">
      <c r="A529" s="278" t="s">
        <v>360</v>
      </c>
      <c r="B529" s="1137" t="s">
        <v>50</v>
      </c>
      <c r="C529" s="1138"/>
      <c r="D529" s="1138"/>
      <c r="E529" s="1138"/>
      <c r="F529" s="1139"/>
      <c r="G529" s="1134" t="s">
        <v>0</v>
      </c>
      <c r="H529" s="1016">
        <v>65</v>
      </c>
      <c r="I529" s="1016"/>
      <c r="J529" s="1016"/>
    </row>
    <row r="530" spans="1:10" x14ac:dyDescent="0.2">
      <c r="A530" s="231" t="s">
        <v>2</v>
      </c>
      <c r="B530" s="301">
        <v>1</v>
      </c>
      <c r="C530" s="225">
        <v>2</v>
      </c>
      <c r="D530" s="225">
        <v>3</v>
      </c>
      <c r="E530" s="225">
        <v>4</v>
      </c>
      <c r="F530" s="414">
        <v>5</v>
      </c>
      <c r="G530" s="1200"/>
      <c r="H530" s="1016"/>
      <c r="I530" s="1016"/>
      <c r="J530" s="877"/>
    </row>
    <row r="531" spans="1:10" x14ac:dyDescent="0.2">
      <c r="A531" s="236" t="s">
        <v>3</v>
      </c>
      <c r="B531" s="355">
        <v>4480</v>
      </c>
      <c r="C531" s="356">
        <v>4480</v>
      </c>
      <c r="D531" s="356">
        <v>4480</v>
      </c>
      <c r="E531" s="356">
        <v>4480</v>
      </c>
      <c r="F531" s="467">
        <v>4480</v>
      </c>
      <c r="G531" s="466">
        <v>4480</v>
      </c>
      <c r="H531" s="1016"/>
      <c r="I531" s="1016"/>
      <c r="J531" s="877"/>
    </row>
    <row r="532" spans="1:10" x14ac:dyDescent="0.2">
      <c r="A532" s="242" t="s">
        <v>6</v>
      </c>
      <c r="B532" s="306">
        <v>4720</v>
      </c>
      <c r="C532" s="307">
        <v>4997</v>
      </c>
      <c r="D532" s="307">
        <v>4123</v>
      </c>
      <c r="E532" s="307">
        <v>5063</v>
      </c>
      <c r="F532" s="407">
        <v>5487</v>
      </c>
      <c r="G532" s="397">
        <v>4994</v>
      </c>
      <c r="H532" s="1187"/>
      <c r="I532" s="1188"/>
      <c r="J532" s="1188"/>
    </row>
    <row r="533" spans="1:10" x14ac:dyDescent="0.2">
      <c r="A533" s="231" t="s">
        <v>7</v>
      </c>
      <c r="B533" s="480">
        <v>100</v>
      </c>
      <c r="C533" s="675">
        <v>100</v>
      </c>
      <c r="D533" s="675">
        <v>100</v>
      </c>
      <c r="E533" s="675">
        <v>100</v>
      </c>
      <c r="F533" s="481">
        <v>100</v>
      </c>
      <c r="G533" s="591">
        <v>78.5</v>
      </c>
      <c r="H533" s="527"/>
      <c r="I533" s="880"/>
      <c r="J533" s="880"/>
    </row>
    <row r="534" spans="1:10" x14ac:dyDescent="0.2">
      <c r="A534" s="231" t="s">
        <v>8</v>
      </c>
      <c r="B534" s="482">
        <v>4.5999999999999999E-2</v>
      </c>
      <c r="C534" s="253">
        <v>3.5999999999999997E-2</v>
      </c>
      <c r="D534" s="253">
        <v>6.6000000000000003E-2</v>
      </c>
      <c r="E534" s="253">
        <v>3.5000000000000003E-2</v>
      </c>
      <c r="F534" s="254">
        <v>0.04</v>
      </c>
      <c r="G534" s="399">
        <v>8.4000000000000005E-2</v>
      </c>
      <c r="H534" s="1016"/>
      <c r="I534" s="1016"/>
      <c r="J534" s="1016"/>
    </row>
    <row r="535" spans="1:10" x14ac:dyDescent="0.2">
      <c r="A535" s="242" t="s">
        <v>1</v>
      </c>
      <c r="B535" s="257">
        <f t="shared" ref="B535:G535" si="117">B532/B531*100-100</f>
        <v>5.3571428571428612</v>
      </c>
      <c r="C535" s="258">
        <f t="shared" si="117"/>
        <v>11.540178571428569</v>
      </c>
      <c r="D535" s="258">
        <f t="shared" si="117"/>
        <v>-7.96875</v>
      </c>
      <c r="E535" s="258">
        <f t="shared" si="117"/>
        <v>13.013392857142847</v>
      </c>
      <c r="F535" s="259">
        <f t="shared" si="117"/>
        <v>22.477678571428569</v>
      </c>
      <c r="G535" s="390">
        <f t="shared" si="117"/>
        <v>11.473214285714278</v>
      </c>
      <c r="H535" s="926"/>
      <c r="I535" s="1016"/>
      <c r="J535" s="1016"/>
    </row>
    <row r="536" spans="1:10" ht="13.5" thickBot="1" x14ac:dyDescent="0.25">
      <c r="A536" s="261" t="s">
        <v>27</v>
      </c>
      <c r="B536" s="220">
        <f>B532-B519</f>
        <v>164</v>
      </c>
      <c r="C536" s="221">
        <f t="shared" ref="C536:F536" si="118">C532-C519</f>
        <v>39</v>
      </c>
      <c r="D536" s="221">
        <f t="shared" si="118"/>
        <v>-201</v>
      </c>
      <c r="E536" s="221">
        <f t="shared" si="118"/>
        <v>3</v>
      </c>
      <c r="F536" s="226">
        <f t="shared" si="118"/>
        <v>-60</v>
      </c>
      <c r="G536" s="391">
        <f>G532-G519</f>
        <v>18</v>
      </c>
      <c r="H536" s="878"/>
      <c r="I536" s="1016"/>
      <c r="J536" s="1016"/>
    </row>
    <row r="537" spans="1:10" x14ac:dyDescent="0.2">
      <c r="A537" s="295" t="s">
        <v>52</v>
      </c>
      <c r="B537" s="362">
        <v>44</v>
      </c>
      <c r="C537" s="321">
        <v>44</v>
      </c>
      <c r="D537" s="321">
        <v>9</v>
      </c>
      <c r="E537" s="321">
        <v>45</v>
      </c>
      <c r="F537" s="321">
        <v>45</v>
      </c>
      <c r="G537" s="270">
        <f>SUM(B537:F537)</f>
        <v>187</v>
      </c>
      <c r="H537" s="1016" t="s">
        <v>56</v>
      </c>
      <c r="I537" s="271">
        <f>G524-G537</f>
        <v>1</v>
      </c>
      <c r="J537" s="312">
        <f>I537/G524</f>
        <v>5.3191489361702126E-3</v>
      </c>
    </row>
    <row r="538" spans="1:10" x14ac:dyDescent="0.2">
      <c r="A538" s="295" t="s">
        <v>28</v>
      </c>
      <c r="B538" s="218">
        <v>158</v>
      </c>
      <c r="C538" s="1022">
        <v>156.5</v>
      </c>
      <c r="D538" s="1022">
        <v>155.5</v>
      </c>
      <c r="E538" s="1022">
        <v>156</v>
      </c>
      <c r="F538" s="1022">
        <v>154.5</v>
      </c>
      <c r="G538" s="222"/>
      <c r="H538" s="1016" t="s">
        <v>57</v>
      </c>
      <c r="I538" s="1016">
        <v>156.22999999999999</v>
      </c>
      <c r="J538" s="878"/>
    </row>
    <row r="539" spans="1:10" ht="13.5" thickBot="1" x14ac:dyDescent="0.25">
      <c r="A539" s="297" t="s">
        <v>26</v>
      </c>
      <c r="B539" s="471">
        <f>B538-B525</f>
        <v>0</v>
      </c>
      <c r="C539" s="472">
        <f>C538-C525</f>
        <v>0</v>
      </c>
      <c r="D539" s="472">
        <f>D538-D525</f>
        <v>0</v>
      </c>
      <c r="E539" s="472">
        <f>E538-E525</f>
        <v>0</v>
      </c>
      <c r="F539" s="472">
        <f>F538-F525</f>
        <v>0</v>
      </c>
      <c r="G539" s="223"/>
      <c r="H539" s="1016" t="s">
        <v>26</v>
      </c>
      <c r="I539" s="215">
        <f>I538-I525</f>
        <v>-0.84000000000000341</v>
      </c>
      <c r="J539" s="1016"/>
    </row>
    <row r="541" spans="1:10" ht="13.5" thickBot="1" x14ac:dyDescent="0.25"/>
    <row r="542" spans="1:10" ht="13.5" thickBot="1" x14ac:dyDescent="0.25">
      <c r="A542" s="278" t="s">
        <v>361</v>
      </c>
      <c r="B542" s="1137" t="s">
        <v>50</v>
      </c>
      <c r="C542" s="1138"/>
      <c r="D542" s="1138"/>
      <c r="E542" s="1138"/>
      <c r="F542" s="1139"/>
      <c r="G542" s="1134" t="s">
        <v>0</v>
      </c>
      <c r="H542" s="1020"/>
      <c r="I542" s="1020"/>
      <c r="J542" s="1020"/>
    </row>
    <row r="543" spans="1:10" x14ac:dyDescent="0.2">
      <c r="A543" s="231" t="s">
        <v>2</v>
      </c>
      <c r="B543" s="301">
        <v>1</v>
      </c>
      <c r="C543" s="225">
        <v>2</v>
      </c>
      <c r="D543" s="225">
        <v>3</v>
      </c>
      <c r="E543" s="225">
        <v>4</v>
      </c>
      <c r="F543" s="414">
        <v>5</v>
      </c>
      <c r="G543" s="1200"/>
      <c r="H543" s="1020"/>
      <c r="I543" s="1020"/>
      <c r="J543" s="877"/>
    </row>
    <row r="544" spans="1:10" x14ac:dyDescent="0.2">
      <c r="A544" s="236" t="s">
        <v>3</v>
      </c>
      <c r="B544" s="355">
        <v>4500</v>
      </c>
      <c r="C544" s="356">
        <v>4500</v>
      </c>
      <c r="D544" s="356">
        <v>4500</v>
      </c>
      <c r="E544" s="356">
        <v>4500</v>
      </c>
      <c r="F544" s="467">
        <v>4500</v>
      </c>
      <c r="G544" s="466">
        <v>4500</v>
      </c>
      <c r="H544" s="1020"/>
      <c r="I544" s="1020"/>
      <c r="J544" s="877"/>
    </row>
    <row r="545" spans="1:13" x14ac:dyDescent="0.2">
      <c r="A545" s="242" t="s">
        <v>6</v>
      </c>
      <c r="B545" s="306">
        <v>4881</v>
      </c>
      <c r="C545" s="307">
        <v>5103</v>
      </c>
      <c r="D545" s="307">
        <v>4294</v>
      </c>
      <c r="E545" s="307">
        <v>5237</v>
      </c>
      <c r="F545" s="407">
        <v>5336</v>
      </c>
      <c r="G545" s="397">
        <v>5074</v>
      </c>
      <c r="H545" s="1187"/>
      <c r="I545" s="1188"/>
      <c r="J545" s="1188"/>
    </row>
    <row r="546" spans="1:13" x14ac:dyDescent="0.2">
      <c r="A546" s="231" t="s">
        <v>7</v>
      </c>
      <c r="B546" s="480">
        <v>80</v>
      </c>
      <c r="C546" s="675">
        <v>100</v>
      </c>
      <c r="D546" s="675">
        <v>60</v>
      </c>
      <c r="E546" s="675">
        <v>100</v>
      </c>
      <c r="F546" s="481">
        <v>86.7</v>
      </c>
      <c r="G546" s="591">
        <v>84.6</v>
      </c>
      <c r="H546" s="527"/>
      <c r="I546" s="880"/>
      <c r="J546" s="880"/>
    </row>
    <row r="547" spans="1:13" x14ac:dyDescent="0.2">
      <c r="A547" s="231" t="s">
        <v>8</v>
      </c>
      <c r="B547" s="482">
        <v>5.8999999999999997E-2</v>
      </c>
      <c r="C547" s="253">
        <v>3.5999999999999997E-2</v>
      </c>
      <c r="D547" s="253">
        <v>0.11</v>
      </c>
      <c r="E547" s="253">
        <v>3.7999999999999999E-2</v>
      </c>
      <c r="F547" s="254">
        <v>6.9000000000000006E-2</v>
      </c>
      <c r="G547" s="399">
        <v>7.8E-2</v>
      </c>
      <c r="H547" s="1020"/>
      <c r="I547" s="1020"/>
      <c r="J547" s="1020"/>
    </row>
    <row r="548" spans="1:13" x14ac:dyDescent="0.2">
      <c r="A548" s="242" t="s">
        <v>1</v>
      </c>
      <c r="B548" s="257">
        <f t="shared" ref="B548:G548" si="119">B545/B544*100-100</f>
        <v>8.4666666666666686</v>
      </c>
      <c r="C548" s="258">
        <f t="shared" si="119"/>
        <v>13.399999999999991</v>
      </c>
      <c r="D548" s="258">
        <f t="shared" si="119"/>
        <v>-4.5777777777777828</v>
      </c>
      <c r="E548" s="258">
        <f t="shared" si="119"/>
        <v>16.37777777777778</v>
      </c>
      <c r="F548" s="259">
        <f t="shared" si="119"/>
        <v>18.577777777777783</v>
      </c>
      <c r="G548" s="390">
        <f t="shared" si="119"/>
        <v>12.75555555555556</v>
      </c>
      <c r="H548" s="926"/>
      <c r="I548" s="1020"/>
      <c r="J548" s="1020"/>
    </row>
    <row r="549" spans="1:13" ht="13.5" thickBot="1" x14ac:dyDescent="0.25">
      <c r="A549" s="261" t="s">
        <v>27</v>
      </c>
      <c r="B549" s="220">
        <f>B545-B532</f>
        <v>161</v>
      </c>
      <c r="C549" s="221">
        <f t="shared" ref="C549:F549" si="120">C545-C532</f>
        <v>106</v>
      </c>
      <c r="D549" s="221">
        <f t="shared" si="120"/>
        <v>171</v>
      </c>
      <c r="E549" s="221">
        <f t="shared" si="120"/>
        <v>174</v>
      </c>
      <c r="F549" s="226">
        <f t="shared" si="120"/>
        <v>-151</v>
      </c>
      <c r="G549" s="391">
        <f>G545-G532</f>
        <v>80</v>
      </c>
      <c r="H549" s="878"/>
      <c r="I549" s="1020"/>
      <c r="J549" s="1020"/>
    </row>
    <row r="550" spans="1:13" x14ac:dyDescent="0.2">
      <c r="A550" s="295" t="s">
        <v>52</v>
      </c>
      <c r="B550" s="362">
        <v>44</v>
      </c>
      <c r="C550" s="321">
        <v>44</v>
      </c>
      <c r="D550" s="321">
        <v>9</v>
      </c>
      <c r="E550" s="321">
        <v>45</v>
      </c>
      <c r="F550" s="321">
        <v>45</v>
      </c>
      <c r="G550" s="270">
        <f>SUM(B550:F550)</f>
        <v>187</v>
      </c>
      <c r="H550" s="1020" t="s">
        <v>56</v>
      </c>
      <c r="I550" s="271">
        <f>G537-G550</f>
        <v>0</v>
      </c>
      <c r="J550" s="312">
        <f>I550/G537</f>
        <v>0</v>
      </c>
    </row>
    <row r="551" spans="1:13" x14ac:dyDescent="0.2">
      <c r="A551" s="295" t="s">
        <v>28</v>
      </c>
      <c r="B551" s="218">
        <v>158.5</v>
      </c>
      <c r="C551" s="1021">
        <v>157</v>
      </c>
      <c r="D551" s="1021">
        <v>156.5</v>
      </c>
      <c r="E551" s="1021">
        <v>156.5</v>
      </c>
      <c r="F551" s="1021">
        <v>155.5</v>
      </c>
      <c r="G551" s="222"/>
      <c r="H551" s="1020" t="s">
        <v>57</v>
      </c>
      <c r="I551" s="1020">
        <v>156.22999999999999</v>
      </c>
      <c r="J551" s="878"/>
    </row>
    <row r="552" spans="1:13" ht="13.5" thickBot="1" x14ac:dyDescent="0.25">
      <c r="A552" s="297" t="s">
        <v>26</v>
      </c>
      <c r="B552" s="471">
        <f>B551-B538</f>
        <v>0.5</v>
      </c>
      <c r="C552" s="472">
        <f>C551-C538</f>
        <v>0.5</v>
      </c>
      <c r="D552" s="472">
        <f>D551-D538</f>
        <v>1</v>
      </c>
      <c r="E552" s="472">
        <f>E551-E538</f>
        <v>0.5</v>
      </c>
      <c r="F552" s="472">
        <f>F551-F538</f>
        <v>1</v>
      </c>
      <c r="G552" s="223"/>
      <c r="H552" s="1020" t="s">
        <v>26</v>
      </c>
      <c r="I552" s="215">
        <f>I551-I538</f>
        <v>0</v>
      </c>
      <c r="J552" s="1020"/>
    </row>
    <row r="554" spans="1:13" ht="13.5" thickBot="1" x14ac:dyDescent="0.25">
      <c r="L554" s="1027"/>
    </row>
    <row r="555" spans="1:13" ht="13.5" thickBot="1" x14ac:dyDescent="0.25">
      <c r="A555" s="278" t="s">
        <v>362</v>
      </c>
      <c r="B555" s="1137" t="s">
        <v>50</v>
      </c>
      <c r="C555" s="1138"/>
      <c r="D555" s="1138"/>
      <c r="E555" s="1138"/>
      <c r="F555" s="1139"/>
      <c r="G555" s="1134" t="s">
        <v>0</v>
      </c>
      <c r="H555" s="1023">
        <v>65</v>
      </c>
      <c r="I555" s="1023"/>
      <c r="J555" s="1023"/>
      <c r="L555" s="1027">
        <v>1</v>
      </c>
      <c r="M555" s="200">
        <v>80</v>
      </c>
    </row>
    <row r="556" spans="1:13" x14ac:dyDescent="0.2">
      <c r="A556" s="231" t="s">
        <v>2</v>
      </c>
      <c r="B556" s="301">
        <v>1</v>
      </c>
      <c r="C556" s="225">
        <v>2</v>
      </c>
      <c r="D556" s="225">
        <v>3</v>
      </c>
      <c r="E556" s="225">
        <v>4</v>
      </c>
      <c r="F556" s="414">
        <v>5</v>
      </c>
      <c r="G556" s="1200"/>
      <c r="H556" s="1023"/>
      <c r="I556" s="1023"/>
      <c r="J556" s="877"/>
      <c r="L556" s="1027">
        <v>2</v>
      </c>
      <c r="M556" s="200">
        <v>85</v>
      </c>
    </row>
    <row r="557" spans="1:13" x14ac:dyDescent="0.2">
      <c r="A557" s="236" t="s">
        <v>3</v>
      </c>
      <c r="B557" s="355">
        <v>4520</v>
      </c>
      <c r="C557" s="356">
        <v>4520</v>
      </c>
      <c r="D557" s="356">
        <v>4520</v>
      </c>
      <c r="E557" s="356">
        <v>4520</v>
      </c>
      <c r="F557" s="467">
        <v>4520</v>
      </c>
      <c r="G557" s="466">
        <v>4520</v>
      </c>
      <c r="H557" s="1023"/>
      <c r="I557" s="1023"/>
      <c r="J557" s="877"/>
      <c r="L557" s="1027">
        <v>3</v>
      </c>
      <c r="M557" s="200">
        <v>90</v>
      </c>
    </row>
    <row r="558" spans="1:13" x14ac:dyDescent="0.2">
      <c r="A558" s="242" t="s">
        <v>6</v>
      </c>
      <c r="B558" s="306">
        <v>4770</v>
      </c>
      <c r="C558" s="307">
        <v>5050</v>
      </c>
      <c r="D558" s="307">
        <v>4072</v>
      </c>
      <c r="E558" s="307">
        <v>5102</v>
      </c>
      <c r="F558" s="407">
        <v>5494</v>
      </c>
      <c r="G558" s="397">
        <v>5025</v>
      </c>
      <c r="H558" s="1187"/>
      <c r="I558" s="1188"/>
      <c r="J558" s="1188"/>
      <c r="L558" s="1027">
        <v>4</v>
      </c>
      <c r="M558" s="200">
        <v>83</v>
      </c>
    </row>
    <row r="559" spans="1:13" x14ac:dyDescent="0.2">
      <c r="A559" s="231" t="s">
        <v>7</v>
      </c>
      <c r="B559" s="480">
        <v>93.3</v>
      </c>
      <c r="C559" s="675">
        <v>93.3</v>
      </c>
      <c r="D559" s="675">
        <v>80</v>
      </c>
      <c r="E559" s="675">
        <v>86.7</v>
      </c>
      <c r="F559" s="481">
        <v>100</v>
      </c>
      <c r="G559" s="591">
        <v>75.400000000000006</v>
      </c>
      <c r="H559" s="527"/>
      <c r="I559" s="880"/>
      <c r="J559" s="880"/>
      <c r="L559" s="1027">
        <v>5</v>
      </c>
      <c r="M559" s="200">
        <v>90</v>
      </c>
    </row>
    <row r="560" spans="1:13" x14ac:dyDescent="0.2">
      <c r="A560" s="231" t="s">
        <v>8</v>
      </c>
      <c r="B560" s="482">
        <v>5.6000000000000001E-2</v>
      </c>
      <c r="C560" s="253">
        <v>5.6000000000000001E-2</v>
      </c>
      <c r="D560" s="253">
        <v>8.5999999999999993E-2</v>
      </c>
      <c r="E560" s="253">
        <v>8.2000000000000003E-2</v>
      </c>
      <c r="F560" s="254">
        <v>4.8000000000000001E-2</v>
      </c>
      <c r="G560" s="399">
        <v>9.6000000000000002E-2</v>
      </c>
      <c r="H560" s="1023"/>
      <c r="I560" s="1023"/>
      <c r="J560" s="1023"/>
      <c r="L560" s="1027"/>
    </row>
    <row r="561" spans="1:12" x14ac:dyDescent="0.2">
      <c r="A561" s="242" t="s">
        <v>1</v>
      </c>
      <c r="B561" s="257">
        <f t="shared" ref="B561:G561" si="121">B558/B557*100-100</f>
        <v>5.5309734513274265</v>
      </c>
      <c r="C561" s="258">
        <f t="shared" si="121"/>
        <v>11.725663716814154</v>
      </c>
      <c r="D561" s="258">
        <f t="shared" si="121"/>
        <v>-9.9115044247787552</v>
      </c>
      <c r="E561" s="258">
        <f t="shared" si="121"/>
        <v>12.876106194690266</v>
      </c>
      <c r="F561" s="259">
        <f t="shared" si="121"/>
        <v>21.548672566371678</v>
      </c>
      <c r="G561" s="390">
        <f t="shared" si="121"/>
        <v>11.172566371681427</v>
      </c>
      <c r="H561" s="926"/>
      <c r="I561" s="1023"/>
      <c r="J561" s="1023"/>
      <c r="L561" s="1027"/>
    </row>
    <row r="562" spans="1:12" ht="13.5" thickBot="1" x14ac:dyDescent="0.25">
      <c r="A562" s="261" t="s">
        <v>27</v>
      </c>
      <c r="B562" s="220">
        <f>B558-B545</f>
        <v>-111</v>
      </c>
      <c r="C562" s="221">
        <f t="shared" ref="C562:F562" si="122">C558-C545</f>
        <v>-53</v>
      </c>
      <c r="D562" s="221">
        <f t="shared" si="122"/>
        <v>-222</v>
      </c>
      <c r="E562" s="221">
        <f t="shared" si="122"/>
        <v>-135</v>
      </c>
      <c r="F562" s="226">
        <f t="shared" si="122"/>
        <v>158</v>
      </c>
      <c r="G562" s="391">
        <f>G558-G545</f>
        <v>-49</v>
      </c>
      <c r="H562" s="878"/>
      <c r="I562" s="1023"/>
      <c r="J562" s="1023"/>
    </row>
    <row r="563" spans="1:12" x14ac:dyDescent="0.2">
      <c r="A563" s="295" t="s">
        <v>52</v>
      </c>
      <c r="B563" s="362">
        <v>44</v>
      </c>
      <c r="C563" s="321">
        <v>44</v>
      </c>
      <c r="D563" s="321">
        <v>8</v>
      </c>
      <c r="E563" s="321">
        <v>45</v>
      </c>
      <c r="F563" s="321">
        <v>45</v>
      </c>
      <c r="G563" s="270">
        <f>SUM(B563:F563)</f>
        <v>186</v>
      </c>
      <c r="H563" s="1023" t="s">
        <v>56</v>
      </c>
      <c r="I563" s="271">
        <f>G550-G563</f>
        <v>1</v>
      </c>
      <c r="J563" s="312">
        <f>I563/G550</f>
        <v>5.3475935828877002E-3</v>
      </c>
    </row>
    <row r="564" spans="1:12" x14ac:dyDescent="0.2">
      <c r="A564" s="295" t="s">
        <v>28</v>
      </c>
      <c r="B564" s="218">
        <v>158.5</v>
      </c>
      <c r="C564" s="1032">
        <v>157</v>
      </c>
      <c r="D564" s="1032">
        <v>156.5</v>
      </c>
      <c r="E564" s="1032">
        <v>156.5</v>
      </c>
      <c r="F564" s="1032">
        <v>155.5</v>
      </c>
      <c r="G564" s="222"/>
      <c r="H564" s="1023" t="s">
        <v>57</v>
      </c>
      <c r="I564" s="1023">
        <v>156.22</v>
      </c>
      <c r="J564" s="878"/>
    </row>
    <row r="565" spans="1:12" ht="13.5" thickBot="1" x14ac:dyDescent="0.25">
      <c r="A565" s="297" t="s">
        <v>26</v>
      </c>
      <c r="B565" s="471">
        <f>B564-B551</f>
        <v>0</v>
      </c>
      <c r="C565" s="472">
        <f>C564-C551</f>
        <v>0</v>
      </c>
      <c r="D565" s="472">
        <f>D564-D551</f>
        <v>0</v>
      </c>
      <c r="E565" s="472">
        <f>E564-E551</f>
        <v>0</v>
      </c>
      <c r="F565" s="472">
        <f>F564-F551</f>
        <v>0</v>
      </c>
      <c r="G565" s="223"/>
      <c r="H565" s="1023" t="s">
        <v>26</v>
      </c>
      <c r="I565" s="215">
        <f>I564-I551</f>
        <v>-9.9999999999909051E-3</v>
      </c>
      <c r="J565" s="1023"/>
    </row>
    <row r="567" spans="1:12" ht="13.5" thickBot="1" x14ac:dyDescent="0.25"/>
    <row r="568" spans="1:12" ht="13.5" thickBot="1" x14ac:dyDescent="0.25">
      <c r="A568" s="278" t="s">
        <v>363</v>
      </c>
      <c r="B568" s="1137" t="s">
        <v>50</v>
      </c>
      <c r="C568" s="1138"/>
      <c r="D568" s="1138"/>
      <c r="E568" s="1138"/>
      <c r="F568" s="1139"/>
      <c r="G568" s="1134" t="s">
        <v>0</v>
      </c>
      <c r="H568" s="1027"/>
      <c r="I568" s="1027"/>
      <c r="J568" s="1027"/>
    </row>
    <row r="569" spans="1:12" x14ac:dyDescent="0.2">
      <c r="A569" s="231" t="s">
        <v>2</v>
      </c>
      <c r="B569" s="301">
        <v>1</v>
      </c>
      <c r="C569" s="225">
        <v>2</v>
      </c>
      <c r="D569" s="225">
        <v>3</v>
      </c>
      <c r="E569" s="225">
        <v>4</v>
      </c>
      <c r="F569" s="414">
        <v>5</v>
      </c>
      <c r="G569" s="1200"/>
      <c r="H569" s="1027"/>
      <c r="I569" s="1027"/>
      <c r="J569" s="877"/>
    </row>
    <row r="570" spans="1:12" x14ac:dyDescent="0.2">
      <c r="A570" s="236" t="s">
        <v>3</v>
      </c>
      <c r="B570" s="355">
        <v>4540</v>
      </c>
      <c r="C570" s="356">
        <v>4540</v>
      </c>
      <c r="D570" s="356">
        <v>4540</v>
      </c>
      <c r="E570" s="356">
        <v>4540</v>
      </c>
      <c r="F570" s="467">
        <v>4540</v>
      </c>
      <c r="G570" s="466">
        <v>4540</v>
      </c>
      <c r="H570" s="1027"/>
      <c r="I570" s="1027"/>
      <c r="J570" s="877"/>
    </row>
    <row r="571" spans="1:12" x14ac:dyDescent="0.2">
      <c r="A571" s="242" t="s">
        <v>6</v>
      </c>
      <c r="B571" s="306">
        <v>4877</v>
      </c>
      <c r="C571" s="307">
        <v>5068</v>
      </c>
      <c r="D571" s="307">
        <v>4234</v>
      </c>
      <c r="E571" s="307">
        <v>5153</v>
      </c>
      <c r="F571" s="407">
        <v>5457</v>
      </c>
      <c r="G571" s="397">
        <v>5069</v>
      </c>
      <c r="H571" s="1187"/>
      <c r="I571" s="1188"/>
      <c r="J571" s="1188"/>
    </row>
    <row r="572" spans="1:12" x14ac:dyDescent="0.2">
      <c r="A572" s="231" t="s">
        <v>7</v>
      </c>
      <c r="B572" s="480">
        <v>86.7</v>
      </c>
      <c r="C572" s="675">
        <v>93.3</v>
      </c>
      <c r="D572" s="675">
        <v>60</v>
      </c>
      <c r="E572" s="675">
        <v>86.7</v>
      </c>
      <c r="F572" s="481">
        <v>100</v>
      </c>
      <c r="G572" s="591">
        <v>81.5</v>
      </c>
      <c r="H572" s="527"/>
      <c r="I572" s="880"/>
      <c r="J572" s="880"/>
    </row>
    <row r="573" spans="1:12" x14ac:dyDescent="0.2">
      <c r="A573" s="231" t="s">
        <v>8</v>
      </c>
      <c r="B573" s="482">
        <v>5.6000000000000001E-2</v>
      </c>
      <c r="C573" s="253">
        <v>6.6000000000000003E-2</v>
      </c>
      <c r="D573" s="253">
        <v>9.6000000000000002E-2</v>
      </c>
      <c r="E573" s="253">
        <v>6.3E-2</v>
      </c>
      <c r="F573" s="254">
        <v>4.5999999999999999E-2</v>
      </c>
      <c r="G573" s="399">
        <v>8.5000000000000006E-2</v>
      </c>
      <c r="H573" s="1027"/>
      <c r="I573" s="1027"/>
      <c r="J573" s="1027"/>
    </row>
    <row r="574" spans="1:12" x14ac:dyDescent="0.2">
      <c r="A574" s="242" t="s">
        <v>1</v>
      </c>
      <c r="B574" s="257">
        <f t="shared" ref="B574:G574" si="123">B571/B570*100-100</f>
        <v>7.4229074889867803</v>
      </c>
      <c r="C574" s="258">
        <f t="shared" si="123"/>
        <v>11.629955947136565</v>
      </c>
      <c r="D574" s="258">
        <f t="shared" si="123"/>
        <v>-6.7400881057268691</v>
      </c>
      <c r="E574" s="258">
        <f t="shared" si="123"/>
        <v>13.502202643171813</v>
      </c>
      <c r="F574" s="259">
        <f t="shared" si="123"/>
        <v>20.198237885462561</v>
      </c>
      <c r="G574" s="390">
        <f t="shared" si="123"/>
        <v>11.651982378854626</v>
      </c>
      <c r="H574" s="926"/>
      <c r="I574" s="1027"/>
      <c r="J574" s="1027"/>
    </row>
    <row r="575" spans="1:12" ht="13.5" thickBot="1" x14ac:dyDescent="0.25">
      <c r="A575" s="261" t="s">
        <v>27</v>
      </c>
      <c r="B575" s="220">
        <f>B571-B558</f>
        <v>107</v>
      </c>
      <c r="C575" s="221">
        <f t="shared" ref="C575:F575" si="124">C571-C558</f>
        <v>18</v>
      </c>
      <c r="D575" s="221">
        <f t="shared" si="124"/>
        <v>162</v>
      </c>
      <c r="E575" s="221">
        <f t="shared" si="124"/>
        <v>51</v>
      </c>
      <c r="F575" s="226">
        <f t="shared" si="124"/>
        <v>-37</v>
      </c>
      <c r="G575" s="391">
        <f>G571-G558</f>
        <v>44</v>
      </c>
      <c r="H575" s="878"/>
      <c r="I575" s="1027"/>
      <c r="J575" s="1027"/>
    </row>
    <row r="576" spans="1:12" x14ac:dyDescent="0.2">
      <c r="A576" s="295" t="s">
        <v>52</v>
      </c>
      <c r="B576" s="362">
        <v>44</v>
      </c>
      <c r="C576" s="321">
        <v>44</v>
      </c>
      <c r="D576" s="321">
        <v>8</v>
      </c>
      <c r="E576" s="321">
        <v>45</v>
      </c>
      <c r="F576" s="321">
        <v>45</v>
      </c>
      <c r="G576" s="270">
        <f>SUM(B576:F576)</f>
        <v>186</v>
      </c>
      <c r="H576" s="1027" t="s">
        <v>56</v>
      </c>
      <c r="I576" s="271">
        <f>G563-G576</f>
        <v>0</v>
      </c>
      <c r="J576" s="312">
        <f>I576/G563</f>
        <v>0</v>
      </c>
    </row>
    <row r="577" spans="1:10" x14ac:dyDescent="0.2">
      <c r="A577" s="295" t="s">
        <v>28</v>
      </c>
      <c r="B577" s="218">
        <v>158.5</v>
      </c>
      <c r="C577" s="1032">
        <v>157</v>
      </c>
      <c r="D577" s="1032">
        <v>156.5</v>
      </c>
      <c r="E577" s="1032">
        <v>156.5</v>
      </c>
      <c r="F577" s="1032">
        <v>155.5</v>
      </c>
      <c r="G577" s="222"/>
      <c r="H577" s="1027" t="s">
        <v>57</v>
      </c>
      <c r="I577" s="1027">
        <v>156.22</v>
      </c>
      <c r="J577" s="878"/>
    </row>
    <row r="578" spans="1:10" ht="13.5" thickBot="1" x14ac:dyDescent="0.25">
      <c r="A578" s="297" t="s">
        <v>26</v>
      </c>
      <c r="B578" s="471">
        <f>B577-B564</f>
        <v>0</v>
      </c>
      <c r="C578" s="472">
        <f>C577-C564</f>
        <v>0</v>
      </c>
      <c r="D578" s="472">
        <f>D577-D564</f>
        <v>0</v>
      </c>
      <c r="E578" s="472">
        <f>E577-E564</f>
        <v>0</v>
      </c>
      <c r="F578" s="472">
        <f>F577-F564</f>
        <v>0</v>
      </c>
      <c r="G578" s="223"/>
      <c r="H578" s="1027" t="s">
        <v>26</v>
      </c>
      <c r="I578" s="215">
        <f>I577-I564</f>
        <v>0</v>
      </c>
      <c r="J578" s="1027"/>
    </row>
    <row r="580" spans="1:10" ht="13.5" thickBot="1" x14ac:dyDescent="0.25"/>
    <row r="581" spans="1:10" ht="13.5" thickBot="1" x14ac:dyDescent="0.25">
      <c r="A581" s="278" t="s">
        <v>364</v>
      </c>
      <c r="B581" s="1137" t="s">
        <v>50</v>
      </c>
      <c r="C581" s="1138"/>
      <c r="D581" s="1138"/>
      <c r="E581" s="1138"/>
      <c r="F581" s="1139"/>
      <c r="G581" s="1134" t="s">
        <v>0</v>
      </c>
      <c r="H581" s="1028">
        <v>65</v>
      </c>
      <c r="I581" s="1028"/>
      <c r="J581" s="1028"/>
    </row>
    <row r="582" spans="1:10" x14ac:dyDescent="0.2">
      <c r="A582" s="231" t="s">
        <v>2</v>
      </c>
      <c r="B582" s="301">
        <v>1</v>
      </c>
      <c r="C582" s="225">
        <v>2</v>
      </c>
      <c r="D582" s="225">
        <v>3</v>
      </c>
      <c r="E582" s="225">
        <v>4</v>
      </c>
      <c r="F582" s="414">
        <v>5</v>
      </c>
      <c r="G582" s="1200"/>
      <c r="H582" s="1028"/>
      <c r="I582" s="1028"/>
      <c r="J582" s="877"/>
    </row>
    <row r="583" spans="1:10" x14ac:dyDescent="0.2">
      <c r="A583" s="236" t="s">
        <v>3</v>
      </c>
      <c r="B583" s="355">
        <v>4560</v>
      </c>
      <c r="C583" s="356">
        <v>4560</v>
      </c>
      <c r="D583" s="356">
        <v>4560</v>
      </c>
      <c r="E583" s="356">
        <v>4560</v>
      </c>
      <c r="F583" s="467">
        <v>4560</v>
      </c>
      <c r="G583" s="466">
        <v>4560</v>
      </c>
      <c r="H583" s="1028"/>
      <c r="I583" s="1028"/>
      <c r="J583" s="877"/>
    </row>
    <row r="584" spans="1:10" x14ac:dyDescent="0.2">
      <c r="A584" s="242" t="s">
        <v>6</v>
      </c>
      <c r="B584" s="306">
        <v>4801</v>
      </c>
      <c r="C584" s="307">
        <v>4989</v>
      </c>
      <c r="D584" s="307">
        <v>4539</v>
      </c>
      <c r="E584" s="307">
        <v>5089</v>
      </c>
      <c r="F584" s="407">
        <v>5341</v>
      </c>
      <c r="G584" s="397">
        <v>5015</v>
      </c>
      <c r="H584" s="1187"/>
      <c r="I584" s="1188"/>
      <c r="J584" s="1188"/>
    </row>
    <row r="585" spans="1:10" x14ac:dyDescent="0.2">
      <c r="A585" s="231" t="s">
        <v>7</v>
      </c>
      <c r="B585" s="480">
        <v>93.3</v>
      </c>
      <c r="C585" s="675">
        <v>93.3</v>
      </c>
      <c r="D585" s="675">
        <v>60</v>
      </c>
      <c r="E585" s="675">
        <v>86.7</v>
      </c>
      <c r="F585" s="481">
        <v>80</v>
      </c>
      <c r="G585" s="591">
        <v>75.400000000000006</v>
      </c>
      <c r="H585" s="527"/>
      <c r="I585" s="880"/>
      <c r="J585" s="880"/>
    </row>
    <row r="586" spans="1:10" x14ac:dyDescent="0.2">
      <c r="A586" s="231" t="s">
        <v>8</v>
      </c>
      <c r="B586" s="482">
        <v>6.6000000000000003E-2</v>
      </c>
      <c r="C586" s="253">
        <v>6.0999999999999999E-2</v>
      </c>
      <c r="D586" s="253">
        <v>0.123</v>
      </c>
      <c r="E586" s="253">
        <v>6.2E-2</v>
      </c>
      <c r="F586" s="254">
        <v>8.8999999999999996E-2</v>
      </c>
      <c r="G586" s="399">
        <v>8.5999999999999993E-2</v>
      </c>
      <c r="H586" s="1028"/>
      <c r="I586" s="1028"/>
      <c r="J586" s="1028"/>
    </row>
    <row r="587" spans="1:10" x14ac:dyDescent="0.2">
      <c r="A587" s="242" t="s">
        <v>1</v>
      </c>
      <c r="B587" s="257">
        <f t="shared" ref="B587:G587" si="125">B584/B583*100-100</f>
        <v>5.2850877192982466</v>
      </c>
      <c r="C587" s="258">
        <f t="shared" si="125"/>
        <v>9.4078947368421098</v>
      </c>
      <c r="D587" s="258">
        <f t="shared" si="125"/>
        <v>-0.46052631578947967</v>
      </c>
      <c r="E587" s="258">
        <f t="shared" si="125"/>
        <v>11.600877192982466</v>
      </c>
      <c r="F587" s="259">
        <f t="shared" si="125"/>
        <v>17.127192982456137</v>
      </c>
      <c r="G587" s="390">
        <f t="shared" si="125"/>
        <v>9.9780701754385888</v>
      </c>
      <c r="H587" s="926"/>
      <c r="I587" s="1028"/>
      <c r="J587" s="1028"/>
    </row>
    <row r="588" spans="1:10" ht="13.5" thickBot="1" x14ac:dyDescent="0.25">
      <c r="A588" s="261" t="s">
        <v>27</v>
      </c>
      <c r="B588" s="220">
        <f>B584-B571</f>
        <v>-76</v>
      </c>
      <c r="C588" s="221">
        <f t="shared" ref="C588:F588" si="126">C584-C571</f>
        <v>-79</v>
      </c>
      <c r="D588" s="221">
        <f t="shared" si="126"/>
        <v>305</v>
      </c>
      <c r="E588" s="221">
        <f t="shared" si="126"/>
        <v>-64</v>
      </c>
      <c r="F588" s="226">
        <f t="shared" si="126"/>
        <v>-116</v>
      </c>
      <c r="G588" s="391">
        <f>G584-G571</f>
        <v>-54</v>
      </c>
      <c r="H588" s="878"/>
      <c r="I588" s="1028"/>
      <c r="J588" s="1028"/>
    </row>
    <row r="589" spans="1:10" x14ac:dyDescent="0.2">
      <c r="A589" s="295" t="s">
        <v>52</v>
      </c>
      <c r="B589" s="362">
        <v>44</v>
      </c>
      <c r="C589" s="321">
        <v>44</v>
      </c>
      <c r="D589" s="321">
        <v>8</v>
      </c>
      <c r="E589" s="321">
        <v>45</v>
      </c>
      <c r="F589" s="321">
        <v>45</v>
      </c>
      <c r="G589" s="270">
        <f>SUM(B589:F589)</f>
        <v>186</v>
      </c>
      <c r="H589" s="1028" t="s">
        <v>56</v>
      </c>
      <c r="I589" s="271">
        <f>G576-G589</f>
        <v>0</v>
      </c>
      <c r="J589" s="312">
        <f>I589/G576</f>
        <v>0</v>
      </c>
    </row>
    <row r="590" spans="1:10" x14ac:dyDescent="0.2">
      <c r="A590" s="295" t="s">
        <v>28</v>
      </c>
      <c r="B590" s="218">
        <v>159.5</v>
      </c>
      <c r="C590" s="1029">
        <v>158</v>
      </c>
      <c r="D590" s="1029">
        <v>157.5</v>
      </c>
      <c r="E590" s="1029">
        <v>157.5</v>
      </c>
      <c r="F590" s="1029">
        <v>156.5</v>
      </c>
      <c r="G590" s="222"/>
      <c r="H590" s="1028" t="s">
        <v>57</v>
      </c>
      <c r="I590" s="1028">
        <v>156.22</v>
      </c>
      <c r="J590" s="878"/>
    </row>
    <row r="591" spans="1:10" ht="13.5" thickBot="1" x14ac:dyDescent="0.25">
      <c r="A591" s="297" t="s">
        <v>26</v>
      </c>
      <c r="B591" s="471">
        <f>B590-B577</f>
        <v>1</v>
      </c>
      <c r="C591" s="472">
        <f>C590-C577</f>
        <v>1</v>
      </c>
      <c r="D591" s="472">
        <f>D590-D577</f>
        <v>1</v>
      </c>
      <c r="E591" s="472">
        <f>E590-E577</f>
        <v>1</v>
      </c>
      <c r="F591" s="472">
        <f>F590-F577</f>
        <v>1</v>
      </c>
      <c r="G591" s="223"/>
      <c r="H591" s="1028" t="s">
        <v>26</v>
      </c>
      <c r="I591" s="215">
        <f>I590-I577</f>
        <v>0</v>
      </c>
      <c r="J591" s="1028"/>
    </row>
    <row r="593" spans="1:10" ht="13.5" thickBot="1" x14ac:dyDescent="0.25"/>
    <row r="594" spans="1:10" ht="13.5" thickBot="1" x14ac:dyDescent="0.25">
      <c r="A594" s="278" t="s">
        <v>365</v>
      </c>
      <c r="B594" s="1137" t="s">
        <v>50</v>
      </c>
      <c r="C594" s="1138"/>
      <c r="D594" s="1138"/>
      <c r="E594" s="1138"/>
      <c r="F594" s="1139"/>
      <c r="G594" s="1134" t="s">
        <v>0</v>
      </c>
      <c r="H594" s="1033"/>
      <c r="I594" s="1033"/>
      <c r="J594" s="1033"/>
    </row>
    <row r="595" spans="1:10" x14ac:dyDescent="0.2">
      <c r="A595" s="231" t="s">
        <v>2</v>
      </c>
      <c r="B595" s="301">
        <v>1</v>
      </c>
      <c r="C595" s="225">
        <v>2</v>
      </c>
      <c r="D595" s="225">
        <v>3</v>
      </c>
      <c r="E595" s="225">
        <v>4</v>
      </c>
      <c r="F595" s="414">
        <v>5</v>
      </c>
      <c r="G595" s="1200"/>
      <c r="H595" s="1033"/>
      <c r="I595" s="1033"/>
      <c r="J595" s="877"/>
    </row>
    <row r="596" spans="1:10" x14ac:dyDescent="0.2">
      <c r="A596" s="236" t="s">
        <v>3</v>
      </c>
      <c r="B596" s="355">
        <v>4580</v>
      </c>
      <c r="C596" s="356">
        <v>4580</v>
      </c>
      <c r="D596" s="356">
        <v>4580</v>
      </c>
      <c r="E596" s="356">
        <v>4580</v>
      </c>
      <c r="F596" s="467">
        <v>4580</v>
      </c>
      <c r="G596" s="466">
        <v>4580</v>
      </c>
      <c r="H596" s="1033"/>
      <c r="I596" s="1033"/>
      <c r="J596" s="877"/>
    </row>
    <row r="597" spans="1:10" x14ac:dyDescent="0.2">
      <c r="A597" s="242" t="s">
        <v>6</v>
      </c>
      <c r="B597" s="306">
        <v>4845</v>
      </c>
      <c r="C597" s="307">
        <v>5094</v>
      </c>
      <c r="D597" s="307">
        <v>4556</v>
      </c>
      <c r="E597" s="307">
        <v>5277</v>
      </c>
      <c r="F597" s="407">
        <v>5413</v>
      </c>
      <c r="G597" s="397">
        <v>5111</v>
      </c>
      <c r="H597" s="1187"/>
      <c r="I597" s="1188"/>
      <c r="J597" s="1188"/>
    </row>
    <row r="598" spans="1:10" x14ac:dyDescent="0.2">
      <c r="A598" s="231" t="s">
        <v>7</v>
      </c>
      <c r="B598" s="480">
        <v>86.7</v>
      </c>
      <c r="C598" s="675">
        <v>86.7</v>
      </c>
      <c r="D598" s="675">
        <v>40</v>
      </c>
      <c r="E598" s="675">
        <v>86.7</v>
      </c>
      <c r="F598" s="481">
        <v>100</v>
      </c>
      <c r="G598" s="591">
        <v>80</v>
      </c>
      <c r="H598" s="527"/>
      <c r="I598" s="880"/>
      <c r="J598" s="880"/>
    </row>
    <row r="599" spans="1:10" x14ac:dyDescent="0.2">
      <c r="A599" s="231" t="s">
        <v>8</v>
      </c>
      <c r="B599" s="482">
        <v>6.4000000000000001E-2</v>
      </c>
      <c r="C599" s="253">
        <v>6.4000000000000001E-2</v>
      </c>
      <c r="D599" s="253">
        <v>0.126</v>
      </c>
      <c r="E599" s="253">
        <v>6.0999999999999999E-2</v>
      </c>
      <c r="F599" s="254">
        <v>4.8000000000000001E-2</v>
      </c>
      <c r="G599" s="399">
        <v>8.1000000000000003E-2</v>
      </c>
      <c r="H599" s="1033"/>
      <c r="I599" s="1033"/>
      <c r="J599" s="1033"/>
    </row>
    <row r="600" spans="1:10" x14ac:dyDescent="0.2">
      <c r="A600" s="242" t="s">
        <v>1</v>
      </c>
      <c r="B600" s="257">
        <f t="shared" ref="B600:G600" si="127">B597/B596*100-100</f>
        <v>5.7860262008733656</v>
      </c>
      <c r="C600" s="258">
        <f t="shared" si="127"/>
        <v>11.222707423580786</v>
      </c>
      <c r="D600" s="258">
        <f t="shared" si="127"/>
        <v>-0.52401746724891041</v>
      </c>
      <c r="E600" s="258">
        <f t="shared" si="127"/>
        <v>15.218340611353725</v>
      </c>
      <c r="F600" s="259">
        <f t="shared" si="127"/>
        <v>18.187772925764193</v>
      </c>
      <c r="G600" s="390">
        <f t="shared" si="127"/>
        <v>11.593886462882082</v>
      </c>
      <c r="H600" s="926"/>
      <c r="I600" s="1033"/>
      <c r="J600" s="1033"/>
    </row>
    <row r="601" spans="1:10" ht="13.5" thickBot="1" x14ac:dyDescent="0.25">
      <c r="A601" s="261" t="s">
        <v>27</v>
      </c>
      <c r="B601" s="220">
        <f>B597-B584</f>
        <v>44</v>
      </c>
      <c r="C601" s="221">
        <f t="shared" ref="C601:F601" si="128">C597-C584</f>
        <v>105</v>
      </c>
      <c r="D601" s="221">
        <f t="shared" si="128"/>
        <v>17</v>
      </c>
      <c r="E601" s="221">
        <f t="shared" si="128"/>
        <v>188</v>
      </c>
      <c r="F601" s="226">
        <f t="shared" si="128"/>
        <v>72</v>
      </c>
      <c r="G601" s="391">
        <f>G597-G584</f>
        <v>96</v>
      </c>
      <c r="H601" s="878"/>
      <c r="I601" s="1033"/>
      <c r="J601" s="1033"/>
    </row>
    <row r="602" spans="1:10" x14ac:dyDescent="0.2">
      <c r="A602" s="295" t="s">
        <v>52</v>
      </c>
      <c r="B602" s="362">
        <v>44</v>
      </c>
      <c r="C602" s="321">
        <v>44</v>
      </c>
      <c r="D602" s="321">
        <v>8</v>
      </c>
      <c r="E602" s="321">
        <v>45</v>
      </c>
      <c r="F602" s="321">
        <v>45</v>
      </c>
      <c r="G602" s="270">
        <f>SUM(B602:F602)</f>
        <v>186</v>
      </c>
      <c r="H602" s="1033" t="s">
        <v>56</v>
      </c>
      <c r="I602" s="271">
        <f>G589-G602</f>
        <v>0</v>
      </c>
      <c r="J602" s="312">
        <f>I602/G589</f>
        <v>0</v>
      </c>
    </row>
    <row r="603" spans="1:10" x14ac:dyDescent="0.2">
      <c r="A603" s="295" t="s">
        <v>28</v>
      </c>
      <c r="B603" s="218"/>
      <c r="C603" s="1034"/>
      <c r="D603" s="1034"/>
      <c r="E603" s="1034"/>
      <c r="F603" s="1034"/>
      <c r="G603" s="222"/>
      <c r="H603" s="1033" t="s">
        <v>57</v>
      </c>
      <c r="I603" s="1033">
        <v>157.83000000000001</v>
      </c>
      <c r="J603" s="878"/>
    </row>
    <row r="604" spans="1:10" ht="13.5" thickBot="1" x14ac:dyDescent="0.25">
      <c r="A604" s="297" t="s">
        <v>26</v>
      </c>
      <c r="B604" s="471">
        <f>B603-B590</f>
        <v>-159.5</v>
      </c>
      <c r="C604" s="472">
        <f>C603-C590</f>
        <v>-158</v>
      </c>
      <c r="D604" s="472">
        <f>D603-D590</f>
        <v>-157.5</v>
      </c>
      <c r="E604" s="472">
        <f>E603-E590</f>
        <v>-157.5</v>
      </c>
      <c r="F604" s="472">
        <f>F603-F590</f>
        <v>-156.5</v>
      </c>
      <c r="G604" s="223"/>
      <c r="H604" s="1033" t="s">
        <v>26</v>
      </c>
      <c r="I604" s="215">
        <f>I603-I590</f>
        <v>1.6100000000000136</v>
      </c>
      <c r="J604" s="1033"/>
    </row>
    <row r="606" spans="1:10" ht="13.5" thickBot="1" x14ac:dyDescent="0.25"/>
    <row r="607" spans="1:10" ht="13.5" thickBot="1" x14ac:dyDescent="0.25">
      <c r="A607" s="278" t="s">
        <v>366</v>
      </c>
      <c r="B607" s="1137" t="s">
        <v>50</v>
      </c>
      <c r="C607" s="1138"/>
      <c r="D607" s="1138"/>
      <c r="E607" s="1138"/>
      <c r="F607" s="1139"/>
      <c r="G607" s="1134" t="s">
        <v>0</v>
      </c>
      <c r="H607" s="1035"/>
      <c r="I607" s="1035"/>
      <c r="J607" s="1035"/>
    </row>
    <row r="608" spans="1:10" x14ac:dyDescent="0.2">
      <c r="A608" s="231" t="s">
        <v>2</v>
      </c>
      <c r="B608" s="301">
        <v>1</v>
      </c>
      <c r="C608" s="225">
        <v>2</v>
      </c>
      <c r="D608" s="225">
        <v>3</v>
      </c>
      <c r="E608" s="225">
        <v>4</v>
      </c>
      <c r="F608" s="414">
        <v>5</v>
      </c>
      <c r="G608" s="1200"/>
      <c r="H608" s="1035"/>
      <c r="I608" s="1035"/>
      <c r="J608" s="877"/>
    </row>
    <row r="609" spans="1:10" x14ac:dyDescent="0.2">
      <c r="A609" s="236" t="s">
        <v>3</v>
      </c>
      <c r="B609" s="355">
        <v>4600</v>
      </c>
      <c r="C609" s="356">
        <v>4600</v>
      </c>
      <c r="D609" s="356">
        <v>4600</v>
      </c>
      <c r="E609" s="356">
        <v>4600</v>
      </c>
      <c r="F609" s="467">
        <v>4600</v>
      </c>
      <c r="G609" s="466">
        <v>4600</v>
      </c>
      <c r="H609" s="1035"/>
      <c r="I609" s="1035"/>
      <c r="J609" s="877"/>
    </row>
    <row r="610" spans="1:10" x14ac:dyDescent="0.2">
      <c r="A610" s="242" t="s">
        <v>6</v>
      </c>
      <c r="B610" s="306">
        <v>4765</v>
      </c>
      <c r="C610" s="307">
        <v>5112</v>
      </c>
      <c r="D610" s="307">
        <v>4289</v>
      </c>
      <c r="E610" s="307">
        <v>5156</v>
      </c>
      <c r="F610" s="407">
        <v>5578</v>
      </c>
      <c r="G610" s="397">
        <v>5074</v>
      </c>
      <c r="H610" s="1187"/>
      <c r="I610" s="1188"/>
      <c r="J610" s="1188"/>
    </row>
    <row r="611" spans="1:10" x14ac:dyDescent="0.2">
      <c r="A611" s="231" t="s">
        <v>7</v>
      </c>
      <c r="B611" s="480">
        <v>80</v>
      </c>
      <c r="C611" s="675">
        <v>80</v>
      </c>
      <c r="D611" s="675">
        <v>33.299999999999997</v>
      </c>
      <c r="E611" s="675">
        <v>93.3</v>
      </c>
      <c r="F611" s="481">
        <v>100</v>
      </c>
      <c r="G611" s="591">
        <v>69.7</v>
      </c>
      <c r="H611" s="527"/>
      <c r="I611" s="880"/>
      <c r="J611" s="880"/>
    </row>
    <row r="612" spans="1:10" x14ac:dyDescent="0.2">
      <c r="A612" s="231" t="s">
        <v>8</v>
      </c>
      <c r="B612" s="482">
        <v>0.08</v>
      </c>
      <c r="C612" s="253">
        <v>8.4</v>
      </c>
      <c r="D612" s="253">
        <v>0.13500000000000001</v>
      </c>
      <c r="E612" s="253">
        <v>6.8000000000000005E-2</v>
      </c>
      <c r="F612" s="254">
        <v>5.1999999999999998E-2</v>
      </c>
      <c r="G612" s="399">
        <v>0.104</v>
      </c>
      <c r="H612" s="1035"/>
      <c r="I612" s="1035"/>
      <c r="J612" s="1035"/>
    </row>
    <row r="613" spans="1:10" x14ac:dyDescent="0.2">
      <c r="A613" s="242" t="s">
        <v>1</v>
      </c>
      <c r="B613" s="257">
        <f t="shared" ref="B613:G613" si="129">B610/B609*100-100</f>
        <v>3.5869565217391255</v>
      </c>
      <c r="C613" s="258">
        <f t="shared" si="129"/>
        <v>11.130434782608688</v>
      </c>
      <c r="D613" s="258">
        <f t="shared" si="129"/>
        <v>-6.7608695652173907</v>
      </c>
      <c r="E613" s="258">
        <f t="shared" si="129"/>
        <v>12.086956521739125</v>
      </c>
      <c r="F613" s="259">
        <f t="shared" si="129"/>
        <v>21.260869565217405</v>
      </c>
      <c r="G613" s="390">
        <f t="shared" si="129"/>
        <v>10.304347826086953</v>
      </c>
      <c r="H613" s="926"/>
      <c r="I613" s="1035"/>
      <c r="J613" s="1035"/>
    </row>
    <row r="614" spans="1:10" ht="13.5" thickBot="1" x14ac:dyDescent="0.25">
      <c r="A614" s="261" t="s">
        <v>27</v>
      </c>
      <c r="B614" s="220">
        <f>B610-B597</f>
        <v>-80</v>
      </c>
      <c r="C614" s="221">
        <f t="shared" ref="C614:F614" si="130">C610-C597</f>
        <v>18</v>
      </c>
      <c r="D614" s="221">
        <f t="shared" si="130"/>
        <v>-267</v>
      </c>
      <c r="E614" s="221">
        <f t="shared" si="130"/>
        <v>-121</v>
      </c>
      <c r="F614" s="226">
        <f t="shared" si="130"/>
        <v>165</v>
      </c>
      <c r="G614" s="391">
        <f>G610-G597</f>
        <v>-37</v>
      </c>
      <c r="H614" s="878"/>
      <c r="I614" s="1035"/>
      <c r="J614" s="1035"/>
    </row>
    <row r="615" spans="1:10" x14ac:dyDescent="0.2">
      <c r="A615" s="295" t="s">
        <v>52</v>
      </c>
      <c r="B615" s="362">
        <v>44</v>
      </c>
      <c r="C615" s="321">
        <v>44</v>
      </c>
      <c r="D615" s="321">
        <v>7</v>
      </c>
      <c r="E615" s="321">
        <v>45</v>
      </c>
      <c r="F615" s="321">
        <v>45</v>
      </c>
      <c r="G615" s="270">
        <f>SUM(B615:F615)</f>
        <v>185</v>
      </c>
      <c r="H615" s="1035" t="s">
        <v>56</v>
      </c>
      <c r="I615" s="271">
        <f>G602-G615</f>
        <v>1</v>
      </c>
      <c r="J615" s="312">
        <f>I615/G602</f>
        <v>5.3763440860215058E-3</v>
      </c>
    </row>
    <row r="616" spans="1:10" x14ac:dyDescent="0.2">
      <c r="A616" s="295" t="s">
        <v>28</v>
      </c>
      <c r="B616" s="218">
        <v>159.5</v>
      </c>
      <c r="C616" s="1036">
        <v>158</v>
      </c>
      <c r="D616" s="1036">
        <v>157.5</v>
      </c>
      <c r="E616" s="1036">
        <v>157.5</v>
      </c>
      <c r="F616" s="1036">
        <v>156.5</v>
      </c>
      <c r="G616" s="222"/>
      <c r="H616" s="1035" t="s">
        <v>57</v>
      </c>
      <c r="I616" s="1035">
        <v>158.69</v>
      </c>
      <c r="J616" s="878"/>
    </row>
    <row r="617" spans="1:10" ht="13.5" thickBot="1" x14ac:dyDescent="0.25">
      <c r="A617" s="297" t="s">
        <v>26</v>
      </c>
      <c r="B617" s="471">
        <f>B616-B603</f>
        <v>159.5</v>
      </c>
      <c r="C617" s="472">
        <f>C616-C603</f>
        <v>158</v>
      </c>
      <c r="D617" s="472">
        <f>D616-D603</f>
        <v>157.5</v>
      </c>
      <c r="E617" s="472">
        <f>E616-E603</f>
        <v>157.5</v>
      </c>
      <c r="F617" s="472">
        <f>F616-F603</f>
        <v>156.5</v>
      </c>
      <c r="G617" s="223"/>
      <c r="H617" s="1035" t="s">
        <v>26</v>
      </c>
      <c r="I617" s="215">
        <f>I616-I603</f>
        <v>0.85999999999998522</v>
      </c>
      <c r="J617" s="1035"/>
    </row>
    <row r="619" spans="1:10" ht="13.5" thickBot="1" x14ac:dyDescent="0.25"/>
    <row r="620" spans="1:10" ht="13.5" thickBot="1" x14ac:dyDescent="0.25">
      <c r="A620" s="278" t="s">
        <v>367</v>
      </c>
      <c r="B620" s="1137" t="s">
        <v>50</v>
      </c>
      <c r="C620" s="1138"/>
      <c r="D620" s="1138"/>
      <c r="E620" s="1138"/>
      <c r="F620" s="1139"/>
      <c r="G620" s="1134" t="s">
        <v>0</v>
      </c>
      <c r="H620" s="1041"/>
      <c r="I620" s="1041"/>
      <c r="J620" s="1041"/>
    </row>
    <row r="621" spans="1:10" x14ac:dyDescent="0.2">
      <c r="A621" s="231" t="s">
        <v>2</v>
      </c>
      <c r="B621" s="301">
        <v>1</v>
      </c>
      <c r="C621" s="225">
        <v>2</v>
      </c>
      <c r="D621" s="225">
        <v>3</v>
      </c>
      <c r="E621" s="225">
        <v>4</v>
      </c>
      <c r="F621" s="414">
        <v>5</v>
      </c>
      <c r="G621" s="1200"/>
      <c r="H621" s="1041"/>
      <c r="I621" s="1041"/>
      <c r="J621" s="877"/>
    </row>
    <row r="622" spans="1:10" x14ac:dyDescent="0.2">
      <c r="A622" s="236" t="s">
        <v>3</v>
      </c>
      <c r="B622" s="355">
        <v>4620</v>
      </c>
      <c r="C622" s="356">
        <v>4620</v>
      </c>
      <c r="D622" s="356">
        <v>4620</v>
      </c>
      <c r="E622" s="356">
        <v>4620</v>
      </c>
      <c r="F622" s="467">
        <v>4620</v>
      </c>
      <c r="G622" s="466">
        <v>4620</v>
      </c>
      <c r="H622" s="1041"/>
      <c r="I622" s="1041"/>
      <c r="J622" s="877"/>
    </row>
    <row r="623" spans="1:10" x14ac:dyDescent="0.2">
      <c r="A623" s="242" t="s">
        <v>6</v>
      </c>
      <c r="B623" s="306">
        <v>4936</v>
      </c>
      <c r="C623" s="307">
        <v>5242</v>
      </c>
      <c r="D623" s="307">
        <v>4382</v>
      </c>
      <c r="E623" s="307">
        <v>5257</v>
      </c>
      <c r="F623" s="407">
        <v>5247</v>
      </c>
      <c r="G623" s="397">
        <v>5110</v>
      </c>
      <c r="H623" s="1187"/>
      <c r="I623" s="1188"/>
      <c r="J623" s="1188"/>
    </row>
    <row r="624" spans="1:10" x14ac:dyDescent="0.2">
      <c r="A624" s="231" t="s">
        <v>7</v>
      </c>
      <c r="B624" s="480">
        <v>100</v>
      </c>
      <c r="C624" s="675">
        <v>60</v>
      </c>
      <c r="D624" s="675">
        <v>60</v>
      </c>
      <c r="E624" s="675">
        <v>86.7</v>
      </c>
      <c r="F624" s="481">
        <v>86.7</v>
      </c>
      <c r="G624" s="591">
        <v>73.8</v>
      </c>
      <c r="H624" s="527"/>
      <c r="I624" s="880"/>
      <c r="J624" s="880"/>
    </row>
    <row r="625" spans="1:10" x14ac:dyDescent="0.2">
      <c r="A625" s="231" t="s">
        <v>8</v>
      </c>
      <c r="B625" s="482">
        <v>5.0999999999999997E-2</v>
      </c>
      <c r="C625" s="253">
        <v>0.108</v>
      </c>
      <c r="D625" s="253">
        <v>0.10100000000000001</v>
      </c>
      <c r="E625" s="253">
        <v>7.2999999999999995E-2</v>
      </c>
      <c r="F625" s="254">
        <v>9.2999999999999999E-2</v>
      </c>
      <c r="G625" s="399">
        <v>9.6000000000000002E-2</v>
      </c>
      <c r="H625" s="1041"/>
      <c r="I625" s="1041"/>
      <c r="J625" s="1041"/>
    </row>
    <row r="626" spans="1:10" x14ac:dyDescent="0.2">
      <c r="A626" s="242" t="s">
        <v>1</v>
      </c>
      <c r="B626" s="257">
        <f t="shared" ref="B626:G626" si="131">B623/B622*100-100</f>
        <v>6.8398268398268414</v>
      </c>
      <c r="C626" s="258">
        <f t="shared" si="131"/>
        <v>13.46320346320347</v>
      </c>
      <c r="D626" s="258">
        <f t="shared" si="131"/>
        <v>-5.1515151515151558</v>
      </c>
      <c r="E626" s="258">
        <f t="shared" si="131"/>
        <v>13.787878787878796</v>
      </c>
      <c r="F626" s="259">
        <f t="shared" si="131"/>
        <v>13.571428571428569</v>
      </c>
      <c r="G626" s="390">
        <f t="shared" si="131"/>
        <v>10.606060606060595</v>
      </c>
      <c r="H626" s="926"/>
      <c r="I626" s="1041"/>
      <c r="J626" s="1041"/>
    </row>
    <row r="627" spans="1:10" ht="13.5" thickBot="1" x14ac:dyDescent="0.25">
      <c r="A627" s="261" t="s">
        <v>27</v>
      </c>
      <c r="B627" s="220">
        <f>B623-B610</f>
        <v>171</v>
      </c>
      <c r="C627" s="221">
        <f t="shared" ref="C627:F627" si="132">C623-C610</f>
        <v>130</v>
      </c>
      <c r="D627" s="221">
        <f t="shared" si="132"/>
        <v>93</v>
      </c>
      <c r="E627" s="221">
        <f t="shared" si="132"/>
        <v>101</v>
      </c>
      <c r="F627" s="226">
        <f t="shared" si="132"/>
        <v>-331</v>
      </c>
      <c r="G627" s="391">
        <f>G623-G610</f>
        <v>36</v>
      </c>
      <c r="H627" s="878"/>
      <c r="I627" s="1041"/>
      <c r="J627" s="1041"/>
    </row>
    <row r="628" spans="1:10" x14ac:dyDescent="0.2">
      <c r="A628" s="295" t="s">
        <v>52</v>
      </c>
      <c r="B628" s="362">
        <v>44</v>
      </c>
      <c r="C628" s="321">
        <v>44</v>
      </c>
      <c r="D628" s="321">
        <v>7</v>
      </c>
      <c r="E628" s="321">
        <v>45</v>
      </c>
      <c r="F628" s="321">
        <v>45</v>
      </c>
      <c r="G628" s="270">
        <f>SUM(B628:F628)</f>
        <v>185</v>
      </c>
      <c r="H628" s="1041" t="s">
        <v>56</v>
      </c>
      <c r="I628" s="271">
        <f>G615-G628</f>
        <v>0</v>
      </c>
      <c r="J628" s="312">
        <f>I628/G615</f>
        <v>0</v>
      </c>
    </row>
    <row r="629" spans="1:10" x14ac:dyDescent="0.2">
      <c r="A629" s="295" t="s">
        <v>28</v>
      </c>
      <c r="B629" s="218">
        <v>160</v>
      </c>
      <c r="C629" s="1042">
        <v>158.5</v>
      </c>
      <c r="D629" s="1042">
        <v>158</v>
      </c>
      <c r="E629" s="1042">
        <v>158</v>
      </c>
      <c r="F629" s="1042">
        <v>157</v>
      </c>
      <c r="G629" s="222"/>
      <c r="H629" s="1041" t="s">
        <v>57</v>
      </c>
      <c r="I629" s="1041">
        <v>157.84</v>
      </c>
      <c r="J629" s="878"/>
    </row>
    <row r="630" spans="1:10" ht="13.5" thickBot="1" x14ac:dyDescent="0.25">
      <c r="A630" s="297" t="s">
        <v>26</v>
      </c>
      <c r="B630" s="471">
        <f>B629-B616</f>
        <v>0.5</v>
      </c>
      <c r="C630" s="472">
        <f>C629-C616</f>
        <v>0.5</v>
      </c>
      <c r="D630" s="472">
        <f>D629-D616</f>
        <v>0.5</v>
      </c>
      <c r="E630" s="472">
        <f>E629-E616</f>
        <v>0.5</v>
      </c>
      <c r="F630" s="472">
        <f>F629-F616</f>
        <v>0.5</v>
      </c>
      <c r="G630" s="223"/>
      <c r="H630" s="1041" t="s">
        <v>26</v>
      </c>
      <c r="I630" s="215">
        <f>I629-I616</f>
        <v>-0.84999999999999432</v>
      </c>
      <c r="J630" s="1041"/>
    </row>
    <row r="632" spans="1:10" ht="13.5" thickBot="1" x14ac:dyDescent="0.25"/>
    <row r="633" spans="1:10" ht="13.5" thickBot="1" x14ac:dyDescent="0.25">
      <c r="A633" s="278" t="s">
        <v>368</v>
      </c>
      <c r="B633" s="1137" t="s">
        <v>50</v>
      </c>
      <c r="C633" s="1138"/>
      <c r="D633" s="1138"/>
      <c r="E633" s="1138"/>
      <c r="F633" s="1139"/>
      <c r="G633" s="1134" t="s">
        <v>0</v>
      </c>
      <c r="H633" s="1044"/>
      <c r="I633" s="1044"/>
      <c r="J633" s="1044"/>
    </row>
    <row r="634" spans="1:10" x14ac:dyDescent="0.2">
      <c r="A634" s="231" t="s">
        <v>2</v>
      </c>
      <c r="B634" s="301">
        <v>1</v>
      </c>
      <c r="C634" s="225">
        <v>2</v>
      </c>
      <c r="D634" s="225">
        <v>3</v>
      </c>
      <c r="E634" s="225">
        <v>4</v>
      </c>
      <c r="F634" s="414">
        <v>5</v>
      </c>
      <c r="G634" s="1200"/>
      <c r="H634" s="1044"/>
      <c r="I634" s="1044"/>
      <c r="J634" s="877"/>
    </row>
    <row r="635" spans="1:10" x14ac:dyDescent="0.2">
      <c r="A635" s="236" t="s">
        <v>3</v>
      </c>
      <c r="B635" s="355">
        <v>4640</v>
      </c>
      <c r="C635" s="356">
        <v>4640</v>
      </c>
      <c r="D635" s="356">
        <v>4640</v>
      </c>
      <c r="E635" s="356">
        <v>4640</v>
      </c>
      <c r="F635" s="467">
        <v>4640</v>
      </c>
      <c r="G635" s="466">
        <v>4640</v>
      </c>
      <c r="H635" s="1044"/>
      <c r="I635" s="1044"/>
      <c r="J635" s="877"/>
    </row>
    <row r="636" spans="1:10" x14ac:dyDescent="0.2">
      <c r="A636" s="242" t="s">
        <v>6</v>
      </c>
      <c r="B636" s="306">
        <v>4942</v>
      </c>
      <c r="C636" s="307">
        <v>5266</v>
      </c>
      <c r="D636" s="307">
        <v>4189</v>
      </c>
      <c r="E636" s="307">
        <v>5380</v>
      </c>
      <c r="F636" s="407">
        <v>5446</v>
      </c>
      <c r="G636" s="397">
        <v>5176</v>
      </c>
      <c r="H636" s="1187"/>
      <c r="I636" s="1188"/>
      <c r="J636" s="1188"/>
    </row>
    <row r="637" spans="1:10" x14ac:dyDescent="0.2">
      <c r="A637" s="231" t="s">
        <v>7</v>
      </c>
      <c r="B637" s="480">
        <v>73.3</v>
      </c>
      <c r="C637" s="675">
        <v>93.3</v>
      </c>
      <c r="D637" s="675">
        <v>40</v>
      </c>
      <c r="E637" s="675">
        <v>66.7</v>
      </c>
      <c r="F637" s="481">
        <v>93.3</v>
      </c>
      <c r="G637" s="591">
        <v>73.8</v>
      </c>
      <c r="H637" s="527"/>
      <c r="I637" s="880"/>
      <c r="J637" s="880"/>
    </row>
    <row r="638" spans="1:10" x14ac:dyDescent="0.2">
      <c r="A638" s="231" t="s">
        <v>8</v>
      </c>
      <c r="B638" s="482">
        <v>0.09</v>
      </c>
      <c r="C638" s="253">
        <v>5.7000000000000002E-2</v>
      </c>
      <c r="D638" s="253">
        <v>0.11899999999999999</v>
      </c>
      <c r="E638" s="253">
        <v>9.0999999999999998E-2</v>
      </c>
      <c r="F638" s="254">
        <v>0.06</v>
      </c>
      <c r="G638" s="399">
        <v>0.10100000000000001</v>
      </c>
      <c r="H638" s="1044"/>
      <c r="I638" s="1044"/>
      <c r="J638" s="1044"/>
    </row>
    <row r="639" spans="1:10" x14ac:dyDescent="0.2">
      <c r="A639" s="242" t="s">
        <v>1</v>
      </c>
      <c r="B639" s="257">
        <f t="shared" ref="B639:G639" si="133">B636/B635*100-100</f>
        <v>6.5086206896551602</v>
      </c>
      <c r="C639" s="258">
        <f t="shared" si="133"/>
        <v>13.491379310344826</v>
      </c>
      <c r="D639" s="258">
        <f t="shared" si="133"/>
        <v>-9.7198275862069039</v>
      </c>
      <c r="E639" s="258">
        <f t="shared" si="133"/>
        <v>15.948275862068968</v>
      </c>
      <c r="F639" s="259">
        <f t="shared" si="133"/>
        <v>17.370689655172413</v>
      </c>
      <c r="G639" s="390">
        <f t="shared" si="133"/>
        <v>11.551724137931046</v>
      </c>
      <c r="H639" s="926"/>
      <c r="I639" s="1044"/>
      <c r="J639" s="1044"/>
    </row>
    <row r="640" spans="1:10" ht="13.5" thickBot="1" x14ac:dyDescent="0.25">
      <c r="A640" s="261" t="s">
        <v>27</v>
      </c>
      <c r="B640" s="220">
        <f>B636-B623</f>
        <v>6</v>
      </c>
      <c r="C640" s="221">
        <f t="shared" ref="C640:F640" si="134">C636-C623</f>
        <v>24</v>
      </c>
      <c r="D640" s="221">
        <f t="shared" si="134"/>
        <v>-193</v>
      </c>
      <c r="E640" s="221">
        <f t="shared" si="134"/>
        <v>123</v>
      </c>
      <c r="F640" s="226">
        <f t="shared" si="134"/>
        <v>199</v>
      </c>
      <c r="G640" s="391">
        <f>G636-G623</f>
        <v>66</v>
      </c>
      <c r="H640" s="878"/>
      <c r="I640" s="1044"/>
      <c r="J640" s="1044"/>
    </row>
    <row r="641" spans="1:10" x14ac:dyDescent="0.2">
      <c r="A641" s="295" t="s">
        <v>52</v>
      </c>
      <c r="B641" s="362">
        <v>44</v>
      </c>
      <c r="C641" s="321">
        <v>44</v>
      </c>
      <c r="D641" s="321">
        <v>7</v>
      </c>
      <c r="E641" s="321">
        <v>45</v>
      </c>
      <c r="F641" s="321">
        <v>45</v>
      </c>
      <c r="G641" s="270">
        <f>SUM(B641:F641)</f>
        <v>185</v>
      </c>
      <c r="H641" s="1044" t="s">
        <v>56</v>
      </c>
      <c r="I641" s="271">
        <f>G628-G641</f>
        <v>0</v>
      </c>
      <c r="J641" s="312">
        <f>I641/G628</f>
        <v>0</v>
      </c>
    </row>
    <row r="642" spans="1:10" x14ac:dyDescent="0.2">
      <c r="A642" s="295" t="s">
        <v>28</v>
      </c>
      <c r="B642" s="218"/>
      <c r="C642" s="1046"/>
      <c r="D642" s="1046"/>
      <c r="E642" s="1046"/>
      <c r="F642" s="1046"/>
      <c r="G642" s="222"/>
      <c r="H642" s="1044" t="s">
        <v>57</v>
      </c>
      <c r="I642" s="1044">
        <v>157.84</v>
      </c>
      <c r="J642" s="878"/>
    </row>
    <row r="643" spans="1:10" ht="13.5" thickBot="1" x14ac:dyDescent="0.25">
      <c r="A643" s="297" t="s">
        <v>26</v>
      </c>
      <c r="B643" s="471">
        <f>B642-B629</f>
        <v>-160</v>
      </c>
      <c r="C643" s="472">
        <f>C642-C629</f>
        <v>-158.5</v>
      </c>
      <c r="D643" s="472">
        <f>D642-D629</f>
        <v>-158</v>
      </c>
      <c r="E643" s="472">
        <f>E642-E629</f>
        <v>-158</v>
      </c>
      <c r="F643" s="472">
        <f>F642-F629</f>
        <v>-157</v>
      </c>
      <c r="G643" s="223"/>
      <c r="H643" s="1044" t="s">
        <v>26</v>
      </c>
      <c r="I643" s="215">
        <f>I642-I629</f>
        <v>0</v>
      </c>
      <c r="J643" s="1044"/>
    </row>
    <row r="645" spans="1:10" ht="13.5" thickBot="1" x14ac:dyDescent="0.25"/>
    <row r="646" spans="1:10" ht="13.5" thickBot="1" x14ac:dyDescent="0.25">
      <c r="A646" s="278" t="s">
        <v>369</v>
      </c>
      <c r="B646" s="1137" t="s">
        <v>50</v>
      </c>
      <c r="C646" s="1138"/>
      <c r="D646" s="1138"/>
      <c r="E646" s="1138"/>
      <c r="F646" s="1139"/>
      <c r="G646" s="1134" t="s">
        <v>0</v>
      </c>
      <c r="H646" s="1051">
        <v>65</v>
      </c>
      <c r="I646" s="1048"/>
      <c r="J646" s="1048"/>
    </row>
    <row r="647" spans="1:10" x14ac:dyDescent="0.2">
      <c r="A647" s="231" t="s">
        <v>2</v>
      </c>
      <c r="B647" s="301">
        <v>1</v>
      </c>
      <c r="C647" s="225">
        <v>2</v>
      </c>
      <c r="D647" s="225">
        <v>3</v>
      </c>
      <c r="E647" s="225">
        <v>4</v>
      </c>
      <c r="F647" s="414">
        <v>5</v>
      </c>
      <c r="G647" s="1200"/>
      <c r="H647" s="1048"/>
      <c r="I647" s="1048"/>
      <c r="J647" s="877"/>
    </row>
    <row r="648" spans="1:10" x14ac:dyDescent="0.2">
      <c r="A648" s="236" t="s">
        <v>3</v>
      </c>
      <c r="B648" s="355">
        <v>4660</v>
      </c>
      <c r="C648" s="356">
        <v>4660</v>
      </c>
      <c r="D648" s="356">
        <v>4660</v>
      </c>
      <c r="E648" s="356">
        <v>4660</v>
      </c>
      <c r="F648" s="467">
        <v>4660</v>
      </c>
      <c r="G648" s="466">
        <v>4660</v>
      </c>
      <c r="H648" s="1048"/>
      <c r="I648" s="1048"/>
      <c r="J648" s="877"/>
    </row>
    <row r="649" spans="1:10" x14ac:dyDescent="0.2">
      <c r="A649" s="242" t="s">
        <v>6</v>
      </c>
      <c r="B649" s="306">
        <v>4982</v>
      </c>
      <c r="C649" s="307">
        <v>5191</v>
      </c>
      <c r="D649" s="307">
        <v>4175</v>
      </c>
      <c r="E649" s="307">
        <v>5385</v>
      </c>
      <c r="F649" s="407">
        <v>5418</v>
      </c>
      <c r="G649" s="397">
        <v>5162</v>
      </c>
      <c r="H649" s="1187"/>
      <c r="I649" s="1188"/>
      <c r="J649" s="1188"/>
    </row>
    <row r="650" spans="1:10" x14ac:dyDescent="0.2">
      <c r="A650" s="231" t="s">
        <v>7</v>
      </c>
      <c r="B650" s="480">
        <v>80</v>
      </c>
      <c r="C650" s="675">
        <v>93.3</v>
      </c>
      <c r="D650" s="675">
        <v>40</v>
      </c>
      <c r="E650" s="675">
        <v>86.7</v>
      </c>
      <c r="F650" s="481">
        <v>73.3</v>
      </c>
      <c r="G650" s="591">
        <v>73.8</v>
      </c>
      <c r="H650" s="527"/>
      <c r="I650" s="880"/>
      <c r="J650" s="880"/>
    </row>
    <row r="651" spans="1:10" x14ac:dyDescent="0.2">
      <c r="A651" s="231" t="s">
        <v>8</v>
      </c>
      <c r="B651" s="482">
        <v>7.0000000000000007E-2</v>
      </c>
      <c r="C651" s="253">
        <v>7.4999999999999997E-2</v>
      </c>
      <c r="D651" s="253">
        <v>0.17100000000000001</v>
      </c>
      <c r="E651" s="253">
        <v>6.9000000000000006E-2</v>
      </c>
      <c r="F651" s="254">
        <v>9.2999999999999999E-2</v>
      </c>
      <c r="G651" s="399">
        <v>0.104</v>
      </c>
      <c r="H651" s="1048"/>
      <c r="I651" s="1048"/>
      <c r="J651" s="1048"/>
    </row>
    <row r="652" spans="1:10" x14ac:dyDescent="0.2">
      <c r="A652" s="242" t="s">
        <v>1</v>
      </c>
      <c r="B652" s="257">
        <f t="shared" ref="B652:G652" si="135">B649/B648*100-100</f>
        <v>6.9098712446351982</v>
      </c>
      <c r="C652" s="258">
        <f t="shared" si="135"/>
        <v>11.394849785407729</v>
      </c>
      <c r="D652" s="258">
        <f t="shared" si="135"/>
        <v>-10.407725321888421</v>
      </c>
      <c r="E652" s="258">
        <f t="shared" si="135"/>
        <v>15.5579399141631</v>
      </c>
      <c r="F652" s="259">
        <f t="shared" si="135"/>
        <v>16.266094420600851</v>
      </c>
      <c r="G652" s="390">
        <f t="shared" si="135"/>
        <v>10.772532188841197</v>
      </c>
      <c r="H652" s="926"/>
      <c r="I652" s="1048"/>
      <c r="J652" s="1048"/>
    </row>
    <row r="653" spans="1:10" ht="13.5" thickBot="1" x14ac:dyDescent="0.25">
      <c r="A653" s="261" t="s">
        <v>27</v>
      </c>
      <c r="B653" s="220">
        <f>B649-B636</f>
        <v>40</v>
      </c>
      <c r="C653" s="221">
        <f t="shared" ref="C653:F653" si="136">C649-C636</f>
        <v>-75</v>
      </c>
      <c r="D653" s="221">
        <f t="shared" si="136"/>
        <v>-14</v>
      </c>
      <c r="E653" s="221">
        <f t="shared" si="136"/>
        <v>5</v>
      </c>
      <c r="F653" s="226">
        <f t="shared" si="136"/>
        <v>-28</v>
      </c>
      <c r="G653" s="391">
        <f>G649-G636</f>
        <v>-14</v>
      </c>
      <c r="H653" s="878"/>
      <c r="I653" s="1048"/>
      <c r="J653" s="1048"/>
    </row>
    <row r="654" spans="1:10" x14ac:dyDescent="0.2">
      <c r="A654" s="295" t="s">
        <v>52</v>
      </c>
      <c r="B654" s="362">
        <v>44</v>
      </c>
      <c r="C654" s="321">
        <v>44</v>
      </c>
      <c r="D654" s="321">
        <v>7</v>
      </c>
      <c r="E654" s="321">
        <v>45</v>
      </c>
      <c r="F654" s="321">
        <v>45</v>
      </c>
      <c r="G654" s="270">
        <f>SUM(B654:F654)</f>
        <v>185</v>
      </c>
      <c r="H654" s="1048" t="s">
        <v>56</v>
      </c>
      <c r="I654" s="271">
        <f>G641-G654</f>
        <v>0</v>
      </c>
      <c r="J654" s="312">
        <f>I654/G641</f>
        <v>0</v>
      </c>
    </row>
    <row r="655" spans="1:10" x14ac:dyDescent="0.2">
      <c r="A655" s="295" t="s">
        <v>28</v>
      </c>
      <c r="B655" s="218">
        <v>160.5</v>
      </c>
      <c r="C655" s="1049">
        <v>159</v>
      </c>
      <c r="D655" s="1049">
        <v>159.5</v>
      </c>
      <c r="E655" s="1049">
        <v>159</v>
      </c>
      <c r="F655" s="1049">
        <v>158.5</v>
      </c>
      <c r="G655" s="222"/>
      <c r="H655" s="1048" t="s">
        <v>57</v>
      </c>
      <c r="I655" s="1048">
        <v>157.84</v>
      </c>
      <c r="J655" s="878"/>
    </row>
    <row r="656" spans="1:10" ht="13.5" thickBot="1" x14ac:dyDescent="0.25">
      <c r="A656" s="297" t="s">
        <v>26</v>
      </c>
      <c r="B656" s="471">
        <f>B655-B642</f>
        <v>160.5</v>
      </c>
      <c r="C656" s="472">
        <f>C655-C642</f>
        <v>159</v>
      </c>
      <c r="D656" s="472">
        <f>D655-D642</f>
        <v>159.5</v>
      </c>
      <c r="E656" s="472">
        <f>E655-E642</f>
        <v>159</v>
      </c>
      <c r="F656" s="472">
        <f>F655-F642</f>
        <v>158.5</v>
      </c>
      <c r="G656" s="223"/>
      <c r="H656" s="1048" t="s">
        <v>26</v>
      </c>
      <c r="I656" s="215">
        <f>I655-I642</f>
        <v>0</v>
      </c>
      <c r="J656" s="1048"/>
    </row>
    <row r="658" spans="1:10" ht="13.5" thickBot="1" x14ac:dyDescent="0.25"/>
    <row r="659" spans="1:10" ht="13.5" thickBot="1" x14ac:dyDescent="0.25">
      <c r="A659" s="278" t="s">
        <v>370</v>
      </c>
      <c r="B659" s="1137" t="s">
        <v>50</v>
      </c>
      <c r="C659" s="1138"/>
      <c r="D659" s="1138"/>
      <c r="E659" s="1138"/>
      <c r="F659" s="1139"/>
      <c r="G659" s="1134" t="s">
        <v>0</v>
      </c>
      <c r="H659" s="1052">
        <v>65</v>
      </c>
      <c r="I659" s="1052"/>
      <c r="J659" s="1052"/>
    </row>
    <row r="660" spans="1:10" x14ac:dyDescent="0.2">
      <c r="A660" s="231" t="s">
        <v>2</v>
      </c>
      <c r="B660" s="301">
        <v>1</v>
      </c>
      <c r="C660" s="225">
        <v>2</v>
      </c>
      <c r="D660" s="225">
        <v>3</v>
      </c>
      <c r="E660" s="225">
        <v>4</v>
      </c>
      <c r="F660" s="414">
        <v>5</v>
      </c>
      <c r="G660" s="1200"/>
      <c r="H660" s="1052"/>
      <c r="I660" s="1052"/>
      <c r="J660" s="877"/>
    </row>
    <row r="661" spans="1:10" x14ac:dyDescent="0.2">
      <c r="A661" s="236" t="s">
        <v>3</v>
      </c>
      <c r="B661" s="355">
        <v>4680</v>
      </c>
      <c r="C661" s="356">
        <v>4680</v>
      </c>
      <c r="D661" s="356">
        <v>4680</v>
      </c>
      <c r="E661" s="356">
        <v>4680</v>
      </c>
      <c r="F661" s="467">
        <v>4680</v>
      </c>
      <c r="G661" s="466">
        <v>4680</v>
      </c>
      <c r="H661" s="1052"/>
      <c r="I661" s="1052"/>
      <c r="J661" s="877"/>
    </row>
    <row r="662" spans="1:10" x14ac:dyDescent="0.2">
      <c r="A662" s="242" t="s">
        <v>6</v>
      </c>
      <c r="B662" s="306">
        <v>4748</v>
      </c>
      <c r="C662" s="307">
        <v>5149</v>
      </c>
      <c r="D662" s="307">
        <v>4092</v>
      </c>
      <c r="E662" s="307">
        <v>5354</v>
      </c>
      <c r="F662" s="407">
        <v>5850</v>
      </c>
      <c r="G662" s="397">
        <v>5184</v>
      </c>
      <c r="H662" s="1187"/>
      <c r="I662" s="1188"/>
      <c r="J662" s="1188"/>
    </row>
    <row r="663" spans="1:10" x14ac:dyDescent="0.2">
      <c r="A663" s="231" t="s">
        <v>7</v>
      </c>
      <c r="B663" s="480">
        <v>100</v>
      </c>
      <c r="C663" s="675">
        <v>93.3</v>
      </c>
      <c r="D663" s="675">
        <v>80</v>
      </c>
      <c r="E663" s="675">
        <v>100</v>
      </c>
      <c r="F663" s="481">
        <v>100</v>
      </c>
      <c r="G663" s="591">
        <v>72.3</v>
      </c>
      <c r="H663" s="527"/>
      <c r="I663" s="880"/>
      <c r="J663" s="880"/>
    </row>
    <row r="664" spans="1:10" x14ac:dyDescent="0.2">
      <c r="A664" s="231" t="s">
        <v>8</v>
      </c>
      <c r="B664" s="482">
        <v>5.5E-2</v>
      </c>
      <c r="C664" s="253">
        <v>5.8999999999999997E-2</v>
      </c>
      <c r="D664" s="253">
        <v>9.1999999999999998E-2</v>
      </c>
      <c r="E664" s="253">
        <v>2.8000000000000001E-2</v>
      </c>
      <c r="F664" s="254">
        <v>4.9000000000000002E-2</v>
      </c>
      <c r="G664" s="399">
        <v>0.108</v>
      </c>
      <c r="H664" s="1052"/>
      <c r="I664" s="1052"/>
      <c r="J664" s="1052"/>
    </row>
    <row r="665" spans="1:10" x14ac:dyDescent="0.2">
      <c r="A665" s="242" t="s">
        <v>1</v>
      </c>
      <c r="B665" s="257">
        <f t="shared" ref="B665:G665" si="137">B662/B661*100-100</f>
        <v>1.4529914529914549</v>
      </c>
      <c r="C665" s="258">
        <f t="shared" si="137"/>
        <v>10.021367521367523</v>
      </c>
      <c r="D665" s="258">
        <f t="shared" si="137"/>
        <v>-12.564102564102569</v>
      </c>
      <c r="E665" s="258">
        <f t="shared" si="137"/>
        <v>14.401709401709397</v>
      </c>
      <c r="F665" s="259">
        <f t="shared" si="137"/>
        <v>25</v>
      </c>
      <c r="G665" s="390">
        <f t="shared" si="137"/>
        <v>10.769230769230774</v>
      </c>
      <c r="H665" s="926"/>
      <c r="I665" s="1052"/>
      <c r="J665" s="1052"/>
    </row>
    <row r="666" spans="1:10" ht="13.5" thickBot="1" x14ac:dyDescent="0.25">
      <c r="A666" s="261" t="s">
        <v>27</v>
      </c>
      <c r="B666" s="220">
        <f>B662-B649</f>
        <v>-234</v>
      </c>
      <c r="C666" s="221">
        <f t="shared" ref="C666:F666" si="138">C662-C649</f>
        <v>-42</v>
      </c>
      <c r="D666" s="221">
        <f t="shared" si="138"/>
        <v>-83</v>
      </c>
      <c r="E666" s="221">
        <f t="shared" si="138"/>
        <v>-31</v>
      </c>
      <c r="F666" s="226">
        <f t="shared" si="138"/>
        <v>432</v>
      </c>
      <c r="G666" s="391">
        <f>G662-G649</f>
        <v>22</v>
      </c>
      <c r="H666" s="878"/>
      <c r="I666" s="1052"/>
      <c r="J666" s="1052"/>
    </row>
    <row r="667" spans="1:10" x14ac:dyDescent="0.2">
      <c r="A667" s="295" t="s">
        <v>52</v>
      </c>
      <c r="B667" s="362">
        <v>41</v>
      </c>
      <c r="C667" s="321">
        <v>42</v>
      </c>
      <c r="D667" s="321">
        <v>7</v>
      </c>
      <c r="E667" s="321">
        <v>42</v>
      </c>
      <c r="F667" s="321">
        <v>42</v>
      </c>
      <c r="G667" s="270">
        <f>SUM(B667:F667)</f>
        <v>174</v>
      </c>
      <c r="H667" s="1052" t="s">
        <v>56</v>
      </c>
      <c r="I667" s="271">
        <f>G654-G667</f>
        <v>11</v>
      </c>
      <c r="J667" s="312">
        <f>I667/G654</f>
        <v>5.9459459459459463E-2</v>
      </c>
    </row>
    <row r="668" spans="1:10" x14ac:dyDescent="0.2">
      <c r="A668" s="295" t="s">
        <v>28</v>
      </c>
      <c r="B668" s="218">
        <v>161</v>
      </c>
      <c r="C668" s="1056">
        <v>159.5</v>
      </c>
      <c r="D668" s="1053">
        <v>160</v>
      </c>
      <c r="E668" s="1053">
        <v>159.5</v>
      </c>
      <c r="F668" s="1053">
        <v>159</v>
      </c>
      <c r="G668" s="222"/>
      <c r="H668" s="1052" t="s">
        <v>57</v>
      </c>
      <c r="I668" s="1052"/>
      <c r="J668" s="878"/>
    </row>
    <row r="669" spans="1:10" ht="13.5" thickBot="1" x14ac:dyDescent="0.25">
      <c r="A669" s="297" t="s">
        <v>26</v>
      </c>
      <c r="B669" s="471">
        <f>B668-B655</f>
        <v>0.5</v>
      </c>
      <c r="C669" s="472">
        <f>C668-C655</f>
        <v>0.5</v>
      </c>
      <c r="D669" s="472">
        <f>D668-D655</f>
        <v>0.5</v>
      </c>
      <c r="E669" s="472">
        <f>E668-E655</f>
        <v>0.5</v>
      </c>
      <c r="F669" s="472">
        <f>F668-F655</f>
        <v>0.5</v>
      </c>
      <c r="G669" s="223"/>
      <c r="H669" s="1052" t="s">
        <v>26</v>
      </c>
      <c r="I669" s="215">
        <f>I668-I655</f>
        <v>-157.84</v>
      </c>
      <c r="J669" s="1052"/>
    </row>
  </sheetData>
  <mergeCells count="116">
    <mergeCell ref="B659:F659"/>
    <mergeCell ref="G659:G660"/>
    <mergeCell ref="H662:J662"/>
    <mergeCell ref="I113:K114"/>
    <mergeCell ref="B138:E138"/>
    <mergeCell ref="I139:K140"/>
    <mergeCell ref="B321:F321"/>
    <mergeCell ref="G321:G322"/>
    <mergeCell ref="B190:E190"/>
    <mergeCell ref="B177:E177"/>
    <mergeCell ref="B294:D294"/>
    <mergeCell ref="E294:E295"/>
    <mergeCell ref="B268:D268"/>
    <mergeCell ref="B255:D255"/>
    <mergeCell ref="B242:D242"/>
    <mergeCell ref="K128:K134"/>
    <mergeCell ref="I126:K127"/>
    <mergeCell ref="H337:J337"/>
    <mergeCell ref="B334:F334"/>
    <mergeCell ref="B399:F399"/>
    <mergeCell ref="G399:G400"/>
    <mergeCell ref="H402:J402"/>
    <mergeCell ref="B386:F386"/>
    <mergeCell ref="G386:G387"/>
    <mergeCell ref="L308:P308"/>
    <mergeCell ref="Q308:Q309"/>
    <mergeCell ref="G308:G309"/>
    <mergeCell ref="B308:F308"/>
    <mergeCell ref="J282:K282"/>
    <mergeCell ref="B8:E8"/>
    <mergeCell ref="B21:E21"/>
    <mergeCell ref="B34:E34"/>
    <mergeCell ref="B47:E47"/>
    <mergeCell ref="B60:E60"/>
    <mergeCell ref="I65:K65"/>
    <mergeCell ref="I100:K101"/>
    <mergeCell ref="B99:E99"/>
    <mergeCell ref="B86:E86"/>
    <mergeCell ref="B73:E73"/>
    <mergeCell ref="B112:E112"/>
    <mergeCell ref="B281:D281"/>
    <mergeCell ref="E281:E282"/>
    <mergeCell ref="B151:E151"/>
    <mergeCell ref="B125:E125"/>
    <mergeCell ref="B164:E164"/>
    <mergeCell ref="B229:D229"/>
    <mergeCell ref="B216:E216"/>
    <mergeCell ref="B203:E203"/>
    <mergeCell ref="H389:J389"/>
    <mergeCell ref="B373:F373"/>
    <mergeCell ref="G373:G374"/>
    <mergeCell ref="H376:J376"/>
    <mergeCell ref="G360:G361"/>
    <mergeCell ref="H363:J363"/>
    <mergeCell ref="B360:F360"/>
    <mergeCell ref="G334:G335"/>
    <mergeCell ref="B347:F347"/>
    <mergeCell ref="G347:G348"/>
    <mergeCell ref="H350:J350"/>
    <mergeCell ref="B438:F438"/>
    <mergeCell ref="G438:G439"/>
    <mergeCell ref="H441:J441"/>
    <mergeCell ref="B464:F464"/>
    <mergeCell ref="G464:G465"/>
    <mergeCell ref="B425:F425"/>
    <mergeCell ref="G425:G426"/>
    <mergeCell ref="H428:J428"/>
    <mergeCell ref="B412:F412"/>
    <mergeCell ref="G412:G413"/>
    <mergeCell ref="H415:J415"/>
    <mergeCell ref="B490:F490"/>
    <mergeCell ref="G490:G491"/>
    <mergeCell ref="H493:J493"/>
    <mergeCell ref="H480:J480"/>
    <mergeCell ref="B451:F451"/>
    <mergeCell ref="G451:G452"/>
    <mergeCell ref="H454:J454"/>
    <mergeCell ref="H467:J467"/>
    <mergeCell ref="B477:F477"/>
    <mergeCell ref="G477:G478"/>
    <mergeCell ref="B529:F529"/>
    <mergeCell ref="G529:G530"/>
    <mergeCell ref="H532:J532"/>
    <mergeCell ref="B516:F516"/>
    <mergeCell ref="G516:G517"/>
    <mergeCell ref="H519:J519"/>
    <mergeCell ref="B503:F503"/>
    <mergeCell ref="G503:G504"/>
    <mergeCell ref="H506:J506"/>
    <mergeCell ref="B542:F542"/>
    <mergeCell ref="G542:G543"/>
    <mergeCell ref="H545:J545"/>
    <mergeCell ref="B581:F581"/>
    <mergeCell ref="G581:G582"/>
    <mergeCell ref="H584:J584"/>
    <mergeCell ref="B568:F568"/>
    <mergeCell ref="G568:G569"/>
    <mergeCell ref="H571:J571"/>
    <mergeCell ref="B594:F594"/>
    <mergeCell ref="G594:G595"/>
    <mergeCell ref="H597:J597"/>
    <mergeCell ref="B555:F555"/>
    <mergeCell ref="G555:G556"/>
    <mergeCell ref="H558:J558"/>
    <mergeCell ref="B607:F607"/>
    <mergeCell ref="G607:G608"/>
    <mergeCell ref="H610:J610"/>
    <mergeCell ref="B646:F646"/>
    <mergeCell ref="G646:G647"/>
    <mergeCell ref="H649:J649"/>
    <mergeCell ref="B633:F633"/>
    <mergeCell ref="G633:G634"/>
    <mergeCell ref="H636:J636"/>
    <mergeCell ref="B620:F620"/>
    <mergeCell ref="G620:G621"/>
    <mergeCell ref="H623:J623"/>
  </mergeCells>
  <conditionalFormatting sqref="B219:D21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D27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4:D28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7:D29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F31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1:P31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4:F32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7:F33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0:F35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3:F36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6:F3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9:F38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2:F40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5:F41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F42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1:F44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F45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7:F46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0:F48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3:F4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6:F50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9:F5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2:F53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5:F54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8:F55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1:F57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4:F58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7:F59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0:F6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3:F6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6:F6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9:F6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2:F6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57" t="s">
        <v>18</v>
      </c>
      <c r="C4" s="1058"/>
      <c r="D4" s="1058"/>
      <c r="E4" s="1058"/>
      <c r="F4" s="1058"/>
      <c r="G4" s="1058"/>
      <c r="H4" s="1058"/>
      <c r="I4" s="1058"/>
      <c r="J4" s="1059"/>
      <c r="K4" s="1057" t="s">
        <v>21</v>
      </c>
      <c r="L4" s="1058"/>
      <c r="M4" s="1058"/>
      <c r="N4" s="1058"/>
      <c r="O4" s="1058"/>
      <c r="P4" s="1058"/>
      <c r="Q4" s="1058"/>
      <c r="R4" s="1058"/>
      <c r="S4" s="1058"/>
      <c r="T4" s="1058"/>
      <c r="U4" s="1058"/>
      <c r="V4" s="1058"/>
      <c r="W4" s="1059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57" t="s">
        <v>23</v>
      </c>
      <c r="C17" s="1058"/>
      <c r="D17" s="1058"/>
      <c r="E17" s="1058"/>
      <c r="F17" s="1059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57" t="s">
        <v>18</v>
      </c>
      <c r="C4" s="1058"/>
      <c r="D4" s="1058"/>
      <c r="E4" s="1058"/>
      <c r="F4" s="1058"/>
      <c r="G4" s="1058"/>
      <c r="H4" s="1058"/>
      <c r="I4" s="1058"/>
      <c r="J4" s="1059"/>
      <c r="K4" s="1057" t="s">
        <v>21</v>
      </c>
      <c r="L4" s="1058"/>
      <c r="M4" s="1058"/>
      <c r="N4" s="1058"/>
      <c r="O4" s="1058"/>
      <c r="P4" s="1058"/>
      <c r="Q4" s="1058"/>
      <c r="R4" s="1058"/>
      <c r="S4" s="1058"/>
      <c r="T4" s="1058"/>
      <c r="U4" s="1058"/>
      <c r="V4" s="1058"/>
      <c r="W4" s="1059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57" t="s">
        <v>23</v>
      </c>
      <c r="C17" s="1058"/>
      <c r="D17" s="1058"/>
      <c r="E17" s="1058"/>
      <c r="F17" s="1059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057" t="s">
        <v>18</v>
      </c>
      <c r="C4" s="1058"/>
      <c r="D4" s="1058"/>
      <c r="E4" s="1058"/>
      <c r="F4" s="1058"/>
      <c r="G4" s="1058"/>
      <c r="H4" s="1058"/>
      <c r="I4" s="1058"/>
      <c r="J4" s="1059"/>
      <c r="K4" s="1057" t="s">
        <v>21</v>
      </c>
      <c r="L4" s="1058"/>
      <c r="M4" s="1058"/>
      <c r="N4" s="1058"/>
      <c r="O4" s="1058"/>
      <c r="P4" s="1058"/>
      <c r="Q4" s="1058"/>
      <c r="R4" s="1058"/>
      <c r="S4" s="1058"/>
      <c r="T4" s="1058"/>
      <c r="U4" s="1058"/>
      <c r="V4" s="1058"/>
      <c r="W4" s="1059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057" t="s">
        <v>23</v>
      </c>
      <c r="C17" s="1058"/>
      <c r="D17" s="1058"/>
      <c r="E17" s="1058"/>
      <c r="F17" s="1059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60" t="s">
        <v>42</v>
      </c>
      <c r="B1" s="1060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060" t="s">
        <v>42</v>
      </c>
      <c r="B1" s="1060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061" t="s">
        <v>42</v>
      </c>
      <c r="B1" s="1061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060" t="s">
        <v>42</v>
      </c>
      <c r="B1" s="1060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BA685"/>
  <sheetViews>
    <sheetView showGridLines="0" topLeftCell="A638" zoomScale="69" zoomScaleNormal="69" workbookViewId="0">
      <selection activeCell="B678" sqref="B678:U678"/>
    </sheetView>
  </sheetViews>
  <sheetFormatPr baseColWidth="10" defaultColWidth="11.42578125" defaultRowHeight="12.75" x14ac:dyDescent="0.2"/>
  <cols>
    <col min="1" max="1" width="16.28515625" style="200" bestFit="1" customWidth="1"/>
    <col min="2" max="9" width="8.42578125" style="200" customWidth="1"/>
    <col min="10" max="10" width="8.85546875" style="200" bestFit="1" customWidth="1"/>
    <col min="11" max="21" width="8.42578125" style="200" customWidth="1"/>
    <col min="22" max="22" width="9.85546875" style="200" customWidth="1"/>
    <col min="23" max="23" width="10.28515625" style="200" customWidth="1"/>
    <col min="24" max="24" width="12" style="200" bestFit="1" customWidth="1"/>
    <col min="25" max="26" width="11.42578125" style="200"/>
    <col min="27" max="41" width="9" style="200" customWidth="1"/>
    <col min="42" max="42" width="9.5703125" style="200" customWidth="1"/>
    <col min="43" max="48" width="9" style="200" customWidth="1"/>
    <col min="49" max="16384" width="11.42578125" style="200"/>
  </cols>
  <sheetData>
    <row r="1" spans="1:32" x14ac:dyDescent="0.2">
      <c r="A1" s="200" t="s">
        <v>58</v>
      </c>
    </row>
    <row r="2" spans="1:32" x14ac:dyDescent="0.2">
      <c r="A2" s="200" t="s">
        <v>59</v>
      </c>
      <c r="B2" s="227">
        <v>41.932631578947365</v>
      </c>
      <c r="F2" s="1087"/>
      <c r="G2" s="1087"/>
      <c r="H2" s="1087"/>
      <c r="I2" s="1087"/>
    </row>
    <row r="3" spans="1:32" x14ac:dyDescent="0.2">
      <c r="A3" s="200" t="s">
        <v>7</v>
      </c>
      <c r="B3" s="227">
        <v>86.526315789473685</v>
      </c>
    </row>
    <row r="4" spans="1:32" x14ac:dyDescent="0.2">
      <c r="A4" s="200" t="s">
        <v>60</v>
      </c>
      <c r="B4" s="200">
        <v>10214</v>
      </c>
    </row>
    <row r="6" spans="1:32" x14ac:dyDescent="0.2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1087"/>
      <c r="AF6" s="1087"/>
    </row>
    <row r="7" spans="1:32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25">
      <c r="A8" s="230" t="s">
        <v>49</v>
      </c>
      <c r="B8" s="1066" t="s">
        <v>53</v>
      </c>
      <c r="C8" s="1067"/>
      <c r="D8" s="1067"/>
      <c r="E8" s="1067"/>
      <c r="F8" s="1067"/>
      <c r="G8" s="1067"/>
      <c r="H8" s="1067"/>
      <c r="I8" s="1067"/>
      <c r="J8" s="320"/>
      <c r="K8" s="1153" t="s">
        <v>63</v>
      </c>
      <c r="L8" s="1063"/>
      <c r="M8" s="1063"/>
      <c r="N8" s="1063"/>
      <c r="O8" s="1063"/>
      <c r="P8" s="1151" t="s">
        <v>64</v>
      </c>
      <c r="Q8" s="1152"/>
      <c r="R8" s="1152"/>
      <c r="S8" s="1152"/>
      <c r="T8" s="1152"/>
      <c r="U8" s="318" t="s">
        <v>55</v>
      </c>
    </row>
    <row r="9" spans="1:32" x14ac:dyDescent="0.2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1158">
        <v>1</v>
      </c>
      <c r="L9" s="1159"/>
      <c r="M9" s="325">
        <v>2</v>
      </c>
      <c r="N9" s="325">
        <v>3</v>
      </c>
      <c r="O9" s="326">
        <v>4</v>
      </c>
      <c r="P9" s="1158">
        <v>1</v>
      </c>
      <c r="Q9" s="1159"/>
      <c r="R9" s="232">
        <v>2</v>
      </c>
      <c r="S9" s="232">
        <v>3</v>
      </c>
      <c r="T9" s="232">
        <v>4</v>
      </c>
      <c r="U9" s="222"/>
    </row>
    <row r="10" spans="1:32" x14ac:dyDescent="0.2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58">
        <v>1</v>
      </c>
      <c r="M10" s="359">
        <v>2</v>
      </c>
      <c r="N10" s="234">
        <v>3</v>
      </c>
      <c r="O10" s="330">
        <v>4</v>
      </c>
      <c r="P10" s="233">
        <v>0</v>
      </c>
      <c r="Q10" s="358">
        <v>1</v>
      </c>
      <c r="R10" s="359">
        <v>2</v>
      </c>
      <c r="S10" s="234">
        <v>3</v>
      </c>
      <c r="T10" s="330">
        <v>4</v>
      </c>
      <c r="U10" s="214" t="s">
        <v>0</v>
      </c>
    </row>
    <row r="11" spans="1:32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">
      <c r="A15" s="242" t="s">
        <v>1</v>
      </c>
      <c r="B15" s="257">
        <f t="shared" ref="B15:T15" si="0">B12/B11*100-100</f>
        <v>-20.178571428571416</v>
      </c>
      <c r="C15" s="258">
        <f t="shared" si="0"/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 t="shared" si="0"/>
        <v>12.734693877551024</v>
      </c>
      <c r="G15" s="258">
        <f t="shared" si="0"/>
        <v>20.606653620352262</v>
      </c>
      <c r="H15" s="258">
        <f t="shared" si="0"/>
        <v>26.938775510204096</v>
      </c>
      <c r="I15" s="258">
        <f t="shared" si="0"/>
        <v>27.049689440993802</v>
      </c>
      <c r="J15" s="315">
        <f t="shared" si="0"/>
        <v>36.719576719576736</v>
      </c>
      <c r="K15" s="257">
        <f t="shared" si="0"/>
        <v>-14.285714285714292</v>
      </c>
      <c r="L15" s="258">
        <f t="shared" si="0"/>
        <v>3.3503401360544416</v>
      </c>
      <c r="M15" s="258">
        <f t="shared" si="0"/>
        <v>14.93421052631578</v>
      </c>
      <c r="N15" s="258">
        <f t="shared" si="0"/>
        <v>21.920634920634924</v>
      </c>
      <c r="O15" s="259">
        <f t="shared" si="0"/>
        <v>28.675115207373267</v>
      </c>
      <c r="P15" s="260">
        <f t="shared" si="0"/>
        <v>-18.571428571428569</v>
      </c>
      <c r="Q15" s="258">
        <f t="shared" si="0"/>
        <v>1.6666666666666856</v>
      </c>
      <c r="R15" s="258">
        <f t="shared" si="0"/>
        <v>5.829725829725831</v>
      </c>
      <c r="S15" s="258">
        <f t="shared" si="0"/>
        <v>15.720140515222482</v>
      </c>
      <c r="T15" s="258">
        <f t="shared" si="0"/>
        <v>29.584717607973403</v>
      </c>
      <c r="U15" s="333">
        <f t="shared" ref="U15" si="1">U12/U11*100-100</f>
        <v>13.030006523157198</v>
      </c>
      <c r="V15" s="334" t="s">
        <v>69</v>
      </c>
    </row>
    <row r="16" spans="1:32" ht="13.5" thickBot="1" x14ac:dyDescent="0.25">
      <c r="A16" s="261" t="s">
        <v>27</v>
      </c>
      <c r="B16" s="262">
        <f t="shared" ref="B16:U16" si="2">B12-B6</f>
        <v>111.75</v>
      </c>
      <c r="C16" s="263">
        <f t="shared" si="2"/>
        <v>132.57499999999999</v>
      </c>
      <c r="D16" s="263">
        <f t="shared" si="2"/>
        <v>142.95774647887325</v>
      </c>
      <c r="E16" s="263">
        <f t="shared" si="2"/>
        <v>148.40243902439025</v>
      </c>
      <c r="F16" s="263">
        <f t="shared" si="2"/>
        <v>157.82857142857142</v>
      </c>
      <c r="G16" s="263">
        <f t="shared" si="2"/>
        <v>168.84931506849315</v>
      </c>
      <c r="H16" s="263">
        <f t="shared" si="2"/>
        <v>177.71428571428572</v>
      </c>
      <c r="I16" s="263">
        <f t="shared" si="2"/>
        <v>177.86956521739131</v>
      </c>
      <c r="J16" s="316">
        <f t="shared" si="2"/>
        <v>191.40740740740742</v>
      </c>
      <c r="K16" s="220">
        <f t="shared" si="2"/>
        <v>120</v>
      </c>
      <c r="L16" s="221">
        <f t="shared" si="2"/>
        <v>144.6904761904762</v>
      </c>
      <c r="M16" s="221">
        <f t="shared" si="2"/>
        <v>160.90789473684211</v>
      </c>
      <c r="N16" s="221">
        <f t="shared" si="2"/>
        <v>170.6888888888889</v>
      </c>
      <c r="O16" s="226">
        <f t="shared" si="2"/>
        <v>180.14516129032259</v>
      </c>
      <c r="P16" s="317">
        <f t="shared" si="2"/>
        <v>114</v>
      </c>
      <c r="Q16" s="263">
        <f t="shared" si="2"/>
        <v>142.33333333333334</v>
      </c>
      <c r="R16" s="263">
        <f t="shared" si="2"/>
        <v>148.16161616161617</v>
      </c>
      <c r="S16" s="263">
        <f t="shared" si="2"/>
        <v>162.00819672131146</v>
      </c>
      <c r="T16" s="263">
        <f t="shared" si="2"/>
        <v>181.41860465116278</v>
      </c>
      <c r="U16" s="251">
        <f t="shared" si="2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2">
        <v>163</v>
      </c>
      <c r="L17" s="321">
        <v>421</v>
      </c>
      <c r="M17" s="321">
        <v>715</v>
      </c>
      <c r="N17" s="321">
        <v>866</v>
      </c>
      <c r="O17" s="321">
        <v>556</v>
      </c>
      <c r="P17" s="267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.5" thickBot="1" x14ac:dyDescent="0.25">
      <c r="A19" s="274" t="s">
        <v>26</v>
      </c>
      <c r="B19" s="216">
        <f t="shared" ref="B19:T19" si="3">(B18-B7)</f>
        <v>9.1999999999999993</v>
      </c>
      <c r="C19" s="216">
        <f t="shared" si="3"/>
        <v>8.6999999999999993</v>
      </c>
      <c r="D19" s="216">
        <f t="shared" si="3"/>
        <v>8.1999999999999993</v>
      </c>
      <c r="E19" s="216">
        <f t="shared" si="3"/>
        <v>7.6999999999999993</v>
      </c>
      <c r="F19" s="216">
        <f t="shared" si="3"/>
        <v>7.1999999999999993</v>
      </c>
      <c r="G19" s="216">
        <f t="shared" si="3"/>
        <v>6.6999999999999993</v>
      </c>
      <c r="H19" s="216">
        <f t="shared" si="3"/>
        <v>6.6999999999999993</v>
      </c>
      <c r="I19" s="216">
        <f t="shared" si="3"/>
        <v>6.1999999999999993</v>
      </c>
      <c r="J19" s="216">
        <f t="shared" si="3"/>
        <v>6.1999999999999993</v>
      </c>
      <c r="K19" s="216">
        <f t="shared" si="3"/>
        <v>9.1999999999999993</v>
      </c>
      <c r="L19" s="216">
        <f t="shared" si="3"/>
        <v>8.1999999999999993</v>
      </c>
      <c r="M19" s="216">
        <f t="shared" si="3"/>
        <v>7.1999999999999993</v>
      </c>
      <c r="N19" s="216">
        <f t="shared" si="3"/>
        <v>6.6999999999999993</v>
      </c>
      <c r="O19" s="216">
        <f t="shared" si="3"/>
        <v>6.1999999999999993</v>
      </c>
      <c r="P19" s="216">
        <f t="shared" si="3"/>
        <v>9.1999999999999993</v>
      </c>
      <c r="Q19" s="216">
        <f t="shared" si="3"/>
        <v>8.1999999999999993</v>
      </c>
      <c r="R19" s="216">
        <f t="shared" si="3"/>
        <v>7.6999999999999993</v>
      </c>
      <c r="S19" s="216">
        <f t="shared" si="3"/>
        <v>7.1999999999999993</v>
      </c>
      <c r="T19" s="216">
        <f t="shared" si="3"/>
        <v>6.1999999999999993</v>
      </c>
      <c r="U19" s="223"/>
      <c r="V19" s="200" t="s">
        <v>26</v>
      </c>
    </row>
    <row r="20" spans="1:36" x14ac:dyDescent="0.2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.5" thickBot="1" x14ac:dyDescent="0.25">
      <c r="K22" s="363">
        <v>30.5</v>
      </c>
      <c r="L22" s="363">
        <v>29</v>
      </c>
      <c r="M22" s="363">
        <v>28.5</v>
      </c>
      <c r="N22" s="363">
        <v>28</v>
      </c>
      <c r="O22" s="363">
        <v>30.5</v>
      </c>
      <c r="P22" s="363">
        <v>29.5</v>
      </c>
      <c r="Q22" s="363">
        <v>29</v>
      </c>
      <c r="R22" s="363">
        <v>28</v>
      </c>
      <c r="S22" s="364" t="s">
        <v>77</v>
      </c>
    </row>
    <row r="23" spans="1:36" ht="13.5" thickBot="1" x14ac:dyDescent="0.25">
      <c r="A23" s="230" t="s">
        <v>72</v>
      </c>
      <c r="B23" s="1066" t="s">
        <v>53</v>
      </c>
      <c r="C23" s="1067"/>
      <c r="D23" s="1067"/>
      <c r="E23" s="1067"/>
      <c r="F23" s="1067"/>
      <c r="G23" s="1067"/>
      <c r="H23" s="1067"/>
      <c r="I23" s="1067"/>
      <c r="J23" s="320"/>
      <c r="K23" s="1140" t="s">
        <v>63</v>
      </c>
      <c r="L23" s="1141"/>
      <c r="M23" s="1141"/>
      <c r="N23" s="1142"/>
      <c r="O23" s="1140" t="s">
        <v>64</v>
      </c>
      <c r="P23" s="1141"/>
      <c r="Q23" s="1141"/>
      <c r="R23" s="1142"/>
      <c r="S23" s="345" t="s">
        <v>55</v>
      </c>
    </row>
    <row r="24" spans="1:36" x14ac:dyDescent="0.2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47">
        <v>4</v>
      </c>
      <c r="O24" s="352">
        <v>1</v>
      </c>
      <c r="P24" s="232">
        <v>2</v>
      </c>
      <c r="Q24" s="232">
        <v>3</v>
      </c>
      <c r="R24" s="353">
        <v>4</v>
      </c>
      <c r="S24" s="344">
        <v>994</v>
      </c>
    </row>
    <row r="25" spans="1:36" x14ac:dyDescent="0.2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59">
        <v>2</v>
      </c>
      <c r="M25" s="234">
        <v>3</v>
      </c>
      <c r="N25" s="360">
        <v>4</v>
      </c>
      <c r="O25" s="233">
        <v>1</v>
      </c>
      <c r="P25" s="359">
        <v>2</v>
      </c>
      <c r="Q25" s="234">
        <v>3</v>
      </c>
      <c r="R25" s="361">
        <v>4</v>
      </c>
      <c r="S25" s="214" t="s">
        <v>0</v>
      </c>
      <c r="W25" s="200" t="s">
        <v>73</v>
      </c>
    </row>
    <row r="26" spans="1:36" x14ac:dyDescent="0.2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AB26" s="228"/>
      <c r="AI26" s="1146" t="s">
        <v>83</v>
      </c>
      <c r="AJ26" s="1146"/>
    </row>
    <row r="27" spans="1:36" x14ac:dyDescent="0.2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U27" s="329"/>
      <c r="V27" s="1148" t="s">
        <v>74</v>
      </c>
      <c r="W27" s="1148"/>
      <c r="X27" s="1148"/>
      <c r="Y27" s="293"/>
      <c r="Z27" s="210" t="s">
        <v>84</v>
      </c>
      <c r="AA27" s="210"/>
      <c r="AB27" s="210"/>
      <c r="AC27" s="210"/>
      <c r="AD27" s="210"/>
      <c r="AE27" s="210"/>
      <c r="AF27" s="210"/>
      <c r="AG27" s="210"/>
      <c r="AH27" s="210"/>
      <c r="AI27" s="1146"/>
      <c r="AJ27" s="1146"/>
    </row>
    <row r="28" spans="1:36" x14ac:dyDescent="0.2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36"/>
      <c r="V28" s="1148"/>
      <c r="W28" s="1148"/>
      <c r="X28" s="1148"/>
      <c r="Z28" s="1087" t="s">
        <v>85</v>
      </c>
      <c r="AA28" s="1087"/>
      <c r="AB28" s="1087"/>
      <c r="AC28" s="1087"/>
      <c r="AD28" s="1087"/>
      <c r="AE28" s="1087"/>
      <c r="AH28"/>
      <c r="AI28" s="1146"/>
      <c r="AJ28" s="1146"/>
    </row>
    <row r="29" spans="1:36" x14ac:dyDescent="0.2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36"/>
      <c r="U29" s="210"/>
      <c r="V29" s="210"/>
      <c r="W29" s="210"/>
      <c r="X29" s="210"/>
      <c r="Y29" s="210"/>
      <c r="Z29" s="210" t="s">
        <v>86</v>
      </c>
      <c r="AA29" s="210"/>
      <c r="AB29" s="210"/>
      <c r="AC29" s="210"/>
      <c r="AD29" s="210"/>
      <c r="AE29" s="210"/>
      <c r="AF29" s="210"/>
      <c r="AG29" s="210"/>
      <c r="AH29" s="210"/>
      <c r="AI29" s="1146"/>
      <c r="AJ29" s="1146"/>
    </row>
    <row r="30" spans="1:36" x14ac:dyDescent="0.2">
      <c r="A30" s="242" t="s">
        <v>1</v>
      </c>
      <c r="B30" s="257">
        <f t="shared" ref="B30:S30" si="4">B27/B26*100-100</f>
        <v>2.2222222222222143</v>
      </c>
      <c r="C30" s="258">
        <f t="shared" si="4"/>
        <v>3.7037037037036953</v>
      </c>
      <c r="D30" s="258">
        <f t="shared" si="4"/>
        <v>-11.111111111111114</v>
      </c>
      <c r="E30" s="258">
        <f t="shared" si="4"/>
        <v>1.481481481481481</v>
      </c>
      <c r="F30" s="258">
        <f t="shared" si="4"/>
        <v>4.4444444444444571</v>
      </c>
      <c r="G30" s="258">
        <f t="shared" si="4"/>
        <v>7.7777777777777715</v>
      </c>
      <c r="H30" s="258">
        <f t="shared" si="4"/>
        <v>15.555555555555543</v>
      </c>
      <c r="I30" s="258">
        <f t="shared" si="4"/>
        <v>8.8888888888888857</v>
      </c>
      <c r="J30" s="315">
        <f t="shared" si="4"/>
        <v>14.074074074074076</v>
      </c>
      <c r="K30" s="257">
        <f t="shared" si="4"/>
        <v>0.74074074074073337</v>
      </c>
      <c r="L30" s="258">
        <f t="shared" si="4"/>
        <v>-6.2962962962963047</v>
      </c>
      <c r="M30" s="258">
        <f t="shared" si="4"/>
        <v>1.1111111111111143</v>
      </c>
      <c r="N30" s="315">
        <f t="shared" si="4"/>
        <v>10.000000000000014</v>
      </c>
      <c r="O30" s="257">
        <f t="shared" si="4"/>
        <v>-2.5925925925925952</v>
      </c>
      <c r="P30" s="258">
        <f t="shared" si="4"/>
        <v>-0.74074074074074758</v>
      </c>
      <c r="Q30" s="258">
        <f t="shared" si="4"/>
        <v>1.481481481481481</v>
      </c>
      <c r="R30" s="259">
        <f t="shared" si="4"/>
        <v>7.407407407407419</v>
      </c>
      <c r="S30" s="333">
        <f t="shared" si="4"/>
        <v>2.2222222222222143</v>
      </c>
    </row>
    <row r="31" spans="1:36" ht="13.5" thickBot="1" x14ac:dyDescent="0.25">
      <c r="A31" s="261" t="s">
        <v>27</v>
      </c>
      <c r="B31" s="262">
        <f t="shared" ref="B31:N31" si="5">B27-B12</f>
        <v>164.25</v>
      </c>
      <c r="C31" s="263">
        <f t="shared" si="5"/>
        <v>147.42500000000001</v>
      </c>
      <c r="D31" s="263">
        <f t="shared" si="5"/>
        <v>97.042253521126753</v>
      </c>
      <c r="E31" s="263">
        <f t="shared" si="5"/>
        <v>125.59756097560975</v>
      </c>
      <c r="F31" s="263">
        <f t="shared" si="5"/>
        <v>124.17142857142858</v>
      </c>
      <c r="G31" s="263">
        <f t="shared" si="5"/>
        <v>122.15068493150685</v>
      </c>
      <c r="H31" s="263">
        <f t="shared" si="5"/>
        <v>134.28571428571428</v>
      </c>
      <c r="I31" s="263">
        <f t="shared" si="5"/>
        <v>116.13043478260869</v>
      </c>
      <c r="J31" s="316">
        <f t="shared" si="5"/>
        <v>116.59259259259258</v>
      </c>
      <c r="K31" s="220">
        <f t="shared" si="5"/>
        <v>152</v>
      </c>
      <c r="L31" s="221">
        <f t="shared" si="5"/>
        <v>108.3095238095238</v>
      </c>
      <c r="M31" s="221">
        <f t="shared" si="5"/>
        <v>112.09210526315789</v>
      </c>
      <c r="N31" s="348">
        <f t="shared" si="5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AB31" s="228"/>
    </row>
    <row r="32" spans="1:36" ht="13.5" thickBot="1" x14ac:dyDescent="0.25">
      <c r="A32" s="266" t="s">
        <v>51</v>
      </c>
      <c r="B32" s="339">
        <v>225</v>
      </c>
      <c r="C32" s="340">
        <v>335</v>
      </c>
      <c r="D32" s="340">
        <v>780</v>
      </c>
      <c r="E32" s="340">
        <v>789</v>
      </c>
      <c r="F32" s="340">
        <v>690</v>
      </c>
      <c r="G32" s="340">
        <v>656</v>
      </c>
      <c r="H32" s="340">
        <v>437</v>
      </c>
      <c r="I32" s="340">
        <v>410</v>
      </c>
      <c r="J32" s="341">
        <v>252</v>
      </c>
      <c r="K32" s="342">
        <v>572</v>
      </c>
      <c r="L32" s="343">
        <v>711</v>
      </c>
      <c r="M32" s="343">
        <v>866</v>
      </c>
      <c r="N32" s="349">
        <v>556</v>
      </c>
      <c r="O32" s="339">
        <v>456</v>
      </c>
      <c r="P32" s="340">
        <v>825</v>
      </c>
      <c r="Q32" s="340">
        <v>925</v>
      </c>
      <c r="R32" s="354">
        <v>435</v>
      </c>
      <c r="S32" s="346">
        <f>SUM(B32:R32)</f>
        <v>9920</v>
      </c>
      <c r="T32" s="200" t="s">
        <v>56</v>
      </c>
      <c r="U32" s="367">
        <f>U17-S32</f>
        <v>52</v>
      </c>
      <c r="V32" s="369">
        <f>U32/U17</f>
        <v>5.2146008824709182E-3</v>
      </c>
      <c r="W32" s="228"/>
    </row>
    <row r="33" spans="1:37" x14ac:dyDescent="0.2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0">
        <v>33</v>
      </c>
      <c r="O33" s="324">
        <v>34.5</v>
      </c>
      <c r="P33" s="324">
        <v>34</v>
      </c>
      <c r="Q33" s="324">
        <v>34</v>
      </c>
      <c r="R33" s="344">
        <v>33</v>
      </c>
      <c r="S33" s="344"/>
      <c r="T33" s="200" t="s">
        <v>57</v>
      </c>
      <c r="U33" s="365">
        <v>29.33</v>
      </c>
      <c r="V33" s="366" t="s">
        <v>79</v>
      </c>
    </row>
    <row r="34" spans="1:37" ht="13.5" thickBot="1" x14ac:dyDescent="0.25">
      <c r="A34" s="274" t="s">
        <v>26</v>
      </c>
      <c r="B34" s="216">
        <f t="shared" ref="B34:J34" si="6">(B33-B18)</f>
        <v>3.5</v>
      </c>
      <c r="C34" s="216">
        <f t="shared" si="6"/>
        <v>4</v>
      </c>
      <c r="D34" s="216">
        <f t="shared" si="6"/>
        <v>5</v>
      </c>
      <c r="E34" s="216">
        <f t="shared" si="6"/>
        <v>4.5</v>
      </c>
      <c r="F34" s="216">
        <f t="shared" si="6"/>
        <v>4.5</v>
      </c>
      <c r="G34" s="216">
        <f t="shared" si="6"/>
        <v>4.5</v>
      </c>
      <c r="H34" s="216">
        <f t="shared" si="6"/>
        <v>4.5</v>
      </c>
      <c r="I34" s="216">
        <f t="shared" si="6"/>
        <v>5</v>
      </c>
      <c r="J34" s="216">
        <f t="shared" si="6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1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200" t="s">
        <v>26</v>
      </c>
      <c r="U34" s="365">
        <f>U33-W18</f>
        <v>7.4399999999999977</v>
      </c>
    </row>
    <row r="35" spans="1:37" x14ac:dyDescent="0.2">
      <c r="B35" s="200">
        <v>34.5</v>
      </c>
      <c r="C35" s="200">
        <v>34.5</v>
      </c>
      <c r="G35" s="200">
        <v>33</v>
      </c>
      <c r="I35" s="200">
        <v>33</v>
      </c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</row>
    <row r="36" spans="1:37" x14ac:dyDescent="0.2">
      <c r="I36" s="200" t="s">
        <v>76</v>
      </c>
    </row>
    <row r="37" spans="1:37" ht="13.5" thickBot="1" x14ac:dyDescent="0.25"/>
    <row r="38" spans="1:37" ht="13.5" thickBot="1" x14ac:dyDescent="0.25">
      <c r="A38" s="230" t="s">
        <v>80</v>
      </c>
      <c r="B38" s="1066" t="s">
        <v>53</v>
      </c>
      <c r="C38" s="1067"/>
      <c r="D38" s="1067"/>
      <c r="E38" s="1067"/>
      <c r="F38" s="1067"/>
      <c r="G38" s="1067"/>
      <c r="H38" s="1067"/>
      <c r="I38" s="1067"/>
      <c r="J38" s="320"/>
      <c r="K38" s="1140" t="s">
        <v>63</v>
      </c>
      <c r="L38" s="1141"/>
      <c r="M38" s="1141"/>
      <c r="N38" s="1142"/>
      <c r="O38" s="1140" t="s">
        <v>64</v>
      </c>
      <c r="P38" s="1141"/>
      <c r="Q38" s="1141"/>
      <c r="R38" s="1142"/>
      <c r="S38" s="345" t="s">
        <v>55</v>
      </c>
    </row>
    <row r="39" spans="1:37" x14ac:dyDescent="0.2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47">
        <v>4</v>
      </c>
      <c r="O39" s="352">
        <v>1</v>
      </c>
      <c r="P39" s="232">
        <v>2</v>
      </c>
      <c r="Q39" s="232">
        <v>3</v>
      </c>
      <c r="R39" s="353">
        <v>4</v>
      </c>
      <c r="S39" s="344">
        <v>757</v>
      </c>
    </row>
    <row r="40" spans="1:37" x14ac:dyDescent="0.2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59">
        <v>2</v>
      </c>
      <c r="M40" s="234">
        <v>3</v>
      </c>
      <c r="N40" s="360">
        <v>4</v>
      </c>
      <c r="O40" s="233">
        <v>1</v>
      </c>
      <c r="P40" s="359">
        <v>2</v>
      </c>
      <c r="Q40" s="234">
        <v>3</v>
      </c>
      <c r="R40" s="361">
        <v>4</v>
      </c>
      <c r="S40" s="214" t="s">
        <v>0</v>
      </c>
      <c r="AF40" s="1149" t="s">
        <v>89</v>
      </c>
      <c r="AG40" s="1149"/>
      <c r="AH40" s="1149" t="s">
        <v>97</v>
      </c>
      <c r="AI40" s="1149"/>
      <c r="AJ40" s="1149" t="s">
        <v>98</v>
      </c>
      <c r="AK40" s="1149"/>
    </row>
    <row r="41" spans="1:37" x14ac:dyDescent="0.2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U42" s="1147" t="s">
        <v>81</v>
      </c>
      <c r="V42" s="1147"/>
      <c r="W42" s="1147"/>
      <c r="X42" s="1147"/>
      <c r="Y42" s="1147"/>
      <c r="Z42" s="1147"/>
      <c r="AA42" s="1147"/>
      <c r="AB42" s="1147"/>
      <c r="AC42" s="1147"/>
      <c r="AD42" s="1147"/>
      <c r="AE42" s="1147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36"/>
      <c r="U43" s="371"/>
      <c r="V43" s="371"/>
      <c r="W43" s="371"/>
      <c r="X43" s="371"/>
      <c r="Y43" s="371"/>
      <c r="Z43" s="371"/>
      <c r="AA43" s="371"/>
      <c r="AB43" s="371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36"/>
      <c r="U44" s="371"/>
      <c r="V44" s="1147" t="s">
        <v>82</v>
      </c>
      <c r="W44" s="1147"/>
      <c r="X44" s="1147"/>
      <c r="Y44" s="1147"/>
      <c r="Z44" s="1147"/>
      <c r="AA44" s="1147"/>
      <c r="AB44" s="1147"/>
      <c r="AC44" s="1147"/>
      <c r="AD44" s="1147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">
      <c r="A45" s="242" t="s">
        <v>1</v>
      </c>
      <c r="B45" s="257">
        <f>B42/B41*100-100</f>
        <v>6.5</v>
      </c>
      <c r="C45" s="258">
        <f t="shared" ref="C45:E45" si="7">C42/C41*100-100</f>
        <v>5.25</v>
      </c>
      <c r="D45" s="258">
        <f t="shared" si="7"/>
        <v>-5</v>
      </c>
      <c r="E45" s="258">
        <f t="shared" si="7"/>
        <v>5.25</v>
      </c>
      <c r="F45" s="258">
        <f>F42/F41*100-100</f>
        <v>4.25</v>
      </c>
      <c r="G45" s="258">
        <f t="shared" ref="G45:K45" si="8">G42/G41*100-100</f>
        <v>4.7500000000000142</v>
      </c>
      <c r="H45" s="258">
        <f t="shared" si="8"/>
        <v>7.25</v>
      </c>
      <c r="I45" s="258">
        <f t="shared" si="8"/>
        <v>9.25</v>
      </c>
      <c r="J45" s="315">
        <f t="shared" si="8"/>
        <v>12.5</v>
      </c>
      <c r="K45" s="257">
        <f t="shared" si="8"/>
        <v>12.999999999999986</v>
      </c>
      <c r="L45" s="258">
        <f>L42/L41*100-100</f>
        <v>-3.5</v>
      </c>
      <c r="M45" s="258">
        <f t="shared" ref="M45:S45" si="9">M42/M41*100-100</f>
        <v>6.5</v>
      </c>
      <c r="N45" s="315">
        <f t="shared" si="9"/>
        <v>9.25</v>
      </c>
      <c r="O45" s="257">
        <f t="shared" si="9"/>
        <v>6</v>
      </c>
      <c r="P45" s="258">
        <f t="shared" si="9"/>
        <v>2.25</v>
      </c>
      <c r="Q45" s="258">
        <f t="shared" si="9"/>
        <v>5.5</v>
      </c>
      <c r="R45" s="259">
        <f t="shared" si="9"/>
        <v>4.25</v>
      </c>
      <c r="S45" s="333">
        <f t="shared" si="9"/>
        <v>4.7500000000000142</v>
      </c>
      <c r="U45" s="371"/>
      <c r="V45" s="1147"/>
      <c r="W45" s="1147"/>
      <c r="X45" s="1147"/>
      <c r="Y45" s="1147"/>
      <c r="Z45" s="1147"/>
      <c r="AA45" s="1147"/>
      <c r="AB45" s="1147"/>
      <c r="AC45" s="1147"/>
      <c r="AD45" s="1147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25">
      <c r="A46" s="261" t="s">
        <v>27</v>
      </c>
      <c r="B46" s="262">
        <f t="shared" ref="B46:S46" si="10">B42-B27</f>
        <v>150</v>
      </c>
      <c r="C46" s="263">
        <f t="shared" si="10"/>
        <v>141</v>
      </c>
      <c r="D46" s="263">
        <f t="shared" si="10"/>
        <v>140</v>
      </c>
      <c r="E46" s="263">
        <f t="shared" si="10"/>
        <v>147</v>
      </c>
      <c r="F46" s="263">
        <f t="shared" si="10"/>
        <v>135</v>
      </c>
      <c r="G46" s="263">
        <f t="shared" si="10"/>
        <v>128</v>
      </c>
      <c r="H46" s="263">
        <f t="shared" si="10"/>
        <v>117</v>
      </c>
      <c r="I46" s="263">
        <f t="shared" si="10"/>
        <v>143</v>
      </c>
      <c r="J46" s="316">
        <f t="shared" si="10"/>
        <v>142</v>
      </c>
      <c r="K46" s="220">
        <f t="shared" si="10"/>
        <v>180</v>
      </c>
      <c r="L46" s="221">
        <f t="shared" si="10"/>
        <v>133</v>
      </c>
      <c r="M46" s="221">
        <f t="shared" si="10"/>
        <v>153</v>
      </c>
      <c r="N46" s="348">
        <f t="shared" si="10"/>
        <v>140</v>
      </c>
      <c r="O46" s="262">
        <f t="shared" si="10"/>
        <v>161</v>
      </c>
      <c r="P46" s="263">
        <f t="shared" si="10"/>
        <v>141</v>
      </c>
      <c r="Q46" s="263">
        <f t="shared" si="10"/>
        <v>148</v>
      </c>
      <c r="R46" s="264">
        <f t="shared" si="10"/>
        <v>127</v>
      </c>
      <c r="S46" s="251">
        <f t="shared" si="10"/>
        <v>143</v>
      </c>
      <c r="T46" s="336"/>
      <c r="U46" s="210"/>
      <c r="V46" s="1147"/>
      <c r="W46" s="1147"/>
      <c r="X46" s="1147"/>
      <c r="Y46" s="1147"/>
      <c r="Z46" s="1147"/>
      <c r="AA46" s="1147"/>
      <c r="AB46" s="1147"/>
      <c r="AC46" s="1147"/>
      <c r="AD46" s="1147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.5" thickBot="1" x14ac:dyDescent="0.25">
      <c r="A47" s="266" t="s">
        <v>51</v>
      </c>
      <c r="B47" s="339">
        <v>225</v>
      </c>
      <c r="C47" s="340">
        <v>335</v>
      </c>
      <c r="D47" s="340">
        <v>779</v>
      </c>
      <c r="E47" s="340">
        <v>789</v>
      </c>
      <c r="F47" s="340">
        <v>687</v>
      </c>
      <c r="G47" s="340">
        <v>654</v>
      </c>
      <c r="H47" s="340">
        <v>436</v>
      </c>
      <c r="I47" s="340">
        <v>410</v>
      </c>
      <c r="J47" s="341">
        <v>252</v>
      </c>
      <c r="K47" s="342">
        <v>569</v>
      </c>
      <c r="L47" s="343">
        <v>711</v>
      </c>
      <c r="M47" s="343">
        <v>866</v>
      </c>
      <c r="N47" s="349">
        <v>555</v>
      </c>
      <c r="O47" s="339">
        <v>453</v>
      </c>
      <c r="P47" s="340">
        <v>825</v>
      </c>
      <c r="Q47" s="340">
        <v>922</v>
      </c>
      <c r="R47" s="354">
        <v>435</v>
      </c>
      <c r="S47" s="346">
        <f>SUM(B47:R47)</f>
        <v>9903</v>
      </c>
      <c r="T47" s="200" t="s">
        <v>56</v>
      </c>
      <c r="U47" s="271">
        <f>S32-S47</f>
        <v>17</v>
      </c>
      <c r="V47" s="292">
        <f>U47/S32</f>
        <v>1.7137096774193549E-3</v>
      </c>
      <c r="W47" s="228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50">
        <v>36</v>
      </c>
      <c r="O48" s="324">
        <v>37.5</v>
      </c>
      <c r="P48" s="324">
        <v>37.5</v>
      </c>
      <c r="Q48" s="324">
        <v>37</v>
      </c>
      <c r="R48" s="344">
        <v>36.5</v>
      </c>
      <c r="S48" s="344"/>
      <c r="T48" s="200" t="s">
        <v>57</v>
      </c>
      <c r="U48" s="200">
        <v>33.840000000000003</v>
      </c>
      <c r="V48" s="228"/>
    </row>
    <row r="49" spans="1:36" ht="13.5" thickBot="1" x14ac:dyDescent="0.25">
      <c r="A49" s="274" t="s">
        <v>26</v>
      </c>
      <c r="B49" s="216">
        <f>(B48-B33)</f>
        <v>3</v>
      </c>
      <c r="C49" s="216">
        <f t="shared" ref="C49:J49" si="11">(C48-C33)</f>
        <v>3</v>
      </c>
      <c r="D49" s="216">
        <f t="shared" si="11"/>
        <v>3</v>
      </c>
      <c r="E49" s="216">
        <f t="shared" si="11"/>
        <v>3.5</v>
      </c>
      <c r="F49" s="216">
        <f t="shared" si="11"/>
        <v>3.5</v>
      </c>
      <c r="G49" s="216">
        <f t="shared" si="11"/>
        <v>3.5</v>
      </c>
      <c r="H49" s="216">
        <f t="shared" si="11"/>
        <v>3.5</v>
      </c>
      <c r="I49" s="216">
        <f t="shared" si="11"/>
        <v>3</v>
      </c>
      <c r="J49" s="216">
        <f t="shared" si="11"/>
        <v>3</v>
      </c>
      <c r="K49" s="216">
        <f t="shared" ref="K49:R49" si="12">(K48-K33)</f>
        <v>3</v>
      </c>
      <c r="L49" s="216">
        <f t="shared" si="12"/>
        <v>3.5</v>
      </c>
      <c r="M49" s="216">
        <f t="shared" si="12"/>
        <v>3</v>
      </c>
      <c r="N49" s="351">
        <f t="shared" si="12"/>
        <v>3</v>
      </c>
      <c r="O49" s="216">
        <f t="shared" si="12"/>
        <v>3</v>
      </c>
      <c r="P49" s="216">
        <f t="shared" si="12"/>
        <v>3.5</v>
      </c>
      <c r="Q49" s="216">
        <f t="shared" si="12"/>
        <v>3</v>
      </c>
      <c r="R49" s="223">
        <f t="shared" si="12"/>
        <v>3.5</v>
      </c>
      <c r="S49" s="223"/>
      <c r="T49" s="200" t="s">
        <v>26</v>
      </c>
      <c r="U49" s="200">
        <f>U48-U33</f>
        <v>4.5100000000000051</v>
      </c>
    </row>
    <row r="50" spans="1:36" x14ac:dyDescent="0.2">
      <c r="B50" s="200">
        <v>37.5</v>
      </c>
      <c r="C50" s="200">
        <v>37.5</v>
      </c>
      <c r="D50" s="200">
        <v>38</v>
      </c>
      <c r="E50" s="200">
        <v>37.5</v>
      </c>
      <c r="F50" s="200">
        <v>37</v>
      </c>
      <c r="H50" s="200">
        <v>36.5</v>
      </c>
      <c r="K50" s="200">
        <v>37.5</v>
      </c>
      <c r="O50" s="200">
        <v>37.5</v>
      </c>
      <c r="P50" s="200">
        <v>37.5</v>
      </c>
    </row>
    <row r="51" spans="1:36" ht="13.5" thickBot="1" x14ac:dyDescent="0.25"/>
    <row r="52" spans="1:36" ht="13.5" thickBot="1" x14ac:dyDescent="0.25">
      <c r="B52" s="429">
        <v>38</v>
      </c>
      <c r="C52" s="430">
        <v>37.5</v>
      </c>
      <c r="D52" s="430">
        <v>37</v>
      </c>
      <c r="E52" s="430">
        <v>37</v>
      </c>
      <c r="F52" s="430">
        <v>37</v>
      </c>
      <c r="G52" s="430">
        <v>37</v>
      </c>
      <c r="H52" s="430">
        <v>36.5</v>
      </c>
      <c r="I52" s="430">
        <v>36.5</v>
      </c>
      <c r="J52" s="430">
        <v>36</v>
      </c>
      <c r="K52" s="468">
        <v>36</v>
      </c>
      <c r="L52" s="429">
        <v>38</v>
      </c>
      <c r="M52" s="430">
        <v>37.5</v>
      </c>
      <c r="N52" s="430">
        <v>37</v>
      </c>
      <c r="O52" s="430">
        <v>36.5</v>
      </c>
      <c r="P52" s="430">
        <v>36.5</v>
      </c>
      <c r="Q52" s="431">
        <v>36</v>
      </c>
    </row>
    <row r="53" spans="1:36" ht="13.5" thickBot="1" x14ac:dyDescent="0.25">
      <c r="A53" s="230" t="s">
        <v>100</v>
      </c>
      <c r="B53" s="1140" t="s">
        <v>53</v>
      </c>
      <c r="C53" s="1141"/>
      <c r="D53" s="1141"/>
      <c r="E53" s="1141"/>
      <c r="F53" s="1141"/>
      <c r="G53" s="1141"/>
      <c r="H53" s="1141"/>
      <c r="I53" s="1141"/>
      <c r="J53" s="1141"/>
      <c r="K53" s="1142"/>
      <c r="L53" s="1137" t="s">
        <v>63</v>
      </c>
      <c r="M53" s="1138"/>
      <c r="N53" s="1138"/>
      <c r="O53" s="1138"/>
      <c r="P53" s="1138"/>
      <c r="Q53" s="1139"/>
      <c r="R53" s="1140" t="s">
        <v>64</v>
      </c>
      <c r="S53" s="1141"/>
      <c r="T53" s="1141"/>
      <c r="U53" s="1142"/>
      <c r="V53" s="345" t="s">
        <v>55</v>
      </c>
    </row>
    <row r="54" spans="1:36" x14ac:dyDescent="0.2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47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47">
        <v>4</v>
      </c>
      <c r="V54" s="344">
        <v>754</v>
      </c>
      <c r="AD54" s="1157" t="s">
        <v>119</v>
      </c>
      <c r="AE54" s="1157"/>
      <c r="AF54" s="1157"/>
      <c r="AG54" s="1157"/>
      <c r="AH54" s="1157"/>
      <c r="AI54" s="1157"/>
    </row>
    <row r="55" spans="1:36" ht="26.25" thickBot="1" x14ac:dyDescent="0.25">
      <c r="A55" s="231" t="s">
        <v>2</v>
      </c>
      <c r="B55" s="422">
        <v>1</v>
      </c>
      <c r="C55" s="423">
        <v>2</v>
      </c>
      <c r="D55" s="424">
        <v>3</v>
      </c>
      <c r="E55" s="424">
        <v>3</v>
      </c>
      <c r="F55" s="465">
        <v>4</v>
      </c>
      <c r="G55" s="465">
        <v>4</v>
      </c>
      <c r="H55" s="425">
        <v>5</v>
      </c>
      <c r="I55" s="425">
        <v>5</v>
      </c>
      <c r="J55" s="469">
        <v>6</v>
      </c>
      <c r="K55" s="470">
        <v>7</v>
      </c>
      <c r="L55" s="422">
        <v>1</v>
      </c>
      <c r="M55" s="426">
        <v>2</v>
      </c>
      <c r="N55" s="424">
        <v>3</v>
      </c>
      <c r="O55" s="465">
        <v>4</v>
      </c>
      <c r="P55" s="425">
        <v>5</v>
      </c>
      <c r="Q55" s="427">
        <v>6</v>
      </c>
      <c r="R55" s="422">
        <v>1</v>
      </c>
      <c r="S55" s="426">
        <v>2</v>
      </c>
      <c r="T55" s="424">
        <v>3</v>
      </c>
      <c r="U55" s="300">
        <v>4</v>
      </c>
      <c r="V55" s="428" t="s">
        <v>0</v>
      </c>
      <c r="AD55" s="275"/>
      <c r="AE55" s="275" t="s">
        <v>113</v>
      </c>
      <c r="AF55" s="275" t="s">
        <v>114</v>
      </c>
      <c r="AG55" s="275" t="s">
        <v>115</v>
      </c>
      <c r="AH55" s="437" t="s">
        <v>117</v>
      </c>
      <c r="AI55" s="275" t="s">
        <v>118</v>
      </c>
    </row>
    <row r="56" spans="1:36" x14ac:dyDescent="0.2">
      <c r="A56" s="236" t="s">
        <v>3</v>
      </c>
      <c r="B56" s="417">
        <v>520</v>
      </c>
      <c r="C56" s="418">
        <v>520</v>
      </c>
      <c r="D56" s="418">
        <v>520</v>
      </c>
      <c r="E56" s="418">
        <v>520</v>
      </c>
      <c r="F56" s="418">
        <v>520</v>
      </c>
      <c r="G56" s="418">
        <v>520</v>
      </c>
      <c r="H56" s="418">
        <v>520</v>
      </c>
      <c r="I56" s="418">
        <v>520</v>
      </c>
      <c r="J56" s="419">
        <v>520</v>
      </c>
      <c r="K56" s="419">
        <v>520</v>
      </c>
      <c r="L56" s="417">
        <v>520</v>
      </c>
      <c r="M56" s="418">
        <v>520</v>
      </c>
      <c r="N56" s="418">
        <v>520</v>
      </c>
      <c r="O56" s="418">
        <v>520</v>
      </c>
      <c r="P56" s="418">
        <v>520</v>
      </c>
      <c r="Q56" s="420">
        <v>520</v>
      </c>
      <c r="R56" s="417">
        <v>520</v>
      </c>
      <c r="S56" s="418">
        <v>520</v>
      </c>
      <c r="T56" s="418">
        <v>520</v>
      </c>
      <c r="U56" s="419">
        <v>520</v>
      </c>
      <c r="V56" s="421">
        <v>520</v>
      </c>
      <c r="W56" s="328"/>
      <c r="X56" s="329"/>
      <c r="Y56" s="329"/>
      <c r="Z56" s="329"/>
      <c r="AA56" s="329"/>
      <c r="AD56" s="275" t="s">
        <v>102</v>
      </c>
      <c r="AE56" s="275">
        <v>-450</v>
      </c>
      <c r="AF56" s="275">
        <v>243</v>
      </c>
      <c r="AG56" s="275">
        <v>38</v>
      </c>
      <c r="AH56" s="309">
        <f t="shared" ref="AH56:AH61" si="13">((AF56*AG56)/1000)</f>
        <v>9.234</v>
      </c>
      <c r="AI56" s="438">
        <v>41.5</v>
      </c>
      <c r="AJ56" s="200">
        <v>41.5</v>
      </c>
    </row>
    <row r="57" spans="1:36" ht="12.75" customHeight="1" x14ac:dyDescent="0.2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X57" s="329"/>
      <c r="Y57" s="329"/>
      <c r="Z57" s="329"/>
      <c r="AA57" s="329"/>
      <c r="AB57" s="329"/>
      <c r="AC57" s="329"/>
      <c r="AD57" s="275" t="s">
        <v>103</v>
      </c>
      <c r="AE57" s="432" t="s">
        <v>108</v>
      </c>
      <c r="AF57" s="435">
        <v>582</v>
      </c>
      <c r="AG57" s="435">
        <v>37.5</v>
      </c>
      <c r="AH57" s="309">
        <f t="shared" si="13"/>
        <v>21.824999999999999</v>
      </c>
      <c r="AI57" s="438">
        <v>41</v>
      </c>
    </row>
    <row r="58" spans="1:36" ht="12.75" customHeight="1" x14ac:dyDescent="0.2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36"/>
      <c r="X58" s="1147" t="s">
        <v>101</v>
      </c>
      <c r="Y58" s="1147"/>
      <c r="Z58" s="1147"/>
      <c r="AA58" s="1147"/>
      <c r="AB58" s="371"/>
      <c r="AC58" s="371"/>
      <c r="AD58" s="275" t="s">
        <v>104</v>
      </c>
      <c r="AE58" s="433" t="s">
        <v>109</v>
      </c>
      <c r="AF58" s="436">
        <v>510</v>
      </c>
      <c r="AG58" s="436">
        <v>37</v>
      </c>
      <c r="AH58" s="309">
        <f t="shared" si="13"/>
        <v>18.87</v>
      </c>
      <c r="AI58" s="439">
        <v>40.5</v>
      </c>
    </row>
    <row r="59" spans="1:36" ht="12.75" customHeight="1" x14ac:dyDescent="0.2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36"/>
      <c r="X59" s="371"/>
      <c r="Y59" s="371"/>
      <c r="Z59" s="371"/>
      <c r="AA59" s="371"/>
      <c r="AB59" s="371"/>
      <c r="AC59" s="371"/>
      <c r="AD59" s="275" t="s">
        <v>105</v>
      </c>
      <c r="AE59" s="433" t="s">
        <v>110</v>
      </c>
      <c r="AF59" s="436">
        <v>530</v>
      </c>
      <c r="AG59" s="275">
        <v>37</v>
      </c>
      <c r="AH59" s="309">
        <f t="shared" si="13"/>
        <v>19.61</v>
      </c>
      <c r="AI59" s="438">
        <v>40</v>
      </c>
    </row>
    <row r="60" spans="1:36" ht="12.75" customHeight="1" x14ac:dyDescent="0.2">
      <c r="A60" s="242" t="s">
        <v>1</v>
      </c>
      <c r="B60" s="257">
        <f>B57/B56*100-100</f>
        <v>-8.2692307692307736</v>
      </c>
      <c r="C60" s="258">
        <f t="shared" ref="C60:E60" si="14">C57/C56*100-100</f>
        <v>-4.2307692307692264</v>
      </c>
      <c r="D60" s="441">
        <f t="shared" si="14"/>
        <v>-18.65384615384616</v>
      </c>
      <c r="E60" s="258">
        <f t="shared" si="14"/>
        <v>-0.3846153846153868</v>
      </c>
      <c r="F60" s="258">
        <f>F57/F56*100-100</f>
        <v>5.3846153846153868</v>
      </c>
      <c r="G60" s="258">
        <f t="shared" ref="G60:L60" si="15">G57/G56*100-100</f>
        <v>7.1153846153846132</v>
      </c>
      <c r="H60" s="258">
        <f t="shared" si="15"/>
        <v>9.8076923076923208</v>
      </c>
      <c r="I60" s="258">
        <f t="shared" si="15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15"/>
        <v>-5.961538461538467</v>
      </c>
      <c r="M60" s="258">
        <f>M57/M56*100-100</f>
        <v>1.538461538461533</v>
      </c>
      <c r="N60" s="258">
        <f t="shared" ref="N60:V60" si="16">N57/N56*100-100</f>
        <v>6.3461538461538396</v>
      </c>
      <c r="O60" s="258">
        <f t="shared" si="16"/>
        <v>7.5</v>
      </c>
      <c r="P60" s="258">
        <f t="shared" ref="P60:Q60" si="17">P57/P56*100-100</f>
        <v>14.038461538461533</v>
      </c>
      <c r="Q60" s="258">
        <f t="shared" si="17"/>
        <v>25.384615384615387</v>
      </c>
      <c r="R60" s="257">
        <f t="shared" si="16"/>
        <v>9.8076923076923208</v>
      </c>
      <c r="S60" s="258">
        <f t="shared" si="16"/>
        <v>2.8846153846153726</v>
      </c>
      <c r="T60" s="258">
        <f t="shared" si="16"/>
        <v>3.8461538461538538</v>
      </c>
      <c r="U60" s="315">
        <f t="shared" si="16"/>
        <v>9.6153846153846274</v>
      </c>
      <c r="V60" s="333">
        <f t="shared" si="16"/>
        <v>5.7692307692307736</v>
      </c>
      <c r="W60" s="442" t="s">
        <v>121</v>
      </c>
      <c r="X60" s="371"/>
      <c r="Y60" s="371"/>
      <c r="Z60" s="371"/>
      <c r="AA60" s="371"/>
      <c r="AB60" s="371"/>
      <c r="AC60" s="371"/>
      <c r="AD60" s="275" t="s">
        <v>106</v>
      </c>
      <c r="AE60" s="433" t="s">
        <v>111</v>
      </c>
      <c r="AF60" s="436">
        <v>480</v>
      </c>
      <c r="AG60" s="275">
        <v>36.5</v>
      </c>
      <c r="AH60" s="309">
        <f t="shared" si="13"/>
        <v>17.52</v>
      </c>
      <c r="AI60" s="438">
        <v>39.5</v>
      </c>
    </row>
    <row r="61" spans="1:36" ht="13.5" customHeight="1" thickBot="1" x14ac:dyDescent="0.25">
      <c r="A61" s="261" t="s">
        <v>27</v>
      </c>
      <c r="B61" s="262">
        <f>B57-B42</f>
        <v>51</v>
      </c>
      <c r="C61" s="263">
        <f t="shared" ref="C61:I61" si="18">C57-C42</f>
        <v>77</v>
      </c>
      <c r="D61" s="263">
        <f t="shared" si="18"/>
        <v>43</v>
      </c>
      <c r="E61" s="263">
        <f t="shared" si="18"/>
        <v>97</v>
      </c>
      <c r="F61" s="263">
        <f t="shared" si="18"/>
        <v>131</v>
      </c>
      <c r="G61" s="263">
        <f t="shared" si="18"/>
        <v>138</v>
      </c>
      <c r="H61" s="263">
        <f t="shared" si="18"/>
        <v>142</v>
      </c>
      <c r="I61" s="263">
        <f t="shared" si="18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19">P57-O42</f>
        <v>169</v>
      </c>
      <c r="Q61" s="221">
        <f t="shared" si="19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48">
        <f>U57-R42</f>
        <v>153</v>
      </c>
      <c r="V61" s="265">
        <f>V57-S42</f>
        <v>131</v>
      </c>
      <c r="W61" s="336"/>
      <c r="X61" s="210"/>
      <c r="Y61" s="371"/>
      <c r="Z61" s="371"/>
      <c r="AA61" s="371"/>
      <c r="AB61" s="371"/>
      <c r="AC61" s="371"/>
      <c r="AD61" s="275" t="s">
        <v>107</v>
      </c>
      <c r="AE61" s="434" t="s">
        <v>112</v>
      </c>
      <c r="AF61" s="436">
        <v>284</v>
      </c>
      <c r="AG61" s="275">
        <v>36.5</v>
      </c>
      <c r="AH61" s="309">
        <f t="shared" si="13"/>
        <v>10.366</v>
      </c>
      <c r="AI61" s="438">
        <v>39.5</v>
      </c>
      <c r="AJ61" s="200">
        <v>39.5</v>
      </c>
    </row>
    <row r="62" spans="1:36" x14ac:dyDescent="0.2">
      <c r="A62" s="266" t="s">
        <v>51</v>
      </c>
      <c r="B62" s="267">
        <v>533</v>
      </c>
      <c r="C62" s="268">
        <v>421</v>
      </c>
      <c r="D62" s="268">
        <v>515</v>
      </c>
      <c r="E62" s="268">
        <v>516</v>
      </c>
      <c r="F62" s="268">
        <v>402</v>
      </c>
      <c r="G62" s="268">
        <v>401</v>
      </c>
      <c r="H62" s="268">
        <v>526</v>
      </c>
      <c r="I62" s="268">
        <v>527</v>
      </c>
      <c r="J62" s="268">
        <v>505</v>
      </c>
      <c r="K62" s="323">
        <v>207</v>
      </c>
      <c r="L62" s="267">
        <v>478</v>
      </c>
      <c r="M62" s="268">
        <v>469</v>
      </c>
      <c r="N62" s="268">
        <v>530</v>
      </c>
      <c r="O62" s="268">
        <v>455</v>
      </c>
      <c r="P62" s="268">
        <v>459</v>
      </c>
      <c r="Q62" s="269">
        <v>303</v>
      </c>
      <c r="R62" s="267">
        <v>452</v>
      </c>
      <c r="S62" s="268">
        <v>824</v>
      </c>
      <c r="T62" s="268">
        <v>921</v>
      </c>
      <c r="U62" s="323">
        <v>435</v>
      </c>
      <c r="V62" s="270">
        <f>SUM(B62:U62)</f>
        <v>9879</v>
      </c>
      <c r="W62" s="200" t="s">
        <v>56</v>
      </c>
      <c r="X62" s="271">
        <f>S47-V62</f>
        <v>24</v>
      </c>
      <c r="Y62" s="292">
        <f>X62/S47</f>
        <v>2.4235080278703423E-3</v>
      </c>
      <c r="Z62" s="228"/>
    </row>
    <row r="63" spans="1:36" x14ac:dyDescent="0.2">
      <c r="A63" s="273" t="s">
        <v>28</v>
      </c>
      <c r="B63" s="218">
        <v>42</v>
      </c>
      <c r="C63" s="275">
        <v>41.5</v>
      </c>
      <c r="D63" s="275">
        <v>41.5</v>
      </c>
      <c r="E63" s="275">
        <v>41</v>
      </c>
      <c r="F63" s="275">
        <v>40.5</v>
      </c>
      <c r="G63" s="275">
        <v>40.5</v>
      </c>
      <c r="H63" s="275">
        <v>40</v>
      </c>
      <c r="I63" s="275">
        <v>40</v>
      </c>
      <c r="J63" s="275">
        <v>39.5</v>
      </c>
      <c r="K63" s="322">
        <v>39</v>
      </c>
      <c r="L63" s="218">
        <v>42</v>
      </c>
      <c r="M63" s="275">
        <v>41</v>
      </c>
      <c r="N63" s="275">
        <v>40.5</v>
      </c>
      <c r="O63" s="275">
        <v>40</v>
      </c>
      <c r="P63" s="275">
        <v>40</v>
      </c>
      <c r="Q63" s="219">
        <v>39</v>
      </c>
      <c r="R63" s="218"/>
      <c r="S63" s="275"/>
      <c r="T63" s="275"/>
      <c r="U63" s="322"/>
      <c r="V63" s="222"/>
      <c r="W63" s="200" t="s">
        <v>57</v>
      </c>
      <c r="X63" s="200">
        <v>37.090000000000003</v>
      </c>
      <c r="Y63" s="228"/>
    </row>
    <row r="64" spans="1:36" ht="13.5" thickBot="1" x14ac:dyDescent="0.25">
      <c r="A64" s="274" t="s">
        <v>26</v>
      </c>
      <c r="B64" s="216">
        <f>(B63-B52)</f>
        <v>4</v>
      </c>
      <c r="C64" s="217">
        <f>(C63-C52)</f>
        <v>4</v>
      </c>
      <c r="D64" s="217">
        <f t="shared" ref="D64:U64" si="20">(D63-D52)</f>
        <v>4.5</v>
      </c>
      <c r="E64" s="217">
        <f t="shared" si="20"/>
        <v>4</v>
      </c>
      <c r="F64" s="217">
        <f t="shared" si="20"/>
        <v>3.5</v>
      </c>
      <c r="G64" s="217">
        <f t="shared" si="20"/>
        <v>3.5</v>
      </c>
      <c r="H64" s="217">
        <f t="shared" si="20"/>
        <v>3.5</v>
      </c>
      <c r="I64" s="217">
        <f t="shared" si="20"/>
        <v>3.5</v>
      </c>
      <c r="J64" s="217">
        <f t="shared" si="20"/>
        <v>3.5</v>
      </c>
      <c r="K64" s="416">
        <f t="shared" si="20"/>
        <v>3</v>
      </c>
      <c r="L64" s="216">
        <f t="shared" si="20"/>
        <v>4</v>
      </c>
      <c r="M64" s="217">
        <f t="shared" si="20"/>
        <v>3.5</v>
      </c>
      <c r="N64" s="217">
        <f t="shared" si="20"/>
        <v>3.5</v>
      </c>
      <c r="O64" s="217">
        <f t="shared" si="20"/>
        <v>3.5</v>
      </c>
      <c r="P64" s="217">
        <f t="shared" si="20"/>
        <v>3.5</v>
      </c>
      <c r="Q64" s="217">
        <f t="shared" si="20"/>
        <v>3</v>
      </c>
      <c r="R64" s="216">
        <f t="shared" si="20"/>
        <v>0</v>
      </c>
      <c r="S64" s="217">
        <f t="shared" si="20"/>
        <v>0</v>
      </c>
      <c r="T64" s="217">
        <f t="shared" si="20"/>
        <v>0</v>
      </c>
      <c r="U64" s="416">
        <f t="shared" si="20"/>
        <v>0</v>
      </c>
      <c r="V64" s="223"/>
      <c r="W64" s="200" t="s">
        <v>26</v>
      </c>
      <c r="X64" s="200">
        <f>X63-U48</f>
        <v>3.25</v>
      </c>
    </row>
    <row r="65" spans="1:31" x14ac:dyDescent="0.2">
      <c r="B65" s="200">
        <v>42</v>
      </c>
      <c r="C65" s="200">
        <v>41.5</v>
      </c>
      <c r="D65" s="191">
        <v>41.5</v>
      </c>
      <c r="E65" s="200">
        <v>41</v>
      </c>
      <c r="L65" s="200">
        <v>42</v>
      </c>
      <c r="O65" s="200">
        <v>40</v>
      </c>
    </row>
    <row r="66" spans="1:31" ht="13.5" thickBot="1" x14ac:dyDescent="0.25">
      <c r="D66" s="191" t="s">
        <v>76</v>
      </c>
    </row>
    <row r="67" spans="1:31" ht="13.5" thickBot="1" x14ac:dyDescent="0.25">
      <c r="R67" s="429"/>
      <c r="S67" s="430"/>
      <c r="T67" s="430"/>
      <c r="U67" s="430"/>
      <c r="V67" s="430"/>
      <c r="W67" s="431"/>
    </row>
    <row r="68" spans="1:31" ht="13.5" thickBot="1" x14ac:dyDescent="0.25">
      <c r="A68" s="230" t="s">
        <v>122</v>
      </c>
      <c r="B68" s="1140" t="s">
        <v>53</v>
      </c>
      <c r="C68" s="1141"/>
      <c r="D68" s="1141"/>
      <c r="E68" s="1141"/>
      <c r="F68" s="1141"/>
      <c r="G68" s="1141"/>
      <c r="H68" s="1141"/>
      <c r="I68" s="1141"/>
      <c r="J68" s="1141"/>
      <c r="K68" s="1142"/>
      <c r="L68" s="1137" t="s">
        <v>63</v>
      </c>
      <c r="M68" s="1138"/>
      <c r="N68" s="1138"/>
      <c r="O68" s="1138"/>
      <c r="P68" s="1138"/>
      <c r="Q68" s="1138"/>
      <c r="R68" s="1154" t="s">
        <v>64</v>
      </c>
      <c r="S68" s="1155"/>
      <c r="T68" s="1155"/>
      <c r="U68" s="1155"/>
      <c r="V68" s="1155"/>
      <c r="W68" s="1156"/>
      <c r="X68" s="298" t="s">
        <v>55</v>
      </c>
    </row>
    <row r="69" spans="1:31" x14ac:dyDescent="0.2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47">
        <v>9</v>
      </c>
      <c r="K69" s="347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47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50">
        <v>754</v>
      </c>
    </row>
    <row r="70" spans="1:31" ht="13.5" thickBot="1" x14ac:dyDescent="0.25">
      <c r="A70" s="231" t="s">
        <v>2</v>
      </c>
      <c r="B70" s="453">
        <v>1</v>
      </c>
      <c r="C70" s="461">
        <v>2</v>
      </c>
      <c r="D70" s="449">
        <v>3</v>
      </c>
      <c r="E70" s="449">
        <v>3</v>
      </c>
      <c r="F70" s="455">
        <v>4</v>
      </c>
      <c r="G70" s="455">
        <v>4</v>
      </c>
      <c r="H70" s="460">
        <v>5</v>
      </c>
      <c r="I70" s="460">
        <v>5</v>
      </c>
      <c r="J70" s="462">
        <v>6</v>
      </c>
      <c r="K70" s="463">
        <v>7</v>
      </c>
      <c r="L70" s="453">
        <v>1</v>
      </c>
      <c r="M70" s="454">
        <v>2</v>
      </c>
      <c r="N70" s="449">
        <v>3</v>
      </c>
      <c r="O70" s="455">
        <v>4</v>
      </c>
      <c r="P70" s="460">
        <v>5</v>
      </c>
      <c r="Q70" s="464">
        <v>6</v>
      </c>
      <c r="R70" s="422">
        <v>1</v>
      </c>
      <c r="S70" s="426">
        <v>2</v>
      </c>
      <c r="T70" s="424">
        <v>3</v>
      </c>
      <c r="U70" s="465">
        <v>4</v>
      </c>
      <c r="V70" s="425">
        <v>5</v>
      </c>
      <c r="W70" s="427">
        <v>6</v>
      </c>
      <c r="X70" s="451" t="s">
        <v>0</v>
      </c>
    </row>
    <row r="71" spans="1:31" x14ac:dyDescent="0.2">
      <c r="A71" s="236" t="s">
        <v>3</v>
      </c>
      <c r="B71" s="456">
        <v>620</v>
      </c>
      <c r="C71" s="457">
        <v>620</v>
      </c>
      <c r="D71" s="457">
        <v>620</v>
      </c>
      <c r="E71" s="457">
        <v>620</v>
      </c>
      <c r="F71" s="457">
        <v>620</v>
      </c>
      <c r="G71" s="457">
        <v>620</v>
      </c>
      <c r="H71" s="457">
        <v>620</v>
      </c>
      <c r="I71" s="457">
        <v>620</v>
      </c>
      <c r="J71" s="458">
        <v>620</v>
      </c>
      <c r="K71" s="459">
        <v>620</v>
      </c>
      <c r="L71" s="456">
        <v>620</v>
      </c>
      <c r="M71" s="457">
        <v>620</v>
      </c>
      <c r="N71" s="457">
        <v>620</v>
      </c>
      <c r="O71" s="457">
        <v>620</v>
      </c>
      <c r="P71" s="457">
        <v>620</v>
      </c>
      <c r="Q71" s="458">
        <v>620</v>
      </c>
      <c r="R71" s="417">
        <v>620</v>
      </c>
      <c r="S71" s="418">
        <v>620</v>
      </c>
      <c r="T71" s="418">
        <v>620</v>
      </c>
      <c r="U71" s="418">
        <v>620</v>
      </c>
      <c r="V71" s="418">
        <v>620</v>
      </c>
      <c r="W71" s="420">
        <v>620</v>
      </c>
      <c r="X71" s="452">
        <v>620</v>
      </c>
      <c r="Y71" s="328"/>
      <c r="Z71" s="329"/>
      <c r="AA71" s="329"/>
      <c r="AB71" s="329"/>
      <c r="AC71" s="329"/>
    </row>
    <row r="72" spans="1:31" x14ac:dyDescent="0.2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397">
        <v>616</v>
      </c>
      <c r="Z72" s="329"/>
      <c r="AA72" s="329"/>
      <c r="AB72" s="329"/>
      <c r="AC72" s="329"/>
    </row>
    <row r="73" spans="1:31" x14ac:dyDescent="0.2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398">
        <v>79.3</v>
      </c>
      <c r="Y73" s="336"/>
      <c r="Z73" s="474" t="s">
        <v>123</v>
      </c>
      <c r="AA73" s="329"/>
      <c r="AB73" s="329"/>
      <c r="AC73" s="329"/>
      <c r="AD73" s="329"/>
      <c r="AE73" s="364" t="s">
        <v>124</v>
      </c>
    </row>
    <row r="74" spans="1:31" x14ac:dyDescent="0.2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399">
        <v>8.8999999999999996E-2</v>
      </c>
      <c r="Y74" s="336"/>
      <c r="Z74" s="371"/>
      <c r="AA74" s="371"/>
      <c r="AB74" s="371"/>
      <c r="AC74" s="371"/>
    </row>
    <row r="75" spans="1:31" x14ac:dyDescent="0.2">
      <c r="A75" s="242" t="s">
        <v>1</v>
      </c>
      <c r="B75" s="257">
        <f>B72/B71*100-100</f>
        <v>-10.322580645161295</v>
      </c>
      <c r="C75" s="258">
        <f t="shared" ref="C75:E75" si="21">C72/C71*100-100</f>
        <v>-5.6451612903225765</v>
      </c>
      <c r="D75" s="258">
        <f t="shared" si="21"/>
        <v>-5.3225806451612954</v>
      </c>
      <c r="E75" s="258">
        <f t="shared" si="21"/>
        <v>-5.4838709677419359</v>
      </c>
      <c r="F75" s="258">
        <f>F72/F71*100-100</f>
        <v>1.6129032258064484</v>
      </c>
      <c r="G75" s="258">
        <f t="shared" ref="G75:I75" si="22">G72/G71*100-100</f>
        <v>0.48387096774193594</v>
      </c>
      <c r="H75" s="258">
        <f t="shared" si="22"/>
        <v>2.4193548387096797</v>
      </c>
      <c r="I75" s="258">
        <f t="shared" si="22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23">L72/L71*100-100</f>
        <v>-11.774193548387103</v>
      </c>
      <c r="M75" s="258">
        <f>M72/M71*100-100</f>
        <v>-4.3548387096774235</v>
      </c>
      <c r="N75" s="258">
        <f t="shared" ref="N75:X75" si="24">N72/N71*100-100</f>
        <v>-2.0967741935483843</v>
      </c>
      <c r="O75" s="258">
        <f t="shared" si="24"/>
        <v>1.6129032258064484</v>
      </c>
      <c r="P75" s="258">
        <f t="shared" si="24"/>
        <v>4.6774193548387188</v>
      </c>
      <c r="Q75" s="315">
        <f t="shared" si="24"/>
        <v>8.709677419354847</v>
      </c>
      <c r="R75" s="257">
        <f t="shared" si="24"/>
        <v>-12.096774193548384</v>
      </c>
      <c r="S75" s="258">
        <f t="shared" si="24"/>
        <v>-5.3225806451612954</v>
      </c>
      <c r="T75" s="258">
        <f t="shared" si="24"/>
        <v>-1.774193548387089</v>
      </c>
      <c r="U75" s="258">
        <f t="shared" si="24"/>
        <v>1.4516129032257936</v>
      </c>
      <c r="V75" s="258">
        <f t="shared" ref="V75:W75" si="25">V72/V71*100-100</f>
        <v>6.774193548387089</v>
      </c>
      <c r="W75" s="259">
        <f t="shared" si="25"/>
        <v>14.677419354838705</v>
      </c>
      <c r="X75" s="390">
        <f t="shared" si="24"/>
        <v>-0.64516129032257652</v>
      </c>
      <c r="Z75" s="371"/>
      <c r="AA75" s="371"/>
      <c r="AB75" s="371"/>
      <c r="AC75" s="371"/>
    </row>
    <row r="76" spans="1:31" ht="13.5" thickBot="1" x14ac:dyDescent="0.25">
      <c r="A76" s="261" t="s">
        <v>27</v>
      </c>
      <c r="B76" s="220">
        <f>B72-B57</f>
        <v>79</v>
      </c>
      <c r="C76" s="221">
        <f t="shared" ref="C76:I76" si="26">C72-C57</f>
        <v>87</v>
      </c>
      <c r="D76" s="221">
        <f t="shared" si="26"/>
        <v>164</v>
      </c>
      <c r="E76" s="221">
        <f t="shared" si="26"/>
        <v>68</v>
      </c>
      <c r="F76" s="221">
        <f t="shared" si="26"/>
        <v>82</v>
      </c>
      <c r="G76" s="221">
        <f t="shared" si="26"/>
        <v>66</v>
      </c>
      <c r="H76" s="221">
        <f t="shared" si="26"/>
        <v>64</v>
      </c>
      <c r="I76" s="221">
        <f t="shared" si="26"/>
        <v>65</v>
      </c>
      <c r="J76" s="348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27">P72-O57</f>
        <v>90</v>
      </c>
      <c r="Q76" s="348">
        <f t="shared" ref="Q76" si="28">Q72-P57</f>
        <v>81</v>
      </c>
      <c r="R76" s="262">
        <f t="shared" ref="R76:W76" si="29">R72-O57</f>
        <v>-14</v>
      </c>
      <c r="S76" s="263">
        <f t="shared" si="29"/>
        <v>-6</v>
      </c>
      <c r="T76" s="263">
        <f t="shared" si="29"/>
        <v>-43</v>
      </c>
      <c r="U76" s="263">
        <f t="shared" si="29"/>
        <v>58</v>
      </c>
      <c r="V76" s="263">
        <f t="shared" si="29"/>
        <v>127</v>
      </c>
      <c r="W76" s="264">
        <f t="shared" si="29"/>
        <v>171</v>
      </c>
      <c r="X76" s="400">
        <f>X72-S57</f>
        <v>81</v>
      </c>
      <c r="Y76" s="336"/>
      <c r="Z76" s="210"/>
      <c r="AA76" s="371"/>
      <c r="AB76" s="371"/>
      <c r="AC76" s="371"/>
    </row>
    <row r="77" spans="1:31" x14ac:dyDescent="0.2">
      <c r="A77" s="266" t="s">
        <v>51</v>
      </c>
      <c r="B77" s="267">
        <v>531</v>
      </c>
      <c r="C77" s="268">
        <v>421</v>
      </c>
      <c r="D77" s="268">
        <v>515</v>
      </c>
      <c r="E77" s="268">
        <v>515</v>
      </c>
      <c r="F77" s="268">
        <v>402</v>
      </c>
      <c r="G77" s="268">
        <v>401</v>
      </c>
      <c r="H77" s="268">
        <v>526</v>
      </c>
      <c r="I77" s="268">
        <v>527</v>
      </c>
      <c r="J77" s="268">
        <v>505</v>
      </c>
      <c r="K77" s="323">
        <v>207</v>
      </c>
      <c r="L77" s="267">
        <v>477</v>
      </c>
      <c r="M77" s="268">
        <v>469</v>
      </c>
      <c r="N77" s="268">
        <v>529</v>
      </c>
      <c r="O77" s="268">
        <v>455</v>
      </c>
      <c r="P77" s="268">
        <v>459</v>
      </c>
      <c r="Q77" s="323">
        <v>303</v>
      </c>
      <c r="R77" s="267">
        <v>243</v>
      </c>
      <c r="S77" s="268">
        <v>582</v>
      </c>
      <c r="T77" s="268">
        <v>510</v>
      </c>
      <c r="U77" s="268">
        <v>530</v>
      </c>
      <c r="V77" s="268">
        <v>479</v>
      </c>
      <c r="W77" s="269">
        <v>284</v>
      </c>
      <c r="X77" s="270">
        <f>SUM(B77:W77)</f>
        <v>9870</v>
      </c>
      <c r="Y77" s="200" t="s">
        <v>56</v>
      </c>
      <c r="Z77" s="271">
        <f>V62-X77</f>
        <v>9</v>
      </c>
      <c r="AA77" s="292">
        <f>Z77/V62</f>
        <v>9.1102338293349531E-4</v>
      </c>
      <c r="AB77" s="228"/>
    </row>
    <row r="78" spans="1:31" x14ac:dyDescent="0.2">
      <c r="A78" s="273" t="s">
        <v>28</v>
      </c>
      <c r="B78" s="218">
        <v>45</v>
      </c>
      <c r="C78" s="275">
        <v>43.5</v>
      </c>
      <c r="D78" s="275">
        <v>43.5</v>
      </c>
      <c r="E78" s="275">
        <v>43.5</v>
      </c>
      <c r="F78" s="275">
        <v>43</v>
      </c>
      <c r="G78" s="275">
        <v>43</v>
      </c>
      <c r="H78" s="275">
        <v>42.5</v>
      </c>
      <c r="I78" s="275">
        <v>42.5</v>
      </c>
      <c r="J78" s="275">
        <v>42</v>
      </c>
      <c r="K78" s="322">
        <v>41.5</v>
      </c>
      <c r="L78" s="218">
        <v>45</v>
      </c>
      <c r="M78" s="275">
        <v>43.5</v>
      </c>
      <c r="N78" s="275">
        <v>43</v>
      </c>
      <c r="O78" s="275">
        <v>42.5</v>
      </c>
      <c r="P78" s="275">
        <v>42.5</v>
      </c>
      <c r="Q78" s="322">
        <v>42</v>
      </c>
      <c r="R78" s="218">
        <v>44.5</v>
      </c>
      <c r="S78" s="275">
        <v>43.5</v>
      </c>
      <c r="T78" s="275">
        <v>43</v>
      </c>
      <c r="U78" s="275">
        <v>42.5</v>
      </c>
      <c r="V78" s="275">
        <v>41.5</v>
      </c>
      <c r="W78" s="219">
        <v>41.5</v>
      </c>
      <c r="X78" s="222"/>
      <c r="Y78" s="200" t="s">
        <v>57</v>
      </c>
      <c r="Z78" s="200">
        <v>40.81</v>
      </c>
      <c r="AA78" s="228"/>
    </row>
    <row r="79" spans="1:31" ht="13.5" thickBot="1" x14ac:dyDescent="0.25">
      <c r="A79" s="274" t="s">
        <v>26</v>
      </c>
      <c r="B79" s="216">
        <f>(B78-B63)</f>
        <v>3</v>
      </c>
      <c r="C79" s="217">
        <f t="shared" ref="C79:V79" si="30">(C78-C63)</f>
        <v>2</v>
      </c>
      <c r="D79" s="217">
        <f t="shared" si="30"/>
        <v>2</v>
      </c>
      <c r="E79" s="217">
        <f t="shared" si="30"/>
        <v>2.5</v>
      </c>
      <c r="F79" s="217">
        <f t="shared" si="30"/>
        <v>2.5</v>
      </c>
      <c r="G79" s="217">
        <f t="shared" si="30"/>
        <v>2.5</v>
      </c>
      <c r="H79" s="217">
        <f t="shared" si="30"/>
        <v>2.5</v>
      </c>
      <c r="I79" s="217">
        <f t="shared" si="30"/>
        <v>2.5</v>
      </c>
      <c r="J79" s="217">
        <f t="shared" si="30"/>
        <v>2.5</v>
      </c>
      <c r="K79" s="416">
        <f t="shared" si="30"/>
        <v>2.5</v>
      </c>
      <c r="L79" s="216">
        <f t="shared" si="30"/>
        <v>3</v>
      </c>
      <c r="M79" s="217">
        <f t="shared" si="30"/>
        <v>2.5</v>
      </c>
      <c r="N79" s="217">
        <f t="shared" si="30"/>
        <v>2.5</v>
      </c>
      <c r="O79" s="217">
        <f t="shared" si="30"/>
        <v>2.5</v>
      </c>
      <c r="P79" s="217">
        <f t="shared" si="30"/>
        <v>2.5</v>
      </c>
      <c r="Q79" s="416">
        <f t="shared" si="30"/>
        <v>3</v>
      </c>
      <c r="R79" s="216">
        <f t="shared" si="30"/>
        <v>44.5</v>
      </c>
      <c r="S79" s="217">
        <f t="shared" si="30"/>
        <v>43.5</v>
      </c>
      <c r="T79" s="217">
        <f t="shared" si="30"/>
        <v>43</v>
      </c>
      <c r="U79" s="217">
        <f t="shared" si="30"/>
        <v>42.5</v>
      </c>
      <c r="V79" s="217">
        <f t="shared" si="30"/>
        <v>41.5</v>
      </c>
      <c r="W79" s="410">
        <f>(W78-W67)</f>
        <v>41.5</v>
      </c>
      <c r="X79" s="223"/>
      <c r="Y79" s="200" t="s">
        <v>57</v>
      </c>
      <c r="Z79" s="200">
        <f>Z78-X63</f>
        <v>3.7199999999999989</v>
      </c>
    </row>
    <row r="80" spans="1:31" x14ac:dyDescent="0.2">
      <c r="B80" s="200">
        <v>45</v>
      </c>
      <c r="D80" s="191"/>
      <c r="G80" s="200">
        <v>43</v>
      </c>
      <c r="H80" s="200">
        <v>42.5</v>
      </c>
      <c r="L80" s="200">
        <v>45</v>
      </c>
      <c r="N80" s="200">
        <v>43</v>
      </c>
      <c r="O80" s="200">
        <v>42.5</v>
      </c>
      <c r="R80" s="200">
        <v>44.5</v>
      </c>
      <c r="V80" s="200">
        <v>41.5</v>
      </c>
    </row>
    <row r="81" spans="1:27" ht="13.5" thickBot="1" x14ac:dyDescent="0.25"/>
    <row r="82" spans="1:27" ht="13.5" thickBot="1" x14ac:dyDescent="0.25">
      <c r="A82" s="230" t="s">
        <v>131</v>
      </c>
      <c r="B82" s="1140" t="s">
        <v>53</v>
      </c>
      <c r="C82" s="1141"/>
      <c r="D82" s="1141"/>
      <c r="E82" s="1141"/>
      <c r="F82" s="1141"/>
      <c r="G82" s="1141"/>
      <c r="H82" s="1141"/>
      <c r="I82" s="1141"/>
      <c r="J82" s="1141"/>
      <c r="K82" s="1142"/>
      <c r="L82" s="1137" t="s">
        <v>63</v>
      </c>
      <c r="M82" s="1138"/>
      <c r="N82" s="1138"/>
      <c r="O82" s="1138"/>
      <c r="P82" s="1138"/>
      <c r="Q82" s="1138"/>
      <c r="R82" s="1140" t="s">
        <v>64</v>
      </c>
      <c r="S82" s="1141"/>
      <c r="T82" s="1141"/>
      <c r="U82" s="1141"/>
      <c r="V82" s="1141"/>
      <c r="W82" s="1142"/>
      <c r="X82" s="298" t="s">
        <v>55</v>
      </c>
    </row>
    <row r="83" spans="1:27" x14ac:dyDescent="0.2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47">
        <v>9</v>
      </c>
      <c r="K83" s="347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47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50">
        <v>674</v>
      </c>
    </row>
    <row r="84" spans="1:27" ht="13.5" thickBot="1" x14ac:dyDescent="0.25">
      <c r="A84" s="231" t="s">
        <v>2</v>
      </c>
      <c r="B84" s="453">
        <v>1</v>
      </c>
      <c r="C84" s="461">
        <v>2</v>
      </c>
      <c r="D84" s="449">
        <v>3</v>
      </c>
      <c r="E84" s="449">
        <v>3</v>
      </c>
      <c r="F84" s="455">
        <v>4</v>
      </c>
      <c r="G84" s="455">
        <v>4</v>
      </c>
      <c r="H84" s="460">
        <v>5</v>
      </c>
      <c r="I84" s="460">
        <v>5</v>
      </c>
      <c r="J84" s="462">
        <v>6</v>
      </c>
      <c r="K84" s="463">
        <v>7</v>
      </c>
      <c r="L84" s="453">
        <v>1</v>
      </c>
      <c r="M84" s="454">
        <v>2</v>
      </c>
      <c r="N84" s="449">
        <v>3</v>
      </c>
      <c r="O84" s="455">
        <v>4</v>
      </c>
      <c r="P84" s="460">
        <v>5</v>
      </c>
      <c r="Q84" s="464">
        <v>6</v>
      </c>
      <c r="R84" s="422">
        <v>1</v>
      </c>
      <c r="S84" s="426">
        <v>2</v>
      </c>
      <c r="T84" s="424">
        <v>3</v>
      </c>
      <c r="U84" s="465">
        <v>4</v>
      </c>
      <c r="V84" s="425">
        <v>5</v>
      </c>
      <c r="W84" s="427">
        <v>6</v>
      </c>
      <c r="X84" s="451" t="s">
        <v>0</v>
      </c>
    </row>
    <row r="85" spans="1:27" x14ac:dyDescent="0.2">
      <c r="A85" s="236" t="s">
        <v>3</v>
      </c>
      <c r="B85" s="456">
        <v>720</v>
      </c>
      <c r="C85" s="457">
        <v>720</v>
      </c>
      <c r="D85" s="457">
        <v>720</v>
      </c>
      <c r="E85" s="457">
        <v>720</v>
      </c>
      <c r="F85" s="457">
        <v>720</v>
      </c>
      <c r="G85" s="457">
        <v>720</v>
      </c>
      <c r="H85" s="457">
        <v>720</v>
      </c>
      <c r="I85" s="457">
        <v>720</v>
      </c>
      <c r="J85" s="458">
        <v>720</v>
      </c>
      <c r="K85" s="459">
        <v>720</v>
      </c>
      <c r="L85" s="456">
        <v>720</v>
      </c>
      <c r="M85" s="457">
        <v>720</v>
      </c>
      <c r="N85" s="457">
        <v>720</v>
      </c>
      <c r="O85" s="457">
        <v>720</v>
      </c>
      <c r="P85" s="457">
        <v>720</v>
      </c>
      <c r="Q85" s="458">
        <v>720</v>
      </c>
      <c r="R85" s="417">
        <v>720</v>
      </c>
      <c r="S85" s="418">
        <v>720</v>
      </c>
      <c r="T85" s="418">
        <v>720</v>
      </c>
      <c r="U85" s="418">
        <v>720</v>
      </c>
      <c r="V85" s="418">
        <v>720</v>
      </c>
      <c r="W85" s="420">
        <v>720</v>
      </c>
      <c r="X85" s="452">
        <v>720</v>
      </c>
      <c r="Y85" s="328"/>
      <c r="Z85" s="329"/>
      <c r="AA85" s="329"/>
    </row>
    <row r="86" spans="1:27" x14ac:dyDescent="0.2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397">
        <v>708</v>
      </c>
      <c r="Z86" s="329"/>
      <c r="AA86" s="329"/>
    </row>
    <row r="87" spans="1:27" x14ac:dyDescent="0.2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398">
        <v>78.099999999999994</v>
      </c>
      <c r="Y87" s="336"/>
      <c r="Z87" s="210"/>
      <c r="AA87" s="210"/>
    </row>
    <row r="88" spans="1:27" x14ac:dyDescent="0.2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399">
        <v>8.4000000000000005E-2</v>
      </c>
      <c r="Y88" s="336"/>
      <c r="Z88" s="371"/>
      <c r="AA88" s="371"/>
    </row>
    <row r="89" spans="1:27" x14ac:dyDescent="0.2">
      <c r="A89" s="242" t="s">
        <v>1</v>
      </c>
      <c r="B89" s="257">
        <f>B86/B85*100-100</f>
        <v>-9.4444444444444429</v>
      </c>
      <c r="C89" s="258">
        <f t="shared" ref="C89:E89" si="31">C86/C85*100-100</f>
        <v>-7.6388888888888857</v>
      </c>
      <c r="D89" s="258">
        <f t="shared" si="31"/>
        <v>-4.5833333333333286</v>
      </c>
      <c r="E89" s="258">
        <f t="shared" si="31"/>
        <v>-4.4444444444444429</v>
      </c>
      <c r="F89" s="258">
        <f>F86/F85*100-100</f>
        <v>0</v>
      </c>
      <c r="G89" s="258">
        <f t="shared" ref="G89:I89" si="32">G86/G85*100-100</f>
        <v>-4.1666666666666572</v>
      </c>
      <c r="H89" s="258">
        <f t="shared" si="32"/>
        <v>2.7777777777777715</v>
      </c>
      <c r="I89" s="258">
        <f t="shared" si="32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33">L86/L85*100-100</f>
        <v>-9.7222222222222143</v>
      </c>
      <c r="M89" s="258">
        <f>M86/M85*100-100</f>
        <v>-4.0277777777777715</v>
      </c>
      <c r="N89" s="258">
        <f t="shared" ref="N89:X89" si="34">N86/N85*100-100</f>
        <v>-1.3888888888888857</v>
      </c>
      <c r="O89" s="258">
        <f t="shared" si="34"/>
        <v>1.25</v>
      </c>
      <c r="P89" s="258">
        <f t="shared" si="34"/>
        <v>3.3333333333333428</v>
      </c>
      <c r="Q89" s="315">
        <f t="shared" si="34"/>
        <v>7.0833333333333286</v>
      </c>
      <c r="R89" s="257">
        <f t="shared" si="34"/>
        <v>-15.277777777777786</v>
      </c>
      <c r="S89" s="258">
        <f t="shared" si="34"/>
        <v>-10.416666666666657</v>
      </c>
      <c r="T89" s="258">
        <f t="shared" si="34"/>
        <v>-1.6666666666666714</v>
      </c>
      <c r="U89" s="258">
        <f t="shared" si="34"/>
        <v>0</v>
      </c>
      <c r="V89" s="258">
        <f t="shared" si="34"/>
        <v>5.5555555555555571</v>
      </c>
      <c r="W89" s="259">
        <f t="shared" si="34"/>
        <v>7.9166666666666572</v>
      </c>
      <c r="X89" s="390">
        <f t="shared" si="34"/>
        <v>-1.6666666666666714</v>
      </c>
      <c r="Z89" s="371"/>
      <c r="AA89" s="371"/>
    </row>
    <row r="90" spans="1:27" ht="13.5" thickBot="1" x14ac:dyDescent="0.25">
      <c r="A90" s="261" t="s">
        <v>27</v>
      </c>
      <c r="B90" s="220">
        <f>B86-B72</f>
        <v>96</v>
      </c>
      <c r="C90" s="221">
        <f t="shared" ref="C90:W90" si="35">C86-C72</f>
        <v>80</v>
      </c>
      <c r="D90" s="221">
        <f t="shared" si="35"/>
        <v>100</v>
      </c>
      <c r="E90" s="221">
        <f t="shared" si="35"/>
        <v>102</v>
      </c>
      <c r="F90" s="221">
        <f t="shared" si="35"/>
        <v>90</v>
      </c>
      <c r="G90" s="221">
        <f t="shared" si="35"/>
        <v>67</v>
      </c>
      <c r="H90" s="221">
        <f t="shared" si="35"/>
        <v>105</v>
      </c>
      <c r="I90" s="221">
        <f t="shared" si="35"/>
        <v>89</v>
      </c>
      <c r="J90" s="348">
        <f t="shared" si="35"/>
        <v>97</v>
      </c>
      <c r="K90" s="226">
        <f t="shared" si="35"/>
        <v>108</v>
      </c>
      <c r="L90" s="220">
        <f t="shared" si="35"/>
        <v>103</v>
      </c>
      <c r="M90" s="221">
        <f t="shared" si="35"/>
        <v>98</v>
      </c>
      <c r="N90" s="221">
        <f t="shared" si="35"/>
        <v>103</v>
      </c>
      <c r="O90" s="221">
        <f t="shared" si="35"/>
        <v>99</v>
      </c>
      <c r="P90" s="221">
        <f t="shared" si="35"/>
        <v>95</v>
      </c>
      <c r="Q90" s="348">
        <f t="shared" si="35"/>
        <v>97</v>
      </c>
      <c r="R90" s="262">
        <f t="shared" si="35"/>
        <v>65</v>
      </c>
      <c r="S90" s="263">
        <f t="shared" si="35"/>
        <v>58</v>
      </c>
      <c r="T90" s="263">
        <f t="shared" si="35"/>
        <v>99</v>
      </c>
      <c r="U90" s="263">
        <f t="shared" si="35"/>
        <v>91</v>
      </c>
      <c r="V90" s="263">
        <f t="shared" si="35"/>
        <v>98</v>
      </c>
      <c r="W90" s="264">
        <f t="shared" si="35"/>
        <v>66</v>
      </c>
      <c r="X90" s="400">
        <f>X86-X71</f>
        <v>88</v>
      </c>
      <c r="Y90" s="336"/>
      <c r="Z90" s="210"/>
      <c r="AA90" s="371"/>
    </row>
    <row r="91" spans="1:27" x14ac:dyDescent="0.2">
      <c r="A91" s="266" t="s">
        <v>51</v>
      </c>
      <c r="B91" s="267">
        <v>530</v>
      </c>
      <c r="C91" s="268">
        <v>420</v>
      </c>
      <c r="D91" s="268">
        <v>515</v>
      </c>
      <c r="E91" s="268">
        <v>515</v>
      </c>
      <c r="F91" s="268">
        <v>401</v>
      </c>
      <c r="G91" s="268">
        <v>401</v>
      </c>
      <c r="H91" s="268">
        <v>525</v>
      </c>
      <c r="I91" s="268">
        <v>526</v>
      </c>
      <c r="J91" s="268">
        <v>505</v>
      </c>
      <c r="K91" s="323">
        <v>207</v>
      </c>
      <c r="L91" s="267">
        <v>477</v>
      </c>
      <c r="M91" s="268">
        <v>469</v>
      </c>
      <c r="N91" s="268">
        <v>528</v>
      </c>
      <c r="O91" s="268">
        <v>454</v>
      </c>
      <c r="P91" s="268">
        <v>458</v>
      </c>
      <c r="Q91" s="323">
        <v>303</v>
      </c>
      <c r="R91" s="267">
        <v>243</v>
      </c>
      <c r="S91" s="268">
        <v>582</v>
      </c>
      <c r="T91" s="268">
        <v>510</v>
      </c>
      <c r="U91" s="268">
        <v>530</v>
      </c>
      <c r="V91" s="268">
        <v>479</v>
      </c>
      <c r="W91" s="269">
        <v>284</v>
      </c>
      <c r="X91" s="270">
        <f>SUM(B91:W91)</f>
        <v>9862</v>
      </c>
      <c r="Y91" s="200" t="s">
        <v>56</v>
      </c>
      <c r="Z91" s="271">
        <f>X77-X91</f>
        <v>8</v>
      </c>
      <c r="AA91" s="292">
        <f>Z91/X77</f>
        <v>8.1053698074974665E-4</v>
      </c>
    </row>
    <row r="92" spans="1:27" x14ac:dyDescent="0.2">
      <c r="A92" s="273" t="s">
        <v>28</v>
      </c>
      <c r="B92" s="218">
        <v>47</v>
      </c>
      <c r="C92" s="275">
        <v>45.5</v>
      </c>
      <c r="D92" s="275">
        <v>45.5</v>
      </c>
      <c r="E92" s="275">
        <v>45.5</v>
      </c>
      <c r="F92" s="275">
        <v>45</v>
      </c>
      <c r="G92" s="275">
        <v>45</v>
      </c>
      <c r="H92" s="275">
        <v>44</v>
      </c>
      <c r="I92" s="275">
        <v>44.5</v>
      </c>
      <c r="J92" s="275">
        <v>43.5</v>
      </c>
      <c r="K92" s="322">
        <v>43</v>
      </c>
      <c r="L92" s="218">
        <v>47</v>
      </c>
      <c r="M92" s="275">
        <v>45.5</v>
      </c>
      <c r="N92" s="275">
        <v>45</v>
      </c>
      <c r="O92" s="275">
        <v>44</v>
      </c>
      <c r="P92" s="275">
        <v>44</v>
      </c>
      <c r="Q92" s="322">
        <v>43.5</v>
      </c>
      <c r="R92" s="218">
        <v>46.5</v>
      </c>
      <c r="S92" s="275">
        <v>45.5</v>
      </c>
      <c r="T92" s="275">
        <v>45</v>
      </c>
      <c r="U92" s="275">
        <v>44</v>
      </c>
      <c r="V92" s="275">
        <v>43</v>
      </c>
      <c r="W92" s="219">
        <v>43</v>
      </c>
      <c r="X92" s="222"/>
      <c r="Y92" s="200" t="s">
        <v>57</v>
      </c>
      <c r="Z92" s="200">
        <v>43.09</v>
      </c>
      <c r="AA92" s="228"/>
    </row>
    <row r="93" spans="1:27" ht="13.5" thickBot="1" x14ac:dyDescent="0.25">
      <c r="A93" s="274" t="s">
        <v>26</v>
      </c>
      <c r="B93" s="216">
        <f>(B92-B78)</f>
        <v>2</v>
      </c>
      <c r="C93" s="217">
        <f t="shared" ref="C93:W93" si="36">(C92-C78)</f>
        <v>2</v>
      </c>
      <c r="D93" s="217">
        <f t="shared" si="36"/>
        <v>2</v>
      </c>
      <c r="E93" s="217">
        <f t="shared" si="36"/>
        <v>2</v>
      </c>
      <c r="F93" s="217">
        <f t="shared" si="36"/>
        <v>2</v>
      </c>
      <c r="G93" s="217">
        <f t="shared" si="36"/>
        <v>2</v>
      </c>
      <c r="H93" s="217">
        <f t="shared" si="36"/>
        <v>1.5</v>
      </c>
      <c r="I93" s="217">
        <f t="shared" si="36"/>
        <v>2</v>
      </c>
      <c r="J93" s="217">
        <f t="shared" si="36"/>
        <v>1.5</v>
      </c>
      <c r="K93" s="416">
        <f t="shared" si="36"/>
        <v>1.5</v>
      </c>
      <c r="L93" s="216">
        <f t="shared" si="36"/>
        <v>2</v>
      </c>
      <c r="M93" s="217">
        <f t="shared" si="36"/>
        <v>2</v>
      </c>
      <c r="N93" s="217">
        <f t="shared" si="36"/>
        <v>2</v>
      </c>
      <c r="O93" s="217">
        <f t="shared" si="36"/>
        <v>1.5</v>
      </c>
      <c r="P93" s="217">
        <f t="shared" si="36"/>
        <v>1.5</v>
      </c>
      <c r="Q93" s="416">
        <f t="shared" si="36"/>
        <v>1.5</v>
      </c>
      <c r="R93" s="216">
        <f t="shared" si="36"/>
        <v>2</v>
      </c>
      <c r="S93" s="217">
        <f t="shared" si="36"/>
        <v>2</v>
      </c>
      <c r="T93" s="217">
        <f t="shared" si="36"/>
        <v>2</v>
      </c>
      <c r="U93" s="217">
        <f t="shared" si="36"/>
        <v>1.5</v>
      </c>
      <c r="V93" s="217">
        <f t="shared" si="36"/>
        <v>1.5</v>
      </c>
      <c r="W93" s="410">
        <f t="shared" si="36"/>
        <v>1.5</v>
      </c>
      <c r="X93" s="223"/>
      <c r="Y93" s="200" t="s">
        <v>57</v>
      </c>
      <c r="Z93" s="200">
        <f>Z92-Z78</f>
        <v>2.2800000000000011</v>
      </c>
    </row>
    <row r="94" spans="1:27" x14ac:dyDescent="0.2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7" ht="13.5" thickBot="1" x14ac:dyDescent="0.25"/>
    <row r="96" spans="1:27" ht="13.5" thickBot="1" x14ac:dyDescent="0.25">
      <c r="A96" s="230" t="s">
        <v>134</v>
      </c>
      <c r="B96" s="1140" t="s">
        <v>53</v>
      </c>
      <c r="C96" s="1141"/>
      <c r="D96" s="1141"/>
      <c r="E96" s="1141"/>
      <c r="F96" s="1141"/>
      <c r="G96" s="1141"/>
      <c r="H96" s="1141"/>
      <c r="I96" s="1141"/>
      <c r="J96" s="1141"/>
      <c r="K96" s="1142"/>
      <c r="L96" s="1137" t="s">
        <v>63</v>
      </c>
      <c r="M96" s="1138"/>
      <c r="N96" s="1138"/>
      <c r="O96" s="1138"/>
      <c r="P96" s="1138"/>
      <c r="Q96" s="1138"/>
      <c r="R96" s="1140" t="s">
        <v>64</v>
      </c>
      <c r="S96" s="1141"/>
      <c r="T96" s="1141"/>
      <c r="U96" s="1141"/>
      <c r="V96" s="1141"/>
      <c r="W96" s="1142"/>
      <c r="X96" s="298" t="s">
        <v>55</v>
      </c>
    </row>
    <row r="97" spans="1:27" x14ac:dyDescent="0.2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47">
        <v>9</v>
      </c>
      <c r="K97" s="347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47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50">
        <v>754</v>
      </c>
    </row>
    <row r="98" spans="1:27" ht="13.5" thickBot="1" x14ac:dyDescent="0.25">
      <c r="A98" s="231" t="s">
        <v>2</v>
      </c>
      <c r="B98" s="453">
        <v>1</v>
      </c>
      <c r="C98" s="461">
        <v>2</v>
      </c>
      <c r="D98" s="449">
        <v>3</v>
      </c>
      <c r="E98" s="449">
        <v>3</v>
      </c>
      <c r="F98" s="455">
        <v>4</v>
      </c>
      <c r="G98" s="455">
        <v>4</v>
      </c>
      <c r="H98" s="460">
        <v>5</v>
      </c>
      <c r="I98" s="460">
        <v>5</v>
      </c>
      <c r="J98" s="462">
        <v>6</v>
      </c>
      <c r="K98" s="463">
        <v>7</v>
      </c>
      <c r="L98" s="453">
        <v>1</v>
      </c>
      <c r="M98" s="454">
        <v>2</v>
      </c>
      <c r="N98" s="449">
        <v>3</v>
      </c>
      <c r="O98" s="455">
        <v>4</v>
      </c>
      <c r="P98" s="460">
        <v>5</v>
      </c>
      <c r="Q98" s="464">
        <v>6</v>
      </c>
      <c r="R98" s="422">
        <v>1</v>
      </c>
      <c r="S98" s="426">
        <v>2</v>
      </c>
      <c r="T98" s="424">
        <v>3</v>
      </c>
      <c r="U98" s="465">
        <v>4</v>
      </c>
      <c r="V98" s="425">
        <v>5</v>
      </c>
      <c r="W98" s="427">
        <v>6</v>
      </c>
      <c r="X98" s="451" t="s">
        <v>0</v>
      </c>
    </row>
    <row r="99" spans="1:27" x14ac:dyDescent="0.2">
      <c r="A99" s="236" t="s">
        <v>3</v>
      </c>
      <c r="B99" s="456">
        <v>810</v>
      </c>
      <c r="C99" s="457">
        <v>810</v>
      </c>
      <c r="D99" s="457">
        <v>810</v>
      </c>
      <c r="E99" s="457">
        <v>810</v>
      </c>
      <c r="F99" s="457">
        <v>810</v>
      </c>
      <c r="G99" s="457">
        <v>810</v>
      </c>
      <c r="H99" s="457">
        <v>810</v>
      </c>
      <c r="I99" s="457">
        <v>810</v>
      </c>
      <c r="J99" s="458">
        <v>810</v>
      </c>
      <c r="K99" s="459">
        <v>810</v>
      </c>
      <c r="L99" s="456">
        <v>810</v>
      </c>
      <c r="M99" s="457">
        <v>810</v>
      </c>
      <c r="N99" s="457">
        <v>810</v>
      </c>
      <c r="O99" s="457">
        <v>810</v>
      </c>
      <c r="P99" s="457">
        <v>810</v>
      </c>
      <c r="Q99" s="458">
        <v>810</v>
      </c>
      <c r="R99" s="417">
        <v>810</v>
      </c>
      <c r="S99" s="418">
        <v>810</v>
      </c>
      <c r="T99" s="418">
        <v>810</v>
      </c>
      <c r="U99" s="418">
        <v>810</v>
      </c>
      <c r="V99" s="418">
        <v>810</v>
      </c>
      <c r="W99" s="420">
        <v>810</v>
      </c>
      <c r="X99" s="452">
        <v>810</v>
      </c>
      <c r="Y99" s="328"/>
      <c r="Z99" s="329"/>
      <c r="AA99" s="329"/>
    </row>
    <row r="100" spans="1:27" x14ac:dyDescent="0.2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397">
        <v>788</v>
      </c>
      <c r="Z100" s="329"/>
      <c r="AA100" s="329"/>
    </row>
    <row r="101" spans="1:27" x14ac:dyDescent="0.2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398">
        <v>81.2</v>
      </c>
      <c r="Y101" s="336"/>
      <c r="Z101" s="210"/>
      <c r="AA101" s="210"/>
    </row>
    <row r="102" spans="1:27" x14ac:dyDescent="0.2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399">
        <v>8.1000000000000003E-2</v>
      </c>
      <c r="Y102" s="336"/>
      <c r="Z102" s="371"/>
      <c r="AA102" s="371"/>
    </row>
    <row r="103" spans="1:27" x14ac:dyDescent="0.2">
      <c r="A103" s="242" t="s">
        <v>1</v>
      </c>
      <c r="B103" s="257">
        <f>B100/B99*100-100</f>
        <v>-9.7530864197530889</v>
      </c>
      <c r="C103" s="258">
        <f t="shared" ref="C103:E103" si="37">C100/C99*100-100</f>
        <v>-5.1851851851851762</v>
      </c>
      <c r="D103" s="258">
        <f t="shared" si="37"/>
        <v>-3.8271604938271651</v>
      </c>
      <c r="E103" s="258">
        <f t="shared" si="37"/>
        <v>-2.4691358024691397</v>
      </c>
      <c r="F103" s="258">
        <f>F100/F99*100-100</f>
        <v>0.61728395061729202</v>
      </c>
      <c r="G103" s="258">
        <f t="shared" ref="G103:I103" si="38">G100/G99*100-100</f>
        <v>-3.4567901234567842</v>
      </c>
      <c r="H103" s="258">
        <f t="shared" si="38"/>
        <v>0.3703703703703809</v>
      </c>
      <c r="I103" s="258">
        <f t="shared" si="38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39">L100/L99*100-100</f>
        <v>-11.23456790123457</v>
      </c>
      <c r="M103" s="258">
        <f>M100/M99*100-100</f>
        <v>-3.5802469135802397</v>
      </c>
      <c r="N103" s="258">
        <f t="shared" ref="N103:X103" si="40">N100/N99*100-100</f>
        <v>-1.481481481481481</v>
      </c>
      <c r="O103" s="258">
        <f t="shared" si="40"/>
        <v>-0.49382716049383646</v>
      </c>
      <c r="P103" s="258">
        <f t="shared" si="40"/>
        <v>-0.74074074074074758</v>
      </c>
      <c r="Q103" s="315">
        <f t="shared" si="40"/>
        <v>1.9753086419753032</v>
      </c>
      <c r="R103" s="257">
        <f t="shared" si="40"/>
        <v>-11.111111111111114</v>
      </c>
      <c r="S103" s="258">
        <f t="shared" si="40"/>
        <v>-9.5061728395061778</v>
      </c>
      <c r="T103" s="258">
        <f t="shared" si="40"/>
        <v>-2.3456790123456841</v>
      </c>
      <c r="U103" s="258">
        <f t="shared" si="40"/>
        <v>-3.0864197530864175</v>
      </c>
      <c r="V103" s="258">
        <f t="shared" si="40"/>
        <v>1.481481481481481</v>
      </c>
      <c r="W103" s="259">
        <f t="shared" si="40"/>
        <v>2.5925925925925952</v>
      </c>
      <c r="X103" s="390">
        <f t="shared" si="40"/>
        <v>-2.7160493827160508</v>
      </c>
      <c r="Z103" s="371"/>
      <c r="AA103" s="371"/>
    </row>
    <row r="104" spans="1:27" ht="13.5" thickBot="1" x14ac:dyDescent="0.25">
      <c r="A104" s="261" t="s">
        <v>27</v>
      </c>
      <c r="B104" s="220">
        <f>B100-B86</f>
        <v>79</v>
      </c>
      <c r="C104" s="221">
        <f t="shared" ref="C104:W104" si="41">C100-C86</f>
        <v>103</v>
      </c>
      <c r="D104" s="221">
        <f t="shared" si="41"/>
        <v>92</v>
      </c>
      <c r="E104" s="221">
        <f t="shared" si="41"/>
        <v>102</v>
      </c>
      <c r="F104" s="221">
        <f t="shared" si="41"/>
        <v>95</v>
      </c>
      <c r="G104" s="221">
        <f t="shared" si="41"/>
        <v>92</v>
      </c>
      <c r="H104" s="221">
        <f t="shared" si="41"/>
        <v>73</v>
      </c>
      <c r="I104" s="221">
        <f t="shared" si="41"/>
        <v>99</v>
      </c>
      <c r="J104" s="348">
        <f t="shared" si="41"/>
        <v>57</v>
      </c>
      <c r="K104" s="226">
        <f t="shared" si="41"/>
        <v>49</v>
      </c>
      <c r="L104" s="220">
        <f t="shared" si="41"/>
        <v>69</v>
      </c>
      <c r="M104" s="221">
        <f t="shared" si="41"/>
        <v>90</v>
      </c>
      <c r="N104" s="221">
        <f t="shared" si="41"/>
        <v>88</v>
      </c>
      <c r="O104" s="221">
        <f t="shared" si="41"/>
        <v>77</v>
      </c>
      <c r="P104" s="221">
        <f t="shared" si="41"/>
        <v>60</v>
      </c>
      <c r="Q104" s="348">
        <f t="shared" si="41"/>
        <v>55</v>
      </c>
      <c r="R104" s="262">
        <f t="shared" si="41"/>
        <v>110</v>
      </c>
      <c r="S104" s="263">
        <f t="shared" si="41"/>
        <v>88</v>
      </c>
      <c r="T104" s="263">
        <f t="shared" si="41"/>
        <v>83</v>
      </c>
      <c r="U104" s="263">
        <f t="shared" si="41"/>
        <v>65</v>
      </c>
      <c r="V104" s="263">
        <f t="shared" si="41"/>
        <v>62</v>
      </c>
      <c r="W104" s="264">
        <f t="shared" si="41"/>
        <v>54</v>
      </c>
      <c r="X104" s="400">
        <f>X100-X85</f>
        <v>68</v>
      </c>
      <c r="Y104" s="336"/>
      <c r="Z104" s="210"/>
      <c r="AA104" s="371"/>
    </row>
    <row r="105" spans="1:27" x14ac:dyDescent="0.2">
      <c r="A105" s="266" t="s">
        <v>51</v>
      </c>
      <c r="B105" s="267">
        <v>528</v>
      </c>
      <c r="C105" s="268">
        <v>420</v>
      </c>
      <c r="D105" s="268">
        <v>514</v>
      </c>
      <c r="E105" s="268">
        <v>515</v>
      </c>
      <c r="F105" s="268">
        <v>401</v>
      </c>
      <c r="G105" s="268">
        <v>399</v>
      </c>
      <c r="H105" s="268">
        <v>525</v>
      </c>
      <c r="I105" s="268">
        <v>526</v>
      </c>
      <c r="J105" s="268">
        <v>504</v>
      </c>
      <c r="K105" s="323">
        <v>207</v>
      </c>
      <c r="L105" s="267">
        <v>476</v>
      </c>
      <c r="M105" s="268">
        <v>469</v>
      </c>
      <c r="N105" s="268">
        <v>527</v>
      </c>
      <c r="O105" s="268">
        <v>454</v>
      </c>
      <c r="P105" s="268">
        <v>458</v>
      </c>
      <c r="Q105" s="323">
        <v>303</v>
      </c>
      <c r="R105" s="267">
        <v>243</v>
      </c>
      <c r="S105" s="268">
        <v>582</v>
      </c>
      <c r="T105" s="268">
        <v>509</v>
      </c>
      <c r="U105" s="268">
        <v>530</v>
      </c>
      <c r="V105" s="268">
        <v>479</v>
      </c>
      <c r="W105" s="269">
        <v>284</v>
      </c>
      <c r="X105" s="270">
        <f>SUM(B105:W105)</f>
        <v>9853</v>
      </c>
      <c r="Y105" s="200" t="s">
        <v>56</v>
      </c>
      <c r="Z105" s="271">
        <f>X91-X105</f>
        <v>9</v>
      </c>
      <c r="AA105" s="292">
        <f>Z105/X91</f>
        <v>9.1259379436219837E-4</v>
      </c>
    </row>
    <row r="106" spans="1:27" x14ac:dyDescent="0.2">
      <c r="A106" s="273" t="s">
        <v>28</v>
      </c>
      <c r="B106" s="218">
        <v>49.5</v>
      </c>
      <c r="C106" s="275">
        <v>47.5</v>
      </c>
      <c r="D106" s="275">
        <v>47.5</v>
      </c>
      <c r="E106" s="275">
        <v>47.5</v>
      </c>
      <c r="F106" s="275">
        <v>46.5</v>
      </c>
      <c r="G106" s="275">
        <v>47</v>
      </c>
      <c r="H106" s="275">
        <v>46</v>
      </c>
      <c r="I106" s="275">
        <v>46</v>
      </c>
      <c r="J106" s="275">
        <v>45.5</v>
      </c>
      <c r="K106" s="322">
        <v>45</v>
      </c>
      <c r="L106" s="218">
        <v>49.5</v>
      </c>
      <c r="M106" s="275">
        <v>47.5</v>
      </c>
      <c r="N106" s="275">
        <v>47</v>
      </c>
      <c r="O106" s="275">
        <v>46</v>
      </c>
      <c r="P106" s="275">
        <v>46</v>
      </c>
      <c r="Q106" s="322">
        <v>45.5</v>
      </c>
      <c r="R106" s="218">
        <v>49</v>
      </c>
      <c r="S106" s="275">
        <v>48</v>
      </c>
      <c r="T106" s="275">
        <v>47</v>
      </c>
      <c r="U106" s="275">
        <v>46</v>
      </c>
      <c r="V106" s="275">
        <v>45</v>
      </c>
      <c r="W106" s="219">
        <v>45</v>
      </c>
      <c r="X106" s="222"/>
      <c r="Y106" s="200" t="s">
        <v>57</v>
      </c>
      <c r="Z106" s="200">
        <v>44.88</v>
      </c>
      <c r="AA106" s="228"/>
    </row>
    <row r="107" spans="1:27" ht="13.5" thickBot="1" x14ac:dyDescent="0.25">
      <c r="A107" s="274" t="s">
        <v>26</v>
      </c>
      <c r="B107" s="216">
        <f>(B106-B92)</f>
        <v>2.5</v>
      </c>
      <c r="C107" s="217">
        <f t="shared" ref="C107:W107" si="42">(C106-C92)</f>
        <v>2</v>
      </c>
      <c r="D107" s="217">
        <f t="shared" si="42"/>
        <v>2</v>
      </c>
      <c r="E107" s="217">
        <f t="shared" si="42"/>
        <v>2</v>
      </c>
      <c r="F107" s="217">
        <f t="shared" si="42"/>
        <v>1.5</v>
      </c>
      <c r="G107" s="217">
        <f t="shared" si="42"/>
        <v>2</v>
      </c>
      <c r="H107" s="217">
        <f t="shared" si="42"/>
        <v>2</v>
      </c>
      <c r="I107" s="217">
        <f t="shared" si="42"/>
        <v>1.5</v>
      </c>
      <c r="J107" s="217">
        <f t="shared" si="42"/>
        <v>2</v>
      </c>
      <c r="K107" s="416">
        <f t="shared" si="42"/>
        <v>2</v>
      </c>
      <c r="L107" s="216">
        <f t="shared" si="42"/>
        <v>2.5</v>
      </c>
      <c r="M107" s="217">
        <f t="shared" si="42"/>
        <v>2</v>
      </c>
      <c r="N107" s="217">
        <f t="shared" si="42"/>
        <v>2</v>
      </c>
      <c r="O107" s="217">
        <f t="shared" si="42"/>
        <v>2</v>
      </c>
      <c r="P107" s="217">
        <f t="shared" si="42"/>
        <v>2</v>
      </c>
      <c r="Q107" s="416">
        <f t="shared" si="42"/>
        <v>2</v>
      </c>
      <c r="R107" s="216">
        <f t="shared" si="42"/>
        <v>2.5</v>
      </c>
      <c r="S107" s="217">
        <f t="shared" si="42"/>
        <v>2.5</v>
      </c>
      <c r="T107" s="217">
        <f t="shared" si="42"/>
        <v>2</v>
      </c>
      <c r="U107" s="217">
        <f t="shared" si="42"/>
        <v>2</v>
      </c>
      <c r="V107" s="217">
        <f t="shared" si="42"/>
        <v>2</v>
      </c>
      <c r="W107" s="410">
        <f t="shared" si="42"/>
        <v>2</v>
      </c>
      <c r="X107" s="223"/>
      <c r="Y107" s="200" t="s">
        <v>57</v>
      </c>
      <c r="Z107" s="200">
        <f>Z106-Z92</f>
        <v>1.7899999999999991</v>
      </c>
    </row>
    <row r="108" spans="1:27" x14ac:dyDescent="0.2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ht="13.5" thickBot="1" x14ac:dyDescent="0.25"/>
    <row r="110" spans="1:27" ht="13.5" thickBot="1" x14ac:dyDescent="0.25">
      <c r="A110" s="230" t="s">
        <v>139</v>
      </c>
      <c r="B110" s="1140" t="s">
        <v>53</v>
      </c>
      <c r="C110" s="1141"/>
      <c r="D110" s="1141"/>
      <c r="E110" s="1141"/>
      <c r="F110" s="1141"/>
      <c r="G110" s="1141"/>
      <c r="H110" s="1141"/>
      <c r="I110" s="1141"/>
      <c r="J110" s="1137" t="s">
        <v>140</v>
      </c>
      <c r="K110" s="1138"/>
      <c r="L110" s="1138"/>
      <c r="M110" s="1138"/>
      <c r="N110" s="1140" t="s">
        <v>63</v>
      </c>
      <c r="O110" s="1141"/>
      <c r="P110" s="1141"/>
      <c r="Q110" s="1141"/>
      <c r="R110" s="1142"/>
      <c r="S110" s="1140" t="s">
        <v>64</v>
      </c>
      <c r="T110" s="1141"/>
      <c r="U110" s="1141"/>
      <c r="V110" s="1141"/>
      <c r="W110" s="1142"/>
      <c r="X110" s="298" t="s">
        <v>55</v>
      </c>
    </row>
    <row r="111" spans="1:27" x14ac:dyDescent="0.2">
      <c r="A111" s="231" t="s">
        <v>54</v>
      </c>
      <c r="B111" s="324">
        <v>1</v>
      </c>
      <c r="C111" s="325">
        <v>2</v>
      </c>
      <c r="D111" s="325">
        <v>3</v>
      </c>
      <c r="E111" s="325">
        <v>4</v>
      </c>
      <c r="F111" s="325">
        <v>5</v>
      </c>
      <c r="G111" s="325">
        <v>6</v>
      </c>
      <c r="H111" s="325">
        <v>7</v>
      </c>
      <c r="I111" s="347">
        <v>8</v>
      </c>
      <c r="J111" s="324">
        <v>1</v>
      </c>
      <c r="K111" s="325">
        <v>2</v>
      </c>
      <c r="L111" s="325">
        <v>3</v>
      </c>
      <c r="M111" s="326">
        <v>4</v>
      </c>
      <c r="N111" s="324">
        <v>1</v>
      </c>
      <c r="O111" s="325">
        <v>2</v>
      </c>
      <c r="P111" s="325">
        <v>3</v>
      </c>
      <c r="Q111" s="325">
        <v>4</v>
      </c>
      <c r="R111" s="326">
        <v>5</v>
      </c>
      <c r="S111" s="478">
        <v>1</v>
      </c>
      <c r="T111" s="325">
        <v>2</v>
      </c>
      <c r="U111" s="325">
        <v>3</v>
      </c>
      <c r="V111" s="325">
        <v>4</v>
      </c>
      <c r="W111" s="326">
        <v>5</v>
      </c>
      <c r="X111" s="450">
        <v>852</v>
      </c>
    </row>
    <row r="112" spans="1:27" ht="13.5" thickBot="1" x14ac:dyDescent="0.25">
      <c r="A112" s="231" t="s">
        <v>2</v>
      </c>
      <c r="B112" s="453">
        <v>1</v>
      </c>
      <c r="C112" s="461">
        <v>2</v>
      </c>
      <c r="D112" s="449">
        <v>3</v>
      </c>
      <c r="E112" s="449">
        <v>3</v>
      </c>
      <c r="F112" s="455">
        <v>4</v>
      </c>
      <c r="G112" s="455">
        <v>4</v>
      </c>
      <c r="H112" s="460">
        <v>5</v>
      </c>
      <c r="I112" s="484">
        <v>5</v>
      </c>
      <c r="J112" s="489">
        <v>6</v>
      </c>
      <c r="K112" s="469">
        <v>6</v>
      </c>
      <c r="L112" s="470">
        <v>7</v>
      </c>
      <c r="M112" s="469">
        <v>6</v>
      </c>
      <c r="N112" s="422">
        <v>1</v>
      </c>
      <c r="O112" s="485">
        <v>2</v>
      </c>
      <c r="P112" s="424">
        <v>3</v>
      </c>
      <c r="Q112" s="465">
        <v>4</v>
      </c>
      <c r="R112" s="491">
        <v>5</v>
      </c>
      <c r="S112" s="422">
        <v>1</v>
      </c>
      <c r="T112" s="426">
        <v>2</v>
      </c>
      <c r="U112" s="424">
        <v>3</v>
      </c>
      <c r="V112" s="465">
        <v>4</v>
      </c>
      <c r="W112" s="425">
        <v>5</v>
      </c>
      <c r="X112" s="451" t="s">
        <v>0</v>
      </c>
    </row>
    <row r="113" spans="1:44" x14ac:dyDescent="0.2">
      <c r="A113" s="236" t="s">
        <v>3</v>
      </c>
      <c r="B113" s="456">
        <v>900</v>
      </c>
      <c r="C113" s="457">
        <v>900</v>
      </c>
      <c r="D113" s="457">
        <v>900</v>
      </c>
      <c r="E113" s="457">
        <v>900</v>
      </c>
      <c r="F113" s="457">
        <v>900</v>
      </c>
      <c r="G113" s="457">
        <v>900</v>
      </c>
      <c r="H113" s="457">
        <v>900</v>
      </c>
      <c r="I113" s="458">
        <v>900</v>
      </c>
      <c r="J113" s="417">
        <v>900</v>
      </c>
      <c r="K113" s="418">
        <v>900</v>
      </c>
      <c r="L113" s="419">
        <v>900</v>
      </c>
      <c r="M113" s="418">
        <v>900</v>
      </c>
      <c r="N113" s="417">
        <v>900</v>
      </c>
      <c r="O113" s="418">
        <v>900</v>
      </c>
      <c r="P113" s="418">
        <v>900</v>
      </c>
      <c r="Q113" s="418">
        <v>900</v>
      </c>
      <c r="R113" s="420">
        <v>900</v>
      </c>
      <c r="S113" s="486">
        <v>900</v>
      </c>
      <c r="T113" s="418">
        <v>900</v>
      </c>
      <c r="U113" s="418">
        <v>900</v>
      </c>
      <c r="V113" s="418">
        <v>900</v>
      </c>
      <c r="W113" s="420">
        <v>900</v>
      </c>
      <c r="X113" s="452">
        <v>900</v>
      </c>
      <c r="Y113" s="328"/>
      <c r="Z113" s="329"/>
      <c r="AA113" s="329"/>
    </row>
    <row r="114" spans="1:44" x14ac:dyDescent="0.2">
      <c r="A114" s="242" t="s">
        <v>6</v>
      </c>
      <c r="B114" s="243">
        <v>853</v>
      </c>
      <c r="C114" s="244">
        <v>890</v>
      </c>
      <c r="D114" s="244">
        <v>877</v>
      </c>
      <c r="E114" s="244">
        <v>886</v>
      </c>
      <c r="F114" s="244">
        <v>906</v>
      </c>
      <c r="G114" s="244">
        <v>877</v>
      </c>
      <c r="H114" s="244">
        <v>895</v>
      </c>
      <c r="I114" s="287">
        <v>926</v>
      </c>
      <c r="J114" s="243">
        <v>905</v>
      </c>
      <c r="K114" s="244">
        <v>954</v>
      </c>
      <c r="L114" s="287">
        <v>930</v>
      </c>
      <c r="M114" s="244">
        <v>917</v>
      </c>
      <c r="N114" s="243">
        <v>847</v>
      </c>
      <c r="O114" s="244">
        <v>886</v>
      </c>
      <c r="P114" s="244">
        <v>906</v>
      </c>
      <c r="Q114" s="244">
        <v>911</v>
      </c>
      <c r="R114" s="245">
        <v>905</v>
      </c>
      <c r="S114" s="246">
        <v>792</v>
      </c>
      <c r="T114" s="244">
        <v>814</v>
      </c>
      <c r="U114" s="244">
        <v>901</v>
      </c>
      <c r="V114" s="244">
        <v>879</v>
      </c>
      <c r="W114" s="245">
        <v>933</v>
      </c>
      <c r="X114" s="397">
        <v>889</v>
      </c>
      <c r="Z114" s="329"/>
      <c r="AA114" s="329"/>
    </row>
    <row r="115" spans="1:44" x14ac:dyDescent="0.2">
      <c r="A115" s="231" t="s">
        <v>7</v>
      </c>
      <c r="B115" s="247">
        <v>74.400000000000006</v>
      </c>
      <c r="C115" s="248">
        <v>58.1</v>
      </c>
      <c r="D115" s="248">
        <v>80</v>
      </c>
      <c r="E115" s="248">
        <v>81.599999999999994</v>
      </c>
      <c r="F115" s="248">
        <v>93.3</v>
      </c>
      <c r="G115" s="248">
        <v>88.2</v>
      </c>
      <c r="H115" s="248">
        <v>87.2</v>
      </c>
      <c r="I115" s="288">
        <v>84.6</v>
      </c>
      <c r="J115" s="247">
        <v>81.599999999999994</v>
      </c>
      <c r="K115" s="248">
        <v>88.2</v>
      </c>
      <c r="L115" s="288">
        <v>86.4</v>
      </c>
      <c r="M115" s="248">
        <v>90.9</v>
      </c>
      <c r="N115" s="247">
        <v>69.400000000000006</v>
      </c>
      <c r="O115" s="248">
        <v>77.099999999999994</v>
      </c>
      <c r="P115" s="248">
        <v>77.5</v>
      </c>
      <c r="Q115" s="248">
        <v>82.4</v>
      </c>
      <c r="R115" s="249">
        <v>82.4</v>
      </c>
      <c r="S115" s="250">
        <v>72.2</v>
      </c>
      <c r="T115" s="248">
        <v>81.8</v>
      </c>
      <c r="U115" s="248">
        <v>89.5</v>
      </c>
      <c r="V115" s="248">
        <v>90</v>
      </c>
      <c r="W115" s="249">
        <v>94.4</v>
      </c>
      <c r="X115" s="398">
        <v>77.2</v>
      </c>
      <c r="Y115" s="336"/>
      <c r="Z115" s="210"/>
      <c r="AA115" s="210"/>
    </row>
    <row r="116" spans="1:44" x14ac:dyDescent="0.2">
      <c r="A116" s="231" t="s">
        <v>8</v>
      </c>
      <c r="B116" s="252">
        <v>8.2000000000000003E-2</v>
      </c>
      <c r="C116" s="253">
        <v>8.7999999999999995E-2</v>
      </c>
      <c r="D116" s="253">
        <v>7.0999999999999994E-2</v>
      </c>
      <c r="E116" s="253">
        <v>7.2999999999999995E-2</v>
      </c>
      <c r="F116" s="253">
        <v>5.8999999999999997E-2</v>
      </c>
      <c r="G116" s="253">
        <v>5.8000000000000003E-2</v>
      </c>
      <c r="H116" s="253">
        <v>0.06</v>
      </c>
      <c r="I116" s="290">
        <v>6.9000000000000006E-2</v>
      </c>
      <c r="J116" s="252">
        <v>7.2999999999999995E-2</v>
      </c>
      <c r="K116" s="253">
        <v>7.0999999999999994E-2</v>
      </c>
      <c r="L116" s="290">
        <v>8.4000000000000005E-2</v>
      </c>
      <c r="M116" s="253">
        <v>0.06</v>
      </c>
      <c r="N116" s="252">
        <v>0.106</v>
      </c>
      <c r="O116" s="253">
        <v>8.6999999999999994E-2</v>
      </c>
      <c r="P116" s="253">
        <v>8.6999999999999994E-2</v>
      </c>
      <c r="Q116" s="253">
        <v>7.0999999999999994E-2</v>
      </c>
      <c r="R116" s="254">
        <v>6.9000000000000006E-2</v>
      </c>
      <c r="S116" s="255">
        <v>0.115</v>
      </c>
      <c r="T116" s="253">
        <v>7.5999999999999998E-2</v>
      </c>
      <c r="U116" s="253">
        <v>6.4000000000000001E-2</v>
      </c>
      <c r="V116" s="253">
        <v>6.3E-2</v>
      </c>
      <c r="W116" s="254">
        <v>5.6000000000000001E-2</v>
      </c>
      <c r="X116" s="399">
        <v>8.3000000000000004E-2</v>
      </c>
      <c r="Y116" s="336"/>
      <c r="Z116" s="371"/>
      <c r="AA116" s="371"/>
    </row>
    <row r="117" spans="1:44" x14ac:dyDescent="0.2">
      <c r="A117" s="242" t="s">
        <v>1</v>
      </c>
      <c r="B117" s="257">
        <f>B114/B113*100-100</f>
        <v>-5.2222222222222143</v>
      </c>
      <c r="C117" s="258">
        <f t="shared" ref="C117:E117" si="43">C114/C113*100-100</f>
        <v>-1.1111111111111143</v>
      </c>
      <c r="D117" s="258">
        <f t="shared" si="43"/>
        <v>-2.5555555555555571</v>
      </c>
      <c r="E117" s="258">
        <f t="shared" si="43"/>
        <v>-1.5555555555555571</v>
      </c>
      <c r="F117" s="258">
        <f>F114/F113*100-100</f>
        <v>0.66666666666665719</v>
      </c>
      <c r="G117" s="258">
        <f t="shared" ref="G117:I117" si="44">G114/G113*100-100</f>
        <v>-2.5555555555555571</v>
      </c>
      <c r="H117" s="258">
        <f t="shared" si="44"/>
        <v>-0.55555555555555713</v>
      </c>
      <c r="I117" s="315">
        <f t="shared" si="44"/>
        <v>2.8888888888888999</v>
      </c>
      <c r="J117" s="257">
        <f>J114/J113*100-100</f>
        <v>0.55555555555555713</v>
      </c>
      <c r="K117" s="258">
        <f>K114/K113*100-100</f>
        <v>6</v>
      </c>
      <c r="L117" s="315">
        <f>L114/L113*100-100</f>
        <v>3.3333333333333428</v>
      </c>
      <c r="M117" s="258">
        <f t="shared" ref="M117" si="45">M114/M113*100-100</f>
        <v>1.8888888888888999</v>
      </c>
      <c r="N117" s="257">
        <f t="shared" ref="N117:X117" si="46">N114/N113*100-100</f>
        <v>-5.8888888888888857</v>
      </c>
      <c r="O117" s="258">
        <f t="shared" si="46"/>
        <v>-1.5555555555555571</v>
      </c>
      <c r="P117" s="258">
        <f t="shared" si="46"/>
        <v>0.66666666666665719</v>
      </c>
      <c r="Q117" s="258">
        <f t="shared" si="46"/>
        <v>1.2222222222222143</v>
      </c>
      <c r="R117" s="259">
        <f t="shared" si="46"/>
        <v>0.55555555555555713</v>
      </c>
      <c r="S117" s="260">
        <f t="shared" si="46"/>
        <v>-12</v>
      </c>
      <c r="T117" s="258">
        <f t="shared" si="46"/>
        <v>-9.5555555555555571</v>
      </c>
      <c r="U117" s="258">
        <f t="shared" si="46"/>
        <v>0.11111111111110006</v>
      </c>
      <c r="V117" s="258">
        <f t="shared" si="46"/>
        <v>-2.3333333333333286</v>
      </c>
      <c r="W117" s="259">
        <f t="shared" si="46"/>
        <v>3.6666666666666572</v>
      </c>
      <c r="X117" s="390">
        <f t="shared" si="46"/>
        <v>-1.2222222222222285</v>
      </c>
      <c r="Z117" s="371"/>
      <c r="AA117" s="371"/>
    </row>
    <row r="118" spans="1:44" ht="13.5" thickBot="1" x14ac:dyDescent="0.25">
      <c r="A118" s="261" t="s">
        <v>27</v>
      </c>
      <c r="B118" s="220">
        <f>B114-B100</f>
        <v>122</v>
      </c>
      <c r="C118" s="221">
        <f t="shared" ref="C118:W118" si="47">C114-C100</f>
        <v>122</v>
      </c>
      <c r="D118" s="221">
        <f t="shared" si="47"/>
        <v>98</v>
      </c>
      <c r="E118" s="221">
        <f t="shared" si="47"/>
        <v>96</v>
      </c>
      <c r="F118" s="221">
        <f t="shared" si="47"/>
        <v>91</v>
      </c>
      <c r="G118" s="221">
        <f t="shared" si="47"/>
        <v>95</v>
      </c>
      <c r="H118" s="221">
        <f t="shared" si="47"/>
        <v>82</v>
      </c>
      <c r="I118" s="348">
        <f t="shared" si="47"/>
        <v>100</v>
      </c>
      <c r="J118" s="220">
        <f>J114-W100</f>
        <v>74</v>
      </c>
      <c r="K118" s="221">
        <f>K114-Q100</f>
        <v>128</v>
      </c>
      <c r="L118" s="348">
        <f>L114-J100</f>
        <v>113</v>
      </c>
      <c r="M118" s="221">
        <f>M114-K100</f>
        <v>71</v>
      </c>
      <c r="N118" s="220">
        <f t="shared" si="47"/>
        <v>49</v>
      </c>
      <c r="O118" s="221">
        <f t="shared" si="47"/>
        <v>80</v>
      </c>
      <c r="P118" s="221">
        <f t="shared" si="47"/>
        <v>102</v>
      </c>
      <c r="Q118" s="221">
        <f t="shared" si="47"/>
        <v>85</v>
      </c>
      <c r="R118" s="226">
        <f t="shared" si="47"/>
        <v>185</v>
      </c>
      <c r="S118" s="380">
        <f t="shared" si="47"/>
        <v>59</v>
      </c>
      <c r="T118" s="221">
        <f t="shared" si="47"/>
        <v>23</v>
      </c>
      <c r="U118" s="221">
        <f t="shared" si="47"/>
        <v>116</v>
      </c>
      <c r="V118" s="221">
        <f t="shared" si="47"/>
        <v>57</v>
      </c>
      <c r="W118" s="226">
        <f t="shared" si="47"/>
        <v>102</v>
      </c>
      <c r="X118" s="400">
        <f>X114-X99</f>
        <v>79</v>
      </c>
      <c r="Y118" s="336"/>
      <c r="Z118" s="210"/>
      <c r="AA118" s="371"/>
    </row>
    <row r="119" spans="1:44" x14ac:dyDescent="0.2">
      <c r="A119" s="266" t="s">
        <v>51</v>
      </c>
      <c r="B119" s="267">
        <v>527</v>
      </c>
      <c r="C119" s="268">
        <v>420</v>
      </c>
      <c r="D119" s="268">
        <v>514</v>
      </c>
      <c r="E119" s="268">
        <v>514</v>
      </c>
      <c r="F119" s="268">
        <v>401</v>
      </c>
      <c r="G119" s="268">
        <v>399</v>
      </c>
      <c r="H119" s="268">
        <v>523</v>
      </c>
      <c r="I119" s="323">
        <v>526</v>
      </c>
      <c r="J119" s="362">
        <v>284</v>
      </c>
      <c r="K119" s="321">
        <v>303</v>
      </c>
      <c r="L119" s="487">
        <v>207</v>
      </c>
      <c r="M119" s="321">
        <v>504</v>
      </c>
      <c r="N119" s="362">
        <v>476</v>
      </c>
      <c r="O119" s="321">
        <v>469</v>
      </c>
      <c r="P119" s="321">
        <v>527</v>
      </c>
      <c r="Q119" s="321">
        <v>454</v>
      </c>
      <c r="R119" s="445">
        <v>457</v>
      </c>
      <c r="S119" s="488">
        <v>243</v>
      </c>
      <c r="T119" s="321">
        <v>581</v>
      </c>
      <c r="U119" s="321">
        <v>508</v>
      </c>
      <c r="V119" s="321">
        <v>530</v>
      </c>
      <c r="W119" s="445">
        <v>479</v>
      </c>
      <c r="X119" s="270">
        <f>SUM(B119:W119)</f>
        <v>9846</v>
      </c>
      <c r="Y119" s="200" t="s">
        <v>56</v>
      </c>
      <c r="Z119" s="271">
        <f>X105-X119</f>
        <v>7</v>
      </c>
      <c r="AA119" s="292">
        <f>Z119/X105</f>
        <v>7.1044351974018064E-4</v>
      </c>
    </row>
    <row r="120" spans="1:44" x14ac:dyDescent="0.2">
      <c r="A120" s="273" t="s">
        <v>28</v>
      </c>
      <c r="B120" s="218">
        <v>52</v>
      </c>
      <c r="C120" s="275">
        <v>49.5</v>
      </c>
      <c r="D120" s="275">
        <v>49.5</v>
      </c>
      <c r="E120" s="275">
        <v>49.5</v>
      </c>
      <c r="F120" s="275">
        <v>48.5</v>
      </c>
      <c r="G120" s="275">
        <v>49</v>
      </c>
      <c r="H120" s="275">
        <v>48.5</v>
      </c>
      <c r="I120" s="322">
        <v>48</v>
      </c>
      <c r="J120" s="218">
        <v>47.5</v>
      </c>
      <c r="K120" s="275">
        <v>47</v>
      </c>
      <c r="L120" s="322">
        <v>47</v>
      </c>
      <c r="M120" s="275">
        <v>47.5</v>
      </c>
      <c r="N120" s="218">
        <v>52</v>
      </c>
      <c r="O120" s="275">
        <v>49.5</v>
      </c>
      <c r="P120" s="275">
        <v>49</v>
      </c>
      <c r="Q120" s="275">
        <v>48</v>
      </c>
      <c r="R120" s="219">
        <v>48</v>
      </c>
      <c r="S120" s="379">
        <v>52</v>
      </c>
      <c r="T120" s="275">
        <v>50.5</v>
      </c>
      <c r="U120" s="275">
        <v>49</v>
      </c>
      <c r="V120" s="275">
        <v>48.5</v>
      </c>
      <c r="W120" s="219">
        <v>47</v>
      </c>
      <c r="X120" s="222"/>
      <c r="Y120" s="200" t="s">
        <v>57</v>
      </c>
      <c r="Z120" s="200">
        <v>46.03</v>
      </c>
      <c r="AA120" s="228"/>
    </row>
    <row r="121" spans="1:44" ht="13.5" thickBot="1" x14ac:dyDescent="0.25">
      <c r="A121" s="274" t="s">
        <v>26</v>
      </c>
      <c r="B121" s="216">
        <f>(B120-B106)</f>
        <v>2.5</v>
      </c>
      <c r="C121" s="217">
        <f t="shared" ref="C121:I121" si="48">(C120-C106)</f>
        <v>2</v>
      </c>
      <c r="D121" s="217">
        <v>2.5</v>
      </c>
      <c r="E121" s="217">
        <v>2</v>
      </c>
      <c r="F121" s="217">
        <f t="shared" si="48"/>
        <v>2</v>
      </c>
      <c r="G121" s="217">
        <f t="shared" si="48"/>
        <v>2</v>
      </c>
      <c r="H121" s="217">
        <f t="shared" si="48"/>
        <v>2.5</v>
      </c>
      <c r="I121" s="416">
        <f t="shared" si="48"/>
        <v>2</v>
      </c>
      <c r="J121" s="216">
        <f>(J120-W106)</f>
        <v>2.5</v>
      </c>
      <c r="K121" s="217">
        <f>(K120-Q106)</f>
        <v>1.5</v>
      </c>
      <c r="L121" s="416">
        <f t="shared" ref="L121:R121" si="49">(L120-J106)</f>
        <v>1.5</v>
      </c>
      <c r="M121" s="217">
        <f t="shared" si="49"/>
        <v>2.5</v>
      </c>
      <c r="N121" s="471">
        <f t="shared" si="49"/>
        <v>2.5</v>
      </c>
      <c r="O121" s="217">
        <f t="shared" si="49"/>
        <v>2</v>
      </c>
      <c r="P121" s="217">
        <f t="shared" si="49"/>
        <v>2</v>
      </c>
      <c r="Q121" s="217">
        <f t="shared" si="49"/>
        <v>2</v>
      </c>
      <c r="R121" s="410">
        <f t="shared" si="49"/>
        <v>2</v>
      </c>
      <c r="S121" s="483">
        <f>(S120-R106)</f>
        <v>3</v>
      </c>
      <c r="T121" s="217">
        <f>(T120-S106)</f>
        <v>2.5</v>
      </c>
      <c r="U121" s="217">
        <f>(U120-T106)</f>
        <v>2</v>
      </c>
      <c r="V121" s="217">
        <f>(V120-U106)</f>
        <v>2.5</v>
      </c>
      <c r="W121" s="410">
        <f>(W120-V106)</f>
        <v>2</v>
      </c>
      <c r="X121" s="223"/>
      <c r="Y121" s="200" t="s">
        <v>57</v>
      </c>
      <c r="Z121" s="200">
        <f>Z120-Z106</f>
        <v>1.1499999999999986</v>
      </c>
    </row>
    <row r="122" spans="1:44" x14ac:dyDescent="0.2">
      <c r="E122" s="200">
        <v>49.5</v>
      </c>
      <c r="H122" s="200">
        <v>48.5</v>
      </c>
      <c r="I122" s="200">
        <v>48</v>
      </c>
      <c r="J122" s="200" t="s">
        <v>149</v>
      </c>
      <c r="K122" s="200" t="s">
        <v>150</v>
      </c>
      <c r="L122" s="200" t="s">
        <v>151</v>
      </c>
      <c r="P122" s="200">
        <v>49</v>
      </c>
      <c r="V122" s="200">
        <v>48.5</v>
      </c>
    </row>
    <row r="123" spans="1:44" x14ac:dyDescent="0.2">
      <c r="J123" s="200">
        <v>47.5</v>
      </c>
    </row>
    <row r="124" spans="1:44" s="496" customFormat="1" ht="13.5" thickBot="1" x14ac:dyDescent="0.25"/>
    <row r="125" spans="1:44" ht="13.5" customHeight="1" thickBot="1" x14ac:dyDescent="0.25">
      <c r="A125" s="230" t="s">
        <v>152</v>
      </c>
      <c r="B125" s="1140" t="s">
        <v>53</v>
      </c>
      <c r="C125" s="1141"/>
      <c r="D125" s="1141"/>
      <c r="E125" s="1141"/>
      <c r="F125" s="1141"/>
      <c r="G125" s="1141"/>
      <c r="H125" s="1141"/>
      <c r="I125" s="1141"/>
      <c r="J125" s="1137" t="s">
        <v>140</v>
      </c>
      <c r="K125" s="1138"/>
      <c r="L125" s="1138"/>
      <c r="M125" s="1138"/>
      <c r="N125" s="1140" t="s">
        <v>63</v>
      </c>
      <c r="O125" s="1141"/>
      <c r="P125" s="1141"/>
      <c r="Q125" s="1141"/>
      <c r="R125" s="1142"/>
      <c r="S125" s="1140" t="s">
        <v>64</v>
      </c>
      <c r="T125" s="1141"/>
      <c r="U125" s="1141"/>
      <c r="V125" s="1141"/>
      <c r="W125" s="1142"/>
      <c r="X125" s="298" t="s">
        <v>55</v>
      </c>
      <c r="AD125" s="1170" t="s">
        <v>153</v>
      </c>
      <c r="AE125" s="1171"/>
      <c r="AF125" s="1171"/>
      <c r="AG125" s="1172"/>
      <c r="AJ125" s="1169" t="s">
        <v>161</v>
      </c>
      <c r="AK125" s="1169"/>
      <c r="AL125" s="1169"/>
      <c r="AM125" s="1169"/>
      <c r="AO125" s="1169" t="s">
        <v>180</v>
      </c>
      <c r="AP125" s="1169"/>
      <c r="AQ125" s="1169"/>
      <c r="AR125" s="1169"/>
    </row>
    <row r="126" spans="1:44" ht="12" customHeight="1" thickBot="1" x14ac:dyDescent="0.25">
      <c r="A126" s="231" t="s">
        <v>54</v>
      </c>
      <c r="B126" s="497">
        <v>1</v>
      </c>
      <c r="C126" s="280">
        <v>2</v>
      </c>
      <c r="D126" s="280">
        <v>3</v>
      </c>
      <c r="E126" s="498">
        <v>4</v>
      </c>
      <c r="F126" s="497">
        <v>5</v>
      </c>
      <c r="G126" s="280">
        <v>6</v>
      </c>
      <c r="H126" s="280">
        <v>7</v>
      </c>
      <c r="I126" s="499">
        <v>8</v>
      </c>
      <c r="J126" s="497">
        <v>1</v>
      </c>
      <c r="K126" s="280">
        <v>2</v>
      </c>
      <c r="L126" s="280">
        <v>3</v>
      </c>
      <c r="M126" s="499">
        <v>4</v>
      </c>
      <c r="N126" s="497">
        <v>1</v>
      </c>
      <c r="O126" s="280">
        <v>2</v>
      </c>
      <c r="P126" s="280">
        <v>3</v>
      </c>
      <c r="Q126" s="280">
        <v>4</v>
      </c>
      <c r="R126" s="499">
        <v>5</v>
      </c>
      <c r="S126" s="279">
        <v>1</v>
      </c>
      <c r="T126" s="280">
        <v>2</v>
      </c>
      <c r="U126" s="280">
        <v>3</v>
      </c>
      <c r="V126" s="280">
        <v>4</v>
      </c>
      <c r="W126" s="499">
        <v>5</v>
      </c>
      <c r="X126" s="450">
        <v>725</v>
      </c>
      <c r="AD126" s="492" t="s">
        <v>154</v>
      </c>
      <c r="AE126" s="437" t="s">
        <v>155</v>
      </c>
      <c r="AF126" s="437" t="s">
        <v>52</v>
      </c>
      <c r="AG126" s="437" t="s">
        <v>170</v>
      </c>
      <c r="AJ126" s="494" t="s">
        <v>162</v>
      </c>
      <c r="AK126" s="437" t="s">
        <v>155</v>
      </c>
      <c r="AL126" s="437" t="s">
        <v>52</v>
      </c>
      <c r="AM126" s="437" t="s">
        <v>170</v>
      </c>
      <c r="AO126" s="494" t="s">
        <v>171</v>
      </c>
      <c r="AP126" s="437" t="s">
        <v>155</v>
      </c>
      <c r="AQ126" s="437" t="s">
        <v>52</v>
      </c>
      <c r="AR126" s="437" t="s">
        <v>170</v>
      </c>
    </row>
    <row r="127" spans="1:44" ht="13.5" thickBot="1" x14ac:dyDescent="0.25">
      <c r="A127" s="231" t="s">
        <v>2</v>
      </c>
      <c r="B127" s="500">
        <v>4</v>
      </c>
      <c r="C127" s="501">
        <v>3</v>
      </c>
      <c r="D127" s="502">
        <v>2</v>
      </c>
      <c r="E127" s="503">
        <v>1</v>
      </c>
      <c r="F127" s="503">
        <v>1</v>
      </c>
      <c r="G127" s="502">
        <v>2</v>
      </c>
      <c r="H127" s="501">
        <v>3</v>
      </c>
      <c r="I127" s="504">
        <v>4</v>
      </c>
      <c r="J127" s="503">
        <v>1</v>
      </c>
      <c r="K127" s="502">
        <v>2</v>
      </c>
      <c r="L127" s="501">
        <v>3</v>
      </c>
      <c r="M127" s="504">
        <v>4</v>
      </c>
      <c r="N127" s="503">
        <v>1</v>
      </c>
      <c r="O127" s="505">
        <v>2</v>
      </c>
      <c r="P127" s="501">
        <v>3</v>
      </c>
      <c r="Q127" s="504">
        <v>4</v>
      </c>
      <c r="R127" s="506">
        <v>5</v>
      </c>
      <c r="S127" s="503">
        <v>1</v>
      </c>
      <c r="T127" s="505">
        <v>2</v>
      </c>
      <c r="U127" s="501">
        <v>3</v>
      </c>
      <c r="V127" s="504">
        <v>4</v>
      </c>
      <c r="W127" s="507">
        <v>5</v>
      </c>
      <c r="X127" s="451" t="s">
        <v>0</v>
      </c>
      <c r="AD127" s="437">
        <v>1</v>
      </c>
      <c r="AE127" s="437">
        <v>780</v>
      </c>
      <c r="AF127" s="437">
        <v>241</v>
      </c>
      <c r="AG127" s="437">
        <v>49.5</v>
      </c>
      <c r="AJ127" s="437">
        <v>1</v>
      </c>
      <c r="AK127" s="437">
        <v>810</v>
      </c>
      <c r="AL127" s="437">
        <v>402</v>
      </c>
      <c r="AM127" s="437">
        <v>52</v>
      </c>
      <c r="AO127" s="437">
        <v>1</v>
      </c>
      <c r="AP127" s="437">
        <v>890</v>
      </c>
      <c r="AQ127" s="437">
        <v>402</v>
      </c>
      <c r="AR127" s="437">
        <v>50</v>
      </c>
    </row>
    <row r="128" spans="1:44" x14ac:dyDescent="0.2">
      <c r="A128" s="236" t="s">
        <v>3</v>
      </c>
      <c r="B128" s="417">
        <v>990</v>
      </c>
      <c r="C128" s="418">
        <v>990</v>
      </c>
      <c r="D128" s="418">
        <v>990</v>
      </c>
      <c r="E128" s="419">
        <v>990</v>
      </c>
      <c r="F128" s="417">
        <v>990</v>
      </c>
      <c r="G128" s="418">
        <v>990</v>
      </c>
      <c r="H128" s="418">
        <v>990</v>
      </c>
      <c r="I128" s="420">
        <v>990</v>
      </c>
      <c r="J128" s="417">
        <v>990</v>
      </c>
      <c r="K128" s="418">
        <v>990</v>
      </c>
      <c r="L128" s="418">
        <v>990</v>
      </c>
      <c r="M128" s="419">
        <v>990</v>
      </c>
      <c r="N128" s="417">
        <v>990</v>
      </c>
      <c r="O128" s="418">
        <v>990</v>
      </c>
      <c r="P128" s="418">
        <v>990</v>
      </c>
      <c r="Q128" s="418">
        <v>990</v>
      </c>
      <c r="R128" s="420">
        <v>990</v>
      </c>
      <c r="S128" s="486">
        <v>990</v>
      </c>
      <c r="T128" s="418">
        <v>990</v>
      </c>
      <c r="U128" s="418">
        <v>990</v>
      </c>
      <c r="V128" s="418">
        <v>990</v>
      </c>
      <c r="W128" s="420">
        <v>990</v>
      </c>
      <c r="X128" s="452">
        <v>990</v>
      </c>
      <c r="Y128" s="328"/>
      <c r="Z128" s="329"/>
      <c r="AA128" s="329"/>
      <c r="AD128" s="437">
        <v>2</v>
      </c>
      <c r="AE128" s="437" t="s">
        <v>156</v>
      </c>
      <c r="AF128" s="437">
        <v>579</v>
      </c>
      <c r="AG128" s="437">
        <v>49</v>
      </c>
      <c r="AJ128" s="437">
        <v>2</v>
      </c>
      <c r="AK128" s="437" t="s">
        <v>163</v>
      </c>
      <c r="AL128" s="437">
        <v>527</v>
      </c>
      <c r="AM128" s="437">
        <v>51</v>
      </c>
      <c r="AO128" s="437">
        <v>2</v>
      </c>
      <c r="AP128" s="437" t="s">
        <v>172</v>
      </c>
      <c r="AQ128" s="437">
        <v>527</v>
      </c>
      <c r="AR128" s="437">
        <v>48.5</v>
      </c>
    </row>
    <row r="129" spans="1:44" x14ac:dyDescent="0.2">
      <c r="A129" s="242" t="s">
        <v>6</v>
      </c>
      <c r="B129" s="243">
        <v>1030</v>
      </c>
      <c r="C129" s="244">
        <v>1007</v>
      </c>
      <c r="D129" s="244">
        <v>928</v>
      </c>
      <c r="E129" s="287">
        <v>852</v>
      </c>
      <c r="F129" s="243">
        <v>937</v>
      </c>
      <c r="G129" s="244">
        <v>967</v>
      </c>
      <c r="H129" s="244">
        <v>1006</v>
      </c>
      <c r="I129" s="245">
        <v>1028</v>
      </c>
      <c r="J129" s="243">
        <v>895</v>
      </c>
      <c r="K129" s="244">
        <v>935</v>
      </c>
      <c r="L129" s="244">
        <v>982</v>
      </c>
      <c r="M129" s="287">
        <v>1047</v>
      </c>
      <c r="N129" s="243">
        <v>846</v>
      </c>
      <c r="O129" s="244">
        <v>920</v>
      </c>
      <c r="P129" s="244">
        <v>955</v>
      </c>
      <c r="Q129" s="244">
        <v>993</v>
      </c>
      <c r="R129" s="245">
        <v>1072</v>
      </c>
      <c r="S129" s="246">
        <v>835</v>
      </c>
      <c r="T129" s="244">
        <v>921</v>
      </c>
      <c r="U129" s="244">
        <v>945</v>
      </c>
      <c r="V129" s="244">
        <v>988</v>
      </c>
      <c r="W129" s="245">
        <v>1025</v>
      </c>
      <c r="X129" s="397">
        <v>965</v>
      </c>
      <c r="Z129" s="329"/>
      <c r="AA129" s="329"/>
      <c r="AD129" s="437">
        <v>3</v>
      </c>
      <c r="AE129" s="437" t="s">
        <v>157</v>
      </c>
      <c r="AF129" s="437">
        <v>598</v>
      </c>
      <c r="AG129" s="437">
        <v>48.5</v>
      </c>
      <c r="AJ129" s="437">
        <v>3</v>
      </c>
      <c r="AK129" s="437" t="s">
        <v>164</v>
      </c>
      <c r="AL129" s="437">
        <v>620</v>
      </c>
      <c r="AM129" s="437">
        <v>50</v>
      </c>
      <c r="AO129" s="437">
        <v>3</v>
      </c>
      <c r="AP129" s="437" t="s">
        <v>173</v>
      </c>
      <c r="AQ129" s="437">
        <v>620</v>
      </c>
      <c r="AR129" s="437">
        <v>47.5</v>
      </c>
    </row>
    <row r="130" spans="1:44" x14ac:dyDescent="0.2">
      <c r="A130" s="231" t="s">
        <v>7</v>
      </c>
      <c r="B130" s="247">
        <v>100</v>
      </c>
      <c r="C130" s="519">
        <v>94.9</v>
      </c>
      <c r="D130" s="519">
        <v>96.6</v>
      </c>
      <c r="E130" s="288">
        <v>80</v>
      </c>
      <c r="F130" s="247">
        <v>100</v>
      </c>
      <c r="G130" s="519">
        <v>97.4</v>
      </c>
      <c r="H130" s="248">
        <v>100</v>
      </c>
      <c r="I130" s="249">
        <v>97.4</v>
      </c>
      <c r="J130" s="247">
        <v>100</v>
      </c>
      <c r="K130" s="248">
        <v>100</v>
      </c>
      <c r="L130" s="248">
        <v>100</v>
      </c>
      <c r="M130" s="288">
        <v>100</v>
      </c>
      <c r="N130" s="521">
        <v>71.400000000000006</v>
      </c>
      <c r="O130" s="519">
        <v>97.1</v>
      </c>
      <c r="P130" s="519">
        <v>94.9</v>
      </c>
      <c r="Q130" s="519">
        <v>97.3</v>
      </c>
      <c r="R130" s="249">
        <v>97.1</v>
      </c>
      <c r="S130" s="250">
        <v>94.4</v>
      </c>
      <c r="T130" s="519">
        <v>97.7</v>
      </c>
      <c r="U130" s="519">
        <v>97.3</v>
      </c>
      <c r="V130" s="519">
        <v>97.6</v>
      </c>
      <c r="W130" s="249">
        <v>97.1</v>
      </c>
      <c r="X130" s="398">
        <v>81.099999999999994</v>
      </c>
      <c r="Y130" s="520" t="s">
        <v>177</v>
      </c>
      <c r="Z130" s="210"/>
      <c r="AA130" s="210"/>
      <c r="AD130" s="437">
        <v>4</v>
      </c>
      <c r="AE130" s="437">
        <v>900</v>
      </c>
      <c r="AF130" s="437">
        <v>418</v>
      </c>
      <c r="AG130" s="437">
        <v>48</v>
      </c>
      <c r="AJ130" s="437">
        <v>4</v>
      </c>
      <c r="AK130" s="437" t="s">
        <v>165</v>
      </c>
      <c r="AL130" s="437">
        <v>532</v>
      </c>
      <c r="AM130" s="437">
        <v>49</v>
      </c>
      <c r="AO130" s="437">
        <v>4</v>
      </c>
      <c r="AP130" s="437">
        <v>1010</v>
      </c>
      <c r="AQ130" s="437">
        <v>532</v>
      </c>
      <c r="AR130" s="437">
        <v>47</v>
      </c>
    </row>
    <row r="131" spans="1:44" x14ac:dyDescent="0.2">
      <c r="A131" s="231" t="s">
        <v>8</v>
      </c>
      <c r="B131" s="252">
        <v>4.7E-2</v>
      </c>
      <c r="C131" s="253">
        <v>4.4999999999999998E-2</v>
      </c>
      <c r="D131" s="253">
        <v>4.9000000000000002E-2</v>
      </c>
      <c r="E131" s="290">
        <v>7.5999999999999998E-2</v>
      </c>
      <c r="F131" s="252">
        <v>3.5000000000000003E-2</v>
      </c>
      <c r="G131" s="253">
        <v>4.3999999999999997E-2</v>
      </c>
      <c r="H131" s="253">
        <v>3.1E-2</v>
      </c>
      <c r="I131" s="254">
        <v>4.2999999999999997E-2</v>
      </c>
      <c r="J131" s="252">
        <v>4.4999999999999998E-2</v>
      </c>
      <c r="K131" s="253">
        <v>2.9000000000000001E-2</v>
      </c>
      <c r="L131" s="253">
        <v>2.3E-2</v>
      </c>
      <c r="M131" s="290">
        <v>4.4999999999999998E-2</v>
      </c>
      <c r="N131" s="252">
        <v>9.9000000000000005E-2</v>
      </c>
      <c r="O131" s="253">
        <v>4.3999999999999997E-2</v>
      </c>
      <c r="P131" s="253">
        <v>4.3999999999999997E-2</v>
      </c>
      <c r="Q131" s="253">
        <v>4.8000000000000001E-2</v>
      </c>
      <c r="R131" s="254">
        <v>5.0999999999999997E-2</v>
      </c>
      <c r="S131" s="255">
        <v>5.5E-2</v>
      </c>
      <c r="T131" s="253">
        <v>4.4999999999999998E-2</v>
      </c>
      <c r="U131" s="253">
        <v>4.3999999999999997E-2</v>
      </c>
      <c r="V131" s="253">
        <v>4.5999999999999999E-2</v>
      </c>
      <c r="W131" s="254">
        <v>4.5999999999999999E-2</v>
      </c>
      <c r="X131" s="399">
        <v>7.9000000000000001E-2</v>
      </c>
      <c r="Y131" s="522" t="s">
        <v>178</v>
      </c>
      <c r="Z131" s="371"/>
      <c r="AA131" s="371"/>
      <c r="AD131" s="437"/>
      <c r="AE131" s="437"/>
      <c r="AF131" s="437"/>
      <c r="AJ131" s="437">
        <v>5</v>
      </c>
      <c r="AK131" s="437">
        <v>980</v>
      </c>
      <c r="AL131" s="437">
        <v>300</v>
      </c>
      <c r="AM131" s="437">
        <v>48</v>
      </c>
      <c r="AO131" s="509"/>
      <c r="AP131" s="509"/>
      <c r="AQ131" s="509"/>
      <c r="AR131" s="509"/>
    </row>
    <row r="132" spans="1:44" ht="12.6" customHeight="1" x14ac:dyDescent="0.2">
      <c r="A132" s="242" t="s">
        <v>1</v>
      </c>
      <c r="B132" s="257">
        <f>B129/B128*100-100</f>
        <v>4.0404040404040416</v>
      </c>
      <c r="C132" s="258">
        <f t="shared" ref="C132:E132" si="50">C129/C128*100-100</f>
        <v>1.7171717171717233</v>
      </c>
      <c r="D132" s="258">
        <f t="shared" si="50"/>
        <v>-6.2626262626262559</v>
      </c>
      <c r="E132" s="315">
        <f t="shared" si="50"/>
        <v>-13.939393939393938</v>
      </c>
      <c r="F132" s="257">
        <f>F129/F128*100-100</f>
        <v>-5.3535353535353494</v>
      </c>
      <c r="G132" s="258">
        <f t="shared" ref="G132:I132" si="51">G129/G128*100-100</f>
        <v>-2.3232323232323324</v>
      </c>
      <c r="H132" s="258">
        <f t="shared" si="51"/>
        <v>1.6161616161616337</v>
      </c>
      <c r="I132" s="259">
        <f t="shared" si="51"/>
        <v>3.8383838383838338</v>
      </c>
      <c r="J132" s="257">
        <f>J129/J128*100-100</f>
        <v>-9.5959595959595845</v>
      </c>
      <c r="K132" s="258">
        <f>K129/K128*100-100</f>
        <v>-5.5555555555555571</v>
      </c>
      <c r="L132" s="258">
        <f t="shared" ref="L132" si="52">L129/L128*100-100</f>
        <v>-0.80808080808081684</v>
      </c>
      <c r="M132" s="315">
        <f>M129/M128*100-100</f>
        <v>5.7575757575757649</v>
      </c>
      <c r="N132" s="257">
        <f t="shared" ref="N132:X132" si="53">N129/N128*100-100</f>
        <v>-14.545454545454547</v>
      </c>
      <c r="O132" s="258">
        <f t="shared" si="53"/>
        <v>-7.0707070707070727</v>
      </c>
      <c r="P132" s="258">
        <f t="shared" si="53"/>
        <v>-3.5353535353535364</v>
      </c>
      <c r="Q132" s="258">
        <f t="shared" si="53"/>
        <v>0.30303030303029743</v>
      </c>
      <c r="R132" s="259">
        <f t="shared" si="53"/>
        <v>8.2828282828282909</v>
      </c>
      <c r="S132" s="260">
        <f t="shared" si="53"/>
        <v>-15.656565656565661</v>
      </c>
      <c r="T132" s="258">
        <f t="shared" si="53"/>
        <v>-6.9696969696969688</v>
      </c>
      <c r="U132" s="258">
        <f t="shared" si="53"/>
        <v>-4.5454545454545467</v>
      </c>
      <c r="V132" s="258">
        <f t="shared" si="53"/>
        <v>-0.20202020202020776</v>
      </c>
      <c r="W132" s="259">
        <f t="shared" si="53"/>
        <v>3.5353535353535221</v>
      </c>
      <c r="X132" s="390">
        <f t="shared" si="53"/>
        <v>-2.525252525252526</v>
      </c>
      <c r="Z132" s="371"/>
      <c r="AA132" s="371"/>
      <c r="AD132" s="493" t="s">
        <v>158</v>
      </c>
      <c r="AE132" s="437" t="s">
        <v>155</v>
      </c>
      <c r="AF132" s="437"/>
      <c r="AG132" s="437"/>
      <c r="AJ132" s="495" t="s">
        <v>166</v>
      </c>
      <c r="AK132" s="437" t="s">
        <v>155</v>
      </c>
      <c r="AL132" s="437"/>
      <c r="AM132" s="437"/>
    </row>
    <row r="133" spans="1:44" ht="13.5" thickBot="1" x14ac:dyDescent="0.25">
      <c r="A133" s="261" t="s">
        <v>27</v>
      </c>
      <c r="B133" s="220">
        <f>B129-B114</f>
        <v>177</v>
      </c>
      <c r="C133" s="221">
        <f t="shared" ref="C133:I133" si="54">C129-C114</f>
        <v>117</v>
      </c>
      <c r="D133" s="221">
        <f t="shared" si="54"/>
        <v>51</v>
      </c>
      <c r="E133" s="348">
        <f t="shared" si="54"/>
        <v>-34</v>
      </c>
      <c r="F133" s="220">
        <f t="shared" si="54"/>
        <v>31</v>
      </c>
      <c r="G133" s="221">
        <f t="shared" si="54"/>
        <v>90</v>
      </c>
      <c r="H133" s="221">
        <f t="shared" si="54"/>
        <v>111</v>
      </c>
      <c r="I133" s="226">
        <f t="shared" si="54"/>
        <v>102</v>
      </c>
      <c r="J133" s="220">
        <f>J129-W114</f>
        <v>-38</v>
      </c>
      <c r="K133" s="221">
        <f>K129-Q114</f>
        <v>24</v>
      </c>
      <c r="L133" s="221">
        <f>L129-J114</f>
        <v>77</v>
      </c>
      <c r="M133" s="348">
        <f>M129-K114</f>
        <v>93</v>
      </c>
      <c r="N133" s="220">
        <f t="shared" ref="N133:W133" si="55">N129-N114</f>
        <v>-1</v>
      </c>
      <c r="O133" s="221">
        <f t="shared" si="55"/>
        <v>34</v>
      </c>
      <c r="P133" s="221">
        <f t="shared" si="55"/>
        <v>49</v>
      </c>
      <c r="Q133" s="221">
        <f t="shared" si="55"/>
        <v>82</v>
      </c>
      <c r="R133" s="226">
        <f t="shared" si="55"/>
        <v>167</v>
      </c>
      <c r="S133" s="380">
        <f t="shared" si="55"/>
        <v>43</v>
      </c>
      <c r="T133" s="221">
        <f t="shared" si="55"/>
        <v>107</v>
      </c>
      <c r="U133" s="221">
        <f t="shared" si="55"/>
        <v>44</v>
      </c>
      <c r="V133" s="221">
        <f t="shared" si="55"/>
        <v>109</v>
      </c>
      <c r="W133" s="226">
        <f t="shared" si="55"/>
        <v>92</v>
      </c>
      <c r="X133" s="400">
        <f>X129-X113</f>
        <v>65</v>
      </c>
      <c r="Y133" s="336"/>
      <c r="Z133" s="210"/>
      <c r="AA133" s="371"/>
      <c r="AD133" s="437">
        <v>1</v>
      </c>
      <c r="AE133" s="437">
        <v>760</v>
      </c>
      <c r="AF133" s="437">
        <v>318</v>
      </c>
      <c r="AG133" s="437">
        <v>53</v>
      </c>
      <c r="AJ133" s="437">
        <v>1</v>
      </c>
      <c r="AK133" s="437">
        <v>800</v>
      </c>
      <c r="AL133" s="437">
        <v>370</v>
      </c>
      <c r="AM133" s="437">
        <v>52</v>
      </c>
    </row>
    <row r="134" spans="1:44" x14ac:dyDescent="0.2">
      <c r="A134" s="266" t="s">
        <v>51</v>
      </c>
      <c r="B134" s="267">
        <v>354</v>
      </c>
      <c r="C134" s="268">
        <v>554</v>
      </c>
      <c r="D134" s="268">
        <v>752</v>
      </c>
      <c r="E134" s="323">
        <v>318</v>
      </c>
      <c r="F134" s="267">
        <v>241</v>
      </c>
      <c r="G134" s="268">
        <v>579</v>
      </c>
      <c r="H134" s="268">
        <v>598</v>
      </c>
      <c r="I134" s="269">
        <v>418</v>
      </c>
      <c r="J134" s="362">
        <v>195</v>
      </c>
      <c r="K134" s="321">
        <v>344</v>
      </c>
      <c r="L134" s="321">
        <v>394</v>
      </c>
      <c r="M134" s="487">
        <v>351</v>
      </c>
      <c r="N134" s="362">
        <v>402</v>
      </c>
      <c r="O134" s="321">
        <v>527</v>
      </c>
      <c r="P134" s="321">
        <v>620</v>
      </c>
      <c r="Q134" s="321">
        <v>532</v>
      </c>
      <c r="R134" s="445">
        <v>300</v>
      </c>
      <c r="S134" s="488">
        <v>370</v>
      </c>
      <c r="T134" s="321">
        <v>542</v>
      </c>
      <c r="U134" s="321">
        <v>637</v>
      </c>
      <c r="V134" s="321">
        <v>490</v>
      </c>
      <c r="W134" s="445">
        <v>314</v>
      </c>
      <c r="X134" s="270">
        <f>SUM(B134:W134)</f>
        <v>9832</v>
      </c>
      <c r="Y134" s="200" t="s">
        <v>56</v>
      </c>
      <c r="Z134" s="271">
        <f>X119-X134</f>
        <v>14</v>
      </c>
      <c r="AA134" s="292">
        <f>Z134/X119</f>
        <v>1.4218972171440179E-3</v>
      </c>
      <c r="AD134" s="437">
        <v>2</v>
      </c>
      <c r="AE134" s="437" t="s">
        <v>159</v>
      </c>
      <c r="AF134" s="437">
        <v>752</v>
      </c>
      <c r="AG134" s="437">
        <v>52</v>
      </c>
      <c r="AJ134" s="437">
        <v>2</v>
      </c>
      <c r="AK134" s="437" t="s">
        <v>167</v>
      </c>
      <c r="AL134" s="437">
        <v>542</v>
      </c>
      <c r="AM134" s="437">
        <v>51</v>
      </c>
    </row>
    <row r="135" spans="1:44" x14ac:dyDescent="0.2">
      <c r="A135" s="273" t="s">
        <v>28</v>
      </c>
      <c r="B135" s="218">
        <v>52</v>
      </c>
      <c r="C135" s="275">
        <v>53</v>
      </c>
      <c r="D135" s="275">
        <v>54.5</v>
      </c>
      <c r="E135" s="322">
        <v>56</v>
      </c>
      <c r="F135" s="218">
        <v>52</v>
      </c>
      <c r="G135" s="275">
        <v>51.5</v>
      </c>
      <c r="H135" s="275">
        <v>50.5</v>
      </c>
      <c r="I135" s="219">
        <v>50</v>
      </c>
      <c r="J135" s="218">
        <v>53</v>
      </c>
      <c r="K135" s="275">
        <v>51</v>
      </c>
      <c r="L135" s="275">
        <v>50</v>
      </c>
      <c r="M135" s="322">
        <v>49</v>
      </c>
      <c r="N135" s="218">
        <v>55</v>
      </c>
      <c r="O135" s="275">
        <v>53.5</v>
      </c>
      <c r="P135" s="275">
        <v>52.5</v>
      </c>
      <c r="Q135" s="275">
        <v>51</v>
      </c>
      <c r="R135" s="219">
        <v>50</v>
      </c>
      <c r="S135" s="379">
        <v>55</v>
      </c>
      <c r="T135" s="275">
        <v>53.5</v>
      </c>
      <c r="U135" s="275">
        <v>52.5</v>
      </c>
      <c r="V135" s="275">
        <v>51</v>
      </c>
      <c r="W135" s="219">
        <v>49</v>
      </c>
      <c r="X135" s="222"/>
      <c r="Y135" s="200" t="s">
        <v>57</v>
      </c>
      <c r="Z135" s="200">
        <v>47.9</v>
      </c>
      <c r="AA135" s="228"/>
      <c r="AD135" s="437">
        <v>3</v>
      </c>
      <c r="AE135" s="437" t="s">
        <v>160</v>
      </c>
      <c r="AF135" s="437">
        <v>555</v>
      </c>
      <c r="AG135" s="437">
        <v>51</v>
      </c>
      <c r="AJ135" s="437">
        <v>3</v>
      </c>
      <c r="AK135" s="437" t="s">
        <v>168</v>
      </c>
      <c r="AL135" s="437">
        <v>637</v>
      </c>
      <c r="AM135" s="437">
        <v>50</v>
      </c>
    </row>
    <row r="136" spans="1:44" ht="13.5" thickBot="1" x14ac:dyDescent="0.25">
      <c r="A136" s="274" t="s">
        <v>26</v>
      </c>
      <c r="B136" s="216">
        <f>(B135-AG136)</f>
        <v>2</v>
      </c>
      <c r="C136" s="217">
        <f>(C135-AG135)</f>
        <v>2</v>
      </c>
      <c r="D136" s="217">
        <f>(D135-AG134)</f>
        <v>2.5</v>
      </c>
      <c r="E136" s="416">
        <f>(E135-AG133)</f>
        <v>3</v>
      </c>
      <c r="F136" s="216">
        <f>(F135-AG127)</f>
        <v>2.5</v>
      </c>
      <c r="G136" s="217">
        <f>(G135-AG128)</f>
        <v>2.5</v>
      </c>
      <c r="H136" s="217">
        <f>(H135-AG129)</f>
        <v>2</v>
      </c>
      <c r="I136" s="410">
        <f>(I135-AG130)</f>
        <v>2</v>
      </c>
      <c r="J136" s="216">
        <f>(J135-AR127)</f>
        <v>3</v>
      </c>
      <c r="K136" s="217">
        <f>(K135-AR128)</f>
        <v>2.5</v>
      </c>
      <c r="L136" s="217">
        <f>(L135-AR129)</f>
        <v>2.5</v>
      </c>
      <c r="M136" s="416">
        <f>(M135-AR130)</f>
        <v>2</v>
      </c>
      <c r="N136" s="471">
        <f>(N135-AM127)</f>
        <v>3</v>
      </c>
      <c r="O136" s="217">
        <f>(O135-AM128)</f>
        <v>2.5</v>
      </c>
      <c r="P136" s="217">
        <f>(P135-AM129)</f>
        <v>2.5</v>
      </c>
      <c r="Q136" s="217">
        <f>(Q135-AM130)</f>
        <v>2</v>
      </c>
      <c r="R136" s="410">
        <f>(R135-AM131)</f>
        <v>2</v>
      </c>
      <c r="S136" s="483">
        <f>(S135-AM133)</f>
        <v>3</v>
      </c>
      <c r="T136" s="217">
        <f>(T135-AM134)</f>
        <v>2.5</v>
      </c>
      <c r="U136" s="217">
        <f>(U135-AM135)</f>
        <v>2.5</v>
      </c>
      <c r="V136" s="217">
        <f>(V135-AM136)</f>
        <v>2.5</v>
      </c>
      <c r="W136" s="410">
        <f>(W135-AM137)</f>
        <v>2</v>
      </c>
      <c r="X136" s="223"/>
      <c r="Y136" s="200" t="s">
        <v>57</v>
      </c>
      <c r="Z136" s="200">
        <f>Z135-Z120</f>
        <v>1.8699999999999974</v>
      </c>
      <c r="AD136" s="437">
        <v>4</v>
      </c>
      <c r="AE136" s="437">
        <v>880</v>
      </c>
      <c r="AF136" s="437">
        <v>355</v>
      </c>
      <c r="AG136" s="437">
        <v>50</v>
      </c>
      <c r="AJ136" s="437">
        <v>4</v>
      </c>
      <c r="AK136" s="437" t="s">
        <v>169</v>
      </c>
      <c r="AL136" s="437">
        <v>490</v>
      </c>
      <c r="AM136" s="437">
        <v>48.5</v>
      </c>
    </row>
    <row r="137" spans="1:44" x14ac:dyDescent="0.2">
      <c r="C137" s="200">
        <v>53</v>
      </c>
      <c r="D137" s="200">
        <v>54.5</v>
      </c>
      <c r="E137" s="200">
        <v>56</v>
      </c>
      <c r="U137" s="200">
        <v>52.5</v>
      </c>
      <c r="AJ137" s="275">
        <v>5</v>
      </c>
      <c r="AK137" s="275">
        <v>960</v>
      </c>
      <c r="AL137" s="275">
        <v>314</v>
      </c>
      <c r="AM137" s="275">
        <v>47</v>
      </c>
    </row>
    <row r="138" spans="1:44" x14ac:dyDescent="0.2">
      <c r="E138" s="200" t="s">
        <v>175</v>
      </c>
    </row>
    <row r="139" spans="1:44" s="555" customFormat="1" x14ac:dyDescent="0.2"/>
    <row r="140" spans="1:44" ht="13.5" thickBot="1" x14ac:dyDescent="0.25">
      <c r="B140" s="200">
        <v>50</v>
      </c>
      <c r="C140" s="200">
        <v>51</v>
      </c>
      <c r="D140" s="200">
        <v>52</v>
      </c>
      <c r="E140" s="200">
        <v>53</v>
      </c>
      <c r="F140" s="200">
        <v>49.5</v>
      </c>
      <c r="G140" s="200">
        <v>49</v>
      </c>
      <c r="H140" s="200">
        <v>48.5</v>
      </c>
      <c r="I140" s="200">
        <v>48</v>
      </c>
      <c r="J140" s="200">
        <v>50</v>
      </c>
      <c r="K140" s="200">
        <v>48.5</v>
      </c>
      <c r="L140" s="200">
        <v>47.5</v>
      </c>
      <c r="M140" s="508">
        <v>47</v>
      </c>
      <c r="N140" s="200">
        <v>52</v>
      </c>
      <c r="O140" s="200">
        <v>51</v>
      </c>
      <c r="P140" s="200">
        <v>50</v>
      </c>
      <c r="Q140" s="200">
        <v>49</v>
      </c>
      <c r="R140" s="200">
        <v>48</v>
      </c>
      <c r="S140" s="200">
        <v>52</v>
      </c>
      <c r="T140" s="200">
        <v>51</v>
      </c>
      <c r="U140" s="200">
        <v>50</v>
      </c>
      <c r="V140" s="200">
        <v>48.5</v>
      </c>
      <c r="W140" s="200">
        <v>47</v>
      </c>
    </row>
    <row r="141" spans="1:44" ht="13.5" thickBot="1" x14ac:dyDescent="0.25">
      <c r="A141" s="513" t="s">
        <v>179</v>
      </c>
      <c r="B141" s="1137" t="s">
        <v>53</v>
      </c>
      <c r="C141" s="1138"/>
      <c r="D141" s="1138"/>
      <c r="E141" s="1138"/>
      <c r="F141" s="1138"/>
      <c r="G141" s="1138"/>
      <c r="H141" s="1138"/>
      <c r="I141" s="1138"/>
      <c r="J141" s="1137" t="s">
        <v>140</v>
      </c>
      <c r="K141" s="1138"/>
      <c r="L141" s="1138"/>
      <c r="M141" s="1138"/>
      <c r="N141" s="1137" t="s">
        <v>63</v>
      </c>
      <c r="O141" s="1138"/>
      <c r="P141" s="1138"/>
      <c r="Q141" s="1138"/>
      <c r="R141" s="1139"/>
      <c r="S141" s="1137" t="s">
        <v>64</v>
      </c>
      <c r="T141" s="1138"/>
      <c r="U141" s="1138"/>
      <c r="V141" s="1138"/>
      <c r="W141" s="1139"/>
      <c r="X141" s="298" t="s">
        <v>55</v>
      </c>
      <c r="Y141" s="511"/>
      <c r="Z141" s="511"/>
      <c r="AA141" s="511"/>
    </row>
    <row r="142" spans="1:44" x14ac:dyDescent="0.2">
      <c r="A142" s="231" t="s">
        <v>54</v>
      </c>
      <c r="B142" s="324">
        <v>1</v>
      </c>
      <c r="C142" s="325">
        <v>2</v>
      </c>
      <c r="D142" s="325">
        <v>3</v>
      </c>
      <c r="E142" s="326">
        <v>4</v>
      </c>
      <c r="F142" s="324">
        <v>5</v>
      </c>
      <c r="G142" s="325">
        <v>6</v>
      </c>
      <c r="H142" s="325">
        <v>7</v>
      </c>
      <c r="I142" s="326">
        <v>8</v>
      </c>
      <c r="J142" s="324">
        <v>1</v>
      </c>
      <c r="K142" s="325">
        <v>2</v>
      </c>
      <c r="L142" s="325">
        <v>3</v>
      </c>
      <c r="M142" s="326">
        <v>4</v>
      </c>
      <c r="N142" s="324">
        <v>1</v>
      </c>
      <c r="O142" s="325">
        <v>2</v>
      </c>
      <c r="P142" s="325">
        <v>3</v>
      </c>
      <c r="Q142" s="325">
        <v>4</v>
      </c>
      <c r="R142" s="326">
        <v>5</v>
      </c>
      <c r="S142" s="324">
        <v>1</v>
      </c>
      <c r="T142" s="325">
        <v>2</v>
      </c>
      <c r="U142" s="325">
        <v>3</v>
      </c>
      <c r="V142" s="325">
        <v>4</v>
      </c>
      <c r="W142" s="326">
        <v>5</v>
      </c>
      <c r="X142" s="450"/>
      <c r="Y142" s="511"/>
      <c r="Z142" s="511"/>
      <c r="AA142" s="511"/>
    </row>
    <row r="143" spans="1:44" ht="13.5" thickBot="1" x14ac:dyDescent="0.25">
      <c r="A143" s="231" t="s">
        <v>2</v>
      </c>
      <c r="B143" s="532">
        <v>4</v>
      </c>
      <c r="C143" s="449">
        <v>3</v>
      </c>
      <c r="D143" s="461">
        <v>2</v>
      </c>
      <c r="E143" s="533">
        <v>1</v>
      </c>
      <c r="F143" s="453">
        <v>1</v>
      </c>
      <c r="G143" s="461">
        <v>2</v>
      </c>
      <c r="H143" s="449">
        <v>3</v>
      </c>
      <c r="I143" s="534">
        <v>4</v>
      </c>
      <c r="J143" s="453">
        <v>1</v>
      </c>
      <c r="K143" s="461">
        <v>2</v>
      </c>
      <c r="L143" s="449">
        <v>3</v>
      </c>
      <c r="M143" s="534">
        <v>4</v>
      </c>
      <c r="N143" s="453">
        <v>1</v>
      </c>
      <c r="O143" s="454">
        <v>2</v>
      </c>
      <c r="P143" s="449">
        <v>3</v>
      </c>
      <c r="Q143" s="455">
        <v>4</v>
      </c>
      <c r="R143" s="535">
        <v>5</v>
      </c>
      <c r="S143" s="422">
        <v>1</v>
      </c>
      <c r="T143" s="426">
        <v>2</v>
      </c>
      <c r="U143" s="424">
        <v>3</v>
      </c>
      <c r="V143" s="465">
        <v>4</v>
      </c>
      <c r="W143" s="491">
        <v>5</v>
      </c>
      <c r="X143" s="451" t="s">
        <v>0</v>
      </c>
      <c r="Y143" s="511"/>
      <c r="Z143" s="511"/>
      <c r="AA143" s="511"/>
    </row>
    <row r="144" spans="1:44" x14ac:dyDescent="0.2">
      <c r="A144" s="236" t="s">
        <v>3</v>
      </c>
      <c r="B144" s="456">
        <v>1080</v>
      </c>
      <c r="C144" s="457">
        <v>1080</v>
      </c>
      <c r="D144" s="457">
        <v>1080</v>
      </c>
      <c r="E144" s="459">
        <v>1080</v>
      </c>
      <c r="F144" s="456">
        <v>1080</v>
      </c>
      <c r="G144" s="457">
        <v>1080</v>
      </c>
      <c r="H144" s="457">
        <v>1080</v>
      </c>
      <c r="I144" s="459">
        <v>1080</v>
      </c>
      <c r="J144" s="456">
        <v>1080</v>
      </c>
      <c r="K144" s="457">
        <v>1080</v>
      </c>
      <c r="L144" s="457">
        <v>1080</v>
      </c>
      <c r="M144" s="459">
        <v>1080</v>
      </c>
      <c r="N144" s="456">
        <v>1080</v>
      </c>
      <c r="O144" s="457">
        <v>1080</v>
      </c>
      <c r="P144" s="457">
        <v>1080</v>
      </c>
      <c r="Q144" s="457">
        <v>1080</v>
      </c>
      <c r="R144" s="459">
        <v>1080</v>
      </c>
      <c r="S144" s="486">
        <v>1080</v>
      </c>
      <c r="T144" s="418">
        <v>1080</v>
      </c>
      <c r="U144" s="418">
        <v>1080</v>
      </c>
      <c r="V144" s="418">
        <v>1080</v>
      </c>
      <c r="W144" s="420">
        <v>1080</v>
      </c>
      <c r="X144" s="452">
        <v>1080</v>
      </c>
      <c r="Y144" s="328"/>
      <c r="Z144" s="329"/>
      <c r="AA144" s="329"/>
    </row>
    <row r="145" spans="1:27" x14ac:dyDescent="0.2">
      <c r="A145" s="242" t="s">
        <v>6</v>
      </c>
      <c r="B145" s="243">
        <v>1134</v>
      </c>
      <c r="C145" s="244">
        <v>1075</v>
      </c>
      <c r="D145" s="244">
        <v>1040</v>
      </c>
      <c r="E145" s="245">
        <v>942</v>
      </c>
      <c r="F145" s="243">
        <v>1035</v>
      </c>
      <c r="G145" s="244">
        <v>1055</v>
      </c>
      <c r="H145" s="244">
        <v>1080</v>
      </c>
      <c r="I145" s="245">
        <v>1103</v>
      </c>
      <c r="J145" s="243">
        <v>1034</v>
      </c>
      <c r="K145" s="244">
        <v>1080</v>
      </c>
      <c r="L145" s="244">
        <v>1103</v>
      </c>
      <c r="M145" s="245">
        <v>1165</v>
      </c>
      <c r="N145" s="243">
        <v>945</v>
      </c>
      <c r="O145" s="244">
        <v>1019</v>
      </c>
      <c r="P145" s="244">
        <v>1064</v>
      </c>
      <c r="Q145" s="244">
        <v>1089</v>
      </c>
      <c r="R145" s="245">
        <v>1166</v>
      </c>
      <c r="S145" s="246">
        <v>965</v>
      </c>
      <c r="T145" s="244">
        <v>1047</v>
      </c>
      <c r="U145" s="244">
        <v>1075</v>
      </c>
      <c r="V145" s="244">
        <v>1058</v>
      </c>
      <c r="W145" s="245">
        <v>1109</v>
      </c>
      <c r="X145" s="397">
        <v>1064</v>
      </c>
      <c r="Y145" s="511"/>
      <c r="Z145" s="329"/>
      <c r="AA145" s="329"/>
    </row>
    <row r="146" spans="1:27" x14ac:dyDescent="0.2">
      <c r="A146" s="231" t="s">
        <v>7</v>
      </c>
      <c r="B146" s="247">
        <v>84.6</v>
      </c>
      <c r="C146" s="248">
        <v>97.6</v>
      </c>
      <c r="D146" s="248">
        <v>94.6</v>
      </c>
      <c r="E146" s="249">
        <v>78.3</v>
      </c>
      <c r="F146" s="247">
        <v>100</v>
      </c>
      <c r="G146" s="248">
        <v>97.7</v>
      </c>
      <c r="H146" s="248">
        <v>100</v>
      </c>
      <c r="I146" s="249">
        <v>93.8</v>
      </c>
      <c r="J146" s="247">
        <v>100</v>
      </c>
      <c r="K146" s="248">
        <v>100</v>
      </c>
      <c r="L146" s="248">
        <v>100</v>
      </c>
      <c r="M146" s="249">
        <v>96.2</v>
      </c>
      <c r="N146" s="247">
        <v>66.7</v>
      </c>
      <c r="O146" s="248">
        <v>89.7</v>
      </c>
      <c r="P146" s="248">
        <v>97.8</v>
      </c>
      <c r="Q146" s="248">
        <v>94.9</v>
      </c>
      <c r="R146" s="249">
        <v>95.5</v>
      </c>
      <c r="S146" s="250">
        <v>93.3</v>
      </c>
      <c r="T146" s="248">
        <v>93</v>
      </c>
      <c r="U146" s="248">
        <v>89.5</v>
      </c>
      <c r="V146" s="248">
        <v>94.9</v>
      </c>
      <c r="W146" s="249">
        <v>94.3</v>
      </c>
      <c r="X146" s="398">
        <v>85.8</v>
      </c>
      <c r="Y146" s="525"/>
      <c r="Z146" s="210"/>
      <c r="AA146" s="210"/>
    </row>
    <row r="147" spans="1:27" x14ac:dyDescent="0.2">
      <c r="A147" s="231" t="s">
        <v>8</v>
      </c>
      <c r="B147" s="252">
        <v>6.0999999999999999E-2</v>
      </c>
      <c r="C147" s="253">
        <v>4.1000000000000002E-2</v>
      </c>
      <c r="D147" s="253">
        <v>5.6000000000000001E-2</v>
      </c>
      <c r="E147" s="254">
        <v>7.5999999999999998E-2</v>
      </c>
      <c r="F147" s="252">
        <v>3.1E-2</v>
      </c>
      <c r="G147" s="253">
        <v>4.2999999999999997E-2</v>
      </c>
      <c r="H147" s="253">
        <v>3.3000000000000002E-2</v>
      </c>
      <c r="I147" s="254">
        <v>6.2E-2</v>
      </c>
      <c r="J147" s="252">
        <v>4.9000000000000002E-2</v>
      </c>
      <c r="K147" s="253">
        <v>2.8000000000000001E-2</v>
      </c>
      <c r="L147" s="253">
        <v>3.4000000000000002E-2</v>
      </c>
      <c r="M147" s="254">
        <v>4.9000000000000002E-2</v>
      </c>
      <c r="N147" s="252">
        <v>0.105</v>
      </c>
      <c r="O147" s="253">
        <v>0.06</v>
      </c>
      <c r="P147" s="253">
        <v>5.3999999999999999E-2</v>
      </c>
      <c r="Q147" s="253">
        <v>5.7000000000000002E-2</v>
      </c>
      <c r="R147" s="254">
        <v>5.0999999999999997E-2</v>
      </c>
      <c r="S147" s="255">
        <v>6.2E-2</v>
      </c>
      <c r="T147" s="253">
        <v>5.5E-2</v>
      </c>
      <c r="U147" s="253">
        <v>5.1999999999999998E-2</v>
      </c>
      <c r="V147" s="253">
        <v>0.05</v>
      </c>
      <c r="W147" s="254">
        <v>0.05</v>
      </c>
      <c r="X147" s="399">
        <v>7.1999999999999995E-2</v>
      </c>
      <c r="Y147" s="526"/>
      <c r="Z147" s="371"/>
      <c r="AA147" s="371"/>
    </row>
    <row r="148" spans="1:27" x14ac:dyDescent="0.2">
      <c r="A148" s="242" t="s">
        <v>1</v>
      </c>
      <c r="B148" s="257">
        <f>B145/B144*100-100</f>
        <v>5</v>
      </c>
      <c r="C148" s="258">
        <f t="shared" ref="C148:E148" si="56">C145/C144*100-100</f>
        <v>-0.46296296296296191</v>
      </c>
      <c r="D148" s="258">
        <f t="shared" si="56"/>
        <v>-3.7037037037037095</v>
      </c>
      <c r="E148" s="259">
        <f t="shared" si="56"/>
        <v>-12.777777777777771</v>
      </c>
      <c r="F148" s="257">
        <f>F145/F144*100-100</f>
        <v>-4.1666666666666572</v>
      </c>
      <c r="G148" s="258">
        <f t="shared" ref="G148:I148" si="57">G145/G144*100-100</f>
        <v>-2.3148148148148096</v>
      </c>
      <c r="H148" s="258">
        <f t="shared" si="57"/>
        <v>0</v>
      </c>
      <c r="I148" s="259">
        <f t="shared" si="57"/>
        <v>2.1296296296296333</v>
      </c>
      <c r="J148" s="257">
        <f>J145/J144*100-100</f>
        <v>-4.2592592592592666</v>
      </c>
      <c r="K148" s="258">
        <f>K145/K144*100-100</f>
        <v>0</v>
      </c>
      <c r="L148" s="258">
        <f t="shared" ref="L148" si="58">L145/L144*100-100</f>
        <v>2.1296296296296333</v>
      </c>
      <c r="M148" s="259">
        <f>M145/M144*100-100</f>
        <v>7.8703703703703667</v>
      </c>
      <c r="N148" s="257">
        <f t="shared" ref="N148:X148" si="59">N145/N144*100-100</f>
        <v>-12.5</v>
      </c>
      <c r="O148" s="258">
        <f t="shared" si="59"/>
        <v>-5.6481481481481524</v>
      </c>
      <c r="P148" s="258">
        <f t="shared" si="59"/>
        <v>-1.481481481481481</v>
      </c>
      <c r="Q148" s="258">
        <f t="shared" si="59"/>
        <v>0.8333333333333286</v>
      </c>
      <c r="R148" s="259">
        <f t="shared" si="59"/>
        <v>7.9629629629629761</v>
      </c>
      <c r="S148" s="260">
        <f t="shared" si="59"/>
        <v>-10.648148148148152</v>
      </c>
      <c r="T148" s="258">
        <f t="shared" si="59"/>
        <v>-3.0555555555555571</v>
      </c>
      <c r="U148" s="258">
        <f t="shared" si="59"/>
        <v>-0.46296296296296191</v>
      </c>
      <c r="V148" s="258">
        <f t="shared" si="59"/>
        <v>-2.0370370370370381</v>
      </c>
      <c r="W148" s="259">
        <f t="shared" si="59"/>
        <v>2.6851851851851904</v>
      </c>
      <c r="X148" s="390">
        <f t="shared" si="59"/>
        <v>-1.481481481481481</v>
      </c>
      <c r="Y148" s="511"/>
      <c r="Z148" s="371"/>
      <c r="AA148" s="371"/>
    </row>
    <row r="149" spans="1:27" ht="13.5" thickBot="1" x14ac:dyDescent="0.25">
      <c r="A149" s="261" t="s">
        <v>27</v>
      </c>
      <c r="B149" s="220">
        <f>B145-B129</f>
        <v>104</v>
      </c>
      <c r="C149" s="221">
        <f t="shared" ref="C149:I149" si="60">C145-C129</f>
        <v>68</v>
      </c>
      <c r="D149" s="221">
        <f t="shared" si="60"/>
        <v>112</v>
      </c>
      <c r="E149" s="226">
        <f t="shared" si="60"/>
        <v>90</v>
      </c>
      <c r="F149" s="220">
        <f t="shared" si="60"/>
        <v>98</v>
      </c>
      <c r="G149" s="221">
        <f t="shared" si="60"/>
        <v>88</v>
      </c>
      <c r="H149" s="221">
        <f t="shared" si="60"/>
        <v>74</v>
      </c>
      <c r="I149" s="226">
        <f t="shared" si="60"/>
        <v>75</v>
      </c>
      <c r="J149" s="220">
        <f>J145-W129</f>
        <v>9</v>
      </c>
      <c r="K149" s="221">
        <f>K145-Q129</f>
        <v>87</v>
      </c>
      <c r="L149" s="221">
        <f>L145-J129</f>
        <v>208</v>
      </c>
      <c r="M149" s="226">
        <f>M145-K129</f>
        <v>230</v>
      </c>
      <c r="N149" s="220">
        <f t="shared" ref="N149:W149" si="61">N145-N129</f>
        <v>99</v>
      </c>
      <c r="O149" s="221">
        <f t="shared" si="61"/>
        <v>99</v>
      </c>
      <c r="P149" s="221">
        <f t="shared" si="61"/>
        <v>109</v>
      </c>
      <c r="Q149" s="221">
        <f t="shared" si="61"/>
        <v>96</v>
      </c>
      <c r="R149" s="226">
        <f t="shared" si="61"/>
        <v>94</v>
      </c>
      <c r="S149" s="380">
        <f t="shared" si="61"/>
        <v>130</v>
      </c>
      <c r="T149" s="221">
        <f t="shared" si="61"/>
        <v>126</v>
      </c>
      <c r="U149" s="221">
        <f t="shared" si="61"/>
        <v>130</v>
      </c>
      <c r="V149" s="221">
        <f t="shared" si="61"/>
        <v>70</v>
      </c>
      <c r="W149" s="226">
        <f t="shared" si="61"/>
        <v>84</v>
      </c>
      <c r="X149" s="400">
        <f>X145-X129</f>
        <v>99</v>
      </c>
      <c r="Y149" s="336"/>
      <c r="Z149" s="210"/>
      <c r="AA149" s="371"/>
    </row>
    <row r="150" spans="1:27" x14ac:dyDescent="0.2">
      <c r="A150" s="266" t="s">
        <v>51</v>
      </c>
      <c r="B150" s="362">
        <v>354</v>
      </c>
      <c r="C150" s="321">
        <v>552</v>
      </c>
      <c r="D150" s="321">
        <v>752</v>
      </c>
      <c r="E150" s="487">
        <v>317</v>
      </c>
      <c r="F150" s="362">
        <v>239</v>
      </c>
      <c r="G150" s="321">
        <v>579</v>
      </c>
      <c r="H150" s="321">
        <v>597</v>
      </c>
      <c r="I150" s="445">
        <v>418</v>
      </c>
      <c r="J150" s="362">
        <v>194</v>
      </c>
      <c r="K150" s="321">
        <v>344</v>
      </c>
      <c r="L150" s="321">
        <v>394</v>
      </c>
      <c r="M150" s="487">
        <v>351</v>
      </c>
      <c r="N150" s="362">
        <v>398</v>
      </c>
      <c r="O150" s="321">
        <v>527</v>
      </c>
      <c r="P150" s="321">
        <v>620</v>
      </c>
      <c r="Q150" s="321">
        <v>531</v>
      </c>
      <c r="R150" s="445">
        <v>300</v>
      </c>
      <c r="S150" s="488">
        <v>370</v>
      </c>
      <c r="T150" s="321">
        <v>542</v>
      </c>
      <c r="U150" s="321">
        <v>637</v>
      </c>
      <c r="V150" s="321">
        <v>490</v>
      </c>
      <c r="W150" s="445">
        <v>314</v>
      </c>
      <c r="X150" s="270">
        <f>SUM(B150:W150)</f>
        <v>9820</v>
      </c>
      <c r="Y150" s="511" t="s">
        <v>56</v>
      </c>
      <c r="Z150" s="271">
        <f>X134-X150</f>
        <v>12</v>
      </c>
      <c r="AA150" s="292">
        <f>Z150/X134</f>
        <v>1.2205044751830757E-3</v>
      </c>
    </row>
    <row r="151" spans="1:27" x14ac:dyDescent="0.2">
      <c r="A151" s="273" t="s">
        <v>28</v>
      </c>
      <c r="B151" s="218">
        <v>52</v>
      </c>
      <c r="C151" s="512">
        <v>53.5</v>
      </c>
      <c r="D151" s="512">
        <v>54.5</v>
      </c>
      <c r="E151" s="322">
        <v>56</v>
      </c>
      <c r="F151" s="218">
        <v>52</v>
      </c>
      <c r="G151" s="512">
        <v>51.5</v>
      </c>
      <c r="H151" s="512">
        <v>51</v>
      </c>
      <c r="I151" s="219">
        <v>50</v>
      </c>
      <c r="J151" s="218">
        <v>52.5</v>
      </c>
      <c r="K151" s="512">
        <v>50.5</v>
      </c>
      <c r="L151" s="512">
        <v>49.5</v>
      </c>
      <c r="M151" s="322">
        <v>48.5</v>
      </c>
      <c r="N151" s="218">
        <v>54.5</v>
      </c>
      <c r="O151" s="512">
        <v>53.5</v>
      </c>
      <c r="P151" s="512">
        <v>52.5</v>
      </c>
      <c r="Q151" s="512">
        <v>51</v>
      </c>
      <c r="R151" s="219">
        <v>50</v>
      </c>
      <c r="S151" s="379">
        <v>55</v>
      </c>
      <c r="T151" s="512">
        <v>53.5</v>
      </c>
      <c r="U151" s="512">
        <v>52.5</v>
      </c>
      <c r="V151" s="512">
        <v>51</v>
      </c>
      <c r="W151" s="219">
        <v>49</v>
      </c>
      <c r="X151" s="222"/>
      <c r="Y151" s="511" t="s">
        <v>57</v>
      </c>
      <c r="Z151" s="334">
        <v>52.23</v>
      </c>
      <c r="AA151" s="228"/>
    </row>
    <row r="152" spans="1:27" ht="13.5" thickBot="1" x14ac:dyDescent="0.25">
      <c r="A152" s="274" t="s">
        <v>26</v>
      </c>
      <c r="B152" s="216">
        <f>(B151-AG136)</f>
        <v>2</v>
      </c>
      <c r="C152" s="217">
        <f>(C151-AG135)</f>
        <v>2.5</v>
      </c>
      <c r="D152" s="217">
        <f>(D151-AG134)</f>
        <v>2.5</v>
      </c>
      <c r="E152" s="416">
        <f>(E151-AG133)</f>
        <v>3</v>
      </c>
      <c r="F152" s="216">
        <f>(F151-AG127)</f>
        <v>2.5</v>
      </c>
      <c r="G152" s="217">
        <f>(G151-AG128)</f>
        <v>2.5</v>
      </c>
      <c r="H152" s="217">
        <f>(H151-AG129)</f>
        <v>2.5</v>
      </c>
      <c r="I152" s="410">
        <f>(I151-AG130)</f>
        <v>2</v>
      </c>
      <c r="J152" s="216">
        <f>(J151-AR127)</f>
        <v>2.5</v>
      </c>
      <c r="K152" s="217">
        <f>(K151-AR128)</f>
        <v>2</v>
      </c>
      <c r="L152" s="217">
        <f>(L151-AR129)</f>
        <v>2</v>
      </c>
      <c r="M152" s="416">
        <f>(M151-AR130)</f>
        <v>1.5</v>
      </c>
      <c r="N152" s="471">
        <f>(N151-AM127)</f>
        <v>2.5</v>
      </c>
      <c r="O152" s="217">
        <f>(O151-AM128)</f>
        <v>2.5</v>
      </c>
      <c r="P152" s="217">
        <f>(P151-AM129)</f>
        <v>2.5</v>
      </c>
      <c r="Q152" s="217">
        <f>(Q151-AM130)</f>
        <v>2</v>
      </c>
      <c r="R152" s="410">
        <f>(R151-AM131)</f>
        <v>2</v>
      </c>
      <c r="S152" s="483">
        <f>(S151-AM133)</f>
        <v>3</v>
      </c>
      <c r="T152" s="217">
        <f>(T151-AM134)</f>
        <v>2.5</v>
      </c>
      <c r="U152" s="217">
        <f>(U151-AM135)</f>
        <v>2.5</v>
      </c>
      <c r="V152" s="217">
        <f>(V151-AM136)</f>
        <v>2.5</v>
      </c>
      <c r="W152" s="410">
        <f>(W151-AM137)</f>
        <v>2</v>
      </c>
      <c r="X152" s="223"/>
      <c r="Y152" s="511" t="s">
        <v>57</v>
      </c>
      <c r="Z152" s="363">
        <f>Z151-Z135</f>
        <v>4.3299999999999983</v>
      </c>
      <c r="AA152" s="511"/>
    </row>
    <row r="153" spans="1:27" x14ac:dyDescent="0.2">
      <c r="E153" s="200">
        <v>56</v>
      </c>
      <c r="L153" s="200">
        <v>49.5</v>
      </c>
      <c r="M153" s="200">
        <v>48.5</v>
      </c>
      <c r="N153" s="200">
        <v>54.5</v>
      </c>
    </row>
    <row r="154" spans="1:27" ht="13.5" thickBot="1" x14ac:dyDescent="0.25"/>
    <row r="155" spans="1:27" ht="13.5" thickBot="1" x14ac:dyDescent="0.25">
      <c r="A155" s="545" t="s">
        <v>194</v>
      </c>
      <c r="B155" s="1137" t="s">
        <v>53</v>
      </c>
      <c r="C155" s="1138"/>
      <c r="D155" s="1138"/>
      <c r="E155" s="1138"/>
      <c r="F155" s="1138"/>
      <c r="G155" s="1138"/>
      <c r="H155" s="1138"/>
      <c r="I155" s="1138"/>
      <c r="J155" s="1137" t="s">
        <v>140</v>
      </c>
      <c r="K155" s="1138"/>
      <c r="L155" s="1138"/>
      <c r="M155" s="1138"/>
      <c r="N155" s="1137" t="s">
        <v>63</v>
      </c>
      <c r="O155" s="1138"/>
      <c r="P155" s="1138"/>
      <c r="Q155" s="1138"/>
      <c r="R155" s="1139"/>
      <c r="S155" s="1137" t="s">
        <v>64</v>
      </c>
      <c r="T155" s="1138"/>
      <c r="U155" s="1138"/>
      <c r="V155" s="1138"/>
      <c r="W155" s="1139"/>
      <c r="X155" s="298" t="s">
        <v>55</v>
      </c>
      <c r="Y155" s="543"/>
      <c r="Z155" s="543"/>
      <c r="AA155" s="543"/>
    </row>
    <row r="156" spans="1:27" x14ac:dyDescent="0.2">
      <c r="A156" s="231" t="s">
        <v>54</v>
      </c>
      <c r="B156" s="324">
        <v>1</v>
      </c>
      <c r="C156" s="325">
        <v>2</v>
      </c>
      <c r="D156" s="325">
        <v>3</v>
      </c>
      <c r="E156" s="326">
        <v>4</v>
      </c>
      <c r="F156" s="557">
        <v>5</v>
      </c>
      <c r="G156" s="325">
        <v>6</v>
      </c>
      <c r="H156" s="325">
        <v>7</v>
      </c>
      <c r="I156" s="326">
        <v>8</v>
      </c>
      <c r="J156" s="324">
        <v>1</v>
      </c>
      <c r="K156" s="325">
        <v>2</v>
      </c>
      <c r="L156" s="325">
        <v>3</v>
      </c>
      <c r="M156" s="326">
        <v>4</v>
      </c>
      <c r="N156" s="324">
        <v>1</v>
      </c>
      <c r="O156" s="325">
        <v>2</v>
      </c>
      <c r="P156" s="325">
        <v>3</v>
      </c>
      <c r="Q156" s="325">
        <v>4</v>
      </c>
      <c r="R156" s="326">
        <v>5</v>
      </c>
      <c r="S156" s="324">
        <v>1</v>
      </c>
      <c r="T156" s="325">
        <v>2</v>
      </c>
      <c r="U156" s="325">
        <v>3</v>
      </c>
      <c r="V156" s="325">
        <v>4</v>
      </c>
      <c r="W156" s="326">
        <v>5</v>
      </c>
      <c r="X156" s="450">
        <v>708</v>
      </c>
      <c r="Y156" s="543"/>
      <c r="Z156" s="543"/>
      <c r="AA156" s="543"/>
    </row>
    <row r="157" spans="1:27" ht="13.5" thickBot="1" x14ac:dyDescent="0.25">
      <c r="A157" s="231" t="s">
        <v>2</v>
      </c>
      <c r="B157" s="532">
        <v>4</v>
      </c>
      <c r="C157" s="449">
        <v>3</v>
      </c>
      <c r="D157" s="461">
        <v>2</v>
      </c>
      <c r="E157" s="533">
        <v>1</v>
      </c>
      <c r="F157" s="558">
        <v>1</v>
      </c>
      <c r="G157" s="461">
        <v>2</v>
      </c>
      <c r="H157" s="449">
        <v>3</v>
      </c>
      <c r="I157" s="534">
        <v>4</v>
      </c>
      <c r="J157" s="453">
        <v>1</v>
      </c>
      <c r="K157" s="461">
        <v>2</v>
      </c>
      <c r="L157" s="449">
        <v>3</v>
      </c>
      <c r="M157" s="534">
        <v>4</v>
      </c>
      <c r="N157" s="453">
        <v>1</v>
      </c>
      <c r="O157" s="454">
        <v>2</v>
      </c>
      <c r="P157" s="449">
        <v>3</v>
      </c>
      <c r="Q157" s="455">
        <v>4</v>
      </c>
      <c r="R157" s="535">
        <v>5</v>
      </c>
      <c r="S157" s="422">
        <v>1</v>
      </c>
      <c r="T157" s="426">
        <v>2</v>
      </c>
      <c r="U157" s="424">
        <v>3</v>
      </c>
      <c r="V157" s="465">
        <v>4</v>
      </c>
      <c r="W157" s="491">
        <v>5</v>
      </c>
      <c r="X157" s="451" t="s">
        <v>0</v>
      </c>
      <c r="Y157" s="543"/>
      <c r="Z157" s="543"/>
      <c r="AA157" s="543"/>
    </row>
    <row r="158" spans="1:27" x14ac:dyDescent="0.2">
      <c r="A158" s="236" t="s">
        <v>3</v>
      </c>
      <c r="B158" s="456">
        <v>1170</v>
      </c>
      <c r="C158" s="457">
        <v>1170</v>
      </c>
      <c r="D158" s="457">
        <v>1170</v>
      </c>
      <c r="E158" s="459">
        <v>1170</v>
      </c>
      <c r="F158" s="559">
        <v>1170</v>
      </c>
      <c r="G158" s="457">
        <v>1170</v>
      </c>
      <c r="H158" s="457">
        <v>1170</v>
      </c>
      <c r="I158" s="459">
        <v>1170</v>
      </c>
      <c r="J158" s="456">
        <v>1170</v>
      </c>
      <c r="K158" s="457">
        <v>1170</v>
      </c>
      <c r="L158" s="457">
        <v>1170</v>
      </c>
      <c r="M158" s="459">
        <v>1170</v>
      </c>
      <c r="N158" s="456">
        <v>1170</v>
      </c>
      <c r="O158" s="457">
        <v>1170</v>
      </c>
      <c r="P158" s="457">
        <v>1170</v>
      </c>
      <c r="Q158" s="457">
        <v>1170</v>
      </c>
      <c r="R158" s="459">
        <v>1170</v>
      </c>
      <c r="S158" s="486">
        <v>1170</v>
      </c>
      <c r="T158" s="418">
        <v>1170</v>
      </c>
      <c r="U158" s="418">
        <v>1170</v>
      </c>
      <c r="V158" s="418">
        <v>1170</v>
      </c>
      <c r="W158" s="420">
        <v>1170</v>
      </c>
      <c r="X158" s="452">
        <v>1170</v>
      </c>
      <c r="Y158" s="328"/>
      <c r="Z158" s="329"/>
      <c r="AA158" s="329"/>
    </row>
    <row r="159" spans="1:27" x14ac:dyDescent="0.2">
      <c r="A159" s="242" t="s">
        <v>6</v>
      </c>
      <c r="B159" s="243">
        <v>1173</v>
      </c>
      <c r="C159" s="244">
        <v>1160</v>
      </c>
      <c r="D159" s="244">
        <v>1120</v>
      </c>
      <c r="E159" s="245">
        <v>988</v>
      </c>
      <c r="F159" s="560">
        <v>950</v>
      </c>
      <c r="G159" s="244">
        <v>1142</v>
      </c>
      <c r="H159" s="244">
        <v>1155</v>
      </c>
      <c r="I159" s="245">
        <v>1163</v>
      </c>
      <c r="J159" s="243">
        <v>1112</v>
      </c>
      <c r="K159" s="244">
        <v>1125</v>
      </c>
      <c r="L159" s="244">
        <v>1167</v>
      </c>
      <c r="M159" s="245">
        <v>1209</v>
      </c>
      <c r="N159" s="243">
        <v>1106</v>
      </c>
      <c r="O159" s="244">
        <v>1100</v>
      </c>
      <c r="P159" s="244">
        <v>1116</v>
      </c>
      <c r="Q159" s="244">
        <v>1153</v>
      </c>
      <c r="R159" s="245">
        <v>1216</v>
      </c>
      <c r="S159" s="246">
        <v>1077</v>
      </c>
      <c r="T159" s="244">
        <v>1138</v>
      </c>
      <c r="U159" s="244">
        <v>1139</v>
      </c>
      <c r="V159" s="244">
        <v>1131</v>
      </c>
      <c r="W159" s="245">
        <v>1169</v>
      </c>
      <c r="X159" s="397">
        <v>1137</v>
      </c>
      <c r="Y159" s="543"/>
      <c r="Z159" s="329"/>
      <c r="AA159" s="329"/>
    </row>
    <row r="160" spans="1:27" x14ac:dyDescent="0.2">
      <c r="A160" s="231" t="s">
        <v>7</v>
      </c>
      <c r="B160" s="247">
        <v>96.2</v>
      </c>
      <c r="C160" s="248">
        <v>97.6</v>
      </c>
      <c r="D160" s="248">
        <v>85.7</v>
      </c>
      <c r="E160" s="249">
        <v>77.8</v>
      </c>
      <c r="F160" s="560">
        <v>88.9</v>
      </c>
      <c r="G160" s="248">
        <v>100</v>
      </c>
      <c r="H160" s="248">
        <v>97.7</v>
      </c>
      <c r="I160" s="249">
        <v>90.3</v>
      </c>
      <c r="J160" s="247">
        <v>100</v>
      </c>
      <c r="K160" s="248">
        <v>100</v>
      </c>
      <c r="L160" s="248">
        <v>100</v>
      </c>
      <c r="M160" s="249">
        <v>100</v>
      </c>
      <c r="N160" s="247">
        <v>80</v>
      </c>
      <c r="O160" s="248">
        <v>100</v>
      </c>
      <c r="P160" s="248">
        <v>97.8</v>
      </c>
      <c r="Q160" s="248">
        <v>92.1</v>
      </c>
      <c r="R160" s="249">
        <v>95.5</v>
      </c>
      <c r="S160" s="250">
        <v>77.8</v>
      </c>
      <c r="T160" s="248">
        <v>95.3</v>
      </c>
      <c r="U160" s="248">
        <v>100</v>
      </c>
      <c r="V160" s="248">
        <v>92.3</v>
      </c>
      <c r="W160" s="249">
        <v>91.8</v>
      </c>
      <c r="X160" s="398">
        <v>89</v>
      </c>
      <c r="Y160" s="525"/>
      <c r="Z160" s="210"/>
      <c r="AA160" s="210"/>
    </row>
    <row r="161" spans="1:51" x14ac:dyDescent="0.2">
      <c r="A161" s="231" t="s">
        <v>8</v>
      </c>
      <c r="B161" s="252">
        <v>4.5999999999999999E-2</v>
      </c>
      <c r="C161" s="253">
        <v>5.1999999999999998E-2</v>
      </c>
      <c r="D161" s="253">
        <v>6.7000000000000004E-2</v>
      </c>
      <c r="E161" s="254">
        <v>9.2999999999999999E-2</v>
      </c>
      <c r="F161" s="561">
        <v>5.2999999999999999E-2</v>
      </c>
      <c r="G161" s="253">
        <v>0.03</v>
      </c>
      <c r="H161" s="253">
        <v>0.04</v>
      </c>
      <c r="I161" s="254">
        <v>5.5E-2</v>
      </c>
      <c r="J161" s="252">
        <v>5.1999999999999998E-2</v>
      </c>
      <c r="K161" s="253">
        <v>3.5999999999999997E-2</v>
      </c>
      <c r="L161" s="253">
        <v>3.4000000000000002E-2</v>
      </c>
      <c r="M161" s="254">
        <v>4.4999999999999998E-2</v>
      </c>
      <c r="N161" s="252">
        <v>0.08</v>
      </c>
      <c r="O161" s="253">
        <v>4.8000000000000001E-2</v>
      </c>
      <c r="P161" s="253">
        <v>4.9000000000000002E-2</v>
      </c>
      <c r="Q161" s="253">
        <v>5.1999999999999998E-2</v>
      </c>
      <c r="R161" s="254">
        <v>5.5E-2</v>
      </c>
      <c r="S161" s="255">
        <v>7.6999999999999999E-2</v>
      </c>
      <c r="T161" s="253">
        <v>5.7000000000000002E-2</v>
      </c>
      <c r="U161" s="253">
        <v>3.7999999999999999E-2</v>
      </c>
      <c r="V161" s="253">
        <v>5.8999999999999997E-2</v>
      </c>
      <c r="W161" s="254">
        <v>6.6000000000000003E-2</v>
      </c>
      <c r="X161" s="399">
        <v>6.3E-2</v>
      </c>
      <c r="Y161" s="526"/>
      <c r="Z161" s="371"/>
      <c r="AA161" s="371"/>
    </row>
    <row r="162" spans="1:51" x14ac:dyDescent="0.2">
      <c r="A162" s="242" t="s">
        <v>1</v>
      </c>
      <c r="B162" s="257">
        <f>B159/B158*100-100</f>
        <v>0.25641025641024839</v>
      </c>
      <c r="C162" s="258">
        <f t="shared" ref="C162:E162" si="62">C159/C158*100-100</f>
        <v>-0.85470085470085166</v>
      </c>
      <c r="D162" s="258">
        <f t="shared" si="62"/>
        <v>-4.2735042735042725</v>
      </c>
      <c r="E162" s="259">
        <f t="shared" si="62"/>
        <v>-15.555555555555557</v>
      </c>
      <c r="F162" s="562">
        <f>F159/F158*100-100</f>
        <v>-18.803418803418808</v>
      </c>
      <c r="G162" s="258">
        <f t="shared" ref="G162:I162" si="63">G159/G158*100-100</f>
        <v>-2.3931623931623989</v>
      </c>
      <c r="H162" s="258">
        <f t="shared" si="63"/>
        <v>-1.2820512820512704</v>
      </c>
      <c r="I162" s="259">
        <f t="shared" si="63"/>
        <v>-0.59829059829058906</v>
      </c>
      <c r="J162" s="257">
        <f>J159/J158*100-100</f>
        <v>-4.9572649572649681</v>
      </c>
      <c r="K162" s="258">
        <f>K159/K158*100-100</f>
        <v>-3.8461538461538396</v>
      </c>
      <c r="L162" s="258">
        <f t="shared" ref="L162" si="64">L159/L158*100-100</f>
        <v>-0.25641025641024839</v>
      </c>
      <c r="M162" s="259">
        <f>M159/M158*100-100</f>
        <v>3.3333333333333428</v>
      </c>
      <c r="N162" s="257">
        <f t="shared" ref="N162:X162" si="65">N159/N158*100-100</f>
        <v>-5.4700854700854791</v>
      </c>
      <c r="O162" s="258">
        <f t="shared" si="65"/>
        <v>-5.9829059829059901</v>
      </c>
      <c r="P162" s="258">
        <f t="shared" si="65"/>
        <v>-4.6153846153846132</v>
      </c>
      <c r="Q162" s="258">
        <f t="shared" si="65"/>
        <v>-1.4529914529914549</v>
      </c>
      <c r="R162" s="259">
        <f t="shared" si="65"/>
        <v>3.9316239316239461</v>
      </c>
      <c r="S162" s="260">
        <f t="shared" si="65"/>
        <v>-7.948717948717956</v>
      </c>
      <c r="T162" s="258">
        <f t="shared" si="65"/>
        <v>-2.7350427350427395</v>
      </c>
      <c r="U162" s="258">
        <f t="shared" si="65"/>
        <v>-2.6495726495726473</v>
      </c>
      <c r="V162" s="258">
        <f t="shared" si="65"/>
        <v>-3.3333333333333286</v>
      </c>
      <c r="W162" s="259">
        <f t="shared" si="65"/>
        <v>-8.5470085470092272E-2</v>
      </c>
      <c r="X162" s="390">
        <f t="shared" si="65"/>
        <v>-2.8205128205128176</v>
      </c>
      <c r="Y162" s="543"/>
      <c r="Z162" s="371"/>
      <c r="AA162" s="371"/>
    </row>
    <row r="163" spans="1:51" ht="13.5" thickBot="1" x14ac:dyDescent="0.25">
      <c r="A163" s="261" t="s">
        <v>27</v>
      </c>
      <c r="B163" s="262">
        <f t="shared" ref="B163:I163" si="66">B159-B145</f>
        <v>39</v>
      </c>
      <c r="C163" s="263">
        <f t="shared" si="66"/>
        <v>85</v>
      </c>
      <c r="D163" s="263">
        <f t="shared" si="66"/>
        <v>80</v>
      </c>
      <c r="E163" s="264">
        <f t="shared" si="66"/>
        <v>46</v>
      </c>
      <c r="F163" s="563">
        <f t="shared" si="66"/>
        <v>-85</v>
      </c>
      <c r="G163" s="263">
        <f t="shared" si="66"/>
        <v>87</v>
      </c>
      <c r="H163" s="263">
        <f t="shared" si="66"/>
        <v>75</v>
      </c>
      <c r="I163" s="264">
        <f t="shared" si="66"/>
        <v>60</v>
      </c>
      <c r="J163" s="262">
        <f>J159-W145</f>
        <v>3</v>
      </c>
      <c r="K163" s="263">
        <f>K159-Q145</f>
        <v>36</v>
      </c>
      <c r="L163" s="263">
        <f>L159-J145</f>
        <v>133</v>
      </c>
      <c r="M163" s="264">
        <f>M159-K145</f>
        <v>129</v>
      </c>
      <c r="N163" s="262">
        <f t="shared" ref="N163:X163" si="67">N159-N145</f>
        <v>161</v>
      </c>
      <c r="O163" s="263">
        <f t="shared" si="67"/>
        <v>81</v>
      </c>
      <c r="P163" s="263">
        <f t="shared" si="67"/>
        <v>52</v>
      </c>
      <c r="Q163" s="263">
        <f t="shared" si="67"/>
        <v>64</v>
      </c>
      <c r="R163" s="264">
        <f t="shared" si="67"/>
        <v>50</v>
      </c>
      <c r="S163" s="317">
        <f t="shared" si="67"/>
        <v>112</v>
      </c>
      <c r="T163" s="263">
        <f t="shared" si="67"/>
        <v>91</v>
      </c>
      <c r="U163" s="263">
        <f t="shared" si="67"/>
        <v>64</v>
      </c>
      <c r="V163" s="263">
        <f t="shared" si="67"/>
        <v>73</v>
      </c>
      <c r="W163" s="264">
        <f t="shared" si="67"/>
        <v>60</v>
      </c>
      <c r="X163" s="400">
        <f t="shared" si="67"/>
        <v>73</v>
      </c>
      <c r="Y163" s="336"/>
      <c r="Z163" s="210"/>
      <c r="AA163" s="371"/>
    </row>
    <row r="164" spans="1:51" x14ac:dyDescent="0.2">
      <c r="A164" s="266" t="s">
        <v>51</v>
      </c>
      <c r="B164" s="267">
        <v>354</v>
      </c>
      <c r="C164" s="268">
        <v>551</v>
      </c>
      <c r="D164" s="268">
        <v>750</v>
      </c>
      <c r="E164" s="268">
        <v>317</v>
      </c>
      <c r="F164" s="564">
        <v>239</v>
      </c>
      <c r="G164" s="268">
        <v>579</v>
      </c>
      <c r="H164" s="268">
        <v>597</v>
      </c>
      <c r="I164" s="268">
        <v>418</v>
      </c>
      <c r="J164" s="268">
        <v>193</v>
      </c>
      <c r="K164" s="268">
        <v>344</v>
      </c>
      <c r="L164" s="268">
        <v>394</v>
      </c>
      <c r="M164" s="268">
        <v>351</v>
      </c>
      <c r="N164" s="268">
        <v>397</v>
      </c>
      <c r="O164" s="268">
        <v>527</v>
      </c>
      <c r="P164" s="268">
        <v>620</v>
      </c>
      <c r="Q164" s="268">
        <v>531</v>
      </c>
      <c r="R164" s="268">
        <v>300</v>
      </c>
      <c r="S164" s="268">
        <v>369</v>
      </c>
      <c r="T164" s="268">
        <v>542</v>
      </c>
      <c r="U164" s="268">
        <v>637</v>
      </c>
      <c r="V164" s="268">
        <v>490</v>
      </c>
      <c r="W164" s="269">
        <v>314</v>
      </c>
      <c r="X164" s="393">
        <f>SUM(B164:W164)</f>
        <v>9814</v>
      </c>
      <c r="Y164" s="543" t="s">
        <v>56</v>
      </c>
      <c r="Z164" s="271">
        <f>X150-X164</f>
        <v>6</v>
      </c>
      <c r="AA164" s="292">
        <f>Z164/X150</f>
        <v>6.1099796334012225E-4</v>
      </c>
    </row>
    <row r="165" spans="1:51" x14ac:dyDescent="0.2">
      <c r="A165" s="273" t="s">
        <v>28</v>
      </c>
      <c r="B165" s="218">
        <v>55</v>
      </c>
      <c r="C165" s="554">
        <v>56.5</v>
      </c>
      <c r="D165" s="554">
        <v>57.5</v>
      </c>
      <c r="E165" s="554">
        <v>59.5</v>
      </c>
      <c r="F165" s="565">
        <v>55.5</v>
      </c>
      <c r="G165" s="554">
        <v>54.5</v>
      </c>
      <c r="H165" s="554">
        <v>54</v>
      </c>
      <c r="I165" s="554">
        <v>53</v>
      </c>
      <c r="J165" s="554">
        <v>55.5</v>
      </c>
      <c r="K165" s="554">
        <v>53.5</v>
      </c>
      <c r="L165" s="554">
        <v>52.5</v>
      </c>
      <c r="M165" s="554">
        <v>51.5</v>
      </c>
      <c r="N165" s="554">
        <v>57.5</v>
      </c>
      <c r="O165" s="554">
        <v>56.5</v>
      </c>
      <c r="P165" s="554">
        <v>56</v>
      </c>
      <c r="Q165" s="554">
        <v>54</v>
      </c>
      <c r="R165" s="554">
        <v>53</v>
      </c>
      <c r="S165" s="554">
        <v>58</v>
      </c>
      <c r="T165" s="554">
        <v>56.5</v>
      </c>
      <c r="U165" s="554">
        <v>55.5</v>
      </c>
      <c r="V165" s="554">
        <v>54.5</v>
      </c>
      <c r="W165" s="219">
        <v>52.5</v>
      </c>
      <c r="X165" s="394"/>
      <c r="Y165" s="543" t="s">
        <v>57</v>
      </c>
      <c r="Z165" s="334">
        <v>52.18</v>
      </c>
      <c r="AA165" s="228"/>
    </row>
    <row r="166" spans="1:51" ht="13.5" thickBot="1" x14ac:dyDescent="0.25">
      <c r="A166" s="274" t="s">
        <v>26</v>
      </c>
      <c r="B166" s="216">
        <f t="shared" ref="B166:W166" si="68">(B165-B151)</f>
        <v>3</v>
      </c>
      <c r="C166" s="217">
        <f t="shared" si="68"/>
        <v>3</v>
      </c>
      <c r="D166" s="217">
        <f t="shared" si="68"/>
        <v>3</v>
      </c>
      <c r="E166" s="217">
        <f t="shared" si="68"/>
        <v>3.5</v>
      </c>
      <c r="F166" s="566">
        <f t="shared" si="68"/>
        <v>3.5</v>
      </c>
      <c r="G166" s="217">
        <f t="shared" si="68"/>
        <v>3</v>
      </c>
      <c r="H166" s="217">
        <f t="shared" si="68"/>
        <v>3</v>
      </c>
      <c r="I166" s="217">
        <f t="shared" si="68"/>
        <v>3</v>
      </c>
      <c r="J166" s="217">
        <f t="shared" si="68"/>
        <v>3</v>
      </c>
      <c r="K166" s="217">
        <f t="shared" si="68"/>
        <v>3</v>
      </c>
      <c r="L166" s="217">
        <f t="shared" si="68"/>
        <v>3</v>
      </c>
      <c r="M166" s="217">
        <f t="shared" si="68"/>
        <v>3</v>
      </c>
      <c r="N166" s="217">
        <f t="shared" si="68"/>
        <v>3</v>
      </c>
      <c r="O166" s="217">
        <f t="shared" si="68"/>
        <v>3</v>
      </c>
      <c r="P166" s="217">
        <f t="shared" si="68"/>
        <v>3.5</v>
      </c>
      <c r="Q166" s="217">
        <f t="shared" si="68"/>
        <v>3</v>
      </c>
      <c r="R166" s="217">
        <f t="shared" si="68"/>
        <v>3</v>
      </c>
      <c r="S166" s="217">
        <f t="shared" si="68"/>
        <v>3</v>
      </c>
      <c r="T166" s="217">
        <f t="shared" si="68"/>
        <v>3</v>
      </c>
      <c r="U166" s="217">
        <f t="shared" si="68"/>
        <v>3</v>
      </c>
      <c r="V166" s="217">
        <f t="shared" si="68"/>
        <v>3.5</v>
      </c>
      <c r="W166" s="410">
        <f t="shared" si="68"/>
        <v>3.5</v>
      </c>
      <c r="X166" s="395"/>
      <c r="Y166" s="543" t="s">
        <v>57</v>
      </c>
      <c r="Z166" s="363">
        <f>Z165-Z151</f>
        <v>-4.9999999999997158E-2</v>
      </c>
      <c r="AA166" s="543" t="s">
        <v>197</v>
      </c>
    </row>
    <row r="167" spans="1:51" ht="13.5" customHeight="1" x14ac:dyDescent="0.2">
      <c r="B167" s="536">
        <v>55</v>
      </c>
      <c r="C167" s="536"/>
      <c r="D167" s="536"/>
      <c r="E167" s="536"/>
      <c r="F167" s="508" t="s">
        <v>195</v>
      </c>
      <c r="G167" s="508"/>
      <c r="H167" s="1150" t="s">
        <v>198</v>
      </c>
      <c r="I167" s="1150"/>
      <c r="J167" s="536"/>
      <c r="K167" s="536"/>
      <c r="L167" s="508"/>
      <c r="M167" s="508"/>
      <c r="N167" s="508"/>
      <c r="O167" s="508"/>
      <c r="P167" s="508"/>
      <c r="Q167" s="508"/>
      <c r="U167" s="200">
        <v>55.5</v>
      </c>
      <c r="W167" s="200">
        <v>52.5</v>
      </c>
    </row>
    <row r="168" spans="1:51" ht="13.5" thickBot="1" x14ac:dyDescent="0.25">
      <c r="B168" s="536"/>
      <c r="C168" s="536"/>
      <c r="D168" s="536"/>
      <c r="E168" s="536"/>
      <c r="F168" s="508"/>
      <c r="G168" s="508"/>
      <c r="H168" s="536"/>
      <c r="I168" s="536"/>
      <c r="J168" s="536"/>
      <c r="K168" s="536"/>
      <c r="L168" s="508"/>
      <c r="M168" s="508"/>
      <c r="N168" s="508"/>
      <c r="O168" s="508"/>
      <c r="P168" s="508"/>
      <c r="Q168" s="508"/>
    </row>
    <row r="169" spans="1:51" ht="13.5" thickBot="1" x14ac:dyDescent="0.25">
      <c r="A169" s="572" t="s">
        <v>199</v>
      </c>
      <c r="B169" s="1137" t="s">
        <v>53</v>
      </c>
      <c r="C169" s="1138"/>
      <c r="D169" s="1138"/>
      <c r="E169" s="1138"/>
      <c r="F169" s="1138"/>
      <c r="G169" s="1138"/>
      <c r="H169" s="1138"/>
      <c r="I169" s="1138"/>
      <c r="J169" s="1137" t="s">
        <v>140</v>
      </c>
      <c r="K169" s="1138"/>
      <c r="L169" s="1138"/>
      <c r="M169" s="1138"/>
      <c r="N169" s="1137" t="s">
        <v>63</v>
      </c>
      <c r="O169" s="1138"/>
      <c r="P169" s="1138"/>
      <c r="Q169" s="1138"/>
      <c r="R169" s="1139"/>
      <c r="S169" s="1137" t="s">
        <v>64</v>
      </c>
      <c r="T169" s="1138"/>
      <c r="U169" s="1138"/>
      <c r="V169" s="1138"/>
      <c r="W169" s="1139"/>
      <c r="X169" s="298" t="s">
        <v>55</v>
      </c>
      <c r="Y169" s="570"/>
      <c r="Z169" s="570"/>
      <c r="AA169" s="570"/>
    </row>
    <row r="170" spans="1:51" x14ac:dyDescent="0.2">
      <c r="A170" s="231" t="s">
        <v>54</v>
      </c>
      <c r="B170" s="324">
        <v>1</v>
      </c>
      <c r="C170" s="325">
        <v>2</v>
      </c>
      <c r="D170" s="325">
        <v>3</v>
      </c>
      <c r="E170" s="326">
        <v>4</v>
      </c>
      <c r="F170" s="578">
        <v>5</v>
      </c>
      <c r="G170" s="325">
        <v>6</v>
      </c>
      <c r="H170" s="325">
        <v>7</v>
      </c>
      <c r="I170" s="326">
        <v>8</v>
      </c>
      <c r="J170" s="324">
        <v>1</v>
      </c>
      <c r="K170" s="325">
        <v>2</v>
      </c>
      <c r="L170" s="325">
        <v>3</v>
      </c>
      <c r="M170" s="326">
        <v>4</v>
      </c>
      <c r="N170" s="324">
        <v>1</v>
      </c>
      <c r="O170" s="325">
        <v>2</v>
      </c>
      <c r="P170" s="325">
        <v>3</v>
      </c>
      <c r="Q170" s="325">
        <v>4</v>
      </c>
      <c r="R170" s="326">
        <v>5</v>
      </c>
      <c r="S170" s="324">
        <v>1</v>
      </c>
      <c r="T170" s="325">
        <v>2</v>
      </c>
      <c r="U170" s="325">
        <v>3</v>
      </c>
      <c r="V170" s="325">
        <v>4</v>
      </c>
      <c r="W170" s="326">
        <v>5</v>
      </c>
      <c r="X170" s="450">
        <v>736</v>
      </c>
      <c r="Y170" s="570"/>
      <c r="Z170" s="570"/>
      <c r="AA170" s="570"/>
    </row>
    <row r="171" spans="1:51" ht="13.5" thickBot="1" x14ac:dyDescent="0.25">
      <c r="A171" s="231" t="s">
        <v>2</v>
      </c>
      <c r="B171" s="532">
        <v>4</v>
      </c>
      <c r="C171" s="449">
        <v>3</v>
      </c>
      <c r="D171" s="461">
        <v>2</v>
      </c>
      <c r="E171" s="533">
        <v>1</v>
      </c>
      <c r="F171" s="453">
        <v>1</v>
      </c>
      <c r="G171" s="461">
        <v>2</v>
      </c>
      <c r="H171" s="449">
        <v>3</v>
      </c>
      <c r="I171" s="534">
        <v>4</v>
      </c>
      <c r="J171" s="453">
        <v>1</v>
      </c>
      <c r="K171" s="461">
        <v>2</v>
      </c>
      <c r="L171" s="449">
        <v>3</v>
      </c>
      <c r="M171" s="534">
        <v>4</v>
      </c>
      <c r="N171" s="453">
        <v>1</v>
      </c>
      <c r="O171" s="454">
        <v>2</v>
      </c>
      <c r="P171" s="449">
        <v>3</v>
      </c>
      <c r="Q171" s="455">
        <v>4</v>
      </c>
      <c r="R171" s="535">
        <v>5</v>
      </c>
      <c r="S171" s="422">
        <v>1</v>
      </c>
      <c r="T171" s="426">
        <v>2</v>
      </c>
      <c r="U171" s="424">
        <v>3</v>
      </c>
      <c r="V171" s="465">
        <v>4</v>
      </c>
      <c r="W171" s="491">
        <v>5</v>
      </c>
      <c r="X171" s="451" t="s">
        <v>0</v>
      </c>
      <c r="Y171" s="570"/>
      <c r="Z171" s="570"/>
      <c r="AA171" s="570"/>
    </row>
    <row r="172" spans="1:51" x14ac:dyDescent="0.2">
      <c r="A172" s="236" t="s">
        <v>3</v>
      </c>
      <c r="B172" s="456">
        <v>1270</v>
      </c>
      <c r="C172" s="457">
        <v>1270</v>
      </c>
      <c r="D172" s="457">
        <v>1270</v>
      </c>
      <c r="E172" s="459">
        <v>1270</v>
      </c>
      <c r="F172" s="579">
        <v>1270</v>
      </c>
      <c r="G172" s="457">
        <v>1270</v>
      </c>
      <c r="H172" s="457">
        <v>1270</v>
      </c>
      <c r="I172" s="459">
        <v>1270</v>
      </c>
      <c r="J172" s="456">
        <v>1270</v>
      </c>
      <c r="K172" s="457">
        <v>1270</v>
      </c>
      <c r="L172" s="457">
        <v>1270</v>
      </c>
      <c r="M172" s="459">
        <v>1270</v>
      </c>
      <c r="N172" s="456">
        <v>1270</v>
      </c>
      <c r="O172" s="457">
        <v>1270</v>
      </c>
      <c r="P172" s="457">
        <v>1270</v>
      </c>
      <c r="Q172" s="457">
        <v>1270</v>
      </c>
      <c r="R172" s="459">
        <v>1270</v>
      </c>
      <c r="S172" s="486">
        <v>1270</v>
      </c>
      <c r="T172" s="418">
        <v>1270</v>
      </c>
      <c r="U172" s="418">
        <v>1270</v>
      </c>
      <c r="V172" s="418">
        <v>1270</v>
      </c>
      <c r="W172" s="420">
        <v>1270</v>
      </c>
      <c r="X172" s="452">
        <v>1270</v>
      </c>
      <c r="Y172" s="328"/>
      <c r="Z172" s="329"/>
      <c r="AA172" s="329"/>
      <c r="AT172" s="1160" t="s">
        <v>200</v>
      </c>
      <c r="AU172" s="1161"/>
      <c r="AV172" s="1161"/>
      <c r="AW172" s="1161"/>
      <c r="AX172" s="1161"/>
      <c r="AY172" s="1162"/>
    </row>
    <row r="173" spans="1:51" x14ac:dyDescent="0.2">
      <c r="A173" s="242" t="s">
        <v>6</v>
      </c>
      <c r="B173" s="243">
        <v>1313</v>
      </c>
      <c r="C173" s="244">
        <v>1259</v>
      </c>
      <c r="D173" s="244">
        <v>1249</v>
      </c>
      <c r="E173" s="245">
        <v>1202</v>
      </c>
      <c r="F173" s="244">
        <v>1219</v>
      </c>
      <c r="G173" s="244">
        <v>1244</v>
      </c>
      <c r="H173" s="244">
        <v>1280</v>
      </c>
      <c r="I173" s="245">
        <v>1274</v>
      </c>
      <c r="J173" s="243">
        <v>1215</v>
      </c>
      <c r="K173" s="244">
        <v>1219</v>
      </c>
      <c r="L173" s="244">
        <v>1278</v>
      </c>
      <c r="M173" s="245">
        <v>1310</v>
      </c>
      <c r="N173" s="243">
        <v>1242</v>
      </c>
      <c r="O173" s="244">
        <v>1239</v>
      </c>
      <c r="P173" s="244">
        <v>1243</v>
      </c>
      <c r="Q173" s="244">
        <v>1265</v>
      </c>
      <c r="R173" s="245">
        <v>1320</v>
      </c>
      <c r="S173" s="246">
        <v>1207</v>
      </c>
      <c r="T173" s="244">
        <v>1261</v>
      </c>
      <c r="U173" s="244">
        <v>1235</v>
      </c>
      <c r="V173" s="244">
        <v>1220</v>
      </c>
      <c r="W173" s="245">
        <v>1260</v>
      </c>
      <c r="X173" s="397">
        <v>1253</v>
      </c>
      <c r="Y173" s="570"/>
      <c r="Z173" s="329"/>
      <c r="AA173" s="329"/>
      <c r="AT173" s="1163"/>
      <c r="AU173" s="1164"/>
      <c r="AV173" s="1164"/>
      <c r="AW173" s="1164"/>
      <c r="AX173" s="1164"/>
      <c r="AY173" s="1165"/>
    </row>
    <row r="174" spans="1:51" x14ac:dyDescent="0.2">
      <c r="A174" s="231" t="s">
        <v>7</v>
      </c>
      <c r="B174" s="247">
        <v>84.6</v>
      </c>
      <c r="C174" s="248">
        <v>92.9</v>
      </c>
      <c r="D174" s="248">
        <v>89.7</v>
      </c>
      <c r="E174" s="249">
        <v>95.8</v>
      </c>
      <c r="F174" s="523">
        <v>100</v>
      </c>
      <c r="G174" s="248">
        <v>95.5</v>
      </c>
      <c r="H174" s="248">
        <v>97.7</v>
      </c>
      <c r="I174" s="249">
        <v>90.6</v>
      </c>
      <c r="J174" s="247">
        <v>100</v>
      </c>
      <c r="K174" s="248">
        <v>100</v>
      </c>
      <c r="L174" s="248">
        <v>100</v>
      </c>
      <c r="M174" s="249">
        <v>92.3</v>
      </c>
      <c r="N174" s="247">
        <v>65.5</v>
      </c>
      <c r="O174" s="248">
        <v>90</v>
      </c>
      <c r="P174" s="248">
        <v>91.3</v>
      </c>
      <c r="Q174" s="248">
        <v>85</v>
      </c>
      <c r="R174" s="249">
        <v>90.9</v>
      </c>
      <c r="S174" s="250">
        <v>96.3</v>
      </c>
      <c r="T174" s="248">
        <v>92.5</v>
      </c>
      <c r="U174" s="248">
        <v>95.7</v>
      </c>
      <c r="V174" s="248">
        <v>95</v>
      </c>
      <c r="W174" s="249">
        <v>91.7</v>
      </c>
      <c r="X174" s="398">
        <v>88.7</v>
      </c>
      <c r="Y174" s="525"/>
      <c r="Z174" s="210"/>
      <c r="AA174" s="210"/>
      <c r="AT174" s="1163"/>
      <c r="AU174" s="1164"/>
      <c r="AV174" s="1164"/>
      <c r="AW174" s="1164"/>
      <c r="AX174" s="1164"/>
      <c r="AY174" s="1165"/>
    </row>
    <row r="175" spans="1:51" ht="13.5" thickBot="1" x14ac:dyDescent="0.25">
      <c r="A175" s="231" t="s">
        <v>8</v>
      </c>
      <c r="B175" s="582">
        <v>7.0000000000000007E-2</v>
      </c>
      <c r="C175" s="583">
        <v>5.5E-2</v>
      </c>
      <c r="D175" s="583">
        <v>5.8999999999999997E-2</v>
      </c>
      <c r="E175" s="584">
        <v>4.3999999999999997E-2</v>
      </c>
      <c r="F175" s="582">
        <v>4.2000000000000003E-2</v>
      </c>
      <c r="G175" s="583">
        <v>5.5E-2</v>
      </c>
      <c r="H175" s="583">
        <v>4.9000000000000002E-2</v>
      </c>
      <c r="I175" s="584">
        <v>5.7000000000000002E-2</v>
      </c>
      <c r="J175" s="582">
        <v>5.6000000000000001E-2</v>
      </c>
      <c r="K175" s="583">
        <v>4.4999999999999998E-2</v>
      </c>
      <c r="L175" s="583">
        <v>4.5999999999999999E-2</v>
      </c>
      <c r="M175" s="584">
        <v>6.8000000000000005E-2</v>
      </c>
      <c r="N175" s="582">
        <v>7.9000000000000001E-2</v>
      </c>
      <c r="O175" s="583">
        <v>6.5000000000000002E-2</v>
      </c>
      <c r="P175" s="583">
        <v>5.1999999999999998E-2</v>
      </c>
      <c r="Q175" s="583">
        <v>6.8000000000000005E-2</v>
      </c>
      <c r="R175" s="584">
        <v>5.7000000000000002E-2</v>
      </c>
      <c r="S175" s="585">
        <v>6.7000000000000004E-2</v>
      </c>
      <c r="T175" s="583">
        <v>5.6000000000000001E-2</v>
      </c>
      <c r="U175" s="583">
        <v>6.0999999999999999E-2</v>
      </c>
      <c r="V175" s="583">
        <v>5.3999999999999999E-2</v>
      </c>
      <c r="W175" s="584">
        <v>5.1999999999999998E-2</v>
      </c>
      <c r="X175" s="399">
        <v>6.2E-2</v>
      </c>
      <c r="Y175" s="526"/>
      <c r="Z175" s="371"/>
      <c r="AA175" s="371"/>
      <c r="AT175" s="1163"/>
      <c r="AU175" s="1164"/>
      <c r="AV175" s="1164"/>
      <c r="AW175" s="1164"/>
      <c r="AX175" s="1164"/>
      <c r="AY175" s="1165"/>
    </row>
    <row r="176" spans="1:51" x14ac:dyDescent="0.2">
      <c r="A176" s="242" t="s">
        <v>1</v>
      </c>
      <c r="B176" s="586">
        <f>B173/B172*100-100</f>
        <v>3.3858267716535266</v>
      </c>
      <c r="C176" s="587">
        <f t="shared" ref="C176:E176" si="69">C173/C172*100-100</f>
        <v>-0.86614173228346658</v>
      </c>
      <c r="D176" s="587">
        <f t="shared" si="69"/>
        <v>-1.6535433070866077</v>
      </c>
      <c r="E176" s="588">
        <f t="shared" si="69"/>
        <v>-5.3543307086614078</v>
      </c>
      <c r="F176" s="586">
        <f>F173/F172*100-100</f>
        <v>-4.0157480314960594</v>
      </c>
      <c r="G176" s="587">
        <f t="shared" ref="G176:I176" si="70">G173/G172*100-100</f>
        <v>-2.0472440944881924</v>
      </c>
      <c r="H176" s="587">
        <f t="shared" si="70"/>
        <v>0.7874015748031411</v>
      </c>
      <c r="I176" s="588">
        <f t="shared" si="70"/>
        <v>0.31496062992127349</v>
      </c>
      <c r="J176" s="586">
        <f>J173/J172*100-100</f>
        <v>-4.3307086614173329</v>
      </c>
      <c r="K176" s="587">
        <f>K173/K172*100-100</f>
        <v>-4.0157480314960594</v>
      </c>
      <c r="L176" s="587">
        <f t="shared" ref="L176" si="71">L173/L172*100-100</f>
        <v>0.62992125984251857</v>
      </c>
      <c r="M176" s="588">
        <f>M173/M172*100-100</f>
        <v>3.1496062992125928</v>
      </c>
      <c r="N176" s="586">
        <f t="shared" ref="N176:X176" si="72">N173/N172*100-100</f>
        <v>-2.204724409448815</v>
      </c>
      <c r="O176" s="587">
        <f t="shared" si="72"/>
        <v>-2.440944881889763</v>
      </c>
      <c r="P176" s="587">
        <f t="shared" si="72"/>
        <v>-2.1259842519685037</v>
      </c>
      <c r="Q176" s="587">
        <f t="shared" si="72"/>
        <v>-0.39370078740157055</v>
      </c>
      <c r="R176" s="588">
        <f t="shared" si="72"/>
        <v>3.9370078740157339</v>
      </c>
      <c r="S176" s="589">
        <f t="shared" si="72"/>
        <v>-4.9606299212598373</v>
      </c>
      <c r="T176" s="587">
        <f t="shared" si="72"/>
        <v>-0.70866141732282983</v>
      </c>
      <c r="U176" s="587">
        <f t="shared" si="72"/>
        <v>-2.7559055118110223</v>
      </c>
      <c r="V176" s="587">
        <f t="shared" si="72"/>
        <v>-3.9370078740157481</v>
      </c>
      <c r="W176" s="588">
        <f t="shared" si="72"/>
        <v>-0.7874015748031411</v>
      </c>
      <c r="X176" s="390">
        <f t="shared" si="72"/>
        <v>-1.3385826771653626</v>
      </c>
      <c r="Y176" s="570"/>
      <c r="Z176" s="371"/>
      <c r="AA176" s="371"/>
      <c r="AT176" s="1163"/>
      <c r="AU176" s="1164"/>
      <c r="AV176" s="1164"/>
      <c r="AW176" s="1164"/>
      <c r="AX176" s="1164"/>
      <c r="AY176" s="1165"/>
    </row>
    <row r="177" spans="1:51" ht="13.5" thickBot="1" x14ac:dyDescent="0.25">
      <c r="A177" s="261" t="s">
        <v>27</v>
      </c>
      <c r="B177" s="220">
        <f t="shared" ref="B177:I177" si="73">B173-B159</f>
        <v>140</v>
      </c>
      <c r="C177" s="221">
        <f t="shared" si="73"/>
        <v>99</v>
      </c>
      <c r="D177" s="221">
        <f t="shared" si="73"/>
        <v>129</v>
      </c>
      <c r="E177" s="226">
        <f t="shared" si="73"/>
        <v>214</v>
      </c>
      <c r="F177" s="590">
        <f t="shared" si="73"/>
        <v>269</v>
      </c>
      <c r="G177" s="221">
        <f t="shared" si="73"/>
        <v>102</v>
      </c>
      <c r="H177" s="221">
        <f t="shared" si="73"/>
        <v>125</v>
      </c>
      <c r="I177" s="226">
        <f t="shared" si="73"/>
        <v>111</v>
      </c>
      <c r="J177" s="220">
        <f>J173-W159</f>
        <v>46</v>
      </c>
      <c r="K177" s="221">
        <f>K173-Q159</f>
        <v>66</v>
      </c>
      <c r="L177" s="221">
        <f>L173-J159</f>
        <v>166</v>
      </c>
      <c r="M177" s="226">
        <f>M173-K159</f>
        <v>185</v>
      </c>
      <c r="N177" s="220">
        <f t="shared" ref="N177:X177" si="74">N173-N159</f>
        <v>136</v>
      </c>
      <c r="O177" s="221">
        <f t="shared" si="74"/>
        <v>139</v>
      </c>
      <c r="P177" s="221">
        <f t="shared" si="74"/>
        <v>127</v>
      </c>
      <c r="Q177" s="221">
        <f t="shared" si="74"/>
        <v>112</v>
      </c>
      <c r="R177" s="226">
        <f t="shared" si="74"/>
        <v>104</v>
      </c>
      <c r="S177" s="380">
        <f t="shared" si="74"/>
        <v>130</v>
      </c>
      <c r="T177" s="221">
        <f t="shared" si="74"/>
        <v>123</v>
      </c>
      <c r="U177" s="221">
        <f t="shared" si="74"/>
        <v>96</v>
      </c>
      <c r="V177" s="221">
        <f t="shared" si="74"/>
        <v>89</v>
      </c>
      <c r="W177" s="226">
        <f t="shared" si="74"/>
        <v>91</v>
      </c>
      <c r="X177" s="400">
        <f t="shared" si="74"/>
        <v>116</v>
      </c>
      <c r="Y177" s="336"/>
      <c r="Z177" s="210"/>
      <c r="AA177" s="371"/>
      <c r="AT177" s="1166"/>
      <c r="AU177" s="1167"/>
      <c r="AV177" s="1167"/>
      <c r="AW177" s="1167"/>
      <c r="AX177" s="1167"/>
      <c r="AY177" s="1168"/>
    </row>
    <row r="178" spans="1:51" x14ac:dyDescent="0.2">
      <c r="A178" s="266" t="s">
        <v>51</v>
      </c>
      <c r="B178" s="267">
        <v>353</v>
      </c>
      <c r="C178" s="268">
        <v>550</v>
      </c>
      <c r="D178" s="268">
        <v>750</v>
      </c>
      <c r="E178" s="268">
        <v>316</v>
      </c>
      <c r="F178" s="556">
        <v>239</v>
      </c>
      <c r="G178" s="268">
        <v>579</v>
      </c>
      <c r="H178" s="268">
        <v>597</v>
      </c>
      <c r="I178" s="268">
        <v>418</v>
      </c>
      <c r="J178" s="268">
        <v>193</v>
      </c>
      <c r="K178" s="268">
        <v>344</v>
      </c>
      <c r="L178" s="268">
        <v>394</v>
      </c>
      <c r="M178" s="268">
        <v>351</v>
      </c>
      <c r="N178" s="268">
        <v>397</v>
      </c>
      <c r="O178" s="268">
        <v>527</v>
      </c>
      <c r="P178" s="268">
        <v>620</v>
      </c>
      <c r="Q178" s="268">
        <v>530</v>
      </c>
      <c r="R178" s="268">
        <v>300</v>
      </c>
      <c r="S178" s="268">
        <v>367</v>
      </c>
      <c r="T178" s="268">
        <v>542</v>
      </c>
      <c r="U178" s="268">
        <v>635</v>
      </c>
      <c r="V178" s="268">
        <v>490</v>
      </c>
      <c r="W178" s="269">
        <v>314</v>
      </c>
      <c r="X178" s="393">
        <f>SUM(B178:W178)</f>
        <v>9806</v>
      </c>
      <c r="Y178" s="570" t="s">
        <v>56</v>
      </c>
      <c r="Z178" s="271">
        <f>X164-X178</f>
        <v>8</v>
      </c>
      <c r="AA178" s="292">
        <f>Z178/X164</f>
        <v>8.1516201345017318E-4</v>
      </c>
    </row>
    <row r="179" spans="1:51" x14ac:dyDescent="0.2">
      <c r="A179" s="273" t="s">
        <v>28</v>
      </c>
      <c r="B179" s="218">
        <v>58.5</v>
      </c>
      <c r="C179" s="571">
        <v>60.5</v>
      </c>
      <c r="D179" s="571">
        <v>61</v>
      </c>
      <c r="E179" s="571">
        <v>63</v>
      </c>
      <c r="F179" s="580">
        <v>59.5</v>
      </c>
      <c r="G179" s="571">
        <v>58.5</v>
      </c>
      <c r="H179" s="571">
        <v>57.5</v>
      </c>
      <c r="I179" s="571">
        <v>57</v>
      </c>
      <c r="J179" s="571">
        <v>59.5</v>
      </c>
      <c r="K179" s="571">
        <v>57.5</v>
      </c>
      <c r="L179" s="571">
        <v>56.5</v>
      </c>
      <c r="M179" s="571">
        <v>55.5</v>
      </c>
      <c r="N179" s="571">
        <v>61</v>
      </c>
      <c r="O179" s="571">
        <v>60</v>
      </c>
      <c r="P179" s="571">
        <v>60</v>
      </c>
      <c r="Q179" s="571">
        <v>58</v>
      </c>
      <c r="R179" s="571">
        <v>57</v>
      </c>
      <c r="S179" s="571">
        <v>62</v>
      </c>
      <c r="T179" s="571">
        <v>60</v>
      </c>
      <c r="U179" s="571">
        <v>59.5</v>
      </c>
      <c r="V179" s="571">
        <v>58.5</v>
      </c>
      <c r="W179" s="219">
        <v>56.5</v>
      </c>
      <c r="X179" s="394"/>
      <c r="Y179" s="570" t="s">
        <v>57</v>
      </c>
      <c r="Z179" s="577">
        <v>55.31</v>
      </c>
      <c r="AA179" s="228"/>
    </row>
    <row r="180" spans="1:51" ht="13.5" thickBot="1" x14ac:dyDescent="0.25">
      <c r="A180" s="274" t="s">
        <v>26</v>
      </c>
      <c r="B180" s="216">
        <f t="shared" ref="B180" si="75">(B179-B165)</f>
        <v>3.5</v>
      </c>
      <c r="C180" s="217">
        <f t="shared" ref="C180" si="76">(C179-C165)</f>
        <v>4</v>
      </c>
      <c r="D180" s="217">
        <f t="shared" ref="D180" si="77">(D179-D165)</f>
        <v>3.5</v>
      </c>
      <c r="E180" s="217">
        <f t="shared" ref="E180" si="78">(E179-E165)</f>
        <v>3.5</v>
      </c>
      <c r="F180" s="581">
        <f t="shared" ref="F180" si="79">(F179-F165)</f>
        <v>4</v>
      </c>
      <c r="G180" s="217">
        <f t="shared" ref="G180" si="80">(G179-G165)</f>
        <v>4</v>
      </c>
      <c r="H180" s="217">
        <f t="shared" ref="H180" si="81">(H179-H165)</f>
        <v>3.5</v>
      </c>
      <c r="I180" s="217">
        <f t="shared" ref="I180" si="82">(I179-I165)</f>
        <v>4</v>
      </c>
      <c r="J180" s="217">
        <f t="shared" ref="J180" si="83">(J179-J165)</f>
        <v>4</v>
      </c>
      <c r="K180" s="217">
        <f t="shared" ref="K180" si="84">(K179-K165)</f>
        <v>4</v>
      </c>
      <c r="L180" s="217">
        <f t="shared" ref="L180" si="85">(L179-L165)</f>
        <v>4</v>
      </c>
      <c r="M180" s="217">
        <f t="shared" ref="M180" si="86">(M179-M165)</f>
        <v>4</v>
      </c>
      <c r="N180" s="217">
        <f t="shared" ref="N180" si="87">(N179-N165)</f>
        <v>3.5</v>
      </c>
      <c r="O180" s="217">
        <f t="shared" ref="O180" si="88">(O179-O165)</f>
        <v>3.5</v>
      </c>
      <c r="P180" s="217">
        <f t="shared" ref="P180" si="89">(P179-P165)</f>
        <v>4</v>
      </c>
      <c r="Q180" s="217">
        <f t="shared" ref="Q180" si="90">(Q179-Q165)</f>
        <v>4</v>
      </c>
      <c r="R180" s="217">
        <f t="shared" ref="R180" si="91">(R179-R165)</f>
        <v>4</v>
      </c>
      <c r="S180" s="217">
        <f t="shared" ref="S180" si="92">(S179-S165)</f>
        <v>4</v>
      </c>
      <c r="T180" s="217">
        <f t="shared" ref="T180" si="93">(T179-T165)</f>
        <v>3.5</v>
      </c>
      <c r="U180" s="217">
        <f t="shared" ref="U180" si="94">(U179-U165)</f>
        <v>4</v>
      </c>
      <c r="V180" s="217">
        <f t="shared" ref="V180" si="95">(V179-V165)</f>
        <v>4</v>
      </c>
      <c r="W180" s="410">
        <f t="shared" ref="W180" si="96">(W179-W165)</f>
        <v>4</v>
      </c>
      <c r="X180" s="395"/>
      <c r="Y180" s="570" t="s">
        <v>57</v>
      </c>
      <c r="Z180" s="577">
        <f>Z179-Z165</f>
        <v>3.1300000000000026</v>
      </c>
      <c r="AA180" s="570"/>
    </row>
    <row r="181" spans="1:51" x14ac:dyDescent="0.2">
      <c r="D181" s="200">
        <v>61</v>
      </c>
      <c r="E181" s="200">
        <v>63</v>
      </c>
      <c r="G181" s="200">
        <v>58.5</v>
      </c>
      <c r="I181" s="200">
        <v>57</v>
      </c>
      <c r="L181" s="200">
        <v>56.5</v>
      </c>
      <c r="M181" s="200">
        <v>55.5</v>
      </c>
      <c r="N181" s="200">
        <v>61</v>
      </c>
      <c r="O181" s="200">
        <v>60</v>
      </c>
      <c r="Q181" s="200">
        <v>58</v>
      </c>
      <c r="R181" s="200">
        <v>57</v>
      </c>
      <c r="W181" s="200">
        <v>56.5</v>
      </c>
    </row>
    <row r="182" spans="1:51" ht="13.5" thickBot="1" x14ac:dyDescent="0.25"/>
    <row r="183" spans="1:51" ht="13.5" thickBot="1" x14ac:dyDescent="0.25">
      <c r="A183" s="596" t="s">
        <v>201</v>
      </c>
      <c r="B183" s="1137" t="s">
        <v>53</v>
      </c>
      <c r="C183" s="1138"/>
      <c r="D183" s="1138"/>
      <c r="E183" s="1138"/>
      <c r="F183" s="1138"/>
      <c r="G183" s="1138"/>
      <c r="H183" s="1138"/>
      <c r="I183" s="1138"/>
      <c r="J183" s="1137" t="s">
        <v>140</v>
      </c>
      <c r="K183" s="1138"/>
      <c r="L183" s="1138"/>
      <c r="M183" s="1138"/>
      <c r="N183" s="1137" t="s">
        <v>63</v>
      </c>
      <c r="O183" s="1138"/>
      <c r="P183" s="1138"/>
      <c r="Q183" s="1138"/>
      <c r="R183" s="1139"/>
      <c r="S183" s="1137" t="s">
        <v>64</v>
      </c>
      <c r="T183" s="1138"/>
      <c r="U183" s="1138"/>
      <c r="V183" s="1138"/>
      <c r="W183" s="1139"/>
      <c r="X183" s="298" t="s">
        <v>55</v>
      </c>
      <c r="Y183" s="594"/>
      <c r="Z183" s="594"/>
      <c r="AA183" s="594"/>
    </row>
    <row r="184" spans="1:51" x14ac:dyDescent="0.2">
      <c r="A184" s="231" t="s">
        <v>54</v>
      </c>
      <c r="B184" s="324">
        <v>1</v>
      </c>
      <c r="C184" s="325">
        <v>2</v>
      </c>
      <c r="D184" s="325">
        <v>3</v>
      </c>
      <c r="E184" s="326">
        <v>4</v>
      </c>
      <c r="F184" s="578">
        <v>5</v>
      </c>
      <c r="G184" s="325">
        <v>6</v>
      </c>
      <c r="H184" s="325">
        <v>7</v>
      </c>
      <c r="I184" s="326">
        <v>8</v>
      </c>
      <c r="J184" s="324">
        <v>1</v>
      </c>
      <c r="K184" s="325">
        <v>2</v>
      </c>
      <c r="L184" s="325">
        <v>3</v>
      </c>
      <c r="M184" s="326">
        <v>4</v>
      </c>
      <c r="N184" s="324">
        <v>1</v>
      </c>
      <c r="O184" s="325">
        <v>2</v>
      </c>
      <c r="P184" s="325">
        <v>3</v>
      </c>
      <c r="Q184" s="325">
        <v>4</v>
      </c>
      <c r="R184" s="326">
        <v>5</v>
      </c>
      <c r="S184" s="324">
        <v>1</v>
      </c>
      <c r="T184" s="325">
        <v>2</v>
      </c>
      <c r="U184" s="325">
        <v>3</v>
      </c>
      <c r="V184" s="325">
        <v>4</v>
      </c>
      <c r="W184" s="326">
        <v>5</v>
      </c>
      <c r="X184" s="450">
        <v>725</v>
      </c>
      <c r="Y184" s="594"/>
      <c r="Z184" s="594"/>
      <c r="AA184" s="594"/>
    </row>
    <row r="185" spans="1:51" ht="13.5" thickBot="1" x14ac:dyDescent="0.25">
      <c r="A185" s="231" t="s">
        <v>2</v>
      </c>
      <c r="B185" s="532">
        <v>4</v>
      </c>
      <c r="C185" s="449">
        <v>3</v>
      </c>
      <c r="D185" s="461">
        <v>2</v>
      </c>
      <c r="E185" s="533">
        <v>1</v>
      </c>
      <c r="F185" s="453">
        <v>1</v>
      </c>
      <c r="G185" s="461">
        <v>2</v>
      </c>
      <c r="H185" s="449">
        <v>3</v>
      </c>
      <c r="I185" s="534">
        <v>4</v>
      </c>
      <c r="J185" s="453">
        <v>1</v>
      </c>
      <c r="K185" s="461">
        <v>2</v>
      </c>
      <c r="L185" s="449">
        <v>3</v>
      </c>
      <c r="M185" s="534">
        <v>4</v>
      </c>
      <c r="N185" s="453">
        <v>1</v>
      </c>
      <c r="O185" s="454">
        <v>2</v>
      </c>
      <c r="P185" s="449">
        <v>3</v>
      </c>
      <c r="Q185" s="455">
        <v>4</v>
      </c>
      <c r="R185" s="535">
        <v>5</v>
      </c>
      <c r="S185" s="422">
        <v>1</v>
      </c>
      <c r="T185" s="426">
        <v>2</v>
      </c>
      <c r="U185" s="424">
        <v>3</v>
      </c>
      <c r="V185" s="465">
        <v>4</v>
      </c>
      <c r="W185" s="491">
        <v>5</v>
      </c>
      <c r="X185" s="451" t="s">
        <v>0</v>
      </c>
      <c r="Y185" s="594"/>
      <c r="Z185" s="594"/>
      <c r="AA185" s="594"/>
    </row>
    <row r="186" spans="1:51" x14ac:dyDescent="0.2">
      <c r="A186" s="236" t="s">
        <v>3</v>
      </c>
      <c r="B186" s="456">
        <v>1370</v>
      </c>
      <c r="C186" s="457">
        <v>1370</v>
      </c>
      <c r="D186" s="457">
        <v>1370</v>
      </c>
      <c r="E186" s="459">
        <v>1370</v>
      </c>
      <c r="F186" s="579">
        <v>1370</v>
      </c>
      <c r="G186" s="457">
        <v>1370</v>
      </c>
      <c r="H186" s="457">
        <v>1370</v>
      </c>
      <c r="I186" s="459">
        <v>1370</v>
      </c>
      <c r="J186" s="456">
        <v>1370</v>
      </c>
      <c r="K186" s="457">
        <v>1370</v>
      </c>
      <c r="L186" s="457">
        <v>1370</v>
      </c>
      <c r="M186" s="459">
        <v>1370</v>
      </c>
      <c r="N186" s="456">
        <v>1370</v>
      </c>
      <c r="O186" s="457">
        <v>1370</v>
      </c>
      <c r="P186" s="457">
        <v>1370</v>
      </c>
      <c r="Q186" s="457">
        <v>1370</v>
      </c>
      <c r="R186" s="459">
        <v>1370</v>
      </c>
      <c r="S186" s="486">
        <v>1370</v>
      </c>
      <c r="T186" s="418">
        <v>1370</v>
      </c>
      <c r="U186" s="418">
        <v>1370</v>
      </c>
      <c r="V186" s="418">
        <v>1370</v>
      </c>
      <c r="W186" s="420">
        <v>1370</v>
      </c>
      <c r="X186" s="452">
        <v>1370</v>
      </c>
      <c r="Y186" s="328"/>
      <c r="Z186" s="329"/>
      <c r="AA186" s="329"/>
    </row>
    <row r="187" spans="1:51" x14ac:dyDescent="0.2">
      <c r="A187" s="242" t="s">
        <v>6</v>
      </c>
      <c r="B187" s="243">
        <v>1413</v>
      </c>
      <c r="C187" s="244">
        <v>1381</v>
      </c>
      <c r="D187" s="244">
        <v>1347</v>
      </c>
      <c r="E187" s="245">
        <v>1296</v>
      </c>
      <c r="F187" s="244">
        <v>1302</v>
      </c>
      <c r="G187" s="244">
        <v>1340</v>
      </c>
      <c r="H187" s="244">
        <v>1376</v>
      </c>
      <c r="I187" s="245">
        <v>1359</v>
      </c>
      <c r="J187" s="243">
        <v>1314</v>
      </c>
      <c r="K187" s="244">
        <v>1303</v>
      </c>
      <c r="L187" s="244">
        <v>1365</v>
      </c>
      <c r="M187" s="245">
        <v>1380</v>
      </c>
      <c r="N187" s="243">
        <v>1341</v>
      </c>
      <c r="O187" s="244">
        <v>1350</v>
      </c>
      <c r="P187" s="244">
        <v>1379</v>
      </c>
      <c r="Q187" s="244">
        <v>1385</v>
      </c>
      <c r="R187" s="245">
        <v>1399</v>
      </c>
      <c r="S187" s="246">
        <v>1343</v>
      </c>
      <c r="T187" s="244">
        <v>1379</v>
      </c>
      <c r="U187" s="244">
        <v>1316</v>
      </c>
      <c r="V187" s="244">
        <v>1322</v>
      </c>
      <c r="W187" s="245">
        <v>1340</v>
      </c>
      <c r="X187" s="397">
        <v>1354</v>
      </c>
      <c r="Y187" s="594"/>
      <c r="Z187" s="329"/>
      <c r="AA187" s="329"/>
    </row>
    <row r="188" spans="1:51" x14ac:dyDescent="0.2">
      <c r="A188" s="231" t="s">
        <v>7</v>
      </c>
      <c r="B188" s="247">
        <v>92.3</v>
      </c>
      <c r="C188" s="248">
        <v>87.8</v>
      </c>
      <c r="D188" s="248">
        <v>94.6</v>
      </c>
      <c r="E188" s="249">
        <v>100</v>
      </c>
      <c r="F188" s="523">
        <v>94.1</v>
      </c>
      <c r="G188" s="248">
        <v>88.4</v>
      </c>
      <c r="H188" s="248">
        <v>90.9</v>
      </c>
      <c r="I188" s="249">
        <v>90.3</v>
      </c>
      <c r="J188" s="247">
        <v>80.8</v>
      </c>
      <c r="K188" s="248">
        <v>93.1</v>
      </c>
      <c r="L188" s="248">
        <v>92</v>
      </c>
      <c r="M188" s="249">
        <v>100</v>
      </c>
      <c r="N188" s="247">
        <v>82.8</v>
      </c>
      <c r="O188" s="248">
        <v>92.5</v>
      </c>
      <c r="P188" s="248">
        <v>93.6</v>
      </c>
      <c r="Q188" s="248">
        <v>94.9</v>
      </c>
      <c r="R188" s="249">
        <v>100</v>
      </c>
      <c r="S188" s="250">
        <v>95.7</v>
      </c>
      <c r="T188" s="248">
        <v>97.2</v>
      </c>
      <c r="U188" s="248">
        <v>93.6</v>
      </c>
      <c r="V188" s="248">
        <v>95</v>
      </c>
      <c r="W188" s="249">
        <v>85.2</v>
      </c>
      <c r="X188" s="398">
        <v>90.9</v>
      </c>
      <c r="Y188" s="525"/>
      <c r="Z188" s="210"/>
      <c r="AA188" s="210"/>
    </row>
    <row r="189" spans="1:51" ht="13.5" thickBot="1" x14ac:dyDescent="0.25">
      <c r="A189" s="231" t="s">
        <v>8</v>
      </c>
      <c r="B189" s="582">
        <v>5.3999999999999999E-2</v>
      </c>
      <c r="C189" s="583">
        <v>0.06</v>
      </c>
      <c r="D189" s="583">
        <v>5.8999999999999997E-2</v>
      </c>
      <c r="E189" s="584">
        <v>4.7E-2</v>
      </c>
      <c r="F189" s="582">
        <v>0.05</v>
      </c>
      <c r="G189" s="583">
        <v>6.2E-2</v>
      </c>
      <c r="H189" s="583">
        <v>5.5E-2</v>
      </c>
      <c r="I189" s="584">
        <v>6.7000000000000004E-2</v>
      </c>
      <c r="J189" s="582">
        <v>7.1999999999999995E-2</v>
      </c>
      <c r="K189" s="583">
        <v>5.2999999999999999E-2</v>
      </c>
      <c r="L189" s="583">
        <v>5.3999999999999999E-2</v>
      </c>
      <c r="M189" s="584">
        <v>4.9000000000000002E-2</v>
      </c>
      <c r="N189" s="582">
        <v>7.1999999999999995E-2</v>
      </c>
      <c r="O189" s="583">
        <v>6.4000000000000001E-2</v>
      </c>
      <c r="P189" s="583">
        <v>5.0999999999999997E-2</v>
      </c>
      <c r="Q189" s="583">
        <v>5.0999999999999997E-2</v>
      </c>
      <c r="R189" s="584">
        <v>4.9000000000000002E-2</v>
      </c>
      <c r="S189" s="585">
        <v>6.4000000000000001E-2</v>
      </c>
      <c r="T189" s="583">
        <v>6.2E-2</v>
      </c>
      <c r="U189" s="583">
        <v>5.2999999999999999E-2</v>
      </c>
      <c r="V189" s="583">
        <v>5.1999999999999998E-2</v>
      </c>
      <c r="W189" s="584">
        <v>5.8999999999999997E-2</v>
      </c>
      <c r="X189" s="399">
        <v>6.0999999999999999E-2</v>
      </c>
      <c r="Y189" s="526"/>
      <c r="Z189" s="371"/>
      <c r="AA189" s="371"/>
    </row>
    <row r="190" spans="1:51" x14ac:dyDescent="0.2">
      <c r="A190" s="242" t="s">
        <v>1</v>
      </c>
      <c r="B190" s="586">
        <f>B187/B186*100-100</f>
        <v>3.1386861313868621</v>
      </c>
      <c r="C190" s="587">
        <f t="shared" ref="C190:E190" si="97">C187/C186*100-100</f>
        <v>0.80291970802919366</v>
      </c>
      <c r="D190" s="587">
        <f t="shared" si="97"/>
        <v>-1.678832116788314</v>
      </c>
      <c r="E190" s="588">
        <f t="shared" si="97"/>
        <v>-5.4014598540146039</v>
      </c>
      <c r="F190" s="586">
        <f>F187/F186*100-100</f>
        <v>-4.9635036496350438</v>
      </c>
      <c r="G190" s="587">
        <f t="shared" ref="G190:I190" si="98">G187/G186*100-100</f>
        <v>-2.1897810218978009</v>
      </c>
      <c r="H190" s="587">
        <f t="shared" si="98"/>
        <v>0.43795620437956018</v>
      </c>
      <c r="I190" s="588">
        <f t="shared" si="98"/>
        <v>-0.80291970802919366</v>
      </c>
      <c r="J190" s="586">
        <f>J187/J186*100-100</f>
        <v>-4.0875912408759092</v>
      </c>
      <c r="K190" s="587">
        <f>K187/K186*100-100</f>
        <v>-4.8905109489051171</v>
      </c>
      <c r="L190" s="587">
        <f t="shared" ref="L190" si="99">L187/L186*100-100</f>
        <v>-0.36496350364963348</v>
      </c>
      <c r="M190" s="588">
        <f>M187/M186*100-100</f>
        <v>0.72992700729928117</v>
      </c>
      <c r="N190" s="586">
        <f t="shared" ref="N190:X190" si="100">N187/N186*100-100</f>
        <v>-2.1167883211678884</v>
      </c>
      <c r="O190" s="587">
        <f t="shared" si="100"/>
        <v>-1.4598540145985339</v>
      </c>
      <c r="P190" s="587">
        <f t="shared" si="100"/>
        <v>0.65693430656934027</v>
      </c>
      <c r="Q190" s="587">
        <f>Q187/Q186*100-100</f>
        <v>1.0948905109489147</v>
      </c>
      <c r="R190" s="588">
        <f>R187/R186*100-100</f>
        <v>2.1167883211678884</v>
      </c>
      <c r="S190" s="589">
        <f t="shared" si="100"/>
        <v>-1.9708029197080208</v>
      </c>
      <c r="T190" s="587">
        <f t="shared" si="100"/>
        <v>0.65693430656934027</v>
      </c>
      <c r="U190" s="587">
        <f t="shared" si="100"/>
        <v>-3.9416058394160558</v>
      </c>
      <c r="V190" s="587">
        <f t="shared" si="100"/>
        <v>-3.5036496350364956</v>
      </c>
      <c r="W190" s="588">
        <f t="shared" si="100"/>
        <v>-2.1897810218978009</v>
      </c>
      <c r="X190" s="390">
        <f t="shared" si="100"/>
        <v>-1.1678832116788271</v>
      </c>
      <c r="Y190" s="594"/>
      <c r="Z190" s="371"/>
      <c r="AA190" s="371"/>
    </row>
    <row r="191" spans="1:51" ht="13.5" thickBot="1" x14ac:dyDescent="0.25">
      <c r="A191" s="261" t="s">
        <v>27</v>
      </c>
      <c r="B191" s="220">
        <f t="shared" ref="B191:I191" si="101">B187-B173</f>
        <v>100</v>
      </c>
      <c r="C191" s="221">
        <f t="shared" si="101"/>
        <v>122</v>
      </c>
      <c r="D191" s="221">
        <f t="shared" si="101"/>
        <v>98</v>
      </c>
      <c r="E191" s="226">
        <f t="shared" si="101"/>
        <v>94</v>
      </c>
      <c r="F191" s="590">
        <f t="shared" si="101"/>
        <v>83</v>
      </c>
      <c r="G191" s="221">
        <f t="shared" si="101"/>
        <v>96</v>
      </c>
      <c r="H191" s="221">
        <f t="shared" si="101"/>
        <v>96</v>
      </c>
      <c r="I191" s="226">
        <f t="shared" si="101"/>
        <v>85</v>
      </c>
      <c r="J191" s="220">
        <f>J187-W173</f>
        <v>54</v>
      </c>
      <c r="K191" s="221">
        <f>K187-Q173</f>
        <v>38</v>
      </c>
      <c r="L191" s="221">
        <f>L187-J173</f>
        <v>150</v>
      </c>
      <c r="M191" s="226">
        <f>M187-K173</f>
        <v>161</v>
      </c>
      <c r="N191" s="220">
        <f t="shared" ref="N191:X191" si="102">N187-N173</f>
        <v>99</v>
      </c>
      <c r="O191" s="221">
        <f t="shared" si="102"/>
        <v>111</v>
      </c>
      <c r="P191" s="221">
        <f t="shared" si="102"/>
        <v>136</v>
      </c>
      <c r="Q191" s="221">
        <f t="shared" si="102"/>
        <v>120</v>
      </c>
      <c r="R191" s="226">
        <f t="shared" si="102"/>
        <v>79</v>
      </c>
      <c r="S191" s="380">
        <f t="shared" si="102"/>
        <v>136</v>
      </c>
      <c r="T191" s="221">
        <f t="shared" si="102"/>
        <v>118</v>
      </c>
      <c r="U191" s="221">
        <f t="shared" si="102"/>
        <v>81</v>
      </c>
      <c r="V191" s="221">
        <f t="shared" si="102"/>
        <v>102</v>
      </c>
      <c r="W191" s="226">
        <f t="shared" si="102"/>
        <v>80</v>
      </c>
      <c r="X191" s="400">
        <f t="shared" si="102"/>
        <v>101</v>
      </c>
      <c r="Y191" s="336"/>
      <c r="Z191" s="210"/>
      <c r="AA191" s="371"/>
    </row>
    <row r="192" spans="1:51" x14ac:dyDescent="0.2">
      <c r="A192" s="266" t="s">
        <v>51</v>
      </c>
      <c r="B192" s="267">
        <v>352</v>
      </c>
      <c r="C192" s="268">
        <v>549</v>
      </c>
      <c r="D192" s="268">
        <v>750</v>
      </c>
      <c r="E192" s="323">
        <v>316</v>
      </c>
      <c r="F192" s="567">
        <v>239</v>
      </c>
      <c r="G192" s="268">
        <v>579</v>
      </c>
      <c r="H192" s="268">
        <v>597</v>
      </c>
      <c r="I192" s="269">
        <v>418</v>
      </c>
      <c r="J192" s="378">
        <v>193</v>
      </c>
      <c r="K192" s="268">
        <v>344</v>
      </c>
      <c r="L192" s="268">
        <v>393</v>
      </c>
      <c r="M192" s="323">
        <v>351</v>
      </c>
      <c r="N192" s="267">
        <v>396</v>
      </c>
      <c r="O192" s="268">
        <v>526</v>
      </c>
      <c r="P192" s="268">
        <v>618</v>
      </c>
      <c r="Q192" s="268">
        <v>530</v>
      </c>
      <c r="R192" s="269">
        <v>299</v>
      </c>
      <c r="S192" s="267">
        <v>365</v>
      </c>
      <c r="T192" s="268">
        <v>541</v>
      </c>
      <c r="U192" s="268">
        <v>635</v>
      </c>
      <c r="V192" s="268">
        <v>490</v>
      </c>
      <c r="W192" s="269">
        <v>314</v>
      </c>
      <c r="X192" s="393">
        <f>SUM(B192:W192)</f>
        <v>9795</v>
      </c>
      <c r="Y192" s="594" t="s">
        <v>56</v>
      </c>
      <c r="Z192" s="271">
        <f>X178-X192</f>
        <v>11</v>
      </c>
      <c r="AA192" s="292">
        <f>Z192/X178</f>
        <v>1.1217621864164798E-3</v>
      </c>
    </row>
    <row r="193" spans="1:51" x14ac:dyDescent="0.2">
      <c r="A193" s="273" t="s">
        <v>28</v>
      </c>
      <c r="B193" s="218">
        <v>62.5</v>
      </c>
      <c r="C193" s="595">
        <v>65</v>
      </c>
      <c r="D193" s="595">
        <v>65.5</v>
      </c>
      <c r="E193" s="322">
        <v>67.5</v>
      </c>
      <c r="F193" s="599">
        <v>64</v>
      </c>
      <c r="G193" s="598">
        <v>63</v>
      </c>
      <c r="H193" s="598">
        <v>62</v>
      </c>
      <c r="I193" s="219">
        <v>61.5</v>
      </c>
      <c r="J193" s="379">
        <v>64</v>
      </c>
      <c r="K193" s="595">
        <v>62</v>
      </c>
      <c r="L193" s="595">
        <v>61</v>
      </c>
      <c r="M193" s="322">
        <v>60</v>
      </c>
      <c r="N193" s="218">
        <v>65</v>
      </c>
      <c r="O193" s="598">
        <v>64</v>
      </c>
      <c r="P193" s="598">
        <v>64</v>
      </c>
      <c r="Q193" s="598">
        <v>62</v>
      </c>
      <c r="R193" s="219">
        <v>61.5</v>
      </c>
      <c r="S193" s="218">
        <v>66</v>
      </c>
      <c r="T193" s="598">
        <v>64.5</v>
      </c>
      <c r="U193" s="598">
        <v>64</v>
      </c>
      <c r="V193" s="598">
        <v>63</v>
      </c>
      <c r="W193" s="219">
        <v>61</v>
      </c>
      <c r="X193" s="394"/>
      <c r="Y193" s="594" t="s">
        <v>57</v>
      </c>
      <c r="Z193" s="577">
        <v>59.15</v>
      </c>
      <c r="AA193" s="228"/>
    </row>
    <row r="194" spans="1:51" ht="13.5" thickBot="1" x14ac:dyDescent="0.25">
      <c r="A194" s="274" t="s">
        <v>26</v>
      </c>
      <c r="B194" s="216">
        <f t="shared" ref="B194:W194" si="103">(B193-B179)</f>
        <v>4</v>
      </c>
      <c r="C194" s="217">
        <f t="shared" si="103"/>
        <v>4.5</v>
      </c>
      <c r="D194" s="217">
        <f t="shared" si="103"/>
        <v>4.5</v>
      </c>
      <c r="E194" s="416">
        <f t="shared" si="103"/>
        <v>4.5</v>
      </c>
      <c r="F194" s="600">
        <f t="shared" si="103"/>
        <v>4.5</v>
      </c>
      <c r="G194" s="217">
        <f t="shared" si="103"/>
        <v>4.5</v>
      </c>
      <c r="H194" s="217">
        <f t="shared" si="103"/>
        <v>4.5</v>
      </c>
      <c r="I194" s="410">
        <f t="shared" si="103"/>
        <v>4.5</v>
      </c>
      <c r="J194" s="483">
        <f t="shared" si="103"/>
        <v>4.5</v>
      </c>
      <c r="K194" s="217">
        <f t="shared" si="103"/>
        <v>4.5</v>
      </c>
      <c r="L194" s="217">
        <f t="shared" si="103"/>
        <v>4.5</v>
      </c>
      <c r="M194" s="416">
        <f t="shared" si="103"/>
        <v>4.5</v>
      </c>
      <c r="N194" s="216">
        <f t="shared" si="103"/>
        <v>4</v>
      </c>
      <c r="O194" s="217">
        <f t="shared" si="103"/>
        <v>4</v>
      </c>
      <c r="P194" s="217">
        <f t="shared" si="103"/>
        <v>4</v>
      </c>
      <c r="Q194" s="217">
        <f t="shared" si="103"/>
        <v>4</v>
      </c>
      <c r="R194" s="410">
        <f t="shared" si="103"/>
        <v>4.5</v>
      </c>
      <c r="S194" s="216">
        <f t="shared" si="103"/>
        <v>4</v>
      </c>
      <c r="T194" s="217">
        <f t="shared" si="103"/>
        <v>4.5</v>
      </c>
      <c r="U194" s="217">
        <f t="shared" si="103"/>
        <v>4.5</v>
      </c>
      <c r="V194" s="217">
        <f t="shared" si="103"/>
        <v>4.5</v>
      </c>
      <c r="W194" s="410">
        <f t="shared" si="103"/>
        <v>4.5</v>
      </c>
      <c r="X194" s="395"/>
      <c r="Y194" s="594" t="s">
        <v>57</v>
      </c>
      <c r="Z194" s="577">
        <f>Z193-Z179</f>
        <v>3.8399999999999963</v>
      </c>
      <c r="AA194" s="594"/>
    </row>
    <row r="195" spans="1:51" x14ac:dyDescent="0.2">
      <c r="P195" s="200">
        <v>64</v>
      </c>
      <c r="Q195" s="200">
        <v>62</v>
      </c>
      <c r="S195" s="200">
        <v>66</v>
      </c>
    </row>
    <row r="196" spans="1:51" ht="7.5" customHeight="1" thickBot="1" x14ac:dyDescent="0.25"/>
    <row r="197" spans="1:51" ht="21.75" customHeight="1" thickBot="1" x14ac:dyDescent="0.25">
      <c r="A197" s="603" t="s">
        <v>202</v>
      </c>
      <c r="B197" s="1137" t="s">
        <v>53</v>
      </c>
      <c r="C197" s="1138"/>
      <c r="D197" s="1138"/>
      <c r="E197" s="1138"/>
      <c r="F197" s="1138"/>
      <c r="G197" s="1138"/>
      <c r="H197" s="1138"/>
      <c r="I197" s="1138"/>
      <c r="J197" s="1137" t="s">
        <v>140</v>
      </c>
      <c r="K197" s="1138"/>
      <c r="L197" s="1138"/>
      <c r="M197" s="1138"/>
      <c r="N197" s="1137" t="s">
        <v>63</v>
      </c>
      <c r="O197" s="1138"/>
      <c r="P197" s="1138"/>
      <c r="Q197" s="1138"/>
      <c r="R197" s="1139"/>
      <c r="S197" s="1137" t="s">
        <v>64</v>
      </c>
      <c r="T197" s="1138"/>
      <c r="U197" s="1138"/>
      <c r="V197" s="1138"/>
      <c r="W197" s="1139"/>
      <c r="X197" s="298" t="s">
        <v>55</v>
      </c>
      <c r="Y197" s="601"/>
      <c r="Z197" s="601"/>
      <c r="AA197" s="601"/>
    </row>
    <row r="198" spans="1:51" ht="13.5" thickBot="1" x14ac:dyDescent="0.25">
      <c r="A198" s="231" t="s">
        <v>54</v>
      </c>
      <c r="B198" s="324">
        <v>1</v>
      </c>
      <c r="C198" s="325">
        <v>2</v>
      </c>
      <c r="D198" s="325">
        <v>3</v>
      </c>
      <c r="E198" s="326">
        <v>4</v>
      </c>
      <c r="F198" s="578">
        <v>5</v>
      </c>
      <c r="G198" s="325">
        <v>6</v>
      </c>
      <c r="H198" s="325">
        <v>7</v>
      </c>
      <c r="I198" s="326">
        <v>8</v>
      </c>
      <c r="J198" s="324">
        <v>1</v>
      </c>
      <c r="K198" s="325">
        <v>2</v>
      </c>
      <c r="L198" s="325">
        <v>3</v>
      </c>
      <c r="M198" s="326">
        <v>4</v>
      </c>
      <c r="N198" s="324">
        <v>1</v>
      </c>
      <c r="O198" s="325">
        <v>2</v>
      </c>
      <c r="P198" s="325">
        <v>3</v>
      </c>
      <c r="Q198" s="325">
        <v>4</v>
      </c>
      <c r="R198" s="326">
        <v>5</v>
      </c>
      <c r="S198" s="324">
        <v>1</v>
      </c>
      <c r="T198" s="325">
        <v>2</v>
      </c>
      <c r="U198" s="325">
        <v>3</v>
      </c>
      <c r="V198" s="325">
        <v>4</v>
      </c>
      <c r="W198" s="326">
        <v>5</v>
      </c>
      <c r="X198" s="450">
        <v>723</v>
      </c>
      <c r="Y198" s="601"/>
      <c r="Z198" s="601"/>
      <c r="AA198" s="601"/>
    </row>
    <row r="199" spans="1:51" ht="13.5" thickBot="1" x14ac:dyDescent="0.25">
      <c r="A199" s="231" t="s">
        <v>2</v>
      </c>
      <c r="B199" s="532">
        <v>4</v>
      </c>
      <c r="C199" s="449">
        <v>3</v>
      </c>
      <c r="D199" s="461">
        <v>2</v>
      </c>
      <c r="E199" s="533">
        <v>1</v>
      </c>
      <c r="F199" s="453">
        <v>1</v>
      </c>
      <c r="G199" s="461">
        <v>2</v>
      </c>
      <c r="H199" s="449">
        <v>3</v>
      </c>
      <c r="I199" s="534">
        <v>4</v>
      </c>
      <c r="J199" s="453">
        <v>1</v>
      </c>
      <c r="K199" s="461">
        <v>2</v>
      </c>
      <c r="L199" s="449">
        <v>3</v>
      </c>
      <c r="M199" s="534">
        <v>4</v>
      </c>
      <c r="N199" s="453">
        <v>1</v>
      </c>
      <c r="O199" s="454">
        <v>2</v>
      </c>
      <c r="P199" s="449">
        <v>3</v>
      </c>
      <c r="Q199" s="455">
        <v>4</v>
      </c>
      <c r="R199" s="535">
        <v>5</v>
      </c>
      <c r="S199" s="422">
        <v>1</v>
      </c>
      <c r="T199" s="426">
        <v>2</v>
      </c>
      <c r="U199" s="424">
        <v>3</v>
      </c>
      <c r="V199" s="465">
        <v>4</v>
      </c>
      <c r="W199" s="491">
        <v>5</v>
      </c>
      <c r="X199" s="451" t="s">
        <v>0</v>
      </c>
      <c r="Y199" s="601"/>
      <c r="Z199" s="601"/>
      <c r="AA199" s="601"/>
      <c r="AC199" s="1143" t="s">
        <v>218</v>
      </c>
      <c r="AD199" s="1144"/>
      <c r="AE199" s="1144"/>
      <c r="AF199" s="1144"/>
      <c r="AG199" s="1145"/>
      <c r="AI199" s="1143" t="s">
        <v>166</v>
      </c>
      <c r="AJ199" s="1144"/>
      <c r="AK199" s="1144"/>
      <c r="AL199" s="1144"/>
      <c r="AM199" s="1145"/>
      <c r="AO199" s="1143" t="s">
        <v>171</v>
      </c>
      <c r="AP199" s="1144"/>
      <c r="AQ199" s="1144"/>
      <c r="AR199" s="1144"/>
      <c r="AS199" s="1145"/>
      <c r="AU199" s="1143" t="s">
        <v>162</v>
      </c>
      <c r="AV199" s="1144"/>
      <c r="AW199" s="1144"/>
      <c r="AX199" s="1144"/>
      <c r="AY199" s="1145"/>
    </row>
    <row r="200" spans="1:51" ht="24.75" thickBot="1" x14ac:dyDescent="0.25">
      <c r="A200" s="236" t="s">
        <v>3</v>
      </c>
      <c r="B200" s="456">
        <v>1480</v>
      </c>
      <c r="C200" s="457">
        <v>1480</v>
      </c>
      <c r="D200" s="457">
        <v>1480</v>
      </c>
      <c r="E200" s="459">
        <v>1480</v>
      </c>
      <c r="F200" s="579">
        <v>1480</v>
      </c>
      <c r="G200" s="457">
        <v>1480</v>
      </c>
      <c r="H200" s="457">
        <v>1480</v>
      </c>
      <c r="I200" s="459">
        <v>1480</v>
      </c>
      <c r="J200" s="456">
        <v>1480</v>
      </c>
      <c r="K200" s="457">
        <v>1480</v>
      </c>
      <c r="L200" s="457">
        <v>1480</v>
      </c>
      <c r="M200" s="459">
        <v>1480</v>
      </c>
      <c r="N200" s="456">
        <v>1480</v>
      </c>
      <c r="O200" s="457">
        <v>1480</v>
      </c>
      <c r="P200" s="457">
        <v>1480</v>
      </c>
      <c r="Q200" s="457">
        <v>1480</v>
      </c>
      <c r="R200" s="459">
        <v>1480</v>
      </c>
      <c r="S200" s="486">
        <v>1480</v>
      </c>
      <c r="T200" s="418">
        <v>1480</v>
      </c>
      <c r="U200" s="418">
        <v>1480</v>
      </c>
      <c r="V200" s="418">
        <v>1480</v>
      </c>
      <c r="W200" s="420">
        <v>1480</v>
      </c>
      <c r="X200" s="452">
        <v>1480</v>
      </c>
      <c r="Y200" s="328"/>
      <c r="Z200" s="329"/>
      <c r="AA200" s="329"/>
      <c r="AC200" s="617" t="s">
        <v>113</v>
      </c>
      <c r="AD200" s="618" t="s">
        <v>211</v>
      </c>
      <c r="AE200" s="618" t="s">
        <v>147</v>
      </c>
      <c r="AF200" s="619" t="s">
        <v>146</v>
      </c>
      <c r="AG200" s="620" t="s">
        <v>174</v>
      </c>
      <c r="AI200" s="622" t="s">
        <v>113</v>
      </c>
      <c r="AJ200" s="623" t="s">
        <v>211</v>
      </c>
      <c r="AK200" s="623" t="s">
        <v>147</v>
      </c>
      <c r="AL200" s="624" t="s">
        <v>146</v>
      </c>
      <c r="AM200" s="625" t="s">
        <v>174</v>
      </c>
      <c r="AO200" s="622" t="s">
        <v>113</v>
      </c>
      <c r="AP200" s="623" t="s">
        <v>211</v>
      </c>
      <c r="AQ200" s="623" t="s">
        <v>147</v>
      </c>
      <c r="AR200" s="624" t="s">
        <v>146</v>
      </c>
      <c r="AS200" s="625" t="s">
        <v>174</v>
      </c>
      <c r="AU200" s="617" t="s">
        <v>113</v>
      </c>
      <c r="AV200" s="618" t="s">
        <v>211</v>
      </c>
      <c r="AW200" s="618" t="s">
        <v>147</v>
      </c>
      <c r="AX200" s="619" t="s">
        <v>146</v>
      </c>
      <c r="AY200" s="620" t="s">
        <v>174</v>
      </c>
    </row>
    <row r="201" spans="1:51" ht="14.25" x14ac:dyDescent="0.2">
      <c r="A201" s="242" t="s">
        <v>6</v>
      </c>
      <c r="B201" s="243">
        <v>1488</v>
      </c>
      <c r="C201" s="244">
        <v>1501</v>
      </c>
      <c r="D201" s="244">
        <v>1442</v>
      </c>
      <c r="E201" s="245">
        <v>1401</v>
      </c>
      <c r="F201" s="244">
        <v>1449</v>
      </c>
      <c r="G201" s="244">
        <v>1438</v>
      </c>
      <c r="H201" s="244">
        <v>1454</v>
      </c>
      <c r="I201" s="245">
        <v>1496</v>
      </c>
      <c r="J201" s="243">
        <v>1392</v>
      </c>
      <c r="K201" s="244">
        <v>1423</v>
      </c>
      <c r="L201" s="244">
        <v>1446</v>
      </c>
      <c r="M201" s="245">
        <v>1530</v>
      </c>
      <c r="N201" s="243">
        <v>1380</v>
      </c>
      <c r="O201" s="244">
        <v>1450</v>
      </c>
      <c r="P201" s="244">
        <v>1490</v>
      </c>
      <c r="Q201" s="244">
        <v>1470</v>
      </c>
      <c r="R201" s="245">
        <v>1475</v>
      </c>
      <c r="S201" s="246">
        <v>1371</v>
      </c>
      <c r="T201" s="244">
        <v>1497</v>
      </c>
      <c r="U201" s="244">
        <v>1426</v>
      </c>
      <c r="V201" s="244">
        <v>1436</v>
      </c>
      <c r="W201" s="245">
        <v>1472</v>
      </c>
      <c r="X201" s="397">
        <v>1454</v>
      </c>
      <c r="Y201" s="601"/>
      <c r="Z201" s="329"/>
      <c r="AA201" s="329"/>
      <c r="AC201" s="324">
        <v>4</v>
      </c>
      <c r="AD201" s="325">
        <v>1</v>
      </c>
      <c r="AE201" s="325" t="s">
        <v>213</v>
      </c>
      <c r="AF201" s="325">
        <v>369</v>
      </c>
      <c r="AG201" s="326">
        <v>67</v>
      </c>
      <c r="AI201" s="352">
        <v>4</v>
      </c>
      <c r="AJ201" s="232">
        <v>1</v>
      </c>
      <c r="AK201" s="232" t="s">
        <v>219</v>
      </c>
      <c r="AL201" s="232">
        <v>294</v>
      </c>
      <c r="AM201" s="626">
        <v>72.5</v>
      </c>
      <c r="AO201" s="352">
        <v>4</v>
      </c>
      <c r="AP201" s="232">
        <v>1</v>
      </c>
      <c r="AQ201" s="232" t="s">
        <v>223</v>
      </c>
      <c r="AR201" s="232">
        <v>138</v>
      </c>
      <c r="AS201" s="626">
        <v>71</v>
      </c>
      <c r="AU201" s="324">
        <v>1</v>
      </c>
      <c r="AV201" s="325">
        <v>1</v>
      </c>
      <c r="AW201" s="325" t="s">
        <v>226</v>
      </c>
      <c r="AX201" s="325">
        <v>337</v>
      </c>
      <c r="AY201" s="626">
        <v>72.5</v>
      </c>
    </row>
    <row r="202" spans="1:51" ht="14.25" x14ac:dyDescent="0.2">
      <c r="A202" s="231" t="s">
        <v>7</v>
      </c>
      <c r="B202" s="247">
        <v>84.6</v>
      </c>
      <c r="C202" s="248">
        <v>92.7</v>
      </c>
      <c r="D202" s="248">
        <v>91.1</v>
      </c>
      <c r="E202" s="249">
        <v>95.7</v>
      </c>
      <c r="F202" s="523">
        <v>94.1</v>
      </c>
      <c r="G202" s="248">
        <v>97.7</v>
      </c>
      <c r="H202" s="248">
        <v>93.2</v>
      </c>
      <c r="I202" s="249">
        <v>80.599999999999994</v>
      </c>
      <c r="J202" s="247">
        <v>100</v>
      </c>
      <c r="K202" s="248">
        <v>100</v>
      </c>
      <c r="L202" s="248">
        <v>89.7</v>
      </c>
      <c r="M202" s="249">
        <v>73.099999999999994</v>
      </c>
      <c r="N202" s="247">
        <v>75.900000000000006</v>
      </c>
      <c r="O202" s="248">
        <v>79.5</v>
      </c>
      <c r="P202" s="248">
        <v>95.7</v>
      </c>
      <c r="Q202" s="248">
        <v>92.3</v>
      </c>
      <c r="R202" s="249">
        <v>77.3</v>
      </c>
      <c r="S202" s="250">
        <v>77.8</v>
      </c>
      <c r="T202" s="248">
        <v>85</v>
      </c>
      <c r="U202" s="248">
        <v>78.7</v>
      </c>
      <c r="V202" s="248">
        <v>80.599999999999994</v>
      </c>
      <c r="W202" s="249">
        <v>95.7</v>
      </c>
      <c r="X202" s="398">
        <v>84</v>
      </c>
      <c r="Y202" s="525"/>
      <c r="Z202" s="210"/>
      <c r="AA202" s="210"/>
      <c r="AC202" s="218">
        <v>3</v>
      </c>
      <c r="AD202" s="608">
        <v>2</v>
      </c>
      <c r="AE202" s="608" t="s">
        <v>214</v>
      </c>
      <c r="AF202" s="608">
        <v>769</v>
      </c>
      <c r="AG202" s="219">
        <v>68</v>
      </c>
      <c r="AI202" s="218">
        <v>3</v>
      </c>
      <c r="AJ202" s="616">
        <v>2</v>
      </c>
      <c r="AK202" s="616" t="s">
        <v>220</v>
      </c>
      <c r="AL202" s="616">
        <v>461</v>
      </c>
      <c r="AM202" s="627">
        <v>71</v>
      </c>
      <c r="AO202" s="218">
        <v>3</v>
      </c>
      <c r="AP202" s="621">
        <v>2</v>
      </c>
      <c r="AQ202" s="621" t="s">
        <v>224</v>
      </c>
      <c r="AR202" s="621">
        <v>284</v>
      </c>
      <c r="AS202" s="627">
        <v>70.5</v>
      </c>
      <c r="AU202" s="218">
        <v>2</v>
      </c>
      <c r="AV202" s="643">
        <v>2</v>
      </c>
      <c r="AW202" s="643" t="s">
        <v>227</v>
      </c>
      <c r="AX202" s="643">
        <v>357</v>
      </c>
      <c r="AY202" s="627">
        <v>71</v>
      </c>
    </row>
    <row r="203" spans="1:51" ht="15" thickBot="1" x14ac:dyDescent="0.25">
      <c r="A203" s="231" t="s">
        <v>8</v>
      </c>
      <c r="B203" s="582">
        <v>6.4000000000000001E-2</v>
      </c>
      <c r="C203" s="583">
        <v>5.8999999999999997E-2</v>
      </c>
      <c r="D203" s="583">
        <v>6.0999999999999999E-2</v>
      </c>
      <c r="E203" s="584">
        <v>5.6000000000000001E-2</v>
      </c>
      <c r="F203" s="582">
        <v>5.5E-2</v>
      </c>
      <c r="G203" s="583">
        <v>4.9000000000000002E-2</v>
      </c>
      <c r="H203" s="583">
        <v>5.6000000000000001E-2</v>
      </c>
      <c r="I203" s="584">
        <v>7.0000000000000007E-2</v>
      </c>
      <c r="J203" s="582">
        <v>6.3E-2</v>
      </c>
      <c r="K203" s="583">
        <v>3.7999999999999999E-2</v>
      </c>
      <c r="L203" s="583">
        <v>6.4000000000000001E-2</v>
      </c>
      <c r="M203" s="584">
        <v>8.2000000000000003E-2</v>
      </c>
      <c r="N203" s="582">
        <v>0.08</v>
      </c>
      <c r="O203" s="583">
        <v>7.5999999999999998E-2</v>
      </c>
      <c r="P203" s="583">
        <v>0.06</v>
      </c>
      <c r="Q203" s="583">
        <v>6.0999999999999999E-2</v>
      </c>
      <c r="R203" s="584">
        <v>7.6999999999999999E-2</v>
      </c>
      <c r="S203" s="585">
        <v>8.4000000000000005E-2</v>
      </c>
      <c r="T203" s="583">
        <v>6.4000000000000001E-2</v>
      </c>
      <c r="U203" s="583">
        <v>7.0999999999999994E-2</v>
      </c>
      <c r="V203" s="583">
        <v>7.2999999999999995E-2</v>
      </c>
      <c r="W203" s="584">
        <v>5.8000000000000003E-2</v>
      </c>
      <c r="X203" s="399">
        <v>6.9000000000000006E-2</v>
      </c>
      <c r="Y203" s="526"/>
      <c r="Z203" s="371"/>
      <c r="AA203" s="371"/>
      <c r="AC203" s="218">
        <v>2</v>
      </c>
      <c r="AD203" s="608">
        <v>3</v>
      </c>
      <c r="AE203" s="608" t="s">
        <v>215</v>
      </c>
      <c r="AF203" s="608">
        <v>592</v>
      </c>
      <c r="AG203" s="219">
        <v>70.5</v>
      </c>
      <c r="AI203" s="218">
        <v>2</v>
      </c>
      <c r="AJ203" s="616">
        <v>3</v>
      </c>
      <c r="AK203" s="616" t="s">
        <v>221</v>
      </c>
      <c r="AL203" s="616">
        <v>630</v>
      </c>
      <c r="AM203" s="627">
        <v>67.5</v>
      </c>
      <c r="AO203" s="218">
        <v>2</v>
      </c>
      <c r="AP203" s="621">
        <v>3</v>
      </c>
      <c r="AQ203" s="621" t="s">
        <v>225</v>
      </c>
      <c r="AR203" s="621">
        <v>446</v>
      </c>
      <c r="AS203" s="627">
        <v>68</v>
      </c>
      <c r="AU203" s="218">
        <v>3</v>
      </c>
      <c r="AV203" s="643">
        <v>3</v>
      </c>
      <c r="AW203" s="643" t="s">
        <v>228</v>
      </c>
      <c r="AX203" s="643">
        <v>679</v>
      </c>
      <c r="AY203" s="627">
        <v>67.5</v>
      </c>
    </row>
    <row r="204" spans="1:51" ht="14.25" x14ac:dyDescent="0.2">
      <c r="A204" s="242" t="s">
        <v>1</v>
      </c>
      <c r="B204" s="586">
        <f>B201/B200*100-100</f>
        <v>0.54054054054053324</v>
      </c>
      <c r="C204" s="587">
        <f t="shared" ref="C204:E204" si="104">C201/C200*100-100</f>
        <v>1.4189189189189193</v>
      </c>
      <c r="D204" s="587">
        <f t="shared" si="104"/>
        <v>-2.5675675675675649</v>
      </c>
      <c r="E204" s="588">
        <f t="shared" si="104"/>
        <v>-5.3378378378378386</v>
      </c>
      <c r="F204" s="586">
        <f>F201/F200*100-100</f>
        <v>-2.0945945945945965</v>
      </c>
      <c r="G204" s="587">
        <f t="shared" ref="G204:I204" si="105">G201/G200*100-100</f>
        <v>-2.8378378378378386</v>
      </c>
      <c r="H204" s="587">
        <f t="shared" si="105"/>
        <v>-1.7567567567567579</v>
      </c>
      <c r="I204" s="588">
        <f t="shared" si="105"/>
        <v>1.0810810810810665</v>
      </c>
      <c r="J204" s="586">
        <f>J201/J200*100-100</f>
        <v>-5.9459459459459367</v>
      </c>
      <c r="K204" s="587">
        <f>K201/K200*100-100</f>
        <v>-3.8513513513513544</v>
      </c>
      <c r="L204" s="587">
        <f t="shared" ref="L204" si="106">L201/L200*100-100</f>
        <v>-2.2972972972972912</v>
      </c>
      <c r="M204" s="588">
        <f>M201/M200*100-100</f>
        <v>3.3783783783783718</v>
      </c>
      <c r="N204" s="586">
        <f t="shared" ref="N204:P204" si="107">N201/N200*100-100</f>
        <v>-6.7567567567567579</v>
      </c>
      <c r="O204" s="587">
        <f t="shared" si="107"/>
        <v>-2.0270270270270316</v>
      </c>
      <c r="P204" s="587">
        <f t="shared" si="107"/>
        <v>0.67567567567567721</v>
      </c>
      <c r="Q204" s="587">
        <f>Q201/Q200*100-100</f>
        <v>-0.67567567567567721</v>
      </c>
      <c r="R204" s="588">
        <f>R201/R200*100-100</f>
        <v>-0.33783783783783861</v>
      </c>
      <c r="S204" s="589">
        <f t="shared" ref="S204:X204" si="108">S201/S200*100-100</f>
        <v>-7.364864864864856</v>
      </c>
      <c r="T204" s="587">
        <f t="shared" si="108"/>
        <v>1.1486486486486598</v>
      </c>
      <c r="U204" s="587">
        <f t="shared" si="108"/>
        <v>-3.6486486486486456</v>
      </c>
      <c r="V204" s="587">
        <f t="shared" si="108"/>
        <v>-2.9729729729729826</v>
      </c>
      <c r="W204" s="588">
        <f t="shared" si="108"/>
        <v>-0.54054054054053324</v>
      </c>
      <c r="X204" s="390">
        <f t="shared" si="108"/>
        <v>-1.7567567567567579</v>
      </c>
      <c r="Y204" s="601"/>
      <c r="Z204" s="371"/>
      <c r="AA204" s="371"/>
      <c r="AC204" s="610">
        <v>1</v>
      </c>
      <c r="AD204" s="490">
        <v>4</v>
      </c>
      <c r="AE204" s="608">
        <v>1290</v>
      </c>
      <c r="AF204" s="608">
        <v>237</v>
      </c>
      <c r="AG204" s="219">
        <v>72</v>
      </c>
      <c r="AI204" s="610">
        <v>1</v>
      </c>
      <c r="AJ204" s="490">
        <v>4</v>
      </c>
      <c r="AK204" s="616" t="s">
        <v>222</v>
      </c>
      <c r="AL204" s="616">
        <v>575</v>
      </c>
      <c r="AM204" s="627">
        <v>67</v>
      </c>
      <c r="AO204" s="610">
        <v>1</v>
      </c>
      <c r="AP204" s="490">
        <v>4</v>
      </c>
      <c r="AQ204" s="621">
        <v>1490</v>
      </c>
      <c r="AR204" s="621">
        <v>410</v>
      </c>
      <c r="AS204" s="627">
        <v>67</v>
      </c>
      <c r="AU204" s="610">
        <v>4</v>
      </c>
      <c r="AV204" s="490">
        <v>4</v>
      </c>
      <c r="AW204" s="643" t="s">
        <v>229</v>
      </c>
      <c r="AX204" s="643">
        <v>647</v>
      </c>
      <c r="AY204" s="627">
        <v>67</v>
      </c>
    </row>
    <row r="205" spans="1:51" ht="15" thickBot="1" x14ac:dyDescent="0.25">
      <c r="A205" s="261" t="s">
        <v>27</v>
      </c>
      <c r="B205" s="220">
        <f t="shared" ref="B205:I205" si="109">B201-B187</f>
        <v>75</v>
      </c>
      <c r="C205" s="221">
        <f t="shared" si="109"/>
        <v>120</v>
      </c>
      <c r="D205" s="221">
        <f t="shared" si="109"/>
        <v>95</v>
      </c>
      <c r="E205" s="226">
        <f t="shared" si="109"/>
        <v>105</v>
      </c>
      <c r="F205" s="590">
        <f t="shared" si="109"/>
        <v>147</v>
      </c>
      <c r="G205" s="221">
        <f t="shared" si="109"/>
        <v>98</v>
      </c>
      <c r="H205" s="221">
        <f t="shared" si="109"/>
        <v>78</v>
      </c>
      <c r="I205" s="226">
        <f t="shared" si="109"/>
        <v>137</v>
      </c>
      <c r="J205" s="220">
        <f>J201-W187</f>
        <v>52</v>
      </c>
      <c r="K205" s="221">
        <f>K201-Q187</f>
        <v>38</v>
      </c>
      <c r="L205" s="221">
        <f>L201-J187</f>
        <v>132</v>
      </c>
      <c r="M205" s="226">
        <f>M201-K187</f>
        <v>227</v>
      </c>
      <c r="N205" s="220">
        <f t="shared" ref="N205:X205" si="110">N201-N187</f>
        <v>39</v>
      </c>
      <c r="O205" s="221">
        <f t="shared" si="110"/>
        <v>100</v>
      </c>
      <c r="P205" s="221">
        <f t="shared" si="110"/>
        <v>111</v>
      </c>
      <c r="Q205" s="221">
        <f t="shared" si="110"/>
        <v>85</v>
      </c>
      <c r="R205" s="226">
        <f t="shared" si="110"/>
        <v>76</v>
      </c>
      <c r="S205" s="380">
        <f t="shared" si="110"/>
        <v>28</v>
      </c>
      <c r="T205" s="221">
        <f t="shared" si="110"/>
        <v>118</v>
      </c>
      <c r="U205" s="221">
        <f t="shared" si="110"/>
        <v>110</v>
      </c>
      <c r="V205" s="221">
        <f t="shared" si="110"/>
        <v>114</v>
      </c>
      <c r="W205" s="226">
        <f t="shared" si="110"/>
        <v>132</v>
      </c>
      <c r="X205" s="400">
        <f t="shared" si="110"/>
        <v>100</v>
      </c>
      <c r="Y205" s="336"/>
      <c r="Z205" s="210"/>
      <c r="AA205" s="371"/>
      <c r="AC205" s="610">
        <v>1</v>
      </c>
      <c r="AD205" s="490">
        <v>5</v>
      </c>
      <c r="AE205" s="608">
        <v>1360</v>
      </c>
      <c r="AF205" s="608">
        <v>360</v>
      </c>
      <c r="AG205" s="219">
        <v>71</v>
      </c>
      <c r="AI205" s="610">
        <v>1</v>
      </c>
      <c r="AJ205" s="490">
        <v>5</v>
      </c>
      <c r="AK205" s="616">
        <v>1610</v>
      </c>
      <c r="AL205" s="616">
        <v>377</v>
      </c>
      <c r="AM205" s="627">
        <v>67</v>
      </c>
      <c r="AU205" s="636">
        <v>5</v>
      </c>
      <c r="AV205" s="645">
        <v>5</v>
      </c>
      <c r="AW205" s="217">
        <v>1700</v>
      </c>
      <c r="AX205" s="217">
        <v>347</v>
      </c>
      <c r="AY205" s="637">
        <v>67</v>
      </c>
    </row>
    <row r="206" spans="1:51" x14ac:dyDescent="0.2">
      <c r="A206" s="266" t="s">
        <v>51</v>
      </c>
      <c r="B206" s="267">
        <v>351</v>
      </c>
      <c r="C206" s="268">
        <v>549</v>
      </c>
      <c r="D206" s="268">
        <v>750</v>
      </c>
      <c r="E206" s="323">
        <v>316</v>
      </c>
      <c r="F206" s="567">
        <v>239</v>
      </c>
      <c r="G206" s="268">
        <v>578</v>
      </c>
      <c r="H206" s="268">
        <v>596</v>
      </c>
      <c r="I206" s="269">
        <v>418</v>
      </c>
      <c r="J206" s="378">
        <v>193</v>
      </c>
      <c r="K206" s="268">
        <v>344</v>
      </c>
      <c r="L206" s="268">
        <v>393</v>
      </c>
      <c r="M206" s="323">
        <v>349</v>
      </c>
      <c r="N206" s="267">
        <v>394</v>
      </c>
      <c r="O206" s="268">
        <v>526</v>
      </c>
      <c r="P206" s="268">
        <v>618</v>
      </c>
      <c r="Q206" s="268">
        <v>530</v>
      </c>
      <c r="R206" s="269">
        <v>299</v>
      </c>
      <c r="S206" s="267">
        <v>364</v>
      </c>
      <c r="T206" s="268">
        <v>541</v>
      </c>
      <c r="U206" s="268">
        <v>635</v>
      </c>
      <c r="V206" s="268">
        <v>489</v>
      </c>
      <c r="W206" s="269">
        <v>313</v>
      </c>
      <c r="X206" s="393">
        <f>SUM(B206:W206)</f>
        <v>9785</v>
      </c>
      <c r="Y206" s="601" t="s">
        <v>56</v>
      </c>
      <c r="Z206" s="271">
        <f>X192-X206</f>
        <v>10</v>
      </c>
      <c r="AA206" s="292">
        <f>Z206/X192</f>
        <v>1.0209290454313426E-3</v>
      </c>
      <c r="AC206" s="218">
        <v>2</v>
      </c>
      <c r="AD206" s="608">
        <v>6</v>
      </c>
      <c r="AE206" s="608" t="s">
        <v>216</v>
      </c>
      <c r="AF206" s="608">
        <v>549</v>
      </c>
      <c r="AG206" s="219">
        <v>70</v>
      </c>
    </row>
    <row r="207" spans="1:51" x14ac:dyDescent="0.2">
      <c r="A207" s="273" t="s">
        <v>28</v>
      </c>
      <c r="B207" s="218">
        <v>68.5</v>
      </c>
      <c r="C207" s="602">
        <v>70.5</v>
      </c>
      <c r="D207" s="602">
        <v>71.5</v>
      </c>
      <c r="E207" s="322">
        <v>73.5</v>
      </c>
      <c r="F207" s="599">
        <v>69.5</v>
      </c>
      <c r="G207" s="602">
        <v>69</v>
      </c>
      <c r="H207" s="602">
        <v>68</v>
      </c>
      <c r="I207" s="219">
        <v>67</v>
      </c>
      <c r="J207" s="379">
        <v>70</v>
      </c>
      <c r="K207" s="602">
        <v>68</v>
      </c>
      <c r="L207" s="602">
        <v>67</v>
      </c>
      <c r="M207" s="322">
        <v>65.5</v>
      </c>
      <c r="N207" s="218">
        <v>71</v>
      </c>
      <c r="O207" s="602">
        <v>70</v>
      </c>
      <c r="P207" s="602">
        <v>70</v>
      </c>
      <c r="Q207" s="602">
        <v>68.5</v>
      </c>
      <c r="R207" s="219">
        <v>67.5</v>
      </c>
      <c r="S207" s="218">
        <v>72.5</v>
      </c>
      <c r="T207" s="602">
        <v>70.5</v>
      </c>
      <c r="U207" s="602">
        <v>70</v>
      </c>
      <c r="V207" s="602">
        <v>69</v>
      </c>
      <c r="W207" s="219">
        <v>67</v>
      </c>
      <c r="X207" s="394"/>
      <c r="Y207" s="601" t="s">
        <v>57</v>
      </c>
      <c r="Z207" s="577">
        <v>63.5</v>
      </c>
      <c r="AA207" s="228"/>
      <c r="AC207" s="218">
        <v>3</v>
      </c>
      <c r="AD207" s="608">
        <v>7</v>
      </c>
      <c r="AE207" s="608" t="s">
        <v>217</v>
      </c>
      <c r="AF207" s="608">
        <v>492</v>
      </c>
      <c r="AG207" s="219">
        <v>68.5</v>
      </c>
    </row>
    <row r="208" spans="1:51" ht="13.5" thickBot="1" x14ac:dyDescent="0.25">
      <c r="A208" s="274" t="s">
        <v>26</v>
      </c>
      <c r="B208" s="216">
        <f t="shared" ref="B208:W208" si="111">(B207-B193)</f>
        <v>6</v>
      </c>
      <c r="C208" s="217">
        <f t="shared" si="111"/>
        <v>5.5</v>
      </c>
      <c r="D208" s="217">
        <f t="shared" si="111"/>
        <v>6</v>
      </c>
      <c r="E208" s="416">
        <f t="shared" si="111"/>
        <v>6</v>
      </c>
      <c r="F208" s="600">
        <f t="shared" si="111"/>
        <v>5.5</v>
      </c>
      <c r="G208" s="217">
        <f t="shared" si="111"/>
        <v>6</v>
      </c>
      <c r="H208" s="217">
        <f t="shared" si="111"/>
        <v>6</v>
      </c>
      <c r="I208" s="410">
        <f t="shared" si="111"/>
        <v>5.5</v>
      </c>
      <c r="J208" s="483">
        <f t="shared" si="111"/>
        <v>6</v>
      </c>
      <c r="K208" s="217">
        <f t="shared" si="111"/>
        <v>6</v>
      </c>
      <c r="L208" s="217">
        <f t="shared" si="111"/>
        <v>6</v>
      </c>
      <c r="M208" s="416">
        <f t="shared" si="111"/>
        <v>5.5</v>
      </c>
      <c r="N208" s="216">
        <f t="shared" si="111"/>
        <v>6</v>
      </c>
      <c r="O208" s="217">
        <f t="shared" si="111"/>
        <v>6</v>
      </c>
      <c r="P208" s="217">
        <v>6</v>
      </c>
      <c r="Q208" s="217">
        <v>6</v>
      </c>
      <c r="R208" s="410">
        <f t="shared" si="111"/>
        <v>6</v>
      </c>
      <c r="S208" s="216">
        <v>6.5</v>
      </c>
      <c r="T208" s="217">
        <f t="shared" si="111"/>
        <v>6</v>
      </c>
      <c r="U208" s="217">
        <f t="shared" si="111"/>
        <v>6</v>
      </c>
      <c r="V208" s="217">
        <f t="shared" si="111"/>
        <v>6</v>
      </c>
      <c r="W208" s="410">
        <f t="shared" si="111"/>
        <v>6</v>
      </c>
      <c r="X208" s="395"/>
      <c r="Y208" s="601" t="s">
        <v>57</v>
      </c>
      <c r="Z208" s="577">
        <f>Z207-Z193</f>
        <v>4.3500000000000014</v>
      </c>
      <c r="AA208" s="601"/>
      <c r="AC208" s="216">
        <v>4</v>
      </c>
      <c r="AD208" s="217">
        <v>8</v>
      </c>
      <c r="AE208" s="217">
        <v>1520</v>
      </c>
      <c r="AF208" s="217">
        <v>432</v>
      </c>
      <c r="AG208" s="410">
        <v>67.5</v>
      </c>
    </row>
    <row r="209" spans="1:27" x14ac:dyDescent="0.2">
      <c r="D209" s="200">
        <v>71.5</v>
      </c>
      <c r="E209" s="200">
        <v>73.5</v>
      </c>
      <c r="F209" s="200">
        <v>69.5</v>
      </c>
      <c r="G209" s="200">
        <v>69</v>
      </c>
      <c r="H209" s="200">
        <v>68</v>
      </c>
      <c r="I209" s="200">
        <v>67</v>
      </c>
      <c r="J209" s="200">
        <v>70</v>
      </c>
      <c r="K209" s="200">
        <v>68</v>
      </c>
      <c r="N209" s="200">
        <v>71</v>
      </c>
      <c r="P209" s="200">
        <v>70</v>
      </c>
      <c r="S209" s="200">
        <v>72.5</v>
      </c>
      <c r="W209" s="200">
        <v>67</v>
      </c>
    </row>
    <row r="210" spans="1:27" s="644" customFormat="1" x14ac:dyDescent="0.2"/>
    <row r="211" spans="1:27" ht="13.5" thickBot="1" x14ac:dyDescent="0.25">
      <c r="B211" s="200">
        <v>67</v>
      </c>
      <c r="C211" s="200">
        <v>68</v>
      </c>
      <c r="D211" s="200">
        <v>70.5</v>
      </c>
      <c r="E211" s="200">
        <v>72</v>
      </c>
      <c r="F211" s="200">
        <v>71</v>
      </c>
      <c r="G211" s="200">
        <v>70</v>
      </c>
      <c r="H211" s="200">
        <v>68.5</v>
      </c>
      <c r="I211" s="200">
        <v>67.5</v>
      </c>
      <c r="J211" s="200">
        <v>71</v>
      </c>
      <c r="K211" s="200">
        <v>70.5</v>
      </c>
      <c r="L211" s="200">
        <v>68</v>
      </c>
      <c r="M211" s="200">
        <v>67</v>
      </c>
      <c r="N211" s="200">
        <v>72.5</v>
      </c>
      <c r="O211" s="200">
        <v>71</v>
      </c>
      <c r="P211" s="200">
        <v>67.5</v>
      </c>
      <c r="Q211" s="200">
        <v>67</v>
      </c>
      <c r="R211" s="200">
        <v>67</v>
      </c>
      <c r="S211" s="200">
        <v>72.5</v>
      </c>
      <c r="T211" s="200">
        <v>71</v>
      </c>
      <c r="U211" s="200">
        <v>67.5</v>
      </c>
      <c r="V211" s="200">
        <v>67</v>
      </c>
      <c r="W211" s="200">
        <v>67</v>
      </c>
    </row>
    <row r="212" spans="1:27" ht="13.5" thickBot="1" x14ac:dyDescent="0.25">
      <c r="A212" s="633" t="s">
        <v>230</v>
      </c>
      <c r="B212" s="1137" t="s">
        <v>53</v>
      </c>
      <c r="C212" s="1138"/>
      <c r="D212" s="1138"/>
      <c r="E212" s="1138"/>
      <c r="F212" s="1138"/>
      <c r="G212" s="1138"/>
      <c r="H212" s="1138"/>
      <c r="I212" s="1138"/>
      <c r="J212" s="1137" t="s">
        <v>140</v>
      </c>
      <c r="K212" s="1138"/>
      <c r="L212" s="1138"/>
      <c r="M212" s="1138"/>
      <c r="N212" s="1137" t="s">
        <v>63</v>
      </c>
      <c r="O212" s="1138"/>
      <c r="P212" s="1138"/>
      <c r="Q212" s="1138"/>
      <c r="R212" s="1139"/>
      <c r="S212" s="1137" t="s">
        <v>64</v>
      </c>
      <c r="T212" s="1138"/>
      <c r="U212" s="1138"/>
      <c r="V212" s="1138"/>
      <c r="W212" s="1139"/>
      <c r="X212" s="298" t="s">
        <v>55</v>
      </c>
      <c r="Y212" s="631"/>
      <c r="Z212" s="631"/>
      <c r="AA212" s="631"/>
    </row>
    <row r="213" spans="1:27" x14ac:dyDescent="0.2">
      <c r="A213" s="231" t="s">
        <v>54</v>
      </c>
      <c r="B213" s="324">
        <v>1</v>
      </c>
      <c r="C213" s="325">
        <v>2</v>
      </c>
      <c r="D213" s="325">
        <v>3</v>
      </c>
      <c r="E213" s="326">
        <v>4</v>
      </c>
      <c r="F213" s="578">
        <v>5</v>
      </c>
      <c r="G213" s="325">
        <v>6</v>
      </c>
      <c r="H213" s="325">
        <v>7</v>
      </c>
      <c r="I213" s="326">
        <v>8</v>
      </c>
      <c r="J213" s="324">
        <v>1</v>
      </c>
      <c r="K213" s="325">
        <v>2</v>
      </c>
      <c r="L213" s="325">
        <v>3</v>
      </c>
      <c r="M213" s="326">
        <v>4</v>
      </c>
      <c r="N213" s="324">
        <v>1</v>
      </c>
      <c r="O213" s="325">
        <v>2</v>
      </c>
      <c r="P213" s="325">
        <v>3</v>
      </c>
      <c r="Q213" s="325">
        <v>4</v>
      </c>
      <c r="R213" s="326">
        <v>5</v>
      </c>
      <c r="S213" s="324">
        <v>1</v>
      </c>
      <c r="T213" s="325">
        <v>2</v>
      </c>
      <c r="U213" s="325">
        <v>3</v>
      </c>
      <c r="V213" s="325">
        <v>4</v>
      </c>
      <c r="W213" s="326">
        <v>5</v>
      </c>
      <c r="X213" s="450">
        <v>735</v>
      </c>
      <c r="Y213" s="631"/>
      <c r="Z213" s="631"/>
      <c r="AA213" s="631"/>
    </row>
    <row r="214" spans="1:27" ht="13.5" thickBot="1" x14ac:dyDescent="0.25">
      <c r="A214" s="231" t="s">
        <v>2</v>
      </c>
      <c r="B214" s="532">
        <v>4</v>
      </c>
      <c r="C214" s="449">
        <v>3</v>
      </c>
      <c r="D214" s="461">
        <v>2</v>
      </c>
      <c r="E214" s="533">
        <v>1</v>
      </c>
      <c r="F214" s="453">
        <v>1</v>
      </c>
      <c r="G214" s="461">
        <v>2</v>
      </c>
      <c r="H214" s="449">
        <v>3</v>
      </c>
      <c r="I214" s="534">
        <v>4</v>
      </c>
      <c r="J214" s="453">
        <v>1</v>
      </c>
      <c r="K214" s="461">
        <v>2</v>
      </c>
      <c r="L214" s="449">
        <v>3</v>
      </c>
      <c r="M214" s="534">
        <v>4</v>
      </c>
      <c r="N214" s="453">
        <v>1</v>
      </c>
      <c r="O214" s="454">
        <v>2</v>
      </c>
      <c r="P214" s="449">
        <v>3</v>
      </c>
      <c r="Q214" s="455">
        <v>4</v>
      </c>
      <c r="R214" s="535">
        <v>5</v>
      </c>
      <c r="S214" s="422">
        <v>1</v>
      </c>
      <c r="T214" s="426">
        <v>2</v>
      </c>
      <c r="U214" s="424">
        <v>3</v>
      </c>
      <c r="V214" s="465">
        <v>4</v>
      </c>
      <c r="W214" s="491">
        <v>5</v>
      </c>
      <c r="X214" s="451" t="s">
        <v>0</v>
      </c>
      <c r="Y214" s="631"/>
      <c r="Z214" s="631"/>
      <c r="AA214" s="631"/>
    </row>
    <row r="215" spans="1:27" x14ac:dyDescent="0.2">
      <c r="A215" s="236" t="s">
        <v>3</v>
      </c>
      <c r="B215" s="456">
        <v>1590</v>
      </c>
      <c r="C215" s="457">
        <v>1590</v>
      </c>
      <c r="D215" s="457">
        <v>1590</v>
      </c>
      <c r="E215" s="459">
        <v>1590</v>
      </c>
      <c r="F215" s="579">
        <v>1590</v>
      </c>
      <c r="G215" s="457">
        <v>1590</v>
      </c>
      <c r="H215" s="457">
        <v>1590</v>
      </c>
      <c r="I215" s="459">
        <v>1590</v>
      </c>
      <c r="J215" s="456">
        <v>1590</v>
      </c>
      <c r="K215" s="457">
        <v>1590</v>
      </c>
      <c r="L215" s="457">
        <v>1590</v>
      </c>
      <c r="M215" s="459">
        <v>1590</v>
      </c>
      <c r="N215" s="456">
        <v>1590</v>
      </c>
      <c r="O215" s="457">
        <v>1590</v>
      </c>
      <c r="P215" s="457">
        <v>1590</v>
      </c>
      <c r="Q215" s="457">
        <v>1590</v>
      </c>
      <c r="R215" s="459">
        <v>1590</v>
      </c>
      <c r="S215" s="486">
        <v>1590</v>
      </c>
      <c r="T215" s="418">
        <v>1590</v>
      </c>
      <c r="U215" s="418">
        <v>1590</v>
      </c>
      <c r="V215" s="418">
        <v>1590</v>
      </c>
      <c r="W215" s="420">
        <v>1590</v>
      </c>
      <c r="X215" s="452">
        <v>1590</v>
      </c>
      <c r="Y215" s="328"/>
      <c r="Z215" s="329"/>
      <c r="AA215" s="329"/>
    </row>
    <row r="216" spans="1:27" x14ac:dyDescent="0.2">
      <c r="A216" s="242" t="s">
        <v>6</v>
      </c>
      <c r="B216" s="243">
        <v>1678</v>
      </c>
      <c r="C216" s="244">
        <v>1577</v>
      </c>
      <c r="D216" s="244">
        <v>1509</v>
      </c>
      <c r="E216" s="245">
        <v>1422</v>
      </c>
      <c r="F216" s="244">
        <v>1501</v>
      </c>
      <c r="G216" s="244">
        <v>1542</v>
      </c>
      <c r="H216" s="244">
        <v>1582</v>
      </c>
      <c r="I216" s="245">
        <v>1652</v>
      </c>
      <c r="J216" s="243">
        <v>1422</v>
      </c>
      <c r="K216" s="244">
        <v>1507</v>
      </c>
      <c r="L216" s="244">
        <v>1543</v>
      </c>
      <c r="M216" s="245">
        <v>1644</v>
      </c>
      <c r="N216" s="243">
        <v>1432</v>
      </c>
      <c r="O216" s="244">
        <v>1514</v>
      </c>
      <c r="P216" s="244">
        <v>1583</v>
      </c>
      <c r="Q216" s="244">
        <v>1668</v>
      </c>
      <c r="R216" s="245">
        <v>1743</v>
      </c>
      <c r="S216" s="246">
        <v>1401</v>
      </c>
      <c r="T216" s="244">
        <v>1539</v>
      </c>
      <c r="U216" s="244">
        <v>1575</v>
      </c>
      <c r="V216" s="244">
        <v>1613</v>
      </c>
      <c r="W216" s="245">
        <v>1708</v>
      </c>
      <c r="X216" s="397">
        <v>1572</v>
      </c>
      <c r="Y216" s="631"/>
      <c r="Z216" s="329"/>
      <c r="AA216" s="329"/>
    </row>
    <row r="217" spans="1:27" x14ac:dyDescent="0.2">
      <c r="A217" s="231" t="s">
        <v>7</v>
      </c>
      <c r="B217" s="247">
        <v>96.3</v>
      </c>
      <c r="C217" s="248">
        <v>100</v>
      </c>
      <c r="D217" s="248">
        <v>100</v>
      </c>
      <c r="E217" s="249">
        <v>100</v>
      </c>
      <c r="F217" s="523">
        <v>100</v>
      </c>
      <c r="G217" s="248">
        <v>97.6</v>
      </c>
      <c r="H217" s="248">
        <v>100</v>
      </c>
      <c r="I217" s="249">
        <v>96.9</v>
      </c>
      <c r="J217" s="247">
        <v>100</v>
      </c>
      <c r="K217" s="248">
        <v>100</v>
      </c>
      <c r="L217" s="248">
        <v>100</v>
      </c>
      <c r="M217" s="249">
        <v>96.2</v>
      </c>
      <c r="N217" s="247">
        <v>92.3</v>
      </c>
      <c r="O217" s="248">
        <v>100</v>
      </c>
      <c r="P217" s="248">
        <v>98.1</v>
      </c>
      <c r="Q217" s="248">
        <v>97.9</v>
      </c>
      <c r="R217" s="249">
        <v>100</v>
      </c>
      <c r="S217" s="250">
        <v>100</v>
      </c>
      <c r="T217" s="248">
        <v>97.4</v>
      </c>
      <c r="U217" s="248">
        <v>100</v>
      </c>
      <c r="V217" s="248">
        <v>100</v>
      </c>
      <c r="W217" s="249">
        <v>96.4</v>
      </c>
      <c r="X217" s="398">
        <v>86.9</v>
      </c>
      <c r="Y217" s="525"/>
      <c r="Z217" s="210"/>
      <c r="AA217" s="210"/>
    </row>
    <row r="218" spans="1:27" ht="13.5" thickBot="1" x14ac:dyDescent="0.25">
      <c r="A218" s="231" t="s">
        <v>8</v>
      </c>
      <c r="B218" s="582">
        <v>3.5999999999999997E-2</v>
      </c>
      <c r="C218" s="583">
        <v>3.7999999999999999E-2</v>
      </c>
      <c r="D218" s="583">
        <v>3.7999999999999999E-2</v>
      </c>
      <c r="E218" s="584">
        <v>4.2000000000000003E-2</v>
      </c>
      <c r="F218" s="582">
        <v>0.04</v>
      </c>
      <c r="G218" s="583">
        <v>4.2000000000000003E-2</v>
      </c>
      <c r="H218" s="583">
        <v>3.4000000000000002E-2</v>
      </c>
      <c r="I218" s="584">
        <v>4.5999999999999999E-2</v>
      </c>
      <c r="J218" s="582">
        <v>4.7E-2</v>
      </c>
      <c r="K218" s="583">
        <v>3.4000000000000002E-2</v>
      </c>
      <c r="L218" s="583">
        <v>3.5999999999999997E-2</v>
      </c>
      <c r="M218" s="584">
        <v>4.5999999999999999E-2</v>
      </c>
      <c r="N218" s="582">
        <v>5.3999999999999999E-2</v>
      </c>
      <c r="O218" s="583">
        <v>3.4000000000000002E-2</v>
      </c>
      <c r="P218" s="583">
        <v>3.5999999999999997E-2</v>
      </c>
      <c r="Q218" s="583">
        <v>3.5999999999999997E-2</v>
      </c>
      <c r="R218" s="584">
        <v>4.2000000000000003E-2</v>
      </c>
      <c r="S218" s="585">
        <v>4.3999999999999997E-2</v>
      </c>
      <c r="T218" s="583">
        <v>0.04</v>
      </c>
      <c r="U218" s="583">
        <v>3.1E-2</v>
      </c>
      <c r="V218" s="583">
        <v>3.5000000000000003E-2</v>
      </c>
      <c r="W218" s="584">
        <v>4.1000000000000002E-2</v>
      </c>
      <c r="X218" s="399">
        <v>6.5000000000000002E-2</v>
      </c>
      <c r="Y218" s="526"/>
      <c r="Z218" s="371"/>
      <c r="AA218" s="371"/>
    </row>
    <row r="219" spans="1:27" x14ac:dyDescent="0.2">
      <c r="A219" s="242" t="s">
        <v>1</v>
      </c>
      <c r="B219" s="586">
        <f>B216/B215*100-100</f>
        <v>5.5345911949685558</v>
      </c>
      <c r="C219" s="587">
        <f t="shared" ref="C219:E219" si="112">C216/C215*100-100</f>
        <v>-0.81761006289308114</v>
      </c>
      <c r="D219" s="587">
        <f t="shared" si="112"/>
        <v>-5.0943396226415132</v>
      </c>
      <c r="E219" s="588">
        <f t="shared" si="112"/>
        <v>-10.566037735849051</v>
      </c>
      <c r="F219" s="586">
        <f>F216/F215*100-100</f>
        <v>-5.5974842767295598</v>
      </c>
      <c r="G219" s="587">
        <f t="shared" ref="G219:I219" si="113">G216/G215*100-100</f>
        <v>-3.0188679245283083</v>
      </c>
      <c r="H219" s="587">
        <f t="shared" si="113"/>
        <v>-0.50314465408804665</v>
      </c>
      <c r="I219" s="588">
        <f t="shared" si="113"/>
        <v>3.8993710691823935</v>
      </c>
      <c r="J219" s="586">
        <f>J216/J215*100-100</f>
        <v>-10.566037735849051</v>
      </c>
      <c r="K219" s="587">
        <f>K216/K215*100-100</f>
        <v>-5.2201257861635213</v>
      </c>
      <c r="L219" s="587">
        <f t="shared" ref="L219" si="114">L216/L215*100-100</f>
        <v>-2.9559748427672901</v>
      </c>
      <c r="M219" s="588">
        <f>M216/M215*100-100</f>
        <v>3.3962264150943327</v>
      </c>
      <c r="N219" s="586">
        <f t="shared" ref="N219:P219" si="115">N216/N215*100-100</f>
        <v>-9.9371069182389959</v>
      </c>
      <c r="O219" s="587">
        <f t="shared" si="115"/>
        <v>-4.7798742138364787</v>
      </c>
      <c r="P219" s="587">
        <f t="shared" si="115"/>
        <v>-0.4402515723270426</v>
      </c>
      <c r="Q219" s="587">
        <f>Q216/Q215*100-100</f>
        <v>4.9056603773584868</v>
      </c>
      <c r="R219" s="588">
        <f>R216/R215*100-100</f>
        <v>9.6226415094339757</v>
      </c>
      <c r="S219" s="589">
        <f t="shared" ref="S219:X219" si="116">S216/S215*100-100</f>
        <v>-11.886792452830193</v>
      </c>
      <c r="T219" s="587">
        <f t="shared" si="116"/>
        <v>-3.2075471698113205</v>
      </c>
      <c r="U219" s="587">
        <f t="shared" si="116"/>
        <v>-0.94339622641508925</v>
      </c>
      <c r="V219" s="587">
        <f t="shared" si="116"/>
        <v>1.4465408805031501</v>
      </c>
      <c r="W219" s="588">
        <f t="shared" si="116"/>
        <v>7.4213836477987343</v>
      </c>
      <c r="X219" s="390">
        <f t="shared" si="116"/>
        <v>-1.1320754716981156</v>
      </c>
      <c r="Y219" s="631"/>
      <c r="Z219" s="371"/>
      <c r="AA219" s="371"/>
    </row>
    <row r="220" spans="1:27" ht="13.5" thickBot="1" x14ac:dyDescent="0.25">
      <c r="A220" s="261" t="s">
        <v>27</v>
      </c>
      <c r="B220" s="262">
        <f t="shared" ref="B220:I220" si="117">B216-B201</f>
        <v>190</v>
      </c>
      <c r="C220" s="263">
        <f t="shared" si="117"/>
        <v>76</v>
      </c>
      <c r="D220" s="263">
        <f t="shared" si="117"/>
        <v>67</v>
      </c>
      <c r="E220" s="264">
        <f t="shared" si="117"/>
        <v>21</v>
      </c>
      <c r="F220" s="648">
        <f t="shared" si="117"/>
        <v>52</v>
      </c>
      <c r="G220" s="263">
        <f t="shared" si="117"/>
        <v>104</v>
      </c>
      <c r="H220" s="263">
        <f t="shared" si="117"/>
        <v>128</v>
      </c>
      <c r="I220" s="264">
        <f t="shared" si="117"/>
        <v>156</v>
      </c>
      <c r="J220" s="220">
        <f>J216-W201</f>
        <v>-50</v>
      </c>
      <c r="K220" s="221">
        <f>K216-Q201</f>
        <v>37</v>
      </c>
      <c r="L220" s="221">
        <f>L216-J201</f>
        <v>151</v>
      </c>
      <c r="M220" s="226">
        <f>M216-K201</f>
        <v>221</v>
      </c>
      <c r="N220" s="262">
        <f t="shared" ref="N220:X220" si="118">N216-N201</f>
        <v>52</v>
      </c>
      <c r="O220" s="263">
        <f t="shared" si="118"/>
        <v>64</v>
      </c>
      <c r="P220" s="263">
        <f t="shared" si="118"/>
        <v>93</v>
      </c>
      <c r="Q220" s="263">
        <f t="shared" si="118"/>
        <v>198</v>
      </c>
      <c r="R220" s="264">
        <f t="shared" si="118"/>
        <v>268</v>
      </c>
      <c r="S220" s="317">
        <f t="shared" si="118"/>
        <v>30</v>
      </c>
      <c r="T220" s="263">
        <f t="shared" si="118"/>
        <v>42</v>
      </c>
      <c r="U220" s="263">
        <f t="shared" si="118"/>
        <v>149</v>
      </c>
      <c r="V220" s="263">
        <f t="shared" si="118"/>
        <v>177</v>
      </c>
      <c r="W220" s="264">
        <f t="shared" si="118"/>
        <v>236</v>
      </c>
      <c r="X220" s="400">
        <f t="shared" si="118"/>
        <v>118</v>
      </c>
      <c r="Y220" s="336"/>
      <c r="Z220" s="210"/>
      <c r="AA220" s="371"/>
    </row>
    <row r="221" spans="1:27" x14ac:dyDescent="0.2">
      <c r="A221" s="266" t="s">
        <v>51</v>
      </c>
      <c r="B221" s="267">
        <v>369</v>
      </c>
      <c r="C221" s="268">
        <v>769</v>
      </c>
      <c r="D221" s="268">
        <v>592</v>
      </c>
      <c r="E221" s="323">
        <v>237</v>
      </c>
      <c r="F221" s="567">
        <v>360</v>
      </c>
      <c r="G221" s="268">
        <v>549</v>
      </c>
      <c r="H221" s="268">
        <v>492</v>
      </c>
      <c r="I221" s="269">
        <v>432</v>
      </c>
      <c r="J221" s="378">
        <v>138</v>
      </c>
      <c r="K221" s="268">
        <v>284</v>
      </c>
      <c r="L221" s="268">
        <v>446</v>
      </c>
      <c r="M221" s="323">
        <v>410</v>
      </c>
      <c r="N221" s="267">
        <v>337</v>
      </c>
      <c r="O221" s="268">
        <v>357</v>
      </c>
      <c r="P221" s="268">
        <v>679</v>
      </c>
      <c r="Q221" s="268">
        <v>647</v>
      </c>
      <c r="R221" s="323">
        <v>347</v>
      </c>
      <c r="S221" s="267">
        <v>293</v>
      </c>
      <c r="T221" s="268">
        <v>461</v>
      </c>
      <c r="U221" s="268">
        <v>630</v>
      </c>
      <c r="V221" s="268">
        <v>575</v>
      </c>
      <c r="W221" s="269">
        <v>377</v>
      </c>
      <c r="X221" s="393">
        <f>SUM(B221:W221)</f>
        <v>9781</v>
      </c>
      <c r="Y221" s="631" t="s">
        <v>56</v>
      </c>
      <c r="Z221" s="271">
        <f>X206-X221</f>
        <v>4</v>
      </c>
      <c r="AA221" s="292">
        <f>Z221/X206</f>
        <v>4.0878896269800713E-4</v>
      </c>
    </row>
    <row r="222" spans="1:27" x14ac:dyDescent="0.2">
      <c r="A222" s="273" t="s">
        <v>28</v>
      </c>
      <c r="B222" s="218">
        <v>74</v>
      </c>
      <c r="C222" s="643">
        <v>75.5</v>
      </c>
      <c r="D222" s="643">
        <v>78.5</v>
      </c>
      <c r="E222" s="322">
        <v>80</v>
      </c>
      <c r="F222" s="599">
        <v>78.5</v>
      </c>
      <c r="G222" s="643">
        <v>77.5</v>
      </c>
      <c r="H222" s="643">
        <v>76</v>
      </c>
      <c r="I222" s="219">
        <v>74.5</v>
      </c>
      <c r="J222" s="379">
        <v>79</v>
      </c>
      <c r="K222" s="630">
        <v>78</v>
      </c>
      <c r="L222" s="630">
        <v>75.5</v>
      </c>
      <c r="M222" s="322">
        <v>74</v>
      </c>
      <c r="N222" s="218">
        <v>80.5</v>
      </c>
      <c r="O222" s="643">
        <v>78.5</v>
      </c>
      <c r="P222" s="643">
        <v>75</v>
      </c>
      <c r="Q222" s="643">
        <v>74</v>
      </c>
      <c r="R222" s="322">
        <v>73.5</v>
      </c>
      <c r="S222" s="218">
        <v>80.5</v>
      </c>
      <c r="T222" s="643">
        <v>78.5</v>
      </c>
      <c r="U222" s="643">
        <v>75</v>
      </c>
      <c r="V222" s="643">
        <v>74</v>
      </c>
      <c r="W222" s="219">
        <v>73.5</v>
      </c>
      <c r="X222" s="394"/>
      <c r="Y222" s="631" t="s">
        <v>57</v>
      </c>
      <c r="Z222" s="577">
        <v>69.52</v>
      </c>
      <c r="AA222" s="228"/>
    </row>
    <row r="223" spans="1:27" ht="13.5" thickBot="1" x14ac:dyDescent="0.25">
      <c r="A223" s="274" t="s">
        <v>26</v>
      </c>
      <c r="B223" s="216">
        <f>(B222-B211)</f>
        <v>7</v>
      </c>
      <c r="C223" s="217">
        <f t="shared" ref="C223:I223" si="119">(C222-C211)</f>
        <v>7.5</v>
      </c>
      <c r="D223" s="217">
        <f t="shared" si="119"/>
        <v>8</v>
      </c>
      <c r="E223" s="416">
        <f t="shared" si="119"/>
        <v>8</v>
      </c>
      <c r="F223" s="216">
        <f t="shared" si="119"/>
        <v>7.5</v>
      </c>
      <c r="G223" s="217">
        <f t="shared" si="119"/>
        <v>7.5</v>
      </c>
      <c r="H223" s="217">
        <f t="shared" si="119"/>
        <v>7.5</v>
      </c>
      <c r="I223" s="410">
        <f t="shared" si="119"/>
        <v>7</v>
      </c>
      <c r="J223" s="483">
        <f t="shared" ref="J223" si="120">(J222-J211)</f>
        <v>8</v>
      </c>
      <c r="K223" s="216">
        <f t="shared" ref="K223" si="121">(K222-K211)</f>
        <v>7.5</v>
      </c>
      <c r="L223" s="216">
        <f t="shared" ref="L223" si="122">(L222-L211)</f>
        <v>7.5</v>
      </c>
      <c r="M223" s="351">
        <f t="shared" ref="M223:R223" si="123">(M222-M211)</f>
        <v>7</v>
      </c>
      <c r="N223" s="216">
        <f t="shared" si="123"/>
        <v>8</v>
      </c>
      <c r="O223" s="217">
        <f t="shared" si="123"/>
        <v>7.5</v>
      </c>
      <c r="P223" s="217">
        <f t="shared" si="123"/>
        <v>7.5</v>
      </c>
      <c r="Q223" s="217">
        <f t="shared" si="123"/>
        <v>7</v>
      </c>
      <c r="R223" s="416">
        <f t="shared" si="123"/>
        <v>6.5</v>
      </c>
      <c r="S223" s="216">
        <f t="shared" ref="S223:W223" si="124">(S222-S211)</f>
        <v>8</v>
      </c>
      <c r="T223" s="217">
        <f t="shared" si="124"/>
        <v>7.5</v>
      </c>
      <c r="U223" s="217">
        <f t="shared" si="124"/>
        <v>7.5</v>
      </c>
      <c r="V223" s="217">
        <f t="shared" si="124"/>
        <v>7</v>
      </c>
      <c r="W223" s="410">
        <f t="shared" si="124"/>
        <v>6.5</v>
      </c>
      <c r="X223" s="395"/>
      <c r="Y223" s="631" t="s">
        <v>57</v>
      </c>
      <c r="Z223" s="577">
        <f>Z222-Z207</f>
        <v>6.019999999999996</v>
      </c>
      <c r="AA223" s="631"/>
    </row>
    <row r="224" spans="1:27" x14ac:dyDescent="0.2">
      <c r="B224" s="200">
        <v>74</v>
      </c>
      <c r="E224" s="200">
        <v>80</v>
      </c>
      <c r="J224" s="200">
        <v>79</v>
      </c>
      <c r="N224" s="200">
        <v>80.5</v>
      </c>
      <c r="S224" s="200">
        <v>80.5</v>
      </c>
      <c r="T224" s="200">
        <v>78.5</v>
      </c>
      <c r="U224" s="200">
        <v>75</v>
      </c>
      <c r="V224" s="200">
        <v>74</v>
      </c>
      <c r="W224" s="200">
        <v>73.5</v>
      </c>
    </row>
    <row r="225" spans="1:27" ht="13.5" thickBot="1" x14ac:dyDescent="0.25">
      <c r="C225" s="644"/>
      <c r="D225" s="644"/>
      <c r="E225" s="644"/>
      <c r="F225" s="644"/>
      <c r="G225" s="644"/>
      <c r="H225" s="644"/>
      <c r="I225" s="644"/>
      <c r="J225" s="644"/>
      <c r="K225" s="644"/>
      <c r="L225" s="644"/>
      <c r="M225" s="644"/>
      <c r="N225" s="644"/>
      <c r="O225" s="644"/>
      <c r="P225" s="644"/>
      <c r="Q225" s="644"/>
      <c r="R225" s="644"/>
      <c r="S225" s="644"/>
      <c r="T225" s="644"/>
      <c r="U225" s="644"/>
      <c r="V225" s="644"/>
      <c r="W225" s="644"/>
    </row>
    <row r="226" spans="1:27" ht="13.5" thickBot="1" x14ac:dyDescent="0.25">
      <c r="A226" s="655" t="s">
        <v>237</v>
      </c>
      <c r="B226" s="1137" t="s">
        <v>53</v>
      </c>
      <c r="C226" s="1138"/>
      <c r="D226" s="1138"/>
      <c r="E226" s="1138"/>
      <c r="F226" s="1138"/>
      <c r="G226" s="1138"/>
      <c r="H226" s="1138"/>
      <c r="I226" s="1138"/>
      <c r="J226" s="1137" t="s">
        <v>140</v>
      </c>
      <c r="K226" s="1138"/>
      <c r="L226" s="1138"/>
      <c r="M226" s="1138"/>
      <c r="N226" s="1137" t="s">
        <v>63</v>
      </c>
      <c r="O226" s="1138"/>
      <c r="P226" s="1138"/>
      <c r="Q226" s="1138"/>
      <c r="R226" s="1139"/>
      <c r="S226" s="1137" t="s">
        <v>64</v>
      </c>
      <c r="T226" s="1138"/>
      <c r="U226" s="1138"/>
      <c r="V226" s="1138"/>
      <c r="W226" s="1139"/>
      <c r="X226" s="298" t="s">
        <v>55</v>
      </c>
      <c r="Y226" s="652"/>
      <c r="Z226" s="652"/>
      <c r="AA226" s="652"/>
    </row>
    <row r="227" spans="1:27" x14ac:dyDescent="0.2">
      <c r="A227" s="231" t="s">
        <v>54</v>
      </c>
      <c r="B227" s="324">
        <v>1</v>
      </c>
      <c r="C227" s="325">
        <v>2</v>
      </c>
      <c r="D227" s="325">
        <v>3</v>
      </c>
      <c r="E227" s="326">
        <v>4</v>
      </c>
      <c r="F227" s="578">
        <v>5</v>
      </c>
      <c r="G227" s="325">
        <v>6</v>
      </c>
      <c r="H227" s="325">
        <v>7</v>
      </c>
      <c r="I227" s="326">
        <v>8</v>
      </c>
      <c r="J227" s="324">
        <v>1</v>
      </c>
      <c r="K227" s="325">
        <v>2</v>
      </c>
      <c r="L227" s="325">
        <v>3</v>
      </c>
      <c r="M227" s="326">
        <v>4</v>
      </c>
      <c r="N227" s="324">
        <v>1</v>
      </c>
      <c r="O227" s="325">
        <v>2</v>
      </c>
      <c r="P227" s="325">
        <v>3</v>
      </c>
      <c r="Q227" s="325">
        <v>4</v>
      </c>
      <c r="R227" s="326">
        <v>5</v>
      </c>
      <c r="S227" s="324">
        <v>1</v>
      </c>
      <c r="T227" s="325">
        <v>2</v>
      </c>
      <c r="U227" s="325">
        <v>3</v>
      </c>
      <c r="V227" s="325">
        <v>4</v>
      </c>
      <c r="W227" s="326">
        <v>5</v>
      </c>
      <c r="X227" s="450">
        <v>740</v>
      </c>
      <c r="Y227" s="652"/>
      <c r="Z227" s="652"/>
      <c r="AA227" s="652"/>
    </row>
    <row r="228" spans="1:27" ht="13.5" thickBot="1" x14ac:dyDescent="0.25">
      <c r="A228" s="231" t="s">
        <v>2</v>
      </c>
      <c r="B228" s="532">
        <v>4</v>
      </c>
      <c r="C228" s="449">
        <v>3</v>
      </c>
      <c r="D228" s="461">
        <v>2</v>
      </c>
      <c r="E228" s="533">
        <v>1</v>
      </c>
      <c r="F228" s="453">
        <v>1</v>
      </c>
      <c r="G228" s="461">
        <v>2</v>
      </c>
      <c r="H228" s="449">
        <v>3</v>
      </c>
      <c r="I228" s="534">
        <v>4</v>
      </c>
      <c r="J228" s="453">
        <v>1</v>
      </c>
      <c r="K228" s="461">
        <v>2</v>
      </c>
      <c r="L228" s="449">
        <v>3</v>
      </c>
      <c r="M228" s="534">
        <v>4</v>
      </c>
      <c r="N228" s="453">
        <v>1</v>
      </c>
      <c r="O228" s="454">
        <v>2</v>
      </c>
      <c r="P228" s="449">
        <v>3</v>
      </c>
      <c r="Q228" s="455">
        <v>4</v>
      </c>
      <c r="R228" s="535">
        <v>5</v>
      </c>
      <c r="S228" s="422">
        <v>1</v>
      </c>
      <c r="T228" s="426">
        <v>2</v>
      </c>
      <c r="U228" s="424">
        <v>3</v>
      </c>
      <c r="V228" s="465">
        <v>4</v>
      </c>
      <c r="W228" s="491">
        <v>5</v>
      </c>
      <c r="X228" s="451" t="s">
        <v>0</v>
      </c>
      <c r="Y228" s="652"/>
      <c r="Z228" s="652"/>
      <c r="AA228" s="652"/>
    </row>
    <row r="229" spans="1:27" x14ac:dyDescent="0.2">
      <c r="A229" s="236" t="s">
        <v>3</v>
      </c>
      <c r="B229" s="456">
        <v>1710</v>
      </c>
      <c r="C229" s="457">
        <v>1710</v>
      </c>
      <c r="D229" s="457">
        <v>1710</v>
      </c>
      <c r="E229" s="459">
        <v>1710</v>
      </c>
      <c r="F229" s="579">
        <v>1710</v>
      </c>
      <c r="G229" s="457">
        <v>1710</v>
      </c>
      <c r="H229" s="457">
        <v>1710</v>
      </c>
      <c r="I229" s="459">
        <v>1710</v>
      </c>
      <c r="J229" s="456">
        <v>1710</v>
      </c>
      <c r="K229" s="457">
        <v>1710</v>
      </c>
      <c r="L229" s="457">
        <v>1710</v>
      </c>
      <c r="M229" s="459">
        <v>1710</v>
      </c>
      <c r="N229" s="456">
        <v>1710</v>
      </c>
      <c r="O229" s="457">
        <v>1710</v>
      </c>
      <c r="P229" s="457">
        <v>1710</v>
      </c>
      <c r="Q229" s="457">
        <v>1710</v>
      </c>
      <c r="R229" s="459">
        <v>1710</v>
      </c>
      <c r="S229" s="486">
        <v>1710</v>
      </c>
      <c r="T229" s="418">
        <v>1710</v>
      </c>
      <c r="U229" s="418">
        <v>1710</v>
      </c>
      <c r="V229" s="418">
        <v>1710</v>
      </c>
      <c r="W229" s="420">
        <v>1710</v>
      </c>
      <c r="X229" s="452">
        <v>1710</v>
      </c>
      <c r="Y229" s="328"/>
      <c r="Z229" s="329"/>
      <c r="AA229" s="329"/>
    </row>
    <row r="230" spans="1:27" x14ac:dyDescent="0.2">
      <c r="A230" s="242" t="s">
        <v>6</v>
      </c>
      <c r="B230" s="243">
        <v>1776</v>
      </c>
      <c r="C230" s="244">
        <v>1684</v>
      </c>
      <c r="D230" s="244">
        <v>1617</v>
      </c>
      <c r="E230" s="245">
        <v>1559</v>
      </c>
      <c r="F230" s="244">
        <v>1635</v>
      </c>
      <c r="G230" s="244">
        <v>1675</v>
      </c>
      <c r="H230" s="244">
        <v>1686</v>
      </c>
      <c r="I230" s="245">
        <v>1742</v>
      </c>
      <c r="J230" s="243">
        <v>1569</v>
      </c>
      <c r="K230" s="244">
        <v>1609</v>
      </c>
      <c r="L230" s="244">
        <v>1650</v>
      </c>
      <c r="M230" s="245">
        <v>1769</v>
      </c>
      <c r="N230" s="243">
        <v>1584</v>
      </c>
      <c r="O230" s="244">
        <v>1617</v>
      </c>
      <c r="P230" s="244">
        <v>1695</v>
      </c>
      <c r="Q230" s="244">
        <v>1729</v>
      </c>
      <c r="R230" s="245">
        <v>1837</v>
      </c>
      <c r="S230" s="246">
        <v>1646</v>
      </c>
      <c r="T230" s="244">
        <v>1671</v>
      </c>
      <c r="U230" s="244">
        <v>1671</v>
      </c>
      <c r="V230" s="244">
        <v>1718</v>
      </c>
      <c r="W230" s="245">
        <v>1801</v>
      </c>
      <c r="X230" s="397">
        <v>1685</v>
      </c>
      <c r="Y230" s="652"/>
      <c r="Z230" s="329"/>
      <c r="AA230" s="329"/>
    </row>
    <row r="231" spans="1:27" x14ac:dyDescent="0.2">
      <c r="A231" s="231" t="s">
        <v>7</v>
      </c>
      <c r="B231" s="247">
        <v>88.9</v>
      </c>
      <c r="C231" s="248">
        <v>94.7</v>
      </c>
      <c r="D231" s="248">
        <v>100</v>
      </c>
      <c r="E231" s="249">
        <v>70.599999999999994</v>
      </c>
      <c r="F231" s="523">
        <v>88.9</v>
      </c>
      <c r="G231" s="248">
        <v>97.6</v>
      </c>
      <c r="H231" s="248">
        <v>100</v>
      </c>
      <c r="I231" s="249">
        <v>96.9</v>
      </c>
      <c r="J231" s="247">
        <v>100</v>
      </c>
      <c r="K231" s="248">
        <v>100</v>
      </c>
      <c r="L231" s="248">
        <v>100</v>
      </c>
      <c r="M231" s="249">
        <v>100</v>
      </c>
      <c r="N231" s="247">
        <v>96</v>
      </c>
      <c r="O231" s="248">
        <v>100</v>
      </c>
      <c r="P231" s="248">
        <v>98</v>
      </c>
      <c r="Q231" s="248">
        <v>100</v>
      </c>
      <c r="R231" s="249">
        <v>100</v>
      </c>
      <c r="S231" s="250">
        <v>90.9</v>
      </c>
      <c r="T231" s="248">
        <v>100</v>
      </c>
      <c r="U231" s="248">
        <v>100</v>
      </c>
      <c r="V231" s="248">
        <v>97.9</v>
      </c>
      <c r="W231" s="249">
        <v>92.9</v>
      </c>
      <c r="X231" s="398">
        <v>91.2</v>
      </c>
      <c r="Y231" s="525"/>
      <c r="Z231" s="210"/>
      <c r="AA231" s="210"/>
    </row>
    <row r="232" spans="1:27" ht="13.5" thickBot="1" x14ac:dyDescent="0.25">
      <c r="A232" s="231" t="s">
        <v>8</v>
      </c>
      <c r="B232" s="582">
        <v>5.6000000000000001E-2</v>
      </c>
      <c r="C232" s="583">
        <v>4.7E-2</v>
      </c>
      <c r="D232" s="583">
        <v>0.04</v>
      </c>
      <c r="E232" s="584">
        <v>8.1000000000000003E-2</v>
      </c>
      <c r="F232" s="582">
        <v>5.2999999999999999E-2</v>
      </c>
      <c r="G232" s="583">
        <v>4.1000000000000002E-2</v>
      </c>
      <c r="H232" s="583">
        <v>0.04</v>
      </c>
      <c r="I232" s="584">
        <v>4.3999999999999997E-2</v>
      </c>
      <c r="J232" s="582">
        <v>3.3000000000000002E-2</v>
      </c>
      <c r="K232" s="583">
        <v>2.9000000000000001E-2</v>
      </c>
      <c r="L232" s="583">
        <v>2.5000000000000001E-2</v>
      </c>
      <c r="M232" s="584">
        <v>6.9000000000000006E-2</v>
      </c>
      <c r="N232" s="582">
        <v>5.7000000000000002E-2</v>
      </c>
      <c r="O232" s="583">
        <v>3.4000000000000002E-2</v>
      </c>
      <c r="P232" s="583">
        <v>0.04</v>
      </c>
      <c r="Q232" s="583">
        <v>3.7999999999999999E-2</v>
      </c>
      <c r="R232" s="584">
        <v>4.2000000000000003E-2</v>
      </c>
      <c r="S232" s="585">
        <v>5.7000000000000002E-2</v>
      </c>
      <c r="T232" s="583">
        <v>3.5000000000000003E-2</v>
      </c>
      <c r="U232" s="583">
        <v>4.2000000000000003E-2</v>
      </c>
      <c r="V232" s="583">
        <v>4.5999999999999999E-2</v>
      </c>
      <c r="W232" s="584">
        <v>5.8999999999999997E-2</v>
      </c>
      <c r="X232" s="399">
        <v>5.8999999999999997E-2</v>
      </c>
      <c r="Y232" s="526"/>
      <c r="Z232" s="371"/>
      <c r="AA232" s="371"/>
    </row>
    <row r="233" spans="1:27" x14ac:dyDescent="0.2">
      <c r="A233" s="242" t="s">
        <v>1</v>
      </c>
      <c r="B233" s="586">
        <f>B230/B229*100-100</f>
        <v>3.8596491228070136</v>
      </c>
      <c r="C233" s="587">
        <f t="shared" ref="C233:E233" si="125">C230/C229*100-100</f>
        <v>-1.5204678362573105</v>
      </c>
      <c r="D233" s="587">
        <f t="shared" si="125"/>
        <v>-5.4385964912280684</v>
      </c>
      <c r="E233" s="588">
        <f t="shared" si="125"/>
        <v>-8.8304093567251414</v>
      </c>
      <c r="F233" s="586">
        <f>F230/F229*100-100</f>
        <v>-4.3859649122806985</v>
      </c>
      <c r="G233" s="587">
        <f t="shared" ref="G233:I233" si="126">G230/G229*100-100</f>
        <v>-2.0467836257309955</v>
      </c>
      <c r="H233" s="587">
        <f t="shared" si="126"/>
        <v>-1.403508771929836</v>
      </c>
      <c r="I233" s="588">
        <f t="shared" si="126"/>
        <v>1.8713450292397624</v>
      </c>
      <c r="J233" s="586">
        <f>J230/J229*100-100</f>
        <v>-8.2456140350877263</v>
      </c>
      <c r="K233" s="587">
        <f>K230/K229*100-100</f>
        <v>-5.906432748538009</v>
      </c>
      <c r="L233" s="587">
        <f t="shared" ref="L233" si="127">L230/L229*100-100</f>
        <v>-3.5087719298245617</v>
      </c>
      <c r="M233" s="588">
        <f>M230/M229*100-100</f>
        <v>3.4502923976608173</v>
      </c>
      <c r="N233" s="586">
        <f t="shared" ref="N233:P233" si="128">N230/N229*100-100</f>
        <v>-7.3684210526315752</v>
      </c>
      <c r="O233" s="587">
        <f t="shared" si="128"/>
        <v>-5.4385964912280684</v>
      </c>
      <c r="P233" s="587">
        <f t="shared" si="128"/>
        <v>-0.87719298245613686</v>
      </c>
      <c r="Q233" s="587">
        <f>Q230/Q229*100-100</f>
        <v>1.1111111111111143</v>
      </c>
      <c r="R233" s="588">
        <f>R230/R229*100-100</f>
        <v>7.4269005847953196</v>
      </c>
      <c r="S233" s="589">
        <f t="shared" ref="S233:X233" si="129">S230/S229*100-100</f>
        <v>-3.7426900584795391</v>
      </c>
      <c r="T233" s="587">
        <f t="shared" si="129"/>
        <v>-2.2807017543859587</v>
      </c>
      <c r="U233" s="587">
        <f t="shared" si="129"/>
        <v>-2.2807017543859587</v>
      </c>
      <c r="V233" s="587">
        <f t="shared" si="129"/>
        <v>0.46783625730995482</v>
      </c>
      <c r="W233" s="588">
        <f t="shared" si="129"/>
        <v>5.3216374269005939</v>
      </c>
      <c r="X233" s="390">
        <f t="shared" si="129"/>
        <v>-1.4619883040935662</v>
      </c>
      <c r="Y233" s="652"/>
      <c r="Z233" s="371"/>
      <c r="AA233" s="371"/>
    </row>
    <row r="234" spans="1:27" ht="13.5" thickBot="1" x14ac:dyDescent="0.25">
      <c r="A234" s="261" t="s">
        <v>27</v>
      </c>
      <c r="B234" s="262">
        <f t="shared" ref="B234:I234" si="130">B230-B216</f>
        <v>98</v>
      </c>
      <c r="C234" s="263">
        <f t="shared" si="130"/>
        <v>107</v>
      </c>
      <c r="D234" s="263">
        <f t="shared" si="130"/>
        <v>108</v>
      </c>
      <c r="E234" s="264">
        <f t="shared" si="130"/>
        <v>137</v>
      </c>
      <c r="F234" s="648">
        <f t="shared" si="130"/>
        <v>134</v>
      </c>
      <c r="G234" s="263">
        <f t="shared" si="130"/>
        <v>133</v>
      </c>
      <c r="H234" s="263">
        <f t="shared" si="130"/>
        <v>104</v>
      </c>
      <c r="I234" s="264">
        <f t="shared" si="130"/>
        <v>90</v>
      </c>
      <c r="J234" s="262">
        <f>J230-W216</f>
        <v>-139</v>
      </c>
      <c r="K234" s="263">
        <f>K230-Q216</f>
        <v>-59</v>
      </c>
      <c r="L234" s="263">
        <f>L230-J216</f>
        <v>228</v>
      </c>
      <c r="M234" s="264">
        <f>M230-K216</f>
        <v>262</v>
      </c>
      <c r="N234" s="262">
        <f t="shared" ref="N234:X234" si="131">N230-N216</f>
        <v>152</v>
      </c>
      <c r="O234" s="263">
        <f t="shared" si="131"/>
        <v>103</v>
      </c>
      <c r="P234" s="263">
        <f t="shared" si="131"/>
        <v>112</v>
      </c>
      <c r="Q234" s="263">
        <f t="shared" si="131"/>
        <v>61</v>
      </c>
      <c r="R234" s="264">
        <f t="shared" si="131"/>
        <v>94</v>
      </c>
      <c r="S234" s="317">
        <f t="shared" si="131"/>
        <v>245</v>
      </c>
      <c r="T234" s="263">
        <f t="shared" si="131"/>
        <v>132</v>
      </c>
      <c r="U234" s="263">
        <f t="shared" si="131"/>
        <v>96</v>
      </c>
      <c r="V234" s="263">
        <f t="shared" si="131"/>
        <v>105</v>
      </c>
      <c r="W234" s="264">
        <f t="shared" si="131"/>
        <v>93</v>
      </c>
      <c r="X234" s="400">
        <f t="shared" si="131"/>
        <v>113</v>
      </c>
      <c r="Y234" s="336"/>
      <c r="Z234" s="210"/>
      <c r="AA234" s="371"/>
    </row>
    <row r="235" spans="1:27" x14ac:dyDescent="0.2">
      <c r="A235" s="266" t="s">
        <v>51</v>
      </c>
      <c r="B235" s="267">
        <v>369</v>
      </c>
      <c r="C235" s="268">
        <v>769</v>
      </c>
      <c r="D235" s="268">
        <v>591</v>
      </c>
      <c r="E235" s="323">
        <v>237</v>
      </c>
      <c r="F235" s="567">
        <v>360</v>
      </c>
      <c r="G235" s="268">
        <v>549</v>
      </c>
      <c r="H235" s="268">
        <v>492</v>
      </c>
      <c r="I235" s="323">
        <v>432</v>
      </c>
      <c r="J235" s="267">
        <v>138</v>
      </c>
      <c r="K235" s="268">
        <v>284</v>
      </c>
      <c r="L235" s="268">
        <v>445</v>
      </c>
      <c r="M235" s="323">
        <v>410</v>
      </c>
      <c r="N235" s="267">
        <v>337</v>
      </c>
      <c r="O235" s="268">
        <v>357</v>
      </c>
      <c r="P235" s="268">
        <v>679</v>
      </c>
      <c r="Q235" s="268">
        <v>647</v>
      </c>
      <c r="R235" s="323">
        <v>347</v>
      </c>
      <c r="S235" s="267">
        <v>293</v>
      </c>
      <c r="T235" s="268">
        <v>461</v>
      </c>
      <c r="U235" s="268">
        <v>630</v>
      </c>
      <c r="V235" s="268">
        <v>575</v>
      </c>
      <c r="W235" s="269">
        <v>377</v>
      </c>
      <c r="X235" s="393">
        <f>SUM(B235:W235)</f>
        <v>9779</v>
      </c>
      <c r="Y235" s="652" t="s">
        <v>56</v>
      </c>
      <c r="Z235" s="271">
        <f>X221-X235</f>
        <v>2</v>
      </c>
      <c r="AA235" s="292">
        <f>Z235/X221</f>
        <v>2.0447806972702178E-4</v>
      </c>
    </row>
    <row r="236" spans="1:27" x14ac:dyDescent="0.2">
      <c r="A236" s="273" t="s">
        <v>28</v>
      </c>
      <c r="B236" s="218">
        <v>82.5</v>
      </c>
      <c r="C236" s="656">
        <v>84</v>
      </c>
      <c r="D236" s="656">
        <v>87</v>
      </c>
      <c r="E236" s="322">
        <v>88.5</v>
      </c>
      <c r="F236" s="599">
        <v>87</v>
      </c>
      <c r="G236" s="656">
        <v>86</v>
      </c>
      <c r="H236" s="656">
        <v>84.5</v>
      </c>
      <c r="I236" s="322">
        <v>83</v>
      </c>
      <c r="J236" s="218">
        <v>87.5</v>
      </c>
      <c r="K236" s="656">
        <v>86.5</v>
      </c>
      <c r="L236" s="656">
        <v>84</v>
      </c>
      <c r="M236" s="322">
        <v>82</v>
      </c>
      <c r="N236" s="218">
        <v>89</v>
      </c>
      <c r="O236" s="656">
        <v>87</v>
      </c>
      <c r="P236" s="656">
        <v>83.5</v>
      </c>
      <c r="Q236" s="656">
        <v>82.5</v>
      </c>
      <c r="R236" s="322">
        <v>81.5</v>
      </c>
      <c r="S236" s="218">
        <v>88.5</v>
      </c>
      <c r="T236" s="656">
        <v>86.5</v>
      </c>
      <c r="U236" s="656">
        <v>83.5</v>
      </c>
      <c r="V236" s="656">
        <v>82.5</v>
      </c>
      <c r="W236" s="219">
        <v>82</v>
      </c>
      <c r="X236" s="394"/>
      <c r="Y236" s="652" t="s">
        <v>57</v>
      </c>
      <c r="Z236" s="577">
        <v>76.180000000000007</v>
      </c>
      <c r="AA236" s="228"/>
    </row>
    <row r="237" spans="1:27" ht="13.5" thickBot="1" x14ac:dyDescent="0.25">
      <c r="A237" s="274" t="s">
        <v>26</v>
      </c>
      <c r="B237" s="216">
        <f t="shared" ref="B237:W237" si="132">(B236-B222)</f>
        <v>8.5</v>
      </c>
      <c r="C237" s="217">
        <f t="shared" si="132"/>
        <v>8.5</v>
      </c>
      <c r="D237" s="217">
        <f t="shared" si="132"/>
        <v>8.5</v>
      </c>
      <c r="E237" s="416">
        <f t="shared" si="132"/>
        <v>8.5</v>
      </c>
      <c r="F237" s="216">
        <f t="shared" si="132"/>
        <v>8.5</v>
      </c>
      <c r="G237" s="217">
        <f t="shared" si="132"/>
        <v>8.5</v>
      </c>
      <c r="H237" s="217">
        <f t="shared" si="132"/>
        <v>8.5</v>
      </c>
      <c r="I237" s="416">
        <f t="shared" si="132"/>
        <v>8.5</v>
      </c>
      <c r="J237" s="216">
        <f t="shared" si="132"/>
        <v>8.5</v>
      </c>
      <c r="K237" s="217">
        <f t="shared" si="132"/>
        <v>8.5</v>
      </c>
      <c r="L237" s="217">
        <f t="shared" si="132"/>
        <v>8.5</v>
      </c>
      <c r="M237" s="416">
        <f t="shared" si="132"/>
        <v>8</v>
      </c>
      <c r="N237" s="216">
        <f t="shared" si="132"/>
        <v>8.5</v>
      </c>
      <c r="O237" s="217">
        <f t="shared" si="132"/>
        <v>8.5</v>
      </c>
      <c r="P237" s="217">
        <f t="shared" si="132"/>
        <v>8.5</v>
      </c>
      <c r="Q237" s="217">
        <f t="shared" si="132"/>
        <v>8.5</v>
      </c>
      <c r="R237" s="416">
        <f t="shared" si="132"/>
        <v>8</v>
      </c>
      <c r="S237" s="216">
        <f t="shared" si="132"/>
        <v>8</v>
      </c>
      <c r="T237" s="217">
        <f t="shared" si="132"/>
        <v>8</v>
      </c>
      <c r="U237" s="217">
        <f t="shared" si="132"/>
        <v>8.5</v>
      </c>
      <c r="V237" s="217">
        <f t="shared" si="132"/>
        <v>8.5</v>
      </c>
      <c r="W237" s="410">
        <f t="shared" si="132"/>
        <v>8.5</v>
      </c>
      <c r="X237" s="395"/>
      <c r="Y237" s="652" t="s">
        <v>57</v>
      </c>
      <c r="Z237" s="577">
        <f>Z236-Z222</f>
        <v>6.6600000000000108</v>
      </c>
      <c r="AA237" s="652"/>
    </row>
    <row r="238" spans="1:27" x14ac:dyDescent="0.2">
      <c r="B238" s="200">
        <v>82.5</v>
      </c>
      <c r="E238" s="200">
        <v>88.5</v>
      </c>
      <c r="I238" s="200">
        <v>83</v>
      </c>
      <c r="J238" s="200">
        <v>87.5</v>
      </c>
      <c r="N238" s="200">
        <v>89</v>
      </c>
      <c r="O238" s="200">
        <v>87</v>
      </c>
      <c r="R238" s="200">
        <v>81.5</v>
      </c>
      <c r="S238" s="200">
        <v>88.5</v>
      </c>
      <c r="T238" s="200">
        <v>86.5</v>
      </c>
      <c r="U238" s="200">
        <v>83.5</v>
      </c>
      <c r="V238" s="200">
        <v>82.5</v>
      </c>
      <c r="W238" s="200">
        <v>82</v>
      </c>
    </row>
    <row r="239" spans="1:27" ht="13.5" thickBot="1" x14ac:dyDescent="0.25">
      <c r="T239" s="657"/>
      <c r="U239" s="657"/>
      <c r="V239" s="657"/>
      <c r="W239" s="657"/>
    </row>
    <row r="240" spans="1:27" ht="13.5" thickBot="1" x14ac:dyDescent="0.25">
      <c r="A240" s="664" t="s">
        <v>238</v>
      </c>
      <c r="B240" s="1137" t="s">
        <v>53</v>
      </c>
      <c r="C240" s="1138"/>
      <c r="D240" s="1138"/>
      <c r="E240" s="1138"/>
      <c r="F240" s="1138"/>
      <c r="G240" s="1138"/>
      <c r="H240" s="1138"/>
      <c r="I240" s="1138"/>
      <c r="J240" s="1137" t="s">
        <v>140</v>
      </c>
      <c r="K240" s="1138"/>
      <c r="L240" s="1138"/>
      <c r="M240" s="1138"/>
      <c r="N240" s="1137" t="s">
        <v>63</v>
      </c>
      <c r="O240" s="1138"/>
      <c r="P240" s="1138"/>
      <c r="Q240" s="1138"/>
      <c r="R240" s="1139"/>
      <c r="S240" s="1137" t="s">
        <v>64</v>
      </c>
      <c r="T240" s="1138"/>
      <c r="U240" s="1138"/>
      <c r="V240" s="1138"/>
      <c r="W240" s="1139"/>
      <c r="X240" s="298" t="s">
        <v>55</v>
      </c>
      <c r="Y240" s="662"/>
      <c r="Z240" s="662"/>
      <c r="AA240" s="662"/>
    </row>
    <row r="241" spans="1:27" x14ac:dyDescent="0.2">
      <c r="A241" s="231" t="s">
        <v>54</v>
      </c>
      <c r="B241" s="324">
        <v>1</v>
      </c>
      <c r="C241" s="325">
        <v>2</v>
      </c>
      <c r="D241" s="325">
        <v>3</v>
      </c>
      <c r="E241" s="326">
        <v>4</v>
      </c>
      <c r="F241" s="578">
        <v>5</v>
      </c>
      <c r="G241" s="325">
        <v>6</v>
      </c>
      <c r="H241" s="325">
        <v>7</v>
      </c>
      <c r="I241" s="326">
        <v>8</v>
      </c>
      <c r="J241" s="324">
        <v>1</v>
      </c>
      <c r="K241" s="325">
        <v>2</v>
      </c>
      <c r="L241" s="325">
        <v>3</v>
      </c>
      <c r="M241" s="326">
        <v>4</v>
      </c>
      <c r="N241" s="324">
        <v>1</v>
      </c>
      <c r="O241" s="325">
        <v>2</v>
      </c>
      <c r="P241" s="325">
        <v>3</v>
      </c>
      <c r="Q241" s="325">
        <v>4</v>
      </c>
      <c r="R241" s="326">
        <v>5</v>
      </c>
      <c r="S241" s="324">
        <v>1</v>
      </c>
      <c r="T241" s="325">
        <v>2</v>
      </c>
      <c r="U241" s="325">
        <v>3</v>
      </c>
      <c r="V241" s="325">
        <v>4</v>
      </c>
      <c r="W241" s="326">
        <v>5</v>
      </c>
      <c r="X241" s="450"/>
      <c r="Y241" s="662"/>
      <c r="Z241" s="662"/>
      <c r="AA241" s="662"/>
    </row>
    <row r="242" spans="1:27" ht="13.5" thickBot="1" x14ac:dyDescent="0.25">
      <c r="A242" s="231" t="s">
        <v>2</v>
      </c>
      <c r="B242" s="532">
        <v>4</v>
      </c>
      <c r="C242" s="449">
        <v>3</v>
      </c>
      <c r="D242" s="461">
        <v>2</v>
      </c>
      <c r="E242" s="533">
        <v>1</v>
      </c>
      <c r="F242" s="453">
        <v>1</v>
      </c>
      <c r="G242" s="461">
        <v>2</v>
      </c>
      <c r="H242" s="449">
        <v>3</v>
      </c>
      <c r="I242" s="534">
        <v>4</v>
      </c>
      <c r="J242" s="453">
        <v>1</v>
      </c>
      <c r="K242" s="461">
        <v>2</v>
      </c>
      <c r="L242" s="449">
        <v>3</v>
      </c>
      <c r="M242" s="534">
        <v>4</v>
      </c>
      <c r="N242" s="453">
        <v>1</v>
      </c>
      <c r="O242" s="454">
        <v>2</v>
      </c>
      <c r="P242" s="449">
        <v>3</v>
      </c>
      <c r="Q242" s="455">
        <v>4</v>
      </c>
      <c r="R242" s="535">
        <v>5</v>
      </c>
      <c r="S242" s="422">
        <v>1</v>
      </c>
      <c r="T242" s="426">
        <v>2</v>
      </c>
      <c r="U242" s="424">
        <v>3</v>
      </c>
      <c r="V242" s="465">
        <v>4</v>
      </c>
      <c r="W242" s="491">
        <v>5</v>
      </c>
      <c r="X242" s="451" t="s">
        <v>0</v>
      </c>
      <c r="Y242" s="662"/>
      <c r="Z242" s="662"/>
      <c r="AA242" s="662"/>
    </row>
    <row r="243" spans="1:27" x14ac:dyDescent="0.2">
      <c r="A243" s="236" t="s">
        <v>3</v>
      </c>
      <c r="B243" s="456">
        <v>1840</v>
      </c>
      <c r="C243" s="457">
        <v>1840</v>
      </c>
      <c r="D243" s="457">
        <v>1840</v>
      </c>
      <c r="E243" s="459">
        <v>1840</v>
      </c>
      <c r="F243" s="579">
        <v>1840</v>
      </c>
      <c r="G243" s="457">
        <v>1840</v>
      </c>
      <c r="H243" s="457">
        <v>1840</v>
      </c>
      <c r="I243" s="459">
        <v>1840</v>
      </c>
      <c r="J243" s="456">
        <v>1840</v>
      </c>
      <c r="K243" s="457">
        <v>1840</v>
      </c>
      <c r="L243" s="457">
        <v>1840</v>
      </c>
      <c r="M243" s="459">
        <v>1840</v>
      </c>
      <c r="N243" s="456">
        <v>1840</v>
      </c>
      <c r="O243" s="457">
        <v>1840</v>
      </c>
      <c r="P243" s="457">
        <v>1840</v>
      </c>
      <c r="Q243" s="457">
        <v>1840</v>
      </c>
      <c r="R243" s="459">
        <v>1840</v>
      </c>
      <c r="S243" s="486">
        <v>1840</v>
      </c>
      <c r="T243" s="418">
        <v>1840</v>
      </c>
      <c r="U243" s="418">
        <v>1840</v>
      </c>
      <c r="V243" s="418">
        <v>1840</v>
      </c>
      <c r="W243" s="420">
        <v>1840</v>
      </c>
      <c r="X243" s="452">
        <v>1840</v>
      </c>
      <c r="Y243" s="328"/>
      <c r="Z243" s="329"/>
      <c r="AA243" s="329"/>
    </row>
    <row r="244" spans="1:27" x14ac:dyDescent="0.2">
      <c r="A244" s="242" t="s">
        <v>6</v>
      </c>
      <c r="B244" s="243">
        <v>1932</v>
      </c>
      <c r="C244" s="244">
        <v>1857</v>
      </c>
      <c r="D244" s="244">
        <v>1832</v>
      </c>
      <c r="E244" s="245">
        <v>1790</v>
      </c>
      <c r="F244" s="244">
        <v>1831</v>
      </c>
      <c r="G244" s="244">
        <v>1849</v>
      </c>
      <c r="H244" s="244">
        <v>1882</v>
      </c>
      <c r="I244" s="245">
        <v>1867</v>
      </c>
      <c r="J244" s="243">
        <v>1788</v>
      </c>
      <c r="K244" s="244">
        <v>1811</v>
      </c>
      <c r="L244" s="244">
        <v>1850</v>
      </c>
      <c r="M244" s="245">
        <v>1905</v>
      </c>
      <c r="N244" s="243">
        <v>1792</v>
      </c>
      <c r="O244" s="244">
        <v>1775</v>
      </c>
      <c r="P244" s="244">
        <v>1856</v>
      </c>
      <c r="Q244" s="244">
        <v>1847</v>
      </c>
      <c r="R244" s="245">
        <v>1958</v>
      </c>
      <c r="S244" s="246">
        <v>1738</v>
      </c>
      <c r="T244" s="244">
        <v>1768</v>
      </c>
      <c r="U244" s="244">
        <v>1830</v>
      </c>
      <c r="V244" s="244">
        <v>1855</v>
      </c>
      <c r="W244" s="245">
        <v>1898</v>
      </c>
      <c r="X244" s="397">
        <v>1845</v>
      </c>
      <c r="Y244" s="662"/>
      <c r="Z244" s="329"/>
      <c r="AA244" s="329"/>
    </row>
    <row r="245" spans="1:27" x14ac:dyDescent="0.2">
      <c r="A245" s="231" t="s">
        <v>7</v>
      </c>
      <c r="B245" s="247">
        <v>90.6</v>
      </c>
      <c r="C245" s="248">
        <v>100</v>
      </c>
      <c r="D245" s="248">
        <v>100</v>
      </c>
      <c r="E245" s="249">
        <v>95.2</v>
      </c>
      <c r="F245" s="523">
        <v>100</v>
      </c>
      <c r="G245" s="248">
        <v>100</v>
      </c>
      <c r="H245" s="248">
        <v>96.5</v>
      </c>
      <c r="I245" s="249">
        <v>96.3</v>
      </c>
      <c r="J245" s="247">
        <v>92.3</v>
      </c>
      <c r="K245" s="248">
        <v>100</v>
      </c>
      <c r="L245" s="248">
        <v>100</v>
      </c>
      <c r="M245" s="249">
        <v>100</v>
      </c>
      <c r="N245" s="247">
        <v>84</v>
      </c>
      <c r="O245" s="248">
        <v>96.2</v>
      </c>
      <c r="P245" s="248">
        <v>96.1</v>
      </c>
      <c r="Q245" s="248">
        <v>97.9</v>
      </c>
      <c r="R245" s="249">
        <v>88.5</v>
      </c>
      <c r="S245" s="250">
        <v>95.5</v>
      </c>
      <c r="T245" s="248">
        <v>100</v>
      </c>
      <c r="U245" s="248">
        <v>93.6</v>
      </c>
      <c r="V245" s="248">
        <v>93</v>
      </c>
      <c r="W245" s="249">
        <v>85.7</v>
      </c>
      <c r="X245" s="398">
        <v>93.2</v>
      </c>
      <c r="Y245" s="525"/>
      <c r="Z245" s="210"/>
      <c r="AA245" s="210"/>
    </row>
    <row r="246" spans="1:27" ht="13.5" thickBot="1" x14ac:dyDescent="0.25">
      <c r="A246" s="231" t="s">
        <v>8</v>
      </c>
      <c r="B246" s="582">
        <v>6.0999999999999999E-2</v>
      </c>
      <c r="C246" s="583">
        <v>4.4999999999999998E-2</v>
      </c>
      <c r="D246" s="583">
        <v>5.0999999999999997E-2</v>
      </c>
      <c r="E246" s="584">
        <v>4.7E-2</v>
      </c>
      <c r="F246" s="582">
        <v>4.4999999999999998E-2</v>
      </c>
      <c r="G246" s="583">
        <v>3.5999999999999997E-2</v>
      </c>
      <c r="H246" s="583">
        <v>4.5999999999999999E-2</v>
      </c>
      <c r="I246" s="584">
        <v>4.8000000000000001E-2</v>
      </c>
      <c r="J246" s="582">
        <v>4.8000000000000001E-2</v>
      </c>
      <c r="K246" s="583">
        <v>3.5999999999999997E-2</v>
      </c>
      <c r="L246" s="583">
        <v>4.1000000000000002E-2</v>
      </c>
      <c r="M246" s="584">
        <v>2.3E-2</v>
      </c>
      <c r="N246" s="582">
        <v>7.6999999999999999E-2</v>
      </c>
      <c r="O246" s="583">
        <v>4.5999999999999999E-2</v>
      </c>
      <c r="P246" s="583">
        <v>4.7E-2</v>
      </c>
      <c r="Q246" s="583">
        <v>5.2999999999999999E-2</v>
      </c>
      <c r="R246" s="584">
        <v>6.3E-2</v>
      </c>
      <c r="S246" s="585">
        <v>5.7000000000000002E-2</v>
      </c>
      <c r="T246" s="583">
        <v>4.3999999999999997E-2</v>
      </c>
      <c r="U246" s="583">
        <v>5.6000000000000001E-2</v>
      </c>
      <c r="V246" s="583">
        <v>5.8999999999999997E-2</v>
      </c>
      <c r="W246" s="584">
        <v>7.5999999999999998E-2</v>
      </c>
      <c r="X246" s="399">
        <v>5.7000000000000002E-2</v>
      </c>
      <c r="Y246" s="526"/>
      <c r="Z246" s="371"/>
      <c r="AA246" s="371"/>
    </row>
    <row r="247" spans="1:27" x14ac:dyDescent="0.2">
      <c r="A247" s="242" t="s">
        <v>1</v>
      </c>
      <c r="B247" s="586">
        <f>B244/B243*100-100</f>
        <v>5</v>
      </c>
      <c r="C247" s="587">
        <f t="shared" ref="C247:E247" si="133">C244/C243*100-100</f>
        <v>0.92391304347825098</v>
      </c>
      <c r="D247" s="587">
        <f t="shared" si="133"/>
        <v>-0.43478260869565588</v>
      </c>
      <c r="E247" s="588">
        <f t="shared" si="133"/>
        <v>-2.7173913043478279</v>
      </c>
      <c r="F247" s="586">
        <f>F244/F243*100-100</f>
        <v>-0.48913043478260931</v>
      </c>
      <c r="G247" s="587">
        <f t="shared" ref="G247:I247" si="134">G244/G243*100-100</f>
        <v>0.48913043478260931</v>
      </c>
      <c r="H247" s="587">
        <f t="shared" si="134"/>
        <v>2.2826086956521721</v>
      </c>
      <c r="I247" s="588">
        <f t="shared" si="134"/>
        <v>1.4673913043478279</v>
      </c>
      <c r="J247" s="586">
        <f>J244/J243*100-100</f>
        <v>-2.8260869565217348</v>
      </c>
      <c r="K247" s="587">
        <f>K244/K243*100-100</f>
        <v>-1.5760869565217348</v>
      </c>
      <c r="L247" s="587">
        <f t="shared" ref="L247" si="135">L244/L243*100-100</f>
        <v>0.54347826086956275</v>
      </c>
      <c r="M247" s="588">
        <f>M244/M243*100-100</f>
        <v>3.5326086956521721</v>
      </c>
      <c r="N247" s="586">
        <f t="shared" ref="N247:P247" si="136">N244/N243*100-100</f>
        <v>-2.6086956521739069</v>
      </c>
      <c r="O247" s="587">
        <f t="shared" si="136"/>
        <v>-3.5326086956521721</v>
      </c>
      <c r="P247" s="587">
        <f t="shared" si="136"/>
        <v>0.86956521739129755</v>
      </c>
      <c r="Q247" s="587">
        <f>Q244/Q243*100-100</f>
        <v>0.38043478260870245</v>
      </c>
      <c r="R247" s="588">
        <f>R244/R243*100-100</f>
        <v>6.4130434782608603</v>
      </c>
      <c r="S247" s="589">
        <f t="shared" ref="S247:X247" si="137">S244/S243*100-100</f>
        <v>-5.5434782608695627</v>
      </c>
      <c r="T247" s="587">
        <f t="shared" si="137"/>
        <v>-3.9130434782608745</v>
      </c>
      <c r="U247" s="587">
        <f t="shared" si="137"/>
        <v>-0.54347826086956275</v>
      </c>
      <c r="V247" s="587">
        <f t="shared" si="137"/>
        <v>0.81521739130434412</v>
      </c>
      <c r="W247" s="588">
        <f t="shared" si="137"/>
        <v>3.1521739130434696</v>
      </c>
      <c r="X247" s="390">
        <f t="shared" si="137"/>
        <v>0.27173913043479558</v>
      </c>
      <c r="Y247" s="662"/>
      <c r="Z247" s="371"/>
      <c r="AA247" s="371"/>
    </row>
    <row r="248" spans="1:27" ht="13.5" thickBot="1" x14ac:dyDescent="0.25">
      <c r="A248" s="261" t="s">
        <v>27</v>
      </c>
      <c r="B248" s="262">
        <f t="shared" ref="B248:I248" si="138">B244-B230</f>
        <v>156</v>
      </c>
      <c r="C248" s="263">
        <f t="shared" si="138"/>
        <v>173</v>
      </c>
      <c r="D248" s="263">
        <f t="shared" si="138"/>
        <v>215</v>
      </c>
      <c r="E248" s="264">
        <f t="shared" si="138"/>
        <v>231</v>
      </c>
      <c r="F248" s="648">
        <f t="shared" si="138"/>
        <v>196</v>
      </c>
      <c r="G248" s="263">
        <f t="shared" si="138"/>
        <v>174</v>
      </c>
      <c r="H248" s="263">
        <f t="shared" si="138"/>
        <v>196</v>
      </c>
      <c r="I248" s="264">
        <f t="shared" si="138"/>
        <v>125</v>
      </c>
      <c r="J248" s="262">
        <f>J244-W230</f>
        <v>-13</v>
      </c>
      <c r="K248" s="263">
        <f>K244-Q230</f>
        <v>82</v>
      </c>
      <c r="L248" s="263">
        <f>L244-J230</f>
        <v>281</v>
      </c>
      <c r="M248" s="264">
        <f>M244-K230</f>
        <v>296</v>
      </c>
      <c r="N248" s="262">
        <f t="shared" ref="N248:X248" si="139">N244-N230</f>
        <v>208</v>
      </c>
      <c r="O248" s="263">
        <f t="shared" si="139"/>
        <v>158</v>
      </c>
      <c r="P248" s="263">
        <f t="shared" si="139"/>
        <v>161</v>
      </c>
      <c r="Q248" s="263">
        <f t="shared" si="139"/>
        <v>118</v>
      </c>
      <c r="R248" s="264">
        <f t="shared" si="139"/>
        <v>121</v>
      </c>
      <c r="S248" s="317">
        <f t="shared" si="139"/>
        <v>92</v>
      </c>
      <c r="T248" s="263">
        <f t="shared" si="139"/>
        <v>97</v>
      </c>
      <c r="U248" s="263">
        <f t="shared" si="139"/>
        <v>159</v>
      </c>
      <c r="V248" s="263">
        <f t="shared" si="139"/>
        <v>137</v>
      </c>
      <c r="W248" s="264">
        <f t="shared" si="139"/>
        <v>97</v>
      </c>
      <c r="X248" s="400">
        <f t="shared" si="139"/>
        <v>160</v>
      </c>
      <c r="Y248" s="336"/>
      <c r="Z248" s="210"/>
      <c r="AA248" s="371"/>
    </row>
    <row r="249" spans="1:27" x14ac:dyDescent="0.2">
      <c r="A249" s="266" t="s">
        <v>51</v>
      </c>
      <c r="B249" s="267">
        <v>369</v>
      </c>
      <c r="C249" s="268">
        <v>769</v>
      </c>
      <c r="D249" s="268">
        <v>591</v>
      </c>
      <c r="E249" s="323">
        <v>236</v>
      </c>
      <c r="F249" s="567">
        <v>360</v>
      </c>
      <c r="G249" s="268">
        <v>549</v>
      </c>
      <c r="H249" s="268">
        <v>492</v>
      </c>
      <c r="I249" s="323">
        <v>432</v>
      </c>
      <c r="J249" s="267">
        <v>138</v>
      </c>
      <c r="K249" s="268">
        <v>284</v>
      </c>
      <c r="L249" s="268">
        <v>445</v>
      </c>
      <c r="M249" s="323">
        <v>410</v>
      </c>
      <c r="N249" s="267">
        <v>337</v>
      </c>
      <c r="O249" s="268">
        <v>357</v>
      </c>
      <c r="P249" s="268">
        <v>679</v>
      </c>
      <c r="Q249" s="268">
        <v>647</v>
      </c>
      <c r="R249" s="323">
        <v>347</v>
      </c>
      <c r="S249" s="267">
        <v>293</v>
      </c>
      <c r="T249" s="268">
        <v>461</v>
      </c>
      <c r="U249" s="268">
        <v>630</v>
      </c>
      <c r="V249" s="268">
        <v>575</v>
      </c>
      <c r="W249" s="269">
        <v>377</v>
      </c>
      <c r="X249" s="393">
        <f>SUM(B249:W249)</f>
        <v>9778</v>
      </c>
      <c r="Y249" s="662" t="s">
        <v>56</v>
      </c>
      <c r="Z249" s="271">
        <f>X235-X249</f>
        <v>1</v>
      </c>
      <c r="AA249" s="292">
        <f>Z249/X235</f>
        <v>1.0225994477962981E-4</v>
      </c>
    </row>
    <row r="250" spans="1:27" x14ac:dyDescent="0.2">
      <c r="A250" s="273" t="s">
        <v>28</v>
      </c>
      <c r="B250" s="218">
        <v>89.5</v>
      </c>
      <c r="C250" s="663">
        <v>91</v>
      </c>
      <c r="D250" s="663">
        <v>94.5</v>
      </c>
      <c r="E250" s="322">
        <v>95.5</v>
      </c>
      <c r="F250" s="599">
        <v>94</v>
      </c>
      <c r="G250" s="663">
        <v>93</v>
      </c>
      <c r="H250" s="663">
        <v>91.5</v>
      </c>
      <c r="I250" s="322">
        <v>90.5</v>
      </c>
      <c r="J250" s="218">
        <v>94.5</v>
      </c>
      <c r="K250" s="663">
        <v>93.5</v>
      </c>
      <c r="L250" s="663">
        <v>91</v>
      </c>
      <c r="M250" s="322">
        <v>89</v>
      </c>
      <c r="N250" s="218">
        <v>96</v>
      </c>
      <c r="O250" s="663">
        <v>94.5</v>
      </c>
      <c r="P250" s="663">
        <v>91</v>
      </c>
      <c r="Q250" s="663">
        <v>90.5</v>
      </c>
      <c r="R250" s="322">
        <v>89</v>
      </c>
      <c r="S250" s="218">
        <v>96</v>
      </c>
      <c r="T250" s="663">
        <v>94</v>
      </c>
      <c r="U250" s="663">
        <v>91</v>
      </c>
      <c r="V250" s="663">
        <v>90</v>
      </c>
      <c r="W250" s="219">
        <v>89.5</v>
      </c>
      <c r="X250" s="394"/>
      <c r="Y250" s="662" t="s">
        <v>57</v>
      </c>
      <c r="Z250" s="577">
        <v>84.61</v>
      </c>
      <c r="AA250" s="228"/>
    </row>
    <row r="251" spans="1:27" ht="13.5" thickBot="1" x14ac:dyDescent="0.25">
      <c r="A251" s="274" t="s">
        <v>26</v>
      </c>
      <c r="B251" s="216">
        <f t="shared" ref="B251:W251" si="140">(B250-B236)</f>
        <v>7</v>
      </c>
      <c r="C251" s="217">
        <f t="shared" si="140"/>
        <v>7</v>
      </c>
      <c r="D251" s="217">
        <f t="shared" si="140"/>
        <v>7.5</v>
      </c>
      <c r="E251" s="416">
        <f t="shared" si="140"/>
        <v>7</v>
      </c>
      <c r="F251" s="216">
        <f t="shared" si="140"/>
        <v>7</v>
      </c>
      <c r="G251" s="217">
        <f t="shared" si="140"/>
        <v>7</v>
      </c>
      <c r="H251" s="217">
        <f t="shared" si="140"/>
        <v>7</v>
      </c>
      <c r="I251" s="416">
        <f t="shared" si="140"/>
        <v>7.5</v>
      </c>
      <c r="J251" s="216">
        <f t="shared" si="140"/>
        <v>7</v>
      </c>
      <c r="K251" s="217">
        <f t="shared" si="140"/>
        <v>7</v>
      </c>
      <c r="L251" s="217">
        <f t="shared" si="140"/>
        <v>7</v>
      </c>
      <c r="M251" s="416">
        <f t="shared" si="140"/>
        <v>7</v>
      </c>
      <c r="N251" s="216">
        <f t="shared" si="140"/>
        <v>7</v>
      </c>
      <c r="O251" s="217">
        <f t="shared" si="140"/>
        <v>7.5</v>
      </c>
      <c r="P251" s="217">
        <f t="shared" si="140"/>
        <v>7.5</v>
      </c>
      <c r="Q251" s="217">
        <f t="shared" si="140"/>
        <v>8</v>
      </c>
      <c r="R251" s="416">
        <f t="shared" si="140"/>
        <v>7.5</v>
      </c>
      <c r="S251" s="216">
        <f t="shared" si="140"/>
        <v>7.5</v>
      </c>
      <c r="T251" s="217">
        <f t="shared" si="140"/>
        <v>7.5</v>
      </c>
      <c r="U251" s="217">
        <f t="shared" si="140"/>
        <v>7.5</v>
      </c>
      <c r="V251" s="217">
        <f t="shared" si="140"/>
        <v>7.5</v>
      </c>
      <c r="W251" s="410">
        <f t="shared" si="140"/>
        <v>7.5</v>
      </c>
      <c r="X251" s="395"/>
      <c r="Y251" s="662" t="s">
        <v>57</v>
      </c>
      <c r="Z251" s="577">
        <f>Z250-Z236</f>
        <v>8.4299999999999926</v>
      </c>
      <c r="AA251" s="662"/>
    </row>
    <row r="252" spans="1:27" x14ac:dyDescent="0.2">
      <c r="B252" s="200">
        <v>89.5</v>
      </c>
      <c r="C252" s="200">
        <v>91</v>
      </c>
      <c r="D252" s="200">
        <v>94.5</v>
      </c>
      <c r="E252" s="200">
        <v>95.5</v>
      </c>
      <c r="F252" s="200">
        <v>94</v>
      </c>
      <c r="G252" s="200">
        <v>93</v>
      </c>
      <c r="H252" s="200">
        <v>91.5</v>
      </c>
      <c r="I252" s="200">
        <v>90.5</v>
      </c>
      <c r="J252" s="200">
        <v>94.5</v>
      </c>
      <c r="K252" s="200">
        <v>93.5</v>
      </c>
      <c r="L252" s="200">
        <v>91</v>
      </c>
      <c r="M252" s="200">
        <v>89</v>
      </c>
      <c r="N252" s="200">
        <v>96</v>
      </c>
      <c r="O252" s="200">
        <v>94.5</v>
      </c>
      <c r="P252" s="200">
        <v>91</v>
      </c>
      <c r="Q252" s="200">
        <v>90.5</v>
      </c>
      <c r="R252" s="200">
        <v>89</v>
      </c>
      <c r="S252" s="200">
        <v>96</v>
      </c>
      <c r="T252" s="200">
        <v>94</v>
      </c>
      <c r="U252" s="200">
        <v>91</v>
      </c>
      <c r="V252" s="200">
        <v>90</v>
      </c>
      <c r="W252" s="200">
        <v>89.5</v>
      </c>
    </row>
    <row r="253" spans="1:27" ht="13.5" thickBot="1" x14ac:dyDescent="0.25">
      <c r="C253" s="667"/>
      <c r="D253" s="667"/>
      <c r="E253" s="667"/>
      <c r="F253" s="667"/>
      <c r="G253" s="667"/>
      <c r="H253" s="667"/>
      <c r="I253" s="667"/>
      <c r="J253" s="667"/>
      <c r="K253" s="667"/>
      <c r="L253" s="667"/>
      <c r="M253" s="667"/>
      <c r="N253" s="667"/>
      <c r="O253" s="667"/>
      <c r="P253" s="667"/>
      <c r="Q253" s="667"/>
      <c r="R253" s="667"/>
      <c r="S253" s="667"/>
      <c r="T253" s="667"/>
      <c r="U253" s="667"/>
      <c r="V253" s="667"/>
      <c r="W253" s="667"/>
    </row>
    <row r="254" spans="1:27" ht="13.5" thickBot="1" x14ac:dyDescent="0.25">
      <c r="A254" s="673" t="s">
        <v>240</v>
      </c>
      <c r="B254" s="1137" t="s">
        <v>53</v>
      </c>
      <c r="C254" s="1138"/>
      <c r="D254" s="1138"/>
      <c r="E254" s="1138"/>
      <c r="F254" s="1138"/>
      <c r="G254" s="1138"/>
      <c r="H254" s="1138"/>
      <c r="I254" s="1138"/>
      <c r="J254" s="1137" t="s">
        <v>140</v>
      </c>
      <c r="K254" s="1138"/>
      <c r="L254" s="1138"/>
      <c r="M254" s="1138"/>
      <c r="N254" s="1137" t="s">
        <v>63</v>
      </c>
      <c r="O254" s="1138"/>
      <c r="P254" s="1138"/>
      <c r="Q254" s="1138"/>
      <c r="R254" s="1139"/>
      <c r="S254" s="1137" t="s">
        <v>64</v>
      </c>
      <c r="T254" s="1138"/>
      <c r="U254" s="1138"/>
      <c r="V254" s="1138"/>
      <c r="W254" s="1139"/>
      <c r="X254" s="298" t="s">
        <v>55</v>
      </c>
      <c r="Y254" s="670"/>
      <c r="Z254" s="670"/>
      <c r="AA254" s="670"/>
    </row>
    <row r="255" spans="1:27" x14ac:dyDescent="0.2">
      <c r="A255" s="231" t="s">
        <v>54</v>
      </c>
      <c r="B255" s="324">
        <v>1</v>
      </c>
      <c r="C255" s="325">
        <v>2</v>
      </c>
      <c r="D255" s="325">
        <v>3</v>
      </c>
      <c r="E255" s="326">
        <v>4</v>
      </c>
      <c r="F255" s="578">
        <v>5</v>
      </c>
      <c r="G255" s="325">
        <v>6</v>
      </c>
      <c r="H255" s="325">
        <v>7</v>
      </c>
      <c r="I255" s="326">
        <v>8</v>
      </c>
      <c r="J255" s="324">
        <v>1</v>
      </c>
      <c r="K255" s="325">
        <v>2</v>
      </c>
      <c r="L255" s="325">
        <v>3</v>
      </c>
      <c r="M255" s="326">
        <v>4</v>
      </c>
      <c r="N255" s="324">
        <v>1</v>
      </c>
      <c r="O255" s="325">
        <v>2</v>
      </c>
      <c r="P255" s="325">
        <v>3</v>
      </c>
      <c r="Q255" s="325">
        <v>4</v>
      </c>
      <c r="R255" s="326">
        <v>5</v>
      </c>
      <c r="S255" s="324">
        <v>1</v>
      </c>
      <c r="T255" s="325">
        <v>2</v>
      </c>
      <c r="U255" s="325">
        <v>3</v>
      </c>
      <c r="V255" s="325">
        <v>4</v>
      </c>
      <c r="W255" s="326">
        <v>5</v>
      </c>
      <c r="X255" s="450">
        <v>729</v>
      </c>
      <c r="Y255" s="670"/>
      <c r="Z255" s="670"/>
      <c r="AA255" s="670"/>
    </row>
    <row r="256" spans="1:27" ht="13.5" thickBot="1" x14ac:dyDescent="0.25">
      <c r="A256" s="231" t="s">
        <v>2</v>
      </c>
      <c r="B256" s="532">
        <v>4</v>
      </c>
      <c r="C256" s="449">
        <v>3</v>
      </c>
      <c r="D256" s="461">
        <v>2</v>
      </c>
      <c r="E256" s="533">
        <v>1</v>
      </c>
      <c r="F256" s="453">
        <v>1</v>
      </c>
      <c r="G256" s="461">
        <v>2</v>
      </c>
      <c r="H256" s="449">
        <v>3</v>
      </c>
      <c r="I256" s="534">
        <v>4</v>
      </c>
      <c r="J256" s="453">
        <v>1</v>
      </c>
      <c r="K256" s="461">
        <v>2</v>
      </c>
      <c r="L256" s="449">
        <v>3</v>
      </c>
      <c r="M256" s="534">
        <v>4</v>
      </c>
      <c r="N256" s="453">
        <v>1</v>
      </c>
      <c r="O256" s="454">
        <v>2</v>
      </c>
      <c r="P256" s="449">
        <v>3</v>
      </c>
      <c r="Q256" s="455">
        <v>4</v>
      </c>
      <c r="R256" s="535">
        <v>5</v>
      </c>
      <c r="S256" s="422">
        <v>1</v>
      </c>
      <c r="T256" s="426">
        <v>2</v>
      </c>
      <c r="U256" s="424">
        <v>3</v>
      </c>
      <c r="V256" s="465">
        <v>4</v>
      </c>
      <c r="W256" s="491">
        <v>5</v>
      </c>
      <c r="X256" s="451" t="s">
        <v>0</v>
      </c>
      <c r="Y256" s="670"/>
      <c r="Z256" s="670"/>
      <c r="AA256" s="670"/>
    </row>
    <row r="257" spans="1:27" x14ac:dyDescent="0.2">
      <c r="A257" s="236" t="s">
        <v>3</v>
      </c>
      <c r="B257" s="456">
        <v>1980</v>
      </c>
      <c r="C257" s="457">
        <v>1980</v>
      </c>
      <c r="D257" s="457">
        <v>1980</v>
      </c>
      <c r="E257" s="459">
        <v>1980</v>
      </c>
      <c r="F257" s="579">
        <v>1980</v>
      </c>
      <c r="G257" s="457">
        <v>1980</v>
      </c>
      <c r="H257" s="457">
        <v>1980</v>
      </c>
      <c r="I257" s="459">
        <v>1980</v>
      </c>
      <c r="J257" s="456">
        <v>1980</v>
      </c>
      <c r="K257" s="457">
        <v>1980</v>
      </c>
      <c r="L257" s="457">
        <v>1980</v>
      </c>
      <c r="M257" s="459">
        <v>1980</v>
      </c>
      <c r="N257" s="456">
        <v>1980</v>
      </c>
      <c r="O257" s="457">
        <v>1980</v>
      </c>
      <c r="P257" s="457">
        <v>1980</v>
      </c>
      <c r="Q257" s="457">
        <v>1980</v>
      </c>
      <c r="R257" s="459">
        <v>1980</v>
      </c>
      <c r="S257" s="486">
        <v>1980</v>
      </c>
      <c r="T257" s="418">
        <v>1980</v>
      </c>
      <c r="U257" s="418">
        <v>1980</v>
      </c>
      <c r="V257" s="418">
        <v>1980</v>
      </c>
      <c r="W257" s="420">
        <v>1980</v>
      </c>
      <c r="X257" s="452">
        <v>1980</v>
      </c>
      <c r="Y257" s="328"/>
      <c r="Z257" s="329"/>
      <c r="AA257" s="329"/>
    </row>
    <row r="258" spans="1:27" x14ac:dyDescent="0.2">
      <c r="A258" s="242" t="s">
        <v>6</v>
      </c>
      <c r="B258" s="243">
        <v>2027</v>
      </c>
      <c r="C258" s="244">
        <v>2003</v>
      </c>
      <c r="D258" s="244">
        <v>1945</v>
      </c>
      <c r="E258" s="245">
        <v>1950</v>
      </c>
      <c r="F258" s="244">
        <v>1981</v>
      </c>
      <c r="G258" s="244">
        <v>1960</v>
      </c>
      <c r="H258" s="244">
        <v>2000</v>
      </c>
      <c r="I258" s="245">
        <v>2041</v>
      </c>
      <c r="J258" s="243">
        <v>1894</v>
      </c>
      <c r="K258" s="244">
        <v>1995</v>
      </c>
      <c r="L258" s="244">
        <v>1989</v>
      </c>
      <c r="M258" s="245">
        <v>2021</v>
      </c>
      <c r="N258" s="243">
        <v>1931</v>
      </c>
      <c r="O258" s="244">
        <v>1952</v>
      </c>
      <c r="P258" s="244">
        <v>1974</v>
      </c>
      <c r="Q258" s="244">
        <v>1992</v>
      </c>
      <c r="R258" s="245">
        <v>2069</v>
      </c>
      <c r="S258" s="246">
        <v>1909</v>
      </c>
      <c r="T258" s="244">
        <v>1924</v>
      </c>
      <c r="U258" s="244">
        <v>1960</v>
      </c>
      <c r="V258" s="244">
        <v>2023</v>
      </c>
      <c r="W258" s="245">
        <v>2051</v>
      </c>
      <c r="X258" s="397">
        <v>1985</v>
      </c>
      <c r="Y258" s="670"/>
      <c r="Z258" s="329"/>
      <c r="AA258" s="329"/>
    </row>
    <row r="259" spans="1:27" x14ac:dyDescent="0.2">
      <c r="A259" s="231" t="s">
        <v>7</v>
      </c>
      <c r="B259" s="247">
        <v>96.3</v>
      </c>
      <c r="C259" s="248">
        <v>95.6</v>
      </c>
      <c r="D259" s="248">
        <v>90.9</v>
      </c>
      <c r="E259" s="249">
        <v>82.4</v>
      </c>
      <c r="F259" s="523">
        <v>88.9</v>
      </c>
      <c r="G259" s="248">
        <v>92.7</v>
      </c>
      <c r="H259" s="248">
        <v>97.2</v>
      </c>
      <c r="I259" s="249">
        <v>84.8</v>
      </c>
      <c r="J259" s="247">
        <v>100</v>
      </c>
      <c r="K259" s="248">
        <v>95.2</v>
      </c>
      <c r="L259" s="248">
        <v>97</v>
      </c>
      <c r="M259" s="249">
        <v>93.3</v>
      </c>
      <c r="N259" s="247">
        <v>76</v>
      </c>
      <c r="O259" s="248">
        <v>88.5</v>
      </c>
      <c r="P259" s="248">
        <v>96</v>
      </c>
      <c r="Q259" s="248">
        <v>93.8</v>
      </c>
      <c r="R259" s="249">
        <v>76.900000000000006</v>
      </c>
      <c r="S259" s="250">
        <v>64</v>
      </c>
      <c r="T259" s="248">
        <v>91.2</v>
      </c>
      <c r="U259" s="248">
        <v>100</v>
      </c>
      <c r="V259" s="248">
        <v>90.9</v>
      </c>
      <c r="W259" s="249">
        <v>78.599999999999994</v>
      </c>
      <c r="X259" s="398">
        <v>88.8</v>
      </c>
      <c r="Y259" s="525"/>
      <c r="Z259" s="210"/>
      <c r="AA259" s="210"/>
    </row>
    <row r="260" spans="1:27" ht="13.5" thickBot="1" x14ac:dyDescent="0.25">
      <c r="A260" s="231" t="s">
        <v>8</v>
      </c>
      <c r="B260" s="582">
        <v>5.3999999999999999E-2</v>
      </c>
      <c r="C260" s="583">
        <v>4.8000000000000001E-2</v>
      </c>
      <c r="D260" s="583">
        <v>5.7000000000000002E-2</v>
      </c>
      <c r="E260" s="584">
        <v>7.2999999999999995E-2</v>
      </c>
      <c r="F260" s="582">
        <v>7.1999999999999995E-2</v>
      </c>
      <c r="G260" s="583">
        <v>6.2E-2</v>
      </c>
      <c r="H260" s="583">
        <v>5.1999999999999998E-2</v>
      </c>
      <c r="I260" s="584">
        <v>6.9000000000000006E-2</v>
      </c>
      <c r="J260" s="582">
        <v>5.2999999999999999E-2</v>
      </c>
      <c r="K260" s="583">
        <v>5.7000000000000002E-2</v>
      </c>
      <c r="L260" s="583">
        <v>4.2999999999999997E-2</v>
      </c>
      <c r="M260" s="584">
        <v>0.06</v>
      </c>
      <c r="N260" s="582">
        <v>8.4000000000000005E-2</v>
      </c>
      <c r="O260" s="583">
        <v>6.3E-2</v>
      </c>
      <c r="P260" s="583">
        <v>5.5E-2</v>
      </c>
      <c r="Q260" s="583">
        <v>5.7000000000000002E-2</v>
      </c>
      <c r="R260" s="584">
        <v>7.3999999999999996E-2</v>
      </c>
      <c r="S260" s="585">
        <v>9.7000000000000003E-2</v>
      </c>
      <c r="T260" s="583">
        <v>6.0999999999999999E-2</v>
      </c>
      <c r="U260" s="583">
        <v>5.7000000000000002E-2</v>
      </c>
      <c r="V260" s="583">
        <v>7.1999999999999995E-2</v>
      </c>
      <c r="W260" s="584">
        <v>8.1000000000000003E-2</v>
      </c>
      <c r="X260" s="399">
        <v>6.5000000000000002E-2</v>
      </c>
      <c r="Y260" s="526"/>
      <c r="Z260" s="371"/>
      <c r="AA260" s="371"/>
    </row>
    <row r="261" spans="1:27" x14ac:dyDescent="0.2">
      <c r="A261" s="242" t="s">
        <v>1</v>
      </c>
      <c r="B261" s="586">
        <f>B258/B257*100-100</f>
        <v>2.3737373737373844</v>
      </c>
      <c r="C261" s="587">
        <f t="shared" ref="C261:E261" si="141">C258/C257*100-100</f>
        <v>1.1616161616161662</v>
      </c>
      <c r="D261" s="587">
        <f t="shared" si="141"/>
        <v>-1.7676767676767611</v>
      </c>
      <c r="E261" s="588">
        <f t="shared" si="141"/>
        <v>-1.5151515151515156</v>
      </c>
      <c r="F261" s="586">
        <f>F258/F257*100-100</f>
        <v>5.050505050505194E-2</v>
      </c>
      <c r="G261" s="587">
        <f t="shared" ref="G261:I261" si="142">G258/G257*100-100</f>
        <v>-1.0101010101010104</v>
      </c>
      <c r="H261" s="587">
        <f t="shared" si="142"/>
        <v>1.0101010101010104</v>
      </c>
      <c r="I261" s="588">
        <f t="shared" si="142"/>
        <v>3.0808080808080831</v>
      </c>
      <c r="J261" s="586">
        <f>J258/J257*100-100</f>
        <v>-4.343434343434339</v>
      </c>
      <c r="K261" s="587">
        <f>K258/K257*100-100</f>
        <v>0.75757575757575069</v>
      </c>
      <c r="L261" s="587">
        <f t="shared" ref="L261" si="143">L258/L257*100-100</f>
        <v>0.45454545454546746</v>
      </c>
      <c r="M261" s="588">
        <f>M258/M257*100-100</f>
        <v>2.0707070707070727</v>
      </c>
      <c r="N261" s="586">
        <f t="shared" ref="N261:P261" si="144">N258/N257*100-100</f>
        <v>-2.474747474747474</v>
      </c>
      <c r="O261" s="587">
        <f t="shared" si="144"/>
        <v>-1.4141414141414117</v>
      </c>
      <c r="P261" s="587">
        <f t="shared" si="144"/>
        <v>-0.30303030303031164</v>
      </c>
      <c r="Q261" s="587">
        <f>Q258/Q257*100-100</f>
        <v>0.60606060606060908</v>
      </c>
      <c r="R261" s="588">
        <f>R258/R257*100-100</f>
        <v>4.4949494949494806</v>
      </c>
      <c r="S261" s="589">
        <f t="shared" ref="S261:X261" si="145">S258/S257*100-100</f>
        <v>-3.5858585858585741</v>
      </c>
      <c r="T261" s="587">
        <f t="shared" si="145"/>
        <v>-2.8282828282828234</v>
      </c>
      <c r="U261" s="587">
        <f t="shared" si="145"/>
        <v>-1.0101010101010104</v>
      </c>
      <c r="V261" s="587">
        <f t="shared" si="145"/>
        <v>2.1717171717171766</v>
      </c>
      <c r="W261" s="588">
        <f t="shared" si="145"/>
        <v>3.5858585858585741</v>
      </c>
      <c r="X261" s="390">
        <f t="shared" si="145"/>
        <v>0.2525252525252597</v>
      </c>
      <c r="Y261" s="670"/>
      <c r="Z261" s="371"/>
      <c r="AA261" s="371"/>
    </row>
    <row r="262" spans="1:27" ht="13.5" thickBot="1" x14ac:dyDescent="0.25">
      <c r="A262" s="261" t="s">
        <v>27</v>
      </c>
      <c r="B262" s="262">
        <f t="shared" ref="B262:I262" si="146">B258-B244</f>
        <v>95</v>
      </c>
      <c r="C262" s="263">
        <f t="shared" si="146"/>
        <v>146</v>
      </c>
      <c r="D262" s="263">
        <f t="shared" si="146"/>
        <v>113</v>
      </c>
      <c r="E262" s="264">
        <f t="shared" si="146"/>
        <v>160</v>
      </c>
      <c r="F262" s="648">
        <f t="shared" si="146"/>
        <v>150</v>
      </c>
      <c r="G262" s="263">
        <f t="shared" si="146"/>
        <v>111</v>
      </c>
      <c r="H262" s="263">
        <f t="shared" si="146"/>
        <v>118</v>
      </c>
      <c r="I262" s="264">
        <f t="shared" si="146"/>
        <v>174</v>
      </c>
      <c r="J262" s="262">
        <f>J258-W244</f>
        <v>-4</v>
      </c>
      <c r="K262" s="263">
        <f>K258-Q244</f>
        <v>148</v>
      </c>
      <c r="L262" s="263">
        <f>L258-J244</f>
        <v>201</v>
      </c>
      <c r="M262" s="264">
        <f>M258-K244</f>
        <v>210</v>
      </c>
      <c r="N262" s="262">
        <f t="shared" ref="N262:X262" si="147">N258-N244</f>
        <v>139</v>
      </c>
      <c r="O262" s="263">
        <f t="shared" si="147"/>
        <v>177</v>
      </c>
      <c r="P262" s="263">
        <f t="shared" si="147"/>
        <v>118</v>
      </c>
      <c r="Q262" s="263">
        <f t="shared" si="147"/>
        <v>145</v>
      </c>
      <c r="R262" s="264">
        <f t="shared" si="147"/>
        <v>111</v>
      </c>
      <c r="S262" s="317">
        <f t="shared" si="147"/>
        <v>171</v>
      </c>
      <c r="T262" s="263">
        <f t="shared" si="147"/>
        <v>156</v>
      </c>
      <c r="U262" s="263">
        <f t="shared" si="147"/>
        <v>130</v>
      </c>
      <c r="V262" s="263">
        <f t="shared" si="147"/>
        <v>168</v>
      </c>
      <c r="W262" s="264">
        <f t="shared" si="147"/>
        <v>153</v>
      </c>
      <c r="X262" s="400">
        <f t="shared" si="147"/>
        <v>140</v>
      </c>
      <c r="Y262" s="336"/>
      <c r="Z262" s="210"/>
      <c r="AA262" s="371"/>
    </row>
    <row r="263" spans="1:27" x14ac:dyDescent="0.2">
      <c r="A263" s="266" t="s">
        <v>51</v>
      </c>
      <c r="B263" s="267">
        <v>369</v>
      </c>
      <c r="C263" s="268">
        <v>769</v>
      </c>
      <c r="D263" s="268">
        <v>591</v>
      </c>
      <c r="E263" s="323">
        <v>234</v>
      </c>
      <c r="F263" s="567">
        <v>360</v>
      </c>
      <c r="G263" s="268">
        <v>549</v>
      </c>
      <c r="H263" s="268">
        <v>492</v>
      </c>
      <c r="I263" s="323">
        <v>432</v>
      </c>
      <c r="J263" s="267">
        <v>138</v>
      </c>
      <c r="K263" s="268">
        <v>284</v>
      </c>
      <c r="L263" s="268">
        <v>445</v>
      </c>
      <c r="M263" s="323">
        <v>410</v>
      </c>
      <c r="N263" s="267">
        <v>337</v>
      </c>
      <c r="O263" s="268">
        <v>357</v>
      </c>
      <c r="P263" s="268">
        <v>679</v>
      </c>
      <c r="Q263" s="268">
        <v>647</v>
      </c>
      <c r="R263" s="323">
        <v>347</v>
      </c>
      <c r="S263" s="267">
        <v>291</v>
      </c>
      <c r="T263" s="268">
        <v>460</v>
      </c>
      <c r="U263" s="268">
        <v>630</v>
      </c>
      <c r="V263" s="268">
        <v>575</v>
      </c>
      <c r="W263" s="269">
        <v>377</v>
      </c>
      <c r="X263" s="393">
        <f>SUM(B263:W263)</f>
        <v>9773</v>
      </c>
      <c r="Y263" s="670" t="s">
        <v>56</v>
      </c>
      <c r="Z263" s="271">
        <f>X249-X263</f>
        <v>5</v>
      </c>
      <c r="AA263" s="292">
        <f>Z263/X249</f>
        <v>5.1135201472693806E-4</v>
      </c>
    </row>
    <row r="264" spans="1:27" x14ac:dyDescent="0.2">
      <c r="A264" s="273" t="s">
        <v>28</v>
      </c>
      <c r="B264" s="218">
        <v>97</v>
      </c>
      <c r="C264" s="671">
        <v>98.5</v>
      </c>
      <c r="D264" s="671">
        <v>102</v>
      </c>
      <c r="E264" s="322">
        <v>103</v>
      </c>
      <c r="F264" s="599">
        <v>101</v>
      </c>
      <c r="G264" s="671">
        <v>100.5</v>
      </c>
      <c r="H264" s="671">
        <v>99</v>
      </c>
      <c r="I264" s="322">
        <v>97.5</v>
      </c>
      <c r="J264" s="218">
        <v>102</v>
      </c>
      <c r="K264" s="671">
        <v>100.5</v>
      </c>
      <c r="L264" s="671">
        <v>98.5</v>
      </c>
      <c r="M264" s="322">
        <v>96.5</v>
      </c>
      <c r="N264" s="218">
        <v>103.5</v>
      </c>
      <c r="O264" s="671">
        <v>102</v>
      </c>
      <c r="P264" s="671">
        <v>98.5</v>
      </c>
      <c r="Q264" s="671">
        <v>98</v>
      </c>
      <c r="R264" s="322">
        <v>96.5</v>
      </c>
      <c r="S264" s="218">
        <v>103.5</v>
      </c>
      <c r="T264" s="671">
        <v>101.5</v>
      </c>
      <c r="U264" s="671">
        <v>98.5</v>
      </c>
      <c r="V264" s="671">
        <v>97</v>
      </c>
      <c r="W264" s="219">
        <v>97</v>
      </c>
      <c r="X264" s="394"/>
      <c r="Y264" s="670" t="s">
        <v>57</v>
      </c>
      <c r="Z264" s="577">
        <v>91.95</v>
      </c>
      <c r="AA264" s="228"/>
    </row>
    <row r="265" spans="1:27" ht="13.5" thickBot="1" x14ac:dyDescent="0.25">
      <c r="A265" s="274" t="s">
        <v>26</v>
      </c>
      <c r="B265" s="216">
        <f t="shared" ref="B265:W265" si="148">(B264-B250)</f>
        <v>7.5</v>
      </c>
      <c r="C265" s="217">
        <f t="shared" si="148"/>
        <v>7.5</v>
      </c>
      <c r="D265" s="217">
        <f t="shared" si="148"/>
        <v>7.5</v>
      </c>
      <c r="E265" s="416">
        <f t="shared" si="148"/>
        <v>7.5</v>
      </c>
      <c r="F265" s="216">
        <f t="shared" si="148"/>
        <v>7</v>
      </c>
      <c r="G265" s="217">
        <f t="shared" si="148"/>
        <v>7.5</v>
      </c>
      <c r="H265" s="217">
        <f t="shared" si="148"/>
        <v>7.5</v>
      </c>
      <c r="I265" s="416">
        <f t="shared" si="148"/>
        <v>7</v>
      </c>
      <c r="J265" s="216">
        <f t="shared" si="148"/>
        <v>7.5</v>
      </c>
      <c r="K265" s="217">
        <f t="shared" si="148"/>
        <v>7</v>
      </c>
      <c r="L265" s="217">
        <f t="shared" si="148"/>
        <v>7.5</v>
      </c>
      <c r="M265" s="416">
        <f t="shared" si="148"/>
        <v>7.5</v>
      </c>
      <c r="N265" s="216">
        <f t="shared" si="148"/>
        <v>7.5</v>
      </c>
      <c r="O265" s="217">
        <f t="shared" si="148"/>
        <v>7.5</v>
      </c>
      <c r="P265" s="217">
        <f t="shared" si="148"/>
        <v>7.5</v>
      </c>
      <c r="Q265" s="217">
        <f t="shared" si="148"/>
        <v>7.5</v>
      </c>
      <c r="R265" s="416">
        <f t="shared" si="148"/>
        <v>7.5</v>
      </c>
      <c r="S265" s="216">
        <f t="shared" si="148"/>
        <v>7.5</v>
      </c>
      <c r="T265" s="217">
        <f t="shared" si="148"/>
        <v>7.5</v>
      </c>
      <c r="U265" s="217">
        <f t="shared" si="148"/>
        <v>7.5</v>
      </c>
      <c r="V265" s="217">
        <f t="shared" si="148"/>
        <v>7</v>
      </c>
      <c r="W265" s="410">
        <f t="shared" si="148"/>
        <v>7.5</v>
      </c>
      <c r="X265" s="395"/>
      <c r="Y265" s="670" t="s">
        <v>57</v>
      </c>
      <c r="Z265" s="577">
        <f>Z264-Z250</f>
        <v>7.3400000000000034</v>
      </c>
      <c r="AA265" s="670"/>
    </row>
    <row r="267" spans="1:27" ht="13.5" thickBot="1" x14ac:dyDescent="0.25"/>
    <row r="268" spans="1:27" ht="13.5" thickBot="1" x14ac:dyDescent="0.25">
      <c r="A268" s="679" t="s">
        <v>241</v>
      </c>
      <c r="B268" s="1137" t="s">
        <v>53</v>
      </c>
      <c r="C268" s="1138"/>
      <c r="D268" s="1138"/>
      <c r="E268" s="1138"/>
      <c r="F268" s="1138"/>
      <c r="G268" s="1138"/>
      <c r="H268" s="1138"/>
      <c r="I268" s="1138"/>
      <c r="J268" s="1137" t="s">
        <v>140</v>
      </c>
      <c r="K268" s="1138"/>
      <c r="L268" s="1138"/>
      <c r="M268" s="1138"/>
      <c r="N268" s="1137" t="s">
        <v>63</v>
      </c>
      <c r="O268" s="1138"/>
      <c r="P268" s="1138"/>
      <c r="Q268" s="1138"/>
      <c r="R268" s="1139"/>
      <c r="S268" s="1137" t="s">
        <v>64</v>
      </c>
      <c r="T268" s="1138"/>
      <c r="U268" s="1138"/>
      <c r="V268" s="1138"/>
      <c r="W268" s="1139"/>
      <c r="X268" s="298" t="s">
        <v>55</v>
      </c>
      <c r="Y268" s="676"/>
      <c r="Z268" s="676"/>
      <c r="AA268" s="676"/>
    </row>
    <row r="269" spans="1:27" x14ac:dyDescent="0.2">
      <c r="A269" s="231" t="s">
        <v>54</v>
      </c>
      <c r="B269" s="324">
        <v>1</v>
      </c>
      <c r="C269" s="325">
        <v>2</v>
      </c>
      <c r="D269" s="325">
        <v>3</v>
      </c>
      <c r="E269" s="326">
        <v>4</v>
      </c>
      <c r="F269" s="578">
        <v>5</v>
      </c>
      <c r="G269" s="325">
        <v>6</v>
      </c>
      <c r="H269" s="325">
        <v>7</v>
      </c>
      <c r="I269" s="326">
        <v>8</v>
      </c>
      <c r="J269" s="324">
        <v>1</v>
      </c>
      <c r="K269" s="325">
        <v>2</v>
      </c>
      <c r="L269" s="325">
        <v>3</v>
      </c>
      <c r="M269" s="326">
        <v>4</v>
      </c>
      <c r="N269" s="324">
        <v>1</v>
      </c>
      <c r="O269" s="325">
        <v>2</v>
      </c>
      <c r="P269" s="325">
        <v>3</v>
      </c>
      <c r="Q269" s="325">
        <v>4</v>
      </c>
      <c r="R269" s="326">
        <v>5</v>
      </c>
      <c r="S269" s="324">
        <v>1</v>
      </c>
      <c r="T269" s="325">
        <v>2</v>
      </c>
      <c r="U269" s="325">
        <v>3</v>
      </c>
      <c r="V269" s="325">
        <v>4</v>
      </c>
      <c r="W269" s="326">
        <v>5</v>
      </c>
      <c r="X269" s="450">
        <v>728</v>
      </c>
      <c r="Y269" s="676"/>
      <c r="Z269" s="676"/>
      <c r="AA269" s="676"/>
    </row>
    <row r="270" spans="1:27" ht="13.5" thickBot="1" x14ac:dyDescent="0.25">
      <c r="A270" s="231" t="s">
        <v>2</v>
      </c>
      <c r="B270" s="532">
        <v>4</v>
      </c>
      <c r="C270" s="449">
        <v>3</v>
      </c>
      <c r="D270" s="461">
        <v>2</v>
      </c>
      <c r="E270" s="533">
        <v>1</v>
      </c>
      <c r="F270" s="453">
        <v>1</v>
      </c>
      <c r="G270" s="461">
        <v>2</v>
      </c>
      <c r="H270" s="449">
        <v>3</v>
      </c>
      <c r="I270" s="534">
        <v>4</v>
      </c>
      <c r="J270" s="453">
        <v>1</v>
      </c>
      <c r="K270" s="461">
        <v>2</v>
      </c>
      <c r="L270" s="449">
        <v>3</v>
      </c>
      <c r="M270" s="534">
        <v>4</v>
      </c>
      <c r="N270" s="453">
        <v>1</v>
      </c>
      <c r="O270" s="454">
        <v>2</v>
      </c>
      <c r="P270" s="449">
        <v>3</v>
      </c>
      <c r="Q270" s="455">
        <v>4</v>
      </c>
      <c r="R270" s="535">
        <v>5</v>
      </c>
      <c r="S270" s="422">
        <v>1</v>
      </c>
      <c r="T270" s="426">
        <v>2</v>
      </c>
      <c r="U270" s="424">
        <v>3</v>
      </c>
      <c r="V270" s="465">
        <v>4</v>
      </c>
      <c r="W270" s="491">
        <v>5</v>
      </c>
      <c r="X270" s="451" t="s">
        <v>0</v>
      </c>
      <c r="Y270" s="676"/>
      <c r="Z270" s="676"/>
      <c r="AA270" s="676"/>
    </row>
    <row r="271" spans="1:27" x14ac:dyDescent="0.2">
      <c r="A271" s="236" t="s">
        <v>3</v>
      </c>
      <c r="B271" s="456">
        <v>2130</v>
      </c>
      <c r="C271" s="457">
        <v>2130</v>
      </c>
      <c r="D271" s="457">
        <v>2130</v>
      </c>
      <c r="E271" s="459">
        <v>2130</v>
      </c>
      <c r="F271" s="579">
        <v>2130</v>
      </c>
      <c r="G271" s="457">
        <v>2130</v>
      </c>
      <c r="H271" s="457">
        <v>2130</v>
      </c>
      <c r="I271" s="459">
        <v>2130</v>
      </c>
      <c r="J271" s="456">
        <v>2130</v>
      </c>
      <c r="K271" s="457">
        <v>2130</v>
      </c>
      <c r="L271" s="457">
        <v>2130</v>
      </c>
      <c r="M271" s="459">
        <v>2130</v>
      </c>
      <c r="N271" s="456">
        <v>2130</v>
      </c>
      <c r="O271" s="457">
        <v>2130</v>
      </c>
      <c r="P271" s="457">
        <v>2130</v>
      </c>
      <c r="Q271" s="457">
        <v>2130</v>
      </c>
      <c r="R271" s="459">
        <v>2130</v>
      </c>
      <c r="S271" s="486">
        <v>2130</v>
      </c>
      <c r="T271" s="418">
        <v>2130</v>
      </c>
      <c r="U271" s="418">
        <v>2130</v>
      </c>
      <c r="V271" s="418">
        <v>2130</v>
      </c>
      <c r="W271" s="420">
        <v>2130</v>
      </c>
      <c r="X271" s="452">
        <v>2130</v>
      </c>
      <c r="Y271" s="328"/>
      <c r="Z271" s="329"/>
      <c r="AA271" s="329"/>
    </row>
    <row r="272" spans="1:27" x14ac:dyDescent="0.2">
      <c r="A272" s="242" t="s">
        <v>6</v>
      </c>
      <c r="B272" s="243">
        <v>2202</v>
      </c>
      <c r="C272" s="244">
        <v>2182</v>
      </c>
      <c r="D272" s="244">
        <v>2145</v>
      </c>
      <c r="E272" s="245">
        <v>2100</v>
      </c>
      <c r="F272" s="244">
        <v>2133</v>
      </c>
      <c r="G272" s="244">
        <v>2115</v>
      </c>
      <c r="H272" s="244">
        <v>2179</v>
      </c>
      <c r="I272" s="245">
        <v>2226</v>
      </c>
      <c r="J272" s="243">
        <v>2118</v>
      </c>
      <c r="K272" s="244">
        <v>2162</v>
      </c>
      <c r="L272" s="244">
        <v>2136</v>
      </c>
      <c r="M272" s="245">
        <v>2220</v>
      </c>
      <c r="N272" s="243">
        <v>2170</v>
      </c>
      <c r="O272" s="244">
        <v>2150</v>
      </c>
      <c r="P272" s="244">
        <v>2161</v>
      </c>
      <c r="Q272" s="244">
        <v>2163</v>
      </c>
      <c r="R272" s="245">
        <v>2251</v>
      </c>
      <c r="S272" s="246">
        <v>2145</v>
      </c>
      <c r="T272" s="244">
        <v>2087</v>
      </c>
      <c r="U272" s="244">
        <v>2175</v>
      </c>
      <c r="V272" s="244">
        <v>2166</v>
      </c>
      <c r="W272" s="245">
        <v>2146</v>
      </c>
      <c r="X272" s="397">
        <v>2163</v>
      </c>
      <c r="Y272" s="676"/>
      <c r="Z272" s="329"/>
      <c r="AA272" s="329"/>
    </row>
    <row r="273" spans="1:28" x14ac:dyDescent="0.2">
      <c r="A273" s="231" t="s">
        <v>7</v>
      </c>
      <c r="B273" s="247">
        <v>77.8</v>
      </c>
      <c r="C273" s="248">
        <v>895</v>
      </c>
      <c r="D273" s="248">
        <v>93.2</v>
      </c>
      <c r="E273" s="249">
        <v>66.7</v>
      </c>
      <c r="F273" s="523">
        <v>85.2</v>
      </c>
      <c r="G273" s="248">
        <v>85.4</v>
      </c>
      <c r="H273" s="248">
        <v>94.6</v>
      </c>
      <c r="I273" s="249">
        <v>75</v>
      </c>
      <c r="J273" s="247">
        <v>100</v>
      </c>
      <c r="K273" s="248">
        <v>95.2</v>
      </c>
      <c r="L273" s="248">
        <v>84.8</v>
      </c>
      <c r="M273" s="249">
        <v>90</v>
      </c>
      <c r="N273" s="247">
        <v>76.900000000000006</v>
      </c>
      <c r="O273" s="248">
        <v>92.3</v>
      </c>
      <c r="P273" s="248">
        <v>94</v>
      </c>
      <c r="Q273" s="248">
        <v>89.6</v>
      </c>
      <c r="R273" s="249">
        <v>80.8</v>
      </c>
      <c r="S273" s="250">
        <v>57.1</v>
      </c>
      <c r="T273" s="248">
        <v>79.400000000000006</v>
      </c>
      <c r="U273" s="248">
        <v>93.8</v>
      </c>
      <c r="V273" s="248">
        <v>93</v>
      </c>
      <c r="W273" s="249">
        <v>71.400000000000006</v>
      </c>
      <c r="X273" s="398">
        <v>84.3</v>
      </c>
      <c r="Y273" s="525"/>
      <c r="Z273" s="210"/>
      <c r="AA273" s="210"/>
    </row>
    <row r="274" spans="1:28" ht="13.5" thickBot="1" x14ac:dyDescent="0.25">
      <c r="A274" s="231" t="s">
        <v>8</v>
      </c>
      <c r="B274" s="582">
        <v>7.9000000000000001E-2</v>
      </c>
      <c r="C274" s="583">
        <v>5.8000000000000003E-2</v>
      </c>
      <c r="D274" s="583">
        <v>5.0999999999999997E-2</v>
      </c>
      <c r="E274" s="584">
        <v>0.09</v>
      </c>
      <c r="F274" s="582">
        <v>7.5999999999999998E-2</v>
      </c>
      <c r="G274" s="583">
        <v>7.0999999999999994E-2</v>
      </c>
      <c r="H274" s="583">
        <v>5.8999999999999997E-2</v>
      </c>
      <c r="I274" s="584">
        <v>9.6000000000000002E-2</v>
      </c>
      <c r="J274" s="582">
        <v>4.5999999999999999E-2</v>
      </c>
      <c r="K274" s="583">
        <v>5.7000000000000002E-2</v>
      </c>
      <c r="L274" s="583">
        <v>7.0999999999999994E-2</v>
      </c>
      <c r="M274" s="584">
        <v>7.5999999999999998E-2</v>
      </c>
      <c r="N274" s="582">
        <v>8.5999999999999993E-2</v>
      </c>
      <c r="O274" s="583">
        <v>6.2E-2</v>
      </c>
      <c r="P274" s="583">
        <v>5.8000000000000003E-2</v>
      </c>
      <c r="Q274" s="583">
        <v>6.0999999999999999E-2</v>
      </c>
      <c r="R274" s="584">
        <v>8.4000000000000005E-2</v>
      </c>
      <c r="S274" s="585">
        <v>0.107</v>
      </c>
      <c r="T274" s="583">
        <v>8.3000000000000004E-2</v>
      </c>
      <c r="U274" s="583">
        <v>7.2999999999999995E-2</v>
      </c>
      <c r="V274" s="583">
        <v>6.0999999999999999E-2</v>
      </c>
      <c r="W274" s="584">
        <v>8.5999999999999993E-2</v>
      </c>
      <c r="X274" s="399">
        <v>7.2999999999999995E-2</v>
      </c>
      <c r="Y274" s="526"/>
      <c r="Z274" s="371"/>
      <c r="AA274" s="371"/>
    </row>
    <row r="275" spans="1:28" x14ac:dyDescent="0.2">
      <c r="A275" s="242" t="s">
        <v>1</v>
      </c>
      <c r="B275" s="586">
        <f>B272/B271*100-100</f>
        <v>3.3802816901408335</v>
      </c>
      <c r="C275" s="587">
        <f t="shared" ref="C275:E275" si="149">C272/C271*100-100</f>
        <v>2.4413145539906083</v>
      </c>
      <c r="D275" s="587">
        <f t="shared" si="149"/>
        <v>0.70422535211267245</v>
      </c>
      <c r="E275" s="588">
        <f t="shared" si="149"/>
        <v>-1.4084507042253449</v>
      </c>
      <c r="F275" s="586">
        <f>F272/F271*100-100</f>
        <v>0.14084507042252881</v>
      </c>
      <c r="G275" s="587">
        <f t="shared" ref="G275:I275" si="150">G272/G271*100-100</f>
        <v>-0.70422535211267245</v>
      </c>
      <c r="H275" s="587">
        <f t="shared" si="150"/>
        <v>2.3004694835680795</v>
      </c>
      <c r="I275" s="588">
        <f t="shared" si="150"/>
        <v>4.5070422535211208</v>
      </c>
      <c r="J275" s="586">
        <f>J272/J271*100-100</f>
        <v>-0.56338028169014365</v>
      </c>
      <c r="K275" s="587">
        <f>K272/K271*100-100</f>
        <v>1.5023474178403688</v>
      </c>
      <c r="L275" s="587">
        <f t="shared" ref="L275" si="151">L272/L271*100-100</f>
        <v>0.28169014084507182</v>
      </c>
      <c r="M275" s="588">
        <f>M272/M271*100-100</f>
        <v>4.2253521126760489</v>
      </c>
      <c r="N275" s="586">
        <f t="shared" ref="N275:P275" si="152">N272/N271*100-100</f>
        <v>1.8779342723004788</v>
      </c>
      <c r="O275" s="587">
        <f t="shared" si="152"/>
        <v>0.9389671361502252</v>
      </c>
      <c r="P275" s="587">
        <f t="shared" si="152"/>
        <v>1.455399061032864</v>
      </c>
      <c r="Q275" s="587">
        <f>Q272/Q271*100-100</f>
        <v>1.5492957746478879</v>
      </c>
      <c r="R275" s="588">
        <f>R272/R271*100-100</f>
        <v>5.6807511737089271</v>
      </c>
      <c r="S275" s="589">
        <f t="shared" ref="S275:X275" si="153">S272/S271*100-100</f>
        <v>0.70422535211267245</v>
      </c>
      <c r="T275" s="587">
        <f t="shared" si="153"/>
        <v>-2.0187793427230076</v>
      </c>
      <c r="U275" s="587">
        <f t="shared" si="153"/>
        <v>2.1126760563380316</v>
      </c>
      <c r="V275" s="587">
        <f t="shared" si="153"/>
        <v>1.6901408450704167</v>
      </c>
      <c r="W275" s="588">
        <f t="shared" si="153"/>
        <v>0.75117370892019153</v>
      </c>
      <c r="X275" s="390">
        <f t="shared" si="153"/>
        <v>1.5492957746478879</v>
      </c>
      <c r="Y275" s="676"/>
      <c r="Z275" s="371"/>
      <c r="AA275" s="371"/>
    </row>
    <row r="276" spans="1:28" ht="13.5" thickBot="1" x14ac:dyDescent="0.25">
      <c r="A276" s="261" t="s">
        <v>27</v>
      </c>
      <c r="B276" s="262">
        <f t="shared" ref="B276:I276" si="154">B272-B258</f>
        <v>175</v>
      </c>
      <c r="C276" s="263">
        <f t="shared" si="154"/>
        <v>179</v>
      </c>
      <c r="D276" s="263">
        <f t="shared" si="154"/>
        <v>200</v>
      </c>
      <c r="E276" s="264">
        <f t="shared" si="154"/>
        <v>150</v>
      </c>
      <c r="F276" s="648">
        <f t="shared" si="154"/>
        <v>152</v>
      </c>
      <c r="G276" s="263">
        <f t="shared" si="154"/>
        <v>155</v>
      </c>
      <c r="H276" s="263">
        <f t="shared" si="154"/>
        <v>179</v>
      </c>
      <c r="I276" s="264">
        <f t="shared" si="154"/>
        <v>185</v>
      </c>
      <c r="J276" s="262">
        <f>J272-W258</f>
        <v>67</v>
      </c>
      <c r="K276" s="263">
        <f>K272-Q258</f>
        <v>170</v>
      </c>
      <c r="L276" s="263">
        <f>L272-J258</f>
        <v>242</v>
      </c>
      <c r="M276" s="264">
        <f>M272-K258</f>
        <v>225</v>
      </c>
      <c r="N276" s="262">
        <f t="shared" ref="N276:X276" si="155">N272-N258</f>
        <v>239</v>
      </c>
      <c r="O276" s="263">
        <f t="shared" si="155"/>
        <v>198</v>
      </c>
      <c r="P276" s="263">
        <f t="shared" si="155"/>
        <v>187</v>
      </c>
      <c r="Q276" s="263">
        <f t="shared" si="155"/>
        <v>171</v>
      </c>
      <c r="R276" s="264">
        <f t="shared" si="155"/>
        <v>182</v>
      </c>
      <c r="S276" s="317">
        <f t="shared" si="155"/>
        <v>236</v>
      </c>
      <c r="T276" s="263">
        <f t="shared" si="155"/>
        <v>163</v>
      </c>
      <c r="U276" s="263">
        <f t="shared" si="155"/>
        <v>215</v>
      </c>
      <c r="V276" s="263">
        <f t="shared" si="155"/>
        <v>143</v>
      </c>
      <c r="W276" s="264">
        <f t="shared" si="155"/>
        <v>95</v>
      </c>
      <c r="X276" s="400">
        <f t="shared" si="155"/>
        <v>178</v>
      </c>
      <c r="Y276" s="336"/>
      <c r="Z276" s="210"/>
      <c r="AA276" s="371"/>
    </row>
    <row r="277" spans="1:28" x14ac:dyDescent="0.2">
      <c r="A277" s="266" t="s">
        <v>51</v>
      </c>
      <c r="B277" s="267">
        <v>369</v>
      </c>
      <c r="C277" s="268">
        <v>769</v>
      </c>
      <c r="D277" s="268">
        <v>591</v>
      </c>
      <c r="E277" s="323">
        <v>234</v>
      </c>
      <c r="F277" s="567">
        <v>360</v>
      </c>
      <c r="G277" s="268">
        <v>549</v>
      </c>
      <c r="H277" s="268">
        <v>492</v>
      </c>
      <c r="I277" s="323">
        <v>432</v>
      </c>
      <c r="J277" s="267">
        <v>138</v>
      </c>
      <c r="K277" s="268">
        <v>284</v>
      </c>
      <c r="L277" s="268">
        <v>445</v>
      </c>
      <c r="M277" s="323">
        <v>410</v>
      </c>
      <c r="N277" s="267">
        <v>337</v>
      </c>
      <c r="O277" s="268">
        <v>357</v>
      </c>
      <c r="P277" s="268">
        <v>679</v>
      </c>
      <c r="Q277" s="268">
        <v>646</v>
      </c>
      <c r="R277" s="323">
        <v>347</v>
      </c>
      <c r="S277" s="267">
        <v>290</v>
      </c>
      <c r="T277" s="268">
        <v>460</v>
      </c>
      <c r="U277" s="268">
        <v>630</v>
      </c>
      <c r="V277" s="268">
        <v>575</v>
      </c>
      <c r="W277" s="269">
        <v>377</v>
      </c>
      <c r="X277" s="393">
        <f>SUM(B277:W277)</f>
        <v>9771</v>
      </c>
      <c r="Y277" s="676" t="s">
        <v>56</v>
      </c>
      <c r="Z277" s="271">
        <f>X263-X277</f>
        <v>2</v>
      </c>
      <c r="AA277" s="292">
        <f>Z277/X263</f>
        <v>2.0464545175483476E-4</v>
      </c>
    </row>
    <row r="278" spans="1:28" x14ac:dyDescent="0.2">
      <c r="A278" s="273" t="s">
        <v>28</v>
      </c>
      <c r="B278" s="218">
        <v>104.5</v>
      </c>
      <c r="C278" s="677">
        <v>105.5</v>
      </c>
      <c r="D278" s="677">
        <v>109</v>
      </c>
      <c r="E278" s="322">
        <v>110.5</v>
      </c>
      <c r="F278" s="599">
        <v>108.5</v>
      </c>
      <c r="G278" s="677">
        <v>108</v>
      </c>
      <c r="H278" s="677">
        <v>106.5</v>
      </c>
      <c r="I278" s="322">
        <v>104.5</v>
      </c>
      <c r="J278" s="218">
        <v>109.5</v>
      </c>
      <c r="K278" s="677">
        <v>107.5</v>
      </c>
      <c r="L278" s="677">
        <v>106</v>
      </c>
      <c r="M278" s="322">
        <v>103.5</v>
      </c>
      <c r="N278" s="218">
        <v>110.5</v>
      </c>
      <c r="O278" s="677">
        <v>109</v>
      </c>
      <c r="P278" s="677">
        <v>105.5</v>
      </c>
      <c r="Q278" s="677">
        <v>105</v>
      </c>
      <c r="R278" s="322">
        <v>103.5</v>
      </c>
      <c r="S278" s="218">
        <v>110.5</v>
      </c>
      <c r="T278" s="677">
        <v>109</v>
      </c>
      <c r="U278" s="677">
        <v>105.5</v>
      </c>
      <c r="V278" s="677">
        <v>104.5</v>
      </c>
      <c r="W278" s="219">
        <v>104.5</v>
      </c>
      <c r="X278" s="394"/>
      <c r="Y278" s="676" t="s">
        <v>57</v>
      </c>
      <c r="Z278" s="577">
        <v>99.33</v>
      </c>
      <c r="AA278" s="228"/>
    </row>
    <row r="279" spans="1:28" ht="13.5" thickBot="1" x14ac:dyDescent="0.25">
      <c r="A279" s="274" t="s">
        <v>26</v>
      </c>
      <c r="B279" s="216">
        <f t="shared" ref="B279:W279" si="156">(B278-B264)</f>
        <v>7.5</v>
      </c>
      <c r="C279" s="217">
        <f t="shared" si="156"/>
        <v>7</v>
      </c>
      <c r="D279" s="217">
        <f t="shared" si="156"/>
        <v>7</v>
      </c>
      <c r="E279" s="416">
        <f t="shared" si="156"/>
        <v>7.5</v>
      </c>
      <c r="F279" s="216">
        <f t="shared" si="156"/>
        <v>7.5</v>
      </c>
      <c r="G279" s="217">
        <f t="shared" si="156"/>
        <v>7.5</v>
      </c>
      <c r="H279" s="217">
        <f t="shared" si="156"/>
        <v>7.5</v>
      </c>
      <c r="I279" s="416">
        <f t="shared" si="156"/>
        <v>7</v>
      </c>
      <c r="J279" s="216">
        <f t="shared" si="156"/>
        <v>7.5</v>
      </c>
      <c r="K279" s="217">
        <f t="shared" si="156"/>
        <v>7</v>
      </c>
      <c r="L279" s="217">
        <f t="shared" si="156"/>
        <v>7.5</v>
      </c>
      <c r="M279" s="416">
        <f t="shared" si="156"/>
        <v>7</v>
      </c>
      <c r="N279" s="216">
        <f t="shared" si="156"/>
        <v>7</v>
      </c>
      <c r="O279" s="217">
        <f t="shared" si="156"/>
        <v>7</v>
      </c>
      <c r="P279" s="217">
        <f t="shared" si="156"/>
        <v>7</v>
      </c>
      <c r="Q279" s="217">
        <f t="shared" si="156"/>
        <v>7</v>
      </c>
      <c r="R279" s="416">
        <f t="shared" si="156"/>
        <v>7</v>
      </c>
      <c r="S279" s="216">
        <f t="shared" si="156"/>
        <v>7</v>
      </c>
      <c r="T279" s="217">
        <f t="shared" si="156"/>
        <v>7.5</v>
      </c>
      <c r="U279" s="217">
        <f t="shared" si="156"/>
        <v>7</v>
      </c>
      <c r="V279" s="217">
        <f t="shared" si="156"/>
        <v>7.5</v>
      </c>
      <c r="W279" s="410">
        <f t="shared" si="156"/>
        <v>7.5</v>
      </c>
      <c r="X279" s="395"/>
      <c r="Y279" s="676" t="s">
        <v>57</v>
      </c>
      <c r="Z279" s="577">
        <f>Z278-Z264</f>
        <v>7.3799999999999955</v>
      </c>
      <c r="AA279" s="676"/>
    </row>
    <row r="281" spans="1:28" ht="13.5" thickBot="1" x14ac:dyDescent="0.25"/>
    <row r="282" spans="1:28" ht="13.5" thickBot="1" x14ac:dyDescent="0.25">
      <c r="A282" s="682" t="s">
        <v>242</v>
      </c>
      <c r="B282" s="1137" t="s">
        <v>53</v>
      </c>
      <c r="C282" s="1138"/>
      <c r="D282" s="1138"/>
      <c r="E282" s="1138"/>
      <c r="F282" s="1138"/>
      <c r="G282" s="1138"/>
      <c r="H282" s="1138"/>
      <c r="I282" s="1138"/>
      <c r="J282" s="1137" t="s">
        <v>140</v>
      </c>
      <c r="K282" s="1138"/>
      <c r="L282" s="1138"/>
      <c r="M282" s="1138"/>
      <c r="N282" s="724"/>
      <c r="O282" s="1140" t="s">
        <v>63</v>
      </c>
      <c r="P282" s="1141"/>
      <c r="Q282" s="1141"/>
      <c r="R282" s="1141"/>
      <c r="S282" s="1142"/>
      <c r="T282" s="1137" t="s">
        <v>64</v>
      </c>
      <c r="U282" s="1138"/>
      <c r="V282" s="1138"/>
      <c r="W282" s="1138"/>
      <c r="X282" s="1139"/>
      <c r="Y282" s="298" t="s">
        <v>55</v>
      </c>
      <c r="Z282" s="680"/>
      <c r="AA282" s="680"/>
      <c r="AB282" s="680"/>
    </row>
    <row r="283" spans="1:28" x14ac:dyDescent="0.2">
      <c r="A283" s="231" t="s">
        <v>54</v>
      </c>
      <c r="B283" s="324">
        <v>1</v>
      </c>
      <c r="C283" s="325">
        <v>2</v>
      </c>
      <c r="D283" s="325">
        <v>3</v>
      </c>
      <c r="E283" s="326">
        <v>4</v>
      </c>
      <c r="F283" s="578">
        <v>5</v>
      </c>
      <c r="G283" s="325">
        <v>6</v>
      </c>
      <c r="H283" s="325">
        <v>7</v>
      </c>
      <c r="I283" s="326">
        <v>8</v>
      </c>
      <c r="J283" s="324">
        <v>1</v>
      </c>
      <c r="K283" s="325">
        <v>2</v>
      </c>
      <c r="L283" s="325">
        <v>3</v>
      </c>
      <c r="M283" s="347">
        <v>4</v>
      </c>
      <c r="N283" s="326"/>
      <c r="O283" s="726">
        <v>1</v>
      </c>
      <c r="P283" s="325">
        <v>2</v>
      </c>
      <c r="Q283" s="325">
        <v>3</v>
      </c>
      <c r="R283" s="325">
        <v>4</v>
      </c>
      <c r="S283" s="326">
        <v>5</v>
      </c>
      <c r="T283" s="324">
        <v>1</v>
      </c>
      <c r="U283" s="325">
        <v>2</v>
      </c>
      <c r="V283" s="325">
        <v>3</v>
      </c>
      <c r="W283" s="325">
        <v>4</v>
      </c>
      <c r="X283" s="326">
        <v>5</v>
      </c>
      <c r="Y283" s="450">
        <v>724</v>
      </c>
      <c r="Z283" s="680"/>
      <c r="AA283" s="680"/>
      <c r="AB283" s="680"/>
    </row>
    <row r="284" spans="1:28" ht="13.5" thickBot="1" x14ac:dyDescent="0.25">
      <c r="A284" s="231" t="s">
        <v>2</v>
      </c>
      <c r="B284" s="532">
        <v>4</v>
      </c>
      <c r="C284" s="449">
        <v>3</v>
      </c>
      <c r="D284" s="461">
        <v>2</v>
      </c>
      <c r="E284" s="533">
        <v>1</v>
      </c>
      <c r="F284" s="453">
        <v>1</v>
      </c>
      <c r="G284" s="461">
        <v>2</v>
      </c>
      <c r="H284" s="449">
        <v>3</v>
      </c>
      <c r="I284" s="534">
        <v>4</v>
      </c>
      <c r="J284" s="422">
        <v>1</v>
      </c>
      <c r="K284" s="423">
        <v>2</v>
      </c>
      <c r="L284" s="424">
        <v>3</v>
      </c>
      <c r="M284" s="729">
        <v>4</v>
      </c>
      <c r="N284" s="730"/>
      <c r="O284" s="702">
        <v>1</v>
      </c>
      <c r="P284" s="454">
        <v>2</v>
      </c>
      <c r="Q284" s="449">
        <v>3</v>
      </c>
      <c r="R284" s="455">
        <v>4</v>
      </c>
      <c r="S284" s="535">
        <v>5</v>
      </c>
      <c r="T284" s="422">
        <v>1</v>
      </c>
      <c r="U284" s="426">
        <v>2</v>
      </c>
      <c r="V284" s="424">
        <v>3</v>
      </c>
      <c r="W284" s="465">
        <v>4</v>
      </c>
      <c r="X284" s="491">
        <v>5</v>
      </c>
      <c r="Y284" s="451" t="s">
        <v>0</v>
      </c>
      <c r="Z284" s="680"/>
      <c r="AA284" s="680"/>
      <c r="AB284" s="680"/>
    </row>
    <row r="285" spans="1:28" x14ac:dyDescent="0.2">
      <c r="A285" s="236" t="s">
        <v>3</v>
      </c>
      <c r="B285" s="456">
        <v>2290</v>
      </c>
      <c r="C285" s="457">
        <v>2290</v>
      </c>
      <c r="D285" s="457">
        <v>2290</v>
      </c>
      <c r="E285" s="459">
        <v>2290</v>
      </c>
      <c r="F285" s="579">
        <v>2290</v>
      </c>
      <c r="G285" s="457">
        <v>2290</v>
      </c>
      <c r="H285" s="457">
        <v>2290</v>
      </c>
      <c r="I285" s="459">
        <v>2290</v>
      </c>
      <c r="J285" s="456">
        <v>2290</v>
      </c>
      <c r="K285" s="457">
        <v>2290</v>
      </c>
      <c r="L285" s="457">
        <v>2290</v>
      </c>
      <c r="M285" s="458">
        <v>2290</v>
      </c>
      <c r="N285" s="459"/>
      <c r="O285" s="703">
        <v>2290</v>
      </c>
      <c r="P285" s="457">
        <v>2290</v>
      </c>
      <c r="Q285" s="457">
        <v>2290</v>
      </c>
      <c r="R285" s="457">
        <v>2290</v>
      </c>
      <c r="S285" s="459">
        <v>2290</v>
      </c>
      <c r="T285" s="486">
        <v>2290</v>
      </c>
      <c r="U285" s="418">
        <v>2290</v>
      </c>
      <c r="V285" s="418">
        <v>2290</v>
      </c>
      <c r="W285" s="418">
        <v>2290</v>
      </c>
      <c r="X285" s="420">
        <v>2290</v>
      </c>
      <c r="Y285" s="452">
        <v>2290</v>
      </c>
      <c r="Z285" s="328"/>
      <c r="AA285" s="329"/>
      <c r="AB285" s="329"/>
    </row>
    <row r="286" spans="1:28" x14ac:dyDescent="0.2">
      <c r="A286" s="242" t="s">
        <v>6</v>
      </c>
      <c r="B286" s="243">
        <v>2420</v>
      </c>
      <c r="C286" s="244">
        <v>2366</v>
      </c>
      <c r="D286" s="244">
        <v>2313</v>
      </c>
      <c r="E286" s="245">
        <v>2235</v>
      </c>
      <c r="F286" s="244">
        <v>2325</v>
      </c>
      <c r="G286" s="244">
        <v>2268</v>
      </c>
      <c r="H286" s="244">
        <v>2316</v>
      </c>
      <c r="I286" s="245">
        <v>2347</v>
      </c>
      <c r="J286" s="243">
        <v>2310</v>
      </c>
      <c r="K286" s="244">
        <v>2361</v>
      </c>
      <c r="L286" s="244">
        <v>2352</v>
      </c>
      <c r="M286" s="287">
        <v>2408</v>
      </c>
      <c r="N286" s="245"/>
      <c r="O286" s="246">
        <v>2324</v>
      </c>
      <c r="P286" s="244">
        <v>2346</v>
      </c>
      <c r="Q286" s="244">
        <v>2357</v>
      </c>
      <c r="R286" s="244">
        <v>2305</v>
      </c>
      <c r="S286" s="245">
        <v>2402</v>
      </c>
      <c r="T286" s="246">
        <v>2179</v>
      </c>
      <c r="U286" s="244">
        <v>2242</v>
      </c>
      <c r="V286" s="244">
        <v>2330</v>
      </c>
      <c r="W286" s="244">
        <v>2353</v>
      </c>
      <c r="X286" s="245">
        <v>2358</v>
      </c>
      <c r="Y286" s="397">
        <v>2330</v>
      </c>
      <c r="Z286" s="680"/>
      <c r="AA286" s="329"/>
      <c r="AB286" s="329"/>
    </row>
    <row r="287" spans="1:28" x14ac:dyDescent="0.2">
      <c r="A287" s="231" t="s">
        <v>7</v>
      </c>
      <c r="B287" s="247">
        <v>63</v>
      </c>
      <c r="C287" s="248">
        <v>82.5</v>
      </c>
      <c r="D287" s="248">
        <v>84.1</v>
      </c>
      <c r="E287" s="249">
        <v>76.5</v>
      </c>
      <c r="F287" s="523">
        <v>81.5</v>
      </c>
      <c r="G287" s="248">
        <v>92.7</v>
      </c>
      <c r="H287" s="248">
        <v>94.4</v>
      </c>
      <c r="I287" s="249">
        <v>78.099999999999994</v>
      </c>
      <c r="J287" s="247">
        <v>81.8</v>
      </c>
      <c r="K287" s="248">
        <v>90.5</v>
      </c>
      <c r="L287" s="248">
        <v>84.8</v>
      </c>
      <c r="M287" s="288">
        <v>86.7</v>
      </c>
      <c r="N287" s="249"/>
      <c r="O287" s="250">
        <v>72</v>
      </c>
      <c r="P287" s="248">
        <v>73.099999999999994</v>
      </c>
      <c r="Q287" s="248">
        <v>84</v>
      </c>
      <c r="R287" s="248">
        <v>81.2</v>
      </c>
      <c r="S287" s="249">
        <v>80.8</v>
      </c>
      <c r="T287" s="250">
        <v>61.9</v>
      </c>
      <c r="U287" s="248">
        <v>72.099999999999994</v>
      </c>
      <c r="V287" s="248">
        <v>70.2</v>
      </c>
      <c r="W287" s="248">
        <v>82.4</v>
      </c>
      <c r="X287" s="249">
        <v>82.1</v>
      </c>
      <c r="Y287" s="398">
        <v>80.7</v>
      </c>
      <c r="Z287" s="525"/>
      <c r="AA287" s="210"/>
      <c r="AB287" s="210"/>
    </row>
    <row r="288" spans="1:28" ht="13.5" thickBot="1" x14ac:dyDescent="0.25">
      <c r="A288" s="231" t="s">
        <v>8</v>
      </c>
      <c r="B288" s="582">
        <v>8.7999999999999995E-2</v>
      </c>
      <c r="C288" s="583">
        <v>7.1999999999999995E-2</v>
      </c>
      <c r="D288" s="583">
        <v>6.6000000000000003E-2</v>
      </c>
      <c r="E288" s="584">
        <v>9.1999999999999998E-2</v>
      </c>
      <c r="F288" s="582">
        <v>6.8000000000000005E-2</v>
      </c>
      <c r="G288" s="583">
        <v>5.8999999999999997E-2</v>
      </c>
      <c r="H288" s="583">
        <v>6.4000000000000001E-2</v>
      </c>
      <c r="I288" s="584">
        <v>7.6999999999999999E-2</v>
      </c>
      <c r="J288" s="736">
        <v>7.2999999999999995E-2</v>
      </c>
      <c r="K288" s="737">
        <v>5.8999999999999997E-2</v>
      </c>
      <c r="L288" s="737">
        <v>6.4000000000000001E-2</v>
      </c>
      <c r="M288" s="738">
        <v>6.5000000000000002E-2</v>
      </c>
      <c r="N288" s="739"/>
      <c r="O288" s="585">
        <v>9.8000000000000004E-2</v>
      </c>
      <c r="P288" s="583">
        <v>8.3000000000000004E-2</v>
      </c>
      <c r="Q288" s="583">
        <v>7.0000000000000007E-2</v>
      </c>
      <c r="R288" s="583">
        <v>6.8000000000000005E-2</v>
      </c>
      <c r="S288" s="584">
        <v>0.7</v>
      </c>
      <c r="T288" s="585">
        <v>9.5000000000000001E-2</v>
      </c>
      <c r="U288" s="583">
        <v>8.5999999999999993E-2</v>
      </c>
      <c r="V288" s="583">
        <v>0.09</v>
      </c>
      <c r="W288" s="583">
        <v>7.1999999999999995E-2</v>
      </c>
      <c r="X288" s="584">
        <v>7.4999999999999997E-2</v>
      </c>
      <c r="Y288" s="399">
        <v>7.6999999999999999E-2</v>
      </c>
      <c r="Z288" s="526"/>
      <c r="AA288" s="371"/>
      <c r="AB288" s="371"/>
    </row>
    <row r="289" spans="1:28" x14ac:dyDescent="0.2">
      <c r="A289" s="242" t="s">
        <v>1</v>
      </c>
      <c r="B289" s="586">
        <f>B286/B285*100-100</f>
        <v>5.6768558951965105</v>
      </c>
      <c r="C289" s="587">
        <f t="shared" ref="C289:E289" si="157">C286/C285*100-100</f>
        <v>3.3187772925764136</v>
      </c>
      <c r="D289" s="587">
        <f t="shared" si="157"/>
        <v>1.0043668122270617</v>
      </c>
      <c r="E289" s="588">
        <f t="shared" si="157"/>
        <v>-2.4017467248908275</v>
      </c>
      <c r="F289" s="586">
        <f>F286/F285*100-100</f>
        <v>1.5283842794759863</v>
      </c>
      <c r="G289" s="587">
        <f t="shared" ref="G289:I289" si="158">G286/G285*100-100</f>
        <v>-0.96069868995633101</v>
      </c>
      <c r="H289" s="587">
        <f t="shared" si="158"/>
        <v>1.1353711790392964</v>
      </c>
      <c r="I289" s="588">
        <f t="shared" si="158"/>
        <v>2.4890829694323031</v>
      </c>
      <c r="J289" s="732">
        <f>J286/J285*100-100</f>
        <v>0.87336244541485542</v>
      </c>
      <c r="K289" s="733">
        <f>K286/K285*100-100</f>
        <v>3.1004366812227033</v>
      </c>
      <c r="L289" s="733">
        <f t="shared" ref="L289" si="159">L286/L285*100-100</f>
        <v>2.7074235807860134</v>
      </c>
      <c r="M289" s="734">
        <f>M286/M285*100-100</f>
        <v>5.1528384279476001</v>
      </c>
      <c r="N289" s="735"/>
      <c r="O289" s="589">
        <f t="shared" ref="O289:Q289" si="160">O286/O285*100-100</f>
        <v>1.4847161572052414</v>
      </c>
      <c r="P289" s="587">
        <f t="shared" si="160"/>
        <v>2.4454148471615582</v>
      </c>
      <c r="Q289" s="587">
        <f t="shared" si="160"/>
        <v>2.9257641921397521</v>
      </c>
      <c r="R289" s="587">
        <f>R286/R285*100-100</f>
        <v>0.65502183406114511</v>
      </c>
      <c r="S289" s="588">
        <f>S286/S285*100-100</f>
        <v>4.8908296943231448</v>
      </c>
      <c r="T289" s="589">
        <f t="shared" ref="T289:Y289" si="161">T286/T285*100-100</f>
        <v>-4.8471615720523999</v>
      </c>
      <c r="U289" s="587">
        <f t="shared" si="161"/>
        <v>-2.0960698689956274</v>
      </c>
      <c r="V289" s="587">
        <f t="shared" si="161"/>
        <v>1.7467248908296966</v>
      </c>
      <c r="W289" s="587">
        <f t="shared" si="161"/>
        <v>2.7510917030567583</v>
      </c>
      <c r="X289" s="588">
        <f t="shared" si="161"/>
        <v>2.9694323144104686</v>
      </c>
      <c r="Y289" s="390">
        <f t="shared" si="161"/>
        <v>1.7467248908296966</v>
      </c>
      <c r="Z289" s="680"/>
      <c r="AA289" s="371"/>
      <c r="AB289" s="371"/>
    </row>
    <row r="290" spans="1:28" ht="13.5" thickBot="1" x14ac:dyDescent="0.25">
      <c r="A290" s="261" t="s">
        <v>27</v>
      </c>
      <c r="B290" s="262">
        <f t="shared" ref="B290:I290" si="162">B286-B272</f>
        <v>218</v>
      </c>
      <c r="C290" s="263">
        <f t="shared" si="162"/>
        <v>184</v>
      </c>
      <c r="D290" s="263">
        <f t="shared" si="162"/>
        <v>168</v>
      </c>
      <c r="E290" s="264">
        <f t="shared" si="162"/>
        <v>135</v>
      </c>
      <c r="F290" s="648">
        <f t="shared" si="162"/>
        <v>192</v>
      </c>
      <c r="G290" s="263">
        <f t="shared" si="162"/>
        <v>153</v>
      </c>
      <c r="H290" s="263">
        <f t="shared" si="162"/>
        <v>137</v>
      </c>
      <c r="I290" s="264">
        <f t="shared" si="162"/>
        <v>121</v>
      </c>
      <c r="J290" s="262">
        <f>J286-W272</f>
        <v>164</v>
      </c>
      <c r="K290" s="263">
        <f>K286-Q272</f>
        <v>198</v>
      </c>
      <c r="L290" s="263">
        <f>L286-J272</f>
        <v>234</v>
      </c>
      <c r="M290" s="316">
        <f>M286-K272</f>
        <v>246</v>
      </c>
      <c r="N290" s="408"/>
      <c r="O290" s="317">
        <f t="shared" ref="O290:Y290" si="163">O286-N272</f>
        <v>154</v>
      </c>
      <c r="P290" s="263">
        <f t="shared" si="163"/>
        <v>196</v>
      </c>
      <c r="Q290" s="263">
        <f t="shared" si="163"/>
        <v>196</v>
      </c>
      <c r="R290" s="263">
        <f t="shared" si="163"/>
        <v>142</v>
      </c>
      <c r="S290" s="264">
        <f t="shared" si="163"/>
        <v>151</v>
      </c>
      <c r="T290" s="317">
        <f t="shared" si="163"/>
        <v>34</v>
      </c>
      <c r="U290" s="263">
        <f t="shared" si="163"/>
        <v>155</v>
      </c>
      <c r="V290" s="263">
        <f t="shared" si="163"/>
        <v>155</v>
      </c>
      <c r="W290" s="263">
        <f t="shared" si="163"/>
        <v>187</v>
      </c>
      <c r="X290" s="264">
        <f t="shared" si="163"/>
        <v>212</v>
      </c>
      <c r="Y290" s="400">
        <f t="shared" si="163"/>
        <v>167</v>
      </c>
      <c r="Z290" s="336"/>
      <c r="AA290" s="210"/>
      <c r="AB290" s="371"/>
    </row>
    <row r="291" spans="1:28" x14ac:dyDescent="0.2">
      <c r="A291" s="266" t="s">
        <v>51</v>
      </c>
      <c r="B291" s="267">
        <v>369</v>
      </c>
      <c r="C291" s="268">
        <v>769</v>
      </c>
      <c r="D291" s="268">
        <v>590</v>
      </c>
      <c r="E291" s="323">
        <v>234</v>
      </c>
      <c r="F291" s="567">
        <v>360</v>
      </c>
      <c r="G291" s="268">
        <v>549</v>
      </c>
      <c r="H291" s="268">
        <v>492</v>
      </c>
      <c r="I291" s="323">
        <v>432</v>
      </c>
      <c r="J291" s="267">
        <v>137</v>
      </c>
      <c r="K291" s="268">
        <v>284</v>
      </c>
      <c r="L291" s="268">
        <v>445</v>
      </c>
      <c r="M291" s="323">
        <v>410</v>
      </c>
      <c r="N291" s="731"/>
      <c r="O291" s="378">
        <v>337</v>
      </c>
      <c r="P291" s="268">
        <v>355</v>
      </c>
      <c r="Q291" s="268">
        <v>679</v>
      </c>
      <c r="R291" s="268">
        <v>646</v>
      </c>
      <c r="S291" s="323">
        <v>346</v>
      </c>
      <c r="T291" s="267">
        <v>289</v>
      </c>
      <c r="U291" s="268">
        <v>459</v>
      </c>
      <c r="V291" s="268">
        <v>629</v>
      </c>
      <c r="W291" s="268">
        <v>575</v>
      </c>
      <c r="X291" s="269">
        <v>377</v>
      </c>
      <c r="Y291" s="393">
        <f>SUM(B291:X291)</f>
        <v>9763</v>
      </c>
      <c r="Z291" s="680" t="s">
        <v>56</v>
      </c>
      <c r="AA291" s="271">
        <f>X277-Y291</f>
        <v>8</v>
      </c>
      <c r="AB291" s="292">
        <f>AA291/X277</f>
        <v>8.1874936035206223E-4</v>
      </c>
    </row>
    <row r="292" spans="1:28" x14ac:dyDescent="0.2">
      <c r="A292" s="273" t="s">
        <v>28</v>
      </c>
      <c r="B292" s="218">
        <v>109.5</v>
      </c>
      <c r="C292" s="681">
        <v>110.5</v>
      </c>
      <c r="D292" s="681">
        <v>114.5</v>
      </c>
      <c r="E292" s="322">
        <v>116</v>
      </c>
      <c r="F292" s="599">
        <v>114</v>
      </c>
      <c r="G292" s="681">
        <v>113.5</v>
      </c>
      <c r="H292" s="681">
        <v>112</v>
      </c>
      <c r="I292" s="322">
        <v>110</v>
      </c>
      <c r="J292" s="218">
        <v>115</v>
      </c>
      <c r="K292" s="727">
        <v>112.5</v>
      </c>
      <c r="L292" s="727">
        <v>111</v>
      </c>
      <c r="M292" s="322">
        <v>108.5</v>
      </c>
      <c r="N292" s="219"/>
      <c r="O292" s="379">
        <v>116</v>
      </c>
      <c r="P292" s="681">
        <v>114</v>
      </c>
      <c r="Q292" s="681">
        <v>110.5</v>
      </c>
      <c r="R292" s="681">
        <v>110.5</v>
      </c>
      <c r="S292" s="322">
        <v>108.5</v>
      </c>
      <c r="T292" s="218">
        <v>116</v>
      </c>
      <c r="U292" s="681">
        <v>114.5</v>
      </c>
      <c r="V292" s="681">
        <v>111</v>
      </c>
      <c r="W292" s="681">
        <v>110</v>
      </c>
      <c r="X292" s="219">
        <v>110</v>
      </c>
      <c r="Y292" s="394"/>
      <c r="Z292" s="680" t="s">
        <v>57</v>
      </c>
      <c r="AA292" s="577">
        <v>106.6</v>
      </c>
      <c r="AB292" s="228"/>
    </row>
    <row r="293" spans="1:28" ht="13.5" thickBot="1" x14ac:dyDescent="0.25">
      <c r="A293" s="274" t="s">
        <v>26</v>
      </c>
      <c r="B293" s="216">
        <f t="shared" ref="B293:M293" si="164">(B292-B278)</f>
        <v>5</v>
      </c>
      <c r="C293" s="217">
        <f t="shared" si="164"/>
        <v>5</v>
      </c>
      <c r="D293" s="217">
        <f t="shared" si="164"/>
        <v>5.5</v>
      </c>
      <c r="E293" s="416">
        <f t="shared" si="164"/>
        <v>5.5</v>
      </c>
      <c r="F293" s="216">
        <f t="shared" si="164"/>
        <v>5.5</v>
      </c>
      <c r="G293" s="217">
        <f t="shared" si="164"/>
        <v>5.5</v>
      </c>
      <c r="H293" s="217">
        <f t="shared" si="164"/>
        <v>5.5</v>
      </c>
      <c r="I293" s="416">
        <f t="shared" si="164"/>
        <v>5.5</v>
      </c>
      <c r="J293" s="216">
        <f t="shared" si="164"/>
        <v>5.5</v>
      </c>
      <c r="K293" s="217">
        <f t="shared" si="164"/>
        <v>5</v>
      </c>
      <c r="L293" s="217">
        <f t="shared" si="164"/>
        <v>5</v>
      </c>
      <c r="M293" s="416">
        <f t="shared" si="164"/>
        <v>5</v>
      </c>
      <c r="N293" s="395"/>
      <c r="O293" s="483">
        <f t="shared" ref="O293:X293" si="165">(O292-N278)</f>
        <v>5.5</v>
      </c>
      <c r="P293" s="217">
        <f t="shared" si="165"/>
        <v>5</v>
      </c>
      <c r="Q293" s="217">
        <f t="shared" si="165"/>
        <v>5</v>
      </c>
      <c r="R293" s="217">
        <f t="shared" si="165"/>
        <v>5.5</v>
      </c>
      <c r="S293" s="416">
        <f t="shared" si="165"/>
        <v>5</v>
      </c>
      <c r="T293" s="216">
        <f t="shared" si="165"/>
        <v>5.5</v>
      </c>
      <c r="U293" s="217">
        <f t="shared" si="165"/>
        <v>5.5</v>
      </c>
      <c r="V293" s="217">
        <f t="shared" si="165"/>
        <v>5.5</v>
      </c>
      <c r="W293" s="217">
        <f t="shared" si="165"/>
        <v>5.5</v>
      </c>
      <c r="X293" s="410">
        <f t="shared" si="165"/>
        <v>5.5</v>
      </c>
      <c r="Y293" s="395"/>
      <c r="Z293" s="680" t="s">
        <v>57</v>
      </c>
      <c r="AA293" s="577">
        <f>AA292-Z278</f>
        <v>7.269999999999996</v>
      </c>
      <c r="AB293" s="680"/>
    </row>
    <row r="294" spans="1:28" x14ac:dyDescent="0.2">
      <c r="N294" s="725"/>
    </row>
    <row r="295" spans="1:28" ht="13.5" thickBot="1" x14ac:dyDescent="0.25">
      <c r="N295" s="725"/>
    </row>
    <row r="296" spans="1:28" ht="13.5" thickBot="1" x14ac:dyDescent="0.25">
      <c r="A296" s="687" t="s">
        <v>243</v>
      </c>
      <c r="B296" s="1137" t="s">
        <v>53</v>
      </c>
      <c r="C296" s="1138"/>
      <c r="D296" s="1138"/>
      <c r="E296" s="1138"/>
      <c r="F296" s="1138"/>
      <c r="G296" s="1138"/>
      <c r="H296" s="1138"/>
      <c r="I296" s="1138"/>
      <c r="J296" s="1137" t="s">
        <v>140</v>
      </c>
      <c r="K296" s="1138"/>
      <c r="L296" s="1138"/>
      <c r="M296" s="1138"/>
      <c r="N296" s="724"/>
      <c r="O296" s="1140" t="s">
        <v>63</v>
      </c>
      <c r="P296" s="1141"/>
      <c r="Q296" s="1141"/>
      <c r="R296" s="1141"/>
      <c r="S296" s="1142"/>
      <c r="T296" s="1137" t="s">
        <v>64</v>
      </c>
      <c r="U296" s="1138"/>
      <c r="V296" s="1138"/>
      <c r="W296" s="1138"/>
      <c r="X296" s="1139"/>
      <c r="Y296" s="298" t="s">
        <v>55</v>
      </c>
      <c r="Z296" s="685"/>
      <c r="AA296" s="685"/>
      <c r="AB296" s="685"/>
    </row>
    <row r="297" spans="1:28" x14ac:dyDescent="0.2">
      <c r="A297" s="231" t="s">
        <v>54</v>
      </c>
      <c r="B297" s="324">
        <v>1</v>
      </c>
      <c r="C297" s="325">
        <v>2</v>
      </c>
      <c r="D297" s="325">
        <v>3</v>
      </c>
      <c r="E297" s="326">
        <v>4</v>
      </c>
      <c r="F297" s="578">
        <v>5</v>
      </c>
      <c r="G297" s="325">
        <v>6</v>
      </c>
      <c r="H297" s="325">
        <v>7</v>
      </c>
      <c r="I297" s="347">
        <v>8</v>
      </c>
      <c r="J297" s="324">
        <v>1</v>
      </c>
      <c r="K297" s="325">
        <v>2</v>
      </c>
      <c r="L297" s="325">
        <v>3</v>
      </c>
      <c r="M297" s="325">
        <v>4</v>
      </c>
      <c r="N297" s="326"/>
      <c r="O297" s="726">
        <v>1</v>
      </c>
      <c r="P297" s="325">
        <v>2</v>
      </c>
      <c r="Q297" s="325">
        <v>3</v>
      </c>
      <c r="R297" s="325">
        <v>4</v>
      </c>
      <c r="S297" s="326">
        <v>5</v>
      </c>
      <c r="T297" s="324">
        <v>1</v>
      </c>
      <c r="U297" s="325">
        <v>2</v>
      </c>
      <c r="V297" s="325">
        <v>3</v>
      </c>
      <c r="W297" s="325">
        <v>4</v>
      </c>
      <c r="X297" s="326">
        <v>5</v>
      </c>
      <c r="Y297" s="450">
        <v>726</v>
      </c>
      <c r="Z297" s="685"/>
      <c r="AA297" s="685"/>
      <c r="AB297" s="685"/>
    </row>
    <row r="298" spans="1:28" ht="13.5" thickBot="1" x14ac:dyDescent="0.25">
      <c r="A298" s="231" t="s">
        <v>2</v>
      </c>
      <c r="B298" s="532">
        <v>4</v>
      </c>
      <c r="C298" s="449">
        <v>3</v>
      </c>
      <c r="D298" s="461">
        <v>2</v>
      </c>
      <c r="E298" s="533">
        <v>1</v>
      </c>
      <c r="F298" s="453">
        <v>1</v>
      </c>
      <c r="G298" s="461">
        <v>2</v>
      </c>
      <c r="H298" s="449">
        <v>3</v>
      </c>
      <c r="I298" s="699">
        <v>4</v>
      </c>
      <c r="J298" s="453">
        <v>1</v>
      </c>
      <c r="K298" s="461">
        <v>2</v>
      </c>
      <c r="L298" s="449">
        <v>3</v>
      </c>
      <c r="M298" s="455">
        <v>4</v>
      </c>
      <c r="N298" s="534"/>
      <c r="O298" s="702">
        <v>1</v>
      </c>
      <c r="P298" s="454">
        <v>2</v>
      </c>
      <c r="Q298" s="449">
        <v>3</v>
      </c>
      <c r="R298" s="455">
        <v>4</v>
      </c>
      <c r="S298" s="535">
        <v>5</v>
      </c>
      <c r="T298" s="422">
        <v>1</v>
      </c>
      <c r="U298" s="426">
        <v>2</v>
      </c>
      <c r="V298" s="424">
        <v>3</v>
      </c>
      <c r="W298" s="465">
        <v>4</v>
      </c>
      <c r="X298" s="491">
        <v>5</v>
      </c>
      <c r="Y298" s="451" t="s">
        <v>0</v>
      </c>
      <c r="Z298" s="685"/>
      <c r="AA298" s="685"/>
      <c r="AB298" s="685"/>
    </row>
    <row r="299" spans="1:28" x14ac:dyDescent="0.2">
      <c r="A299" s="236" t="s">
        <v>3</v>
      </c>
      <c r="B299" s="456">
        <v>2470</v>
      </c>
      <c r="C299" s="457">
        <v>2470</v>
      </c>
      <c r="D299" s="457">
        <v>2470</v>
      </c>
      <c r="E299" s="459">
        <v>2470</v>
      </c>
      <c r="F299" s="579">
        <v>2470</v>
      </c>
      <c r="G299" s="457">
        <v>2470</v>
      </c>
      <c r="H299" s="457">
        <v>2470</v>
      </c>
      <c r="I299" s="458">
        <v>2470</v>
      </c>
      <c r="J299" s="456">
        <v>2470</v>
      </c>
      <c r="K299" s="457">
        <v>2470</v>
      </c>
      <c r="L299" s="457">
        <v>2470</v>
      </c>
      <c r="M299" s="457">
        <v>2470</v>
      </c>
      <c r="N299" s="459"/>
      <c r="O299" s="703">
        <v>2470</v>
      </c>
      <c r="P299" s="457">
        <v>2470</v>
      </c>
      <c r="Q299" s="457">
        <v>2470</v>
      </c>
      <c r="R299" s="457">
        <v>2470</v>
      </c>
      <c r="S299" s="459">
        <v>2470</v>
      </c>
      <c r="T299" s="486">
        <v>2470</v>
      </c>
      <c r="U299" s="418">
        <v>2470</v>
      </c>
      <c r="V299" s="418">
        <v>2470</v>
      </c>
      <c r="W299" s="418">
        <v>2470</v>
      </c>
      <c r="X299" s="420">
        <v>2470</v>
      </c>
      <c r="Y299" s="452">
        <v>2470</v>
      </c>
      <c r="Z299" s="328"/>
      <c r="AA299" s="329"/>
      <c r="AB299" s="329"/>
    </row>
    <row r="300" spans="1:28" x14ac:dyDescent="0.2">
      <c r="A300" s="242" t="s">
        <v>6</v>
      </c>
      <c r="B300" s="243">
        <v>2550</v>
      </c>
      <c r="C300" s="244">
        <v>2565</v>
      </c>
      <c r="D300" s="244">
        <v>2500</v>
      </c>
      <c r="E300" s="245">
        <v>2424</v>
      </c>
      <c r="F300" s="244">
        <v>2583</v>
      </c>
      <c r="G300" s="244">
        <v>2464</v>
      </c>
      <c r="H300" s="244">
        <v>2411</v>
      </c>
      <c r="I300" s="287">
        <v>2555</v>
      </c>
      <c r="J300" s="243">
        <v>2371</v>
      </c>
      <c r="K300" s="244">
        <v>2509</v>
      </c>
      <c r="L300" s="244">
        <v>2511</v>
      </c>
      <c r="M300" s="244">
        <v>2541</v>
      </c>
      <c r="N300" s="245"/>
      <c r="O300" s="246">
        <v>2508</v>
      </c>
      <c r="P300" s="244">
        <v>2529</v>
      </c>
      <c r="Q300" s="244">
        <v>2552</v>
      </c>
      <c r="R300" s="244">
        <v>2519</v>
      </c>
      <c r="S300" s="245">
        <v>2604</v>
      </c>
      <c r="T300" s="246">
        <v>2545</v>
      </c>
      <c r="U300" s="244">
        <v>2512</v>
      </c>
      <c r="V300" s="244">
        <v>2513</v>
      </c>
      <c r="W300" s="244">
        <v>2548</v>
      </c>
      <c r="X300" s="245">
        <v>2417</v>
      </c>
      <c r="Y300" s="397">
        <v>2517</v>
      </c>
      <c r="Z300" s="685"/>
      <c r="AA300" s="329"/>
      <c r="AB300" s="329"/>
    </row>
    <row r="301" spans="1:28" x14ac:dyDescent="0.2">
      <c r="A301" s="231" t="s">
        <v>7</v>
      </c>
      <c r="B301" s="247">
        <v>81.5</v>
      </c>
      <c r="C301" s="248">
        <v>84.2</v>
      </c>
      <c r="D301" s="248">
        <v>93.2</v>
      </c>
      <c r="E301" s="249">
        <v>94.1</v>
      </c>
      <c r="F301" s="523">
        <v>92.6</v>
      </c>
      <c r="G301" s="248">
        <v>80.5</v>
      </c>
      <c r="H301" s="248">
        <v>80.599999999999994</v>
      </c>
      <c r="I301" s="288">
        <v>96.9</v>
      </c>
      <c r="J301" s="247">
        <v>90</v>
      </c>
      <c r="K301" s="248">
        <v>71.400000000000006</v>
      </c>
      <c r="L301" s="248">
        <v>78.8</v>
      </c>
      <c r="M301" s="248">
        <v>63.3</v>
      </c>
      <c r="N301" s="249"/>
      <c r="O301" s="250">
        <v>48</v>
      </c>
      <c r="P301" s="248">
        <v>80.8</v>
      </c>
      <c r="Q301" s="248">
        <v>86</v>
      </c>
      <c r="R301" s="248">
        <v>79.2</v>
      </c>
      <c r="S301" s="249">
        <v>84.6</v>
      </c>
      <c r="T301" s="250">
        <v>42.9</v>
      </c>
      <c r="U301" s="248">
        <v>75.7</v>
      </c>
      <c r="V301" s="248">
        <v>80.900000000000006</v>
      </c>
      <c r="W301" s="248">
        <v>76.7</v>
      </c>
      <c r="X301" s="249">
        <v>78.599999999999994</v>
      </c>
      <c r="Y301" s="398">
        <v>76.2</v>
      </c>
      <c r="Z301" s="525"/>
      <c r="AA301" s="210"/>
      <c r="AB301" s="210"/>
    </row>
    <row r="302" spans="1:28" ht="13.5" thickBot="1" x14ac:dyDescent="0.25">
      <c r="A302" s="231" t="s">
        <v>8</v>
      </c>
      <c r="B302" s="582">
        <v>8.4000000000000005E-2</v>
      </c>
      <c r="C302" s="583">
        <v>7.6999999999999999E-2</v>
      </c>
      <c r="D302" s="583">
        <v>6.3E-2</v>
      </c>
      <c r="E302" s="584">
        <v>6.7000000000000004E-2</v>
      </c>
      <c r="F302" s="582">
        <v>7.0000000000000007E-2</v>
      </c>
      <c r="G302" s="583">
        <v>7.6</v>
      </c>
      <c r="H302" s="583">
        <v>8.2000000000000003E-2</v>
      </c>
      <c r="I302" s="700">
        <v>5.0999999999999997E-2</v>
      </c>
      <c r="J302" s="736">
        <v>7.1999999999999995E-2</v>
      </c>
      <c r="K302" s="737">
        <v>9.6000000000000002E-2</v>
      </c>
      <c r="L302" s="737">
        <v>7.3999999999999996E-2</v>
      </c>
      <c r="M302" s="737">
        <v>9.4E-2</v>
      </c>
      <c r="N302" s="739"/>
      <c r="O302" s="585">
        <v>0.11799999999999999</v>
      </c>
      <c r="P302" s="583">
        <v>6.7000000000000004E-2</v>
      </c>
      <c r="Q302" s="583">
        <v>6.0999999999999999E-2</v>
      </c>
      <c r="R302" s="583">
        <v>7.8E-2</v>
      </c>
      <c r="S302" s="584">
        <v>6.8000000000000005E-2</v>
      </c>
      <c r="T302" s="585">
        <v>0.13600000000000001</v>
      </c>
      <c r="U302" s="583">
        <v>7.6999999999999999E-2</v>
      </c>
      <c r="V302" s="583">
        <v>7.5999999999999998E-2</v>
      </c>
      <c r="W302" s="583">
        <v>8.8999999999999996E-2</v>
      </c>
      <c r="X302" s="584">
        <v>8.4000000000000005E-2</v>
      </c>
      <c r="Y302" s="399">
        <v>8.1000000000000003E-2</v>
      </c>
      <c r="Z302" s="526"/>
      <c r="AA302" s="371"/>
      <c r="AB302" s="371"/>
    </row>
    <row r="303" spans="1:28" x14ac:dyDescent="0.2">
      <c r="A303" s="242" t="s">
        <v>1</v>
      </c>
      <c r="B303" s="586">
        <f>B300/B299*100-100</f>
        <v>3.2388663967611393</v>
      </c>
      <c r="C303" s="587">
        <f t="shared" ref="C303:E303" si="166">C300/C299*100-100</f>
        <v>3.8461538461538538</v>
      </c>
      <c r="D303" s="587">
        <f t="shared" si="166"/>
        <v>1.214574898785429</v>
      </c>
      <c r="E303" s="588">
        <f t="shared" si="166"/>
        <v>-1.8623481781376512</v>
      </c>
      <c r="F303" s="586">
        <f>F300/F299*100-100</f>
        <v>4.5748987854250913</v>
      </c>
      <c r="G303" s="587">
        <f t="shared" ref="G303:I303" si="167">G300/G299*100-100</f>
        <v>-0.24291497975707443</v>
      </c>
      <c r="H303" s="587">
        <f t="shared" si="167"/>
        <v>-2.3886639676113361</v>
      </c>
      <c r="I303" s="701">
        <f t="shared" si="167"/>
        <v>3.4412955465586919</v>
      </c>
      <c r="J303" s="586">
        <f>J300/J299*100-100</f>
        <v>-4.0080971659918987</v>
      </c>
      <c r="K303" s="587">
        <f>K300/K299*100-100</f>
        <v>1.5789473684210549</v>
      </c>
      <c r="L303" s="587">
        <f t="shared" ref="L303" si="168">L300/L299*100-100</f>
        <v>1.6599190283400844</v>
      </c>
      <c r="M303" s="587">
        <f>M300/M299*100-100</f>
        <v>2.8744939271255134</v>
      </c>
      <c r="N303" s="588"/>
      <c r="O303" s="589">
        <f t="shared" ref="O303:Q303" si="169">O300/O299*100-100</f>
        <v>1.538461538461533</v>
      </c>
      <c r="P303" s="587">
        <f t="shared" si="169"/>
        <v>2.3886639676113219</v>
      </c>
      <c r="Q303" s="587">
        <f t="shared" si="169"/>
        <v>3.3198380566801688</v>
      </c>
      <c r="R303" s="587">
        <f>R300/R299*100-100</f>
        <v>1.9838056680161884</v>
      </c>
      <c r="S303" s="588">
        <f>S300/S299*100-100</f>
        <v>5.4251012145748945</v>
      </c>
      <c r="T303" s="589">
        <f t="shared" ref="T303:Y303" si="170">T300/T299*100-100</f>
        <v>3.0364372469635583</v>
      </c>
      <c r="U303" s="587">
        <f t="shared" si="170"/>
        <v>1.7004048582995921</v>
      </c>
      <c r="V303" s="587">
        <f t="shared" si="170"/>
        <v>1.740890688259114</v>
      </c>
      <c r="W303" s="587">
        <f t="shared" si="170"/>
        <v>3.1578947368421098</v>
      </c>
      <c r="X303" s="588">
        <f t="shared" si="170"/>
        <v>-2.1457489878542475</v>
      </c>
      <c r="Y303" s="390">
        <f t="shared" si="170"/>
        <v>1.9028340080971589</v>
      </c>
      <c r="Z303" s="685"/>
      <c r="AA303" s="371"/>
      <c r="AB303" s="371"/>
    </row>
    <row r="304" spans="1:28" ht="13.5" thickBot="1" x14ac:dyDescent="0.25">
      <c r="A304" s="261" t="s">
        <v>27</v>
      </c>
      <c r="B304" s="262">
        <f t="shared" ref="B304:I304" si="171">B300-B286</f>
        <v>130</v>
      </c>
      <c r="C304" s="263">
        <f t="shared" si="171"/>
        <v>199</v>
      </c>
      <c r="D304" s="263">
        <f t="shared" si="171"/>
        <v>187</v>
      </c>
      <c r="E304" s="264">
        <f t="shared" si="171"/>
        <v>189</v>
      </c>
      <c r="F304" s="648">
        <f t="shared" si="171"/>
        <v>258</v>
      </c>
      <c r="G304" s="263">
        <f t="shared" si="171"/>
        <v>196</v>
      </c>
      <c r="H304" s="263">
        <f t="shared" si="171"/>
        <v>95</v>
      </c>
      <c r="I304" s="316">
        <f t="shared" si="171"/>
        <v>208</v>
      </c>
      <c r="J304" s="220">
        <f>J300-X286</f>
        <v>13</v>
      </c>
      <c r="K304" s="221">
        <f>K300-R286</f>
        <v>204</v>
      </c>
      <c r="L304" s="221">
        <f>L300-J286</f>
        <v>201</v>
      </c>
      <c r="M304" s="221">
        <f>M300-K286</f>
        <v>180</v>
      </c>
      <c r="N304" s="226"/>
      <c r="O304" s="317">
        <f t="shared" ref="O304:Y304" si="172">O300-O286</f>
        <v>184</v>
      </c>
      <c r="P304" s="263">
        <f t="shared" si="172"/>
        <v>183</v>
      </c>
      <c r="Q304" s="263">
        <f t="shared" si="172"/>
        <v>195</v>
      </c>
      <c r="R304" s="263">
        <f t="shared" si="172"/>
        <v>214</v>
      </c>
      <c r="S304" s="264">
        <f t="shared" si="172"/>
        <v>202</v>
      </c>
      <c r="T304" s="317">
        <f t="shared" si="172"/>
        <v>366</v>
      </c>
      <c r="U304" s="263">
        <f t="shared" si="172"/>
        <v>270</v>
      </c>
      <c r="V304" s="263">
        <f t="shared" si="172"/>
        <v>183</v>
      </c>
      <c r="W304" s="263">
        <f t="shared" si="172"/>
        <v>195</v>
      </c>
      <c r="X304" s="264">
        <f t="shared" si="172"/>
        <v>59</v>
      </c>
      <c r="Y304" s="400">
        <f t="shared" si="172"/>
        <v>187</v>
      </c>
      <c r="Z304" s="336"/>
      <c r="AA304" s="210"/>
      <c r="AB304" s="371"/>
    </row>
    <row r="305" spans="1:28" x14ac:dyDescent="0.2">
      <c r="A305" s="266" t="s">
        <v>51</v>
      </c>
      <c r="B305" s="267">
        <v>369</v>
      </c>
      <c r="C305" s="268">
        <v>769</v>
      </c>
      <c r="D305" s="268">
        <v>590</v>
      </c>
      <c r="E305" s="323">
        <v>232</v>
      </c>
      <c r="F305" s="567">
        <v>360</v>
      </c>
      <c r="G305" s="268">
        <v>549</v>
      </c>
      <c r="H305" s="268">
        <v>492</v>
      </c>
      <c r="I305" s="323">
        <v>432</v>
      </c>
      <c r="J305" s="362">
        <v>137</v>
      </c>
      <c r="K305" s="321">
        <v>284</v>
      </c>
      <c r="L305" s="321">
        <v>445</v>
      </c>
      <c r="M305" s="487">
        <v>410</v>
      </c>
      <c r="N305" s="705"/>
      <c r="O305" s="378">
        <v>335</v>
      </c>
      <c r="P305" s="268">
        <v>355</v>
      </c>
      <c r="Q305" s="268">
        <v>679</v>
      </c>
      <c r="R305" s="268">
        <v>646</v>
      </c>
      <c r="S305" s="323">
        <v>346</v>
      </c>
      <c r="T305" s="267">
        <v>289</v>
      </c>
      <c r="U305" s="268">
        <v>459</v>
      </c>
      <c r="V305" s="268">
        <v>629</v>
      </c>
      <c r="W305" s="268">
        <v>575</v>
      </c>
      <c r="X305" s="269">
        <v>377</v>
      </c>
      <c r="Y305" s="393">
        <f>SUM(B305:X305)</f>
        <v>9759</v>
      </c>
      <c r="Z305" s="685" t="s">
        <v>56</v>
      </c>
      <c r="AA305" s="271">
        <f>Y291-Y305</f>
        <v>4</v>
      </c>
      <c r="AB305" s="292">
        <f>AA305/Y291</f>
        <v>4.097101300829663E-4</v>
      </c>
    </row>
    <row r="306" spans="1:28" x14ac:dyDescent="0.2">
      <c r="A306" s="273" t="s">
        <v>28</v>
      </c>
      <c r="B306" s="218">
        <v>115</v>
      </c>
      <c r="C306" s="686">
        <v>116</v>
      </c>
      <c r="D306" s="686">
        <v>120</v>
      </c>
      <c r="E306" s="322">
        <v>121.5</v>
      </c>
      <c r="F306" s="599">
        <v>119</v>
      </c>
      <c r="G306" s="686">
        <v>119</v>
      </c>
      <c r="H306" s="686">
        <v>117.5</v>
      </c>
      <c r="I306" s="322">
        <v>115</v>
      </c>
      <c r="J306" s="218">
        <v>120.5</v>
      </c>
      <c r="K306" s="727">
        <v>118</v>
      </c>
      <c r="L306" s="727">
        <v>116.5</v>
      </c>
      <c r="M306" s="322">
        <v>114</v>
      </c>
      <c r="N306" s="394"/>
      <c r="O306" s="379">
        <v>121.5</v>
      </c>
      <c r="P306" s="686">
        <v>119.5</v>
      </c>
      <c r="Q306" s="686">
        <v>115.5</v>
      </c>
      <c r="R306" s="686">
        <v>116</v>
      </c>
      <c r="S306" s="322">
        <v>113.5</v>
      </c>
      <c r="T306" s="218">
        <v>121</v>
      </c>
      <c r="U306" s="686">
        <v>119.5</v>
      </c>
      <c r="V306" s="686">
        <v>116.5</v>
      </c>
      <c r="W306" s="686">
        <v>115</v>
      </c>
      <c r="X306" s="219">
        <v>115.5</v>
      </c>
      <c r="Y306" s="394"/>
      <c r="Z306" s="685" t="s">
        <v>57</v>
      </c>
      <c r="AA306" s="577">
        <v>111.87</v>
      </c>
      <c r="AB306" s="228"/>
    </row>
    <row r="307" spans="1:28" ht="13.5" thickBot="1" x14ac:dyDescent="0.25">
      <c r="A307" s="274" t="s">
        <v>26</v>
      </c>
      <c r="B307" s="216">
        <f t="shared" ref="B307:M307" si="173">(B306-B292)</f>
        <v>5.5</v>
      </c>
      <c r="C307" s="217">
        <f t="shared" si="173"/>
        <v>5.5</v>
      </c>
      <c r="D307" s="217">
        <f t="shared" si="173"/>
        <v>5.5</v>
      </c>
      <c r="E307" s="416">
        <f t="shared" si="173"/>
        <v>5.5</v>
      </c>
      <c r="F307" s="216">
        <f t="shared" si="173"/>
        <v>5</v>
      </c>
      <c r="G307" s="217">
        <f t="shared" si="173"/>
        <v>5.5</v>
      </c>
      <c r="H307" s="217">
        <f t="shared" si="173"/>
        <v>5.5</v>
      </c>
      <c r="I307" s="416">
        <f t="shared" si="173"/>
        <v>5</v>
      </c>
      <c r="J307" s="216">
        <f t="shared" si="173"/>
        <v>5.5</v>
      </c>
      <c r="K307" s="217">
        <f t="shared" si="173"/>
        <v>5.5</v>
      </c>
      <c r="L307" s="217">
        <f t="shared" si="173"/>
        <v>5.5</v>
      </c>
      <c r="M307" s="416">
        <f t="shared" si="173"/>
        <v>5.5</v>
      </c>
      <c r="N307" s="395"/>
      <c r="O307" s="483">
        <f t="shared" ref="O307:X307" si="174">(O306-O292)</f>
        <v>5.5</v>
      </c>
      <c r="P307" s="217">
        <f t="shared" si="174"/>
        <v>5.5</v>
      </c>
      <c r="Q307" s="217">
        <f t="shared" si="174"/>
        <v>5</v>
      </c>
      <c r="R307" s="217">
        <f t="shared" si="174"/>
        <v>5.5</v>
      </c>
      <c r="S307" s="416">
        <f t="shared" si="174"/>
        <v>5</v>
      </c>
      <c r="T307" s="216">
        <f t="shared" si="174"/>
        <v>5</v>
      </c>
      <c r="U307" s="217">
        <f t="shared" si="174"/>
        <v>5</v>
      </c>
      <c r="V307" s="217">
        <f t="shared" si="174"/>
        <v>5.5</v>
      </c>
      <c r="W307" s="217">
        <f t="shared" si="174"/>
        <v>5</v>
      </c>
      <c r="X307" s="410">
        <f t="shared" si="174"/>
        <v>5.5</v>
      </c>
      <c r="Y307" s="395"/>
      <c r="Z307" s="685" t="s">
        <v>57</v>
      </c>
      <c r="AA307" s="577">
        <f>AA306-AA292</f>
        <v>5.2700000000000102</v>
      </c>
      <c r="AB307" s="685"/>
    </row>
    <row r="308" spans="1:28" x14ac:dyDescent="0.2">
      <c r="N308" s="725"/>
    </row>
    <row r="309" spans="1:28" ht="13.5" thickBot="1" x14ac:dyDescent="0.25"/>
    <row r="310" spans="1:28" ht="13.5" thickBot="1" x14ac:dyDescent="0.25">
      <c r="A310" s="697" t="s">
        <v>246</v>
      </c>
      <c r="B310" s="1137" t="s">
        <v>53</v>
      </c>
      <c r="C310" s="1138"/>
      <c r="D310" s="1138"/>
      <c r="E310" s="1138"/>
      <c r="F310" s="1138"/>
      <c r="G310" s="1138"/>
      <c r="H310" s="1138"/>
      <c r="I310" s="1138"/>
      <c r="J310" s="1140" t="s">
        <v>140</v>
      </c>
      <c r="K310" s="1141"/>
      <c r="L310" s="1141"/>
      <c r="M310" s="1141"/>
      <c r="N310" s="1142"/>
      <c r="O310" s="1140" t="s">
        <v>63</v>
      </c>
      <c r="P310" s="1141"/>
      <c r="Q310" s="1141"/>
      <c r="R310" s="1141"/>
      <c r="S310" s="1142"/>
      <c r="T310" s="1137" t="s">
        <v>64</v>
      </c>
      <c r="U310" s="1138"/>
      <c r="V310" s="1138"/>
      <c r="W310" s="1138"/>
      <c r="X310" s="1139"/>
      <c r="Y310" s="1134" t="s">
        <v>55</v>
      </c>
      <c r="Z310" s="693"/>
      <c r="AA310" s="693"/>
      <c r="AB310" s="693"/>
    </row>
    <row r="311" spans="1:28" x14ac:dyDescent="0.2">
      <c r="A311" s="231" t="s">
        <v>54</v>
      </c>
      <c r="B311" s="324">
        <v>1</v>
      </c>
      <c r="C311" s="325">
        <v>2</v>
      </c>
      <c r="D311" s="325">
        <v>3</v>
      </c>
      <c r="E311" s="326">
        <v>4</v>
      </c>
      <c r="F311" s="578">
        <v>5</v>
      </c>
      <c r="G311" s="325">
        <v>6</v>
      </c>
      <c r="H311" s="325">
        <v>7</v>
      </c>
      <c r="I311" s="347">
        <v>8</v>
      </c>
      <c r="J311" s="324">
        <v>1</v>
      </c>
      <c r="K311" s="325">
        <v>2</v>
      </c>
      <c r="L311" s="325">
        <v>3</v>
      </c>
      <c r="M311" s="325">
        <v>4</v>
      </c>
      <c r="N311" s="326" t="s">
        <v>247</v>
      </c>
      <c r="O311" s="695">
        <v>1</v>
      </c>
      <c r="P311" s="325">
        <v>2</v>
      </c>
      <c r="Q311" s="325">
        <v>3</v>
      </c>
      <c r="R311" s="325">
        <v>4</v>
      </c>
      <c r="S311" s="326">
        <v>5</v>
      </c>
      <c r="T311" s="324">
        <v>1</v>
      </c>
      <c r="U311" s="325">
        <v>2</v>
      </c>
      <c r="V311" s="325">
        <v>3</v>
      </c>
      <c r="W311" s="325">
        <v>4</v>
      </c>
      <c r="X311" s="326">
        <v>5</v>
      </c>
      <c r="Y311" s="1135"/>
      <c r="Z311" s="693"/>
      <c r="AA311" s="693"/>
      <c r="AB311" s="693"/>
    </row>
    <row r="312" spans="1:28" ht="13.5" thickBot="1" x14ac:dyDescent="0.25">
      <c r="A312" s="231" t="s">
        <v>2</v>
      </c>
      <c r="B312" s="532">
        <v>4</v>
      </c>
      <c r="C312" s="449">
        <v>3</v>
      </c>
      <c r="D312" s="461">
        <v>2</v>
      </c>
      <c r="E312" s="533">
        <v>1</v>
      </c>
      <c r="F312" s="453">
        <v>1</v>
      </c>
      <c r="G312" s="461">
        <v>2</v>
      </c>
      <c r="H312" s="449">
        <v>3</v>
      </c>
      <c r="I312" s="699">
        <v>4</v>
      </c>
      <c r="J312" s="233">
        <v>1</v>
      </c>
      <c r="K312" s="313">
        <v>2</v>
      </c>
      <c r="L312" s="234">
        <v>3</v>
      </c>
      <c r="M312" s="300">
        <v>4</v>
      </c>
      <c r="N312" s="704">
        <v>5</v>
      </c>
      <c r="O312" s="702">
        <v>1</v>
      </c>
      <c r="P312" s="454">
        <v>2</v>
      </c>
      <c r="Q312" s="449">
        <v>3</v>
      </c>
      <c r="R312" s="455">
        <v>4</v>
      </c>
      <c r="S312" s="535">
        <v>5</v>
      </c>
      <c r="T312" s="422">
        <v>1</v>
      </c>
      <c r="U312" s="426">
        <v>2</v>
      </c>
      <c r="V312" s="424">
        <v>3</v>
      </c>
      <c r="W312" s="465">
        <v>4</v>
      </c>
      <c r="X312" s="491">
        <v>5</v>
      </c>
      <c r="Y312" s="1136"/>
      <c r="Z312" s="693"/>
      <c r="AA312" s="693"/>
      <c r="AB312" s="693"/>
    </row>
    <row r="313" spans="1:28" x14ac:dyDescent="0.2">
      <c r="A313" s="236" t="s">
        <v>3</v>
      </c>
      <c r="B313" s="456">
        <v>2670</v>
      </c>
      <c r="C313" s="457">
        <v>2670</v>
      </c>
      <c r="D313" s="457">
        <v>2670</v>
      </c>
      <c r="E313" s="459">
        <v>2670</v>
      </c>
      <c r="F313" s="579">
        <v>2670</v>
      </c>
      <c r="G313" s="457">
        <v>2670</v>
      </c>
      <c r="H313" s="457">
        <v>2670</v>
      </c>
      <c r="I313" s="458">
        <v>2670</v>
      </c>
      <c r="J313" s="237">
        <v>2670</v>
      </c>
      <c r="K313" s="238">
        <v>2670</v>
      </c>
      <c r="L313" s="238">
        <v>2670</v>
      </c>
      <c r="M313" s="238">
        <v>2670</v>
      </c>
      <c r="N313" s="239">
        <v>2670</v>
      </c>
      <c r="O313" s="703">
        <v>2670</v>
      </c>
      <c r="P313" s="457">
        <v>2670</v>
      </c>
      <c r="Q313" s="457">
        <v>2670</v>
      </c>
      <c r="R313" s="457">
        <v>2670</v>
      </c>
      <c r="S313" s="459">
        <v>2670</v>
      </c>
      <c r="T313" s="486">
        <v>2670</v>
      </c>
      <c r="U313" s="418">
        <v>2670</v>
      </c>
      <c r="V313" s="418">
        <v>2670</v>
      </c>
      <c r="W313" s="418">
        <v>2670</v>
      </c>
      <c r="X313" s="420">
        <v>2670</v>
      </c>
      <c r="Y313" s="452">
        <v>2670</v>
      </c>
      <c r="Z313" s="328"/>
      <c r="AA313" s="329"/>
      <c r="AB313" s="329"/>
    </row>
    <row r="314" spans="1:28" x14ac:dyDescent="0.2">
      <c r="A314" s="242" t="s">
        <v>6</v>
      </c>
      <c r="B314" s="243">
        <v>2773</v>
      </c>
      <c r="C314" s="244">
        <v>2716</v>
      </c>
      <c r="D314" s="244">
        <v>2647</v>
      </c>
      <c r="E314" s="245">
        <v>2695</v>
      </c>
      <c r="F314" s="244">
        <v>2761</v>
      </c>
      <c r="G314" s="244">
        <v>2688</v>
      </c>
      <c r="H314" s="244">
        <v>2713</v>
      </c>
      <c r="I314" s="287">
        <v>2767</v>
      </c>
      <c r="J314" s="243">
        <v>2456</v>
      </c>
      <c r="K314" s="244">
        <v>2742</v>
      </c>
      <c r="L314" s="244">
        <v>2675</v>
      </c>
      <c r="M314" s="244">
        <v>2768</v>
      </c>
      <c r="N314" s="245"/>
      <c r="O314" s="246">
        <v>2738</v>
      </c>
      <c r="P314" s="244">
        <v>2837</v>
      </c>
      <c r="Q314" s="244">
        <v>2700</v>
      </c>
      <c r="R314" s="244">
        <v>2642</v>
      </c>
      <c r="S314" s="245">
        <v>2780</v>
      </c>
      <c r="T314" s="246">
        <v>2625</v>
      </c>
      <c r="U314" s="244">
        <v>2664</v>
      </c>
      <c r="V314" s="244">
        <v>2692</v>
      </c>
      <c r="W314" s="244">
        <v>2635</v>
      </c>
      <c r="X314" s="245">
        <v>2733</v>
      </c>
      <c r="Y314" s="397">
        <v>2704</v>
      </c>
      <c r="Z314" s="693"/>
      <c r="AA314" s="329"/>
      <c r="AB314" s="329"/>
    </row>
    <row r="315" spans="1:28" x14ac:dyDescent="0.2">
      <c r="A315" s="231" t="s">
        <v>7</v>
      </c>
      <c r="B315" s="247">
        <v>81.5</v>
      </c>
      <c r="C315" s="248">
        <v>87.7</v>
      </c>
      <c r="D315" s="248">
        <v>83.7</v>
      </c>
      <c r="E315" s="249">
        <v>88.2</v>
      </c>
      <c r="F315" s="523">
        <v>77.8</v>
      </c>
      <c r="G315" s="248">
        <v>85</v>
      </c>
      <c r="H315" s="248">
        <v>88.9</v>
      </c>
      <c r="I315" s="288">
        <v>81.5</v>
      </c>
      <c r="J315" s="247">
        <v>66.7</v>
      </c>
      <c r="K315" s="248">
        <v>85.7</v>
      </c>
      <c r="L315" s="248">
        <v>96.9</v>
      </c>
      <c r="M315" s="248">
        <v>82.1</v>
      </c>
      <c r="N315" s="249"/>
      <c r="O315" s="250">
        <v>79.2</v>
      </c>
      <c r="P315" s="248">
        <v>85.2</v>
      </c>
      <c r="Q315" s="248">
        <v>88</v>
      </c>
      <c r="R315" s="248">
        <v>85.7</v>
      </c>
      <c r="S315" s="249">
        <v>65.2</v>
      </c>
      <c r="T315" s="250">
        <v>61.9</v>
      </c>
      <c r="U315" s="248">
        <v>82.4</v>
      </c>
      <c r="V315" s="248">
        <v>76.099999999999994</v>
      </c>
      <c r="W315" s="248">
        <v>76.2</v>
      </c>
      <c r="X315" s="249">
        <v>68</v>
      </c>
      <c r="Y315" s="398">
        <v>81.400000000000006</v>
      </c>
      <c r="Z315" s="525"/>
      <c r="AA315" s="210"/>
      <c r="AB315" s="210"/>
    </row>
    <row r="316" spans="1:28" ht="13.5" thickBot="1" x14ac:dyDescent="0.25">
      <c r="A316" s="231" t="s">
        <v>8</v>
      </c>
      <c r="B316" s="582">
        <v>7.3999999999999996E-2</v>
      </c>
      <c r="C316" s="583">
        <v>6.4000000000000001E-2</v>
      </c>
      <c r="D316" s="583">
        <v>7.3999999999999996E-2</v>
      </c>
      <c r="E316" s="584">
        <v>7.1999999999999995E-2</v>
      </c>
      <c r="F316" s="582">
        <v>7.9000000000000001E-2</v>
      </c>
      <c r="G316" s="583">
        <v>6.7000000000000004E-2</v>
      </c>
      <c r="H316" s="583">
        <v>6.8000000000000005E-2</v>
      </c>
      <c r="I316" s="700">
        <v>7.5999999999999998E-2</v>
      </c>
      <c r="J316" s="582">
        <v>9.0999999999999998E-2</v>
      </c>
      <c r="K316" s="583">
        <v>6.2E-2</v>
      </c>
      <c r="L316" s="583">
        <v>5.2999999999999999E-2</v>
      </c>
      <c r="M316" s="583">
        <v>7.0000000000000007E-2</v>
      </c>
      <c r="N316" s="584"/>
      <c r="O316" s="585">
        <v>7.3999999999999996E-2</v>
      </c>
      <c r="P316" s="583">
        <v>0.06</v>
      </c>
      <c r="Q316" s="583">
        <v>6.8000000000000005E-2</v>
      </c>
      <c r="R316" s="583">
        <v>6.7000000000000004E-2</v>
      </c>
      <c r="S316" s="584">
        <v>9.9000000000000005E-2</v>
      </c>
      <c r="T316" s="585">
        <v>0.109</v>
      </c>
      <c r="U316" s="583">
        <v>6.6000000000000003E-2</v>
      </c>
      <c r="V316" s="583">
        <v>8.2000000000000003E-2</v>
      </c>
      <c r="W316" s="583">
        <v>8.1000000000000003E-2</v>
      </c>
      <c r="X316" s="584">
        <v>9.7000000000000003E-2</v>
      </c>
      <c r="Y316" s="399">
        <v>7.5999999999999998E-2</v>
      </c>
      <c r="Z316" s="526"/>
      <c r="AA316" s="371"/>
      <c r="AB316" s="371"/>
    </row>
    <row r="317" spans="1:28" x14ac:dyDescent="0.2">
      <c r="A317" s="242" t="s">
        <v>1</v>
      </c>
      <c r="B317" s="586">
        <f>B314/B313*100-100</f>
        <v>3.8576779026217309</v>
      </c>
      <c r="C317" s="587">
        <f t="shared" ref="C317:E317" si="175">C314/C313*100-100</f>
        <v>1.7228464419475529</v>
      </c>
      <c r="D317" s="587">
        <f t="shared" si="175"/>
        <v>-0.86142322097377644</v>
      </c>
      <c r="E317" s="588">
        <f t="shared" si="175"/>
        <v>0.93632958801497068</v>
      </c>
      <c r="F317" s="586">
        <f>F314/F313*100-100</f>
        <v>3.4082397003745371</v>
      </c>
      <c r="G317" s="587">
        <f t="shared" ref="G317:I317" si="176">G314/G313*100-100</f>
        <v>0.67415730337079083</v>
      </c>
      <c r="H317" s="587">
        <f t="shared" si="176"/>
        <v>1.6104868913857615</v>
      </c>
      <c r="I317" s="701">
        <f t="shared" si="176"/>
        <v>3.6329588014981198</v>
      </c>
      <c r="J317" s="586">
        <f>J314/J313*100-100</f>
        <v>-8.0149812734082388</v>
      </c>
      <c r="K317" s="587">
        <f>K314/K313*100-100</f>
        <v>2.6966292134831491</v>
      </c>
      <c r="L317" s="587">
        <f t="shared" ref="L317" si="177">L314/L313*100-100</f>
        <v>0.18726591760298561</v>
      </c>
      <c r="M317" s="587">
        <f>M314/M313*100-100</f>
        <v>3.6704119850187169</v>
      </c>
      <c r="N317" s="588">
        <f>N314/N313*100-100</f>
        <v>-100</v>
      </c>
      <c r="O317" s="586">
        <f t="shared" ref="O317:Q317" si="178">O314/O313*100-100</f>
        <v>2.5468164794007606</v>
      </c>
      <c r="P317" s="587">
        <f t="shared" si="178"/>
        <v>6.2546816479400746</v>
      </c>
      <c r="Q317" s="587">
        <f t="shared" si="178"/>
        <v>1.1235955056179847</v>
      </c>
      <c r="R317" s="587">
        <f>R314/R313*100-100</f>
        <v>-1.0486891385767763</v>
      </c>
      <c r="S317" s="588">
        <f>S314/S313*100-100</f>
        <v>4.119850187265925</v>
      </c>
      <c r="T317" s="589">
        <f t="shared" ref="T317:Y317" si="179">T314/T313*100-100</f>
        <v>-1.68539325842697</v>
      </c>
      <c r="U317" s="587">
        <f t="shared" si="179"/>
        <v>-0.22471910112359694</v>
      </c>
      <c r="V317" s="587">
        <f t="shared" si="179"/>
        <v>0.82397003745317932</v>
      </c>
      <c r="W317" s="587">
        <f t="shared" si="179"/>
        <v>-1.3108614232209703</v>
      </c>
      <c r="X317" s="588">
        <f t="shared" si="179"/>
        <v>2.3595505617977466</v>
      </c>
      <c r="Y317" s="390">
        <f t="shared" si="179"/>
        <v>1.2734082397003732</v>
      </c>
      <c r="Z317" s="693"/>
      <c r="AA317" s="371"/>
      <c r="AB317" s="371"/>
    </row>
    <row r="318" spans="1:28" ht="13.5" thickBot="1" x14ac:dyDescent="0.25">
      <c r="A318" s="261" t="s">
        <v>27</v>
      </c>
      <c r="B318" s="262">
        <f t="shared" ref="B318:M318" si="180">B314-B300</f>
        <v>223</v>
      </c>
      <c r="C318" s="263">
        <f t="shared" si="180"/>
        <v>151</v>
      </c>
      <c r="D318" s="263">
        <f t="shared" si="180"/>
        <v>147</v>
      </c>
      <c r="E318" s="264">
        <f t="shared" si="180"/>
        <v>271</v>
      </c>
      <c r="F318" s="648">
        <f t="shared" si="180"/>
        <v>178</v>
      </c>
      <c r="G318" s="263">
        <f t="shared" si="180"/>
        <v>224</v>
      </c>
      <c r="H318" s="263">
        <f t="shared" si="180"/>
        <v>302</v>
      </c>
      <c r="I318" s="316">
        <f t="shared" si="180"/>
        <v>212</v>
      </c>
      <c r="J318" s="220">
        <f t="shared" si="180"/>
        <v>85</v>
      </c>
      <c r="K318" s="221">
        <f t="shared" si="180"/>
        <v>233</v>
      </c>
      <c r="L318" s="221">
        <f t="shared" si="180"/>
        <v>164</v>
      </c>
      <c r="M318" s="221">
        <f t="shared" si="180"/>
        <v>227</v>
      </c>
      <c r="N318" s="226">
        <f t="shared" ref="N318" si="181">N314-M300</f>
        <v>-2541</v>
      </c>
      <c r="O318" s="220">
        <f t="shared" ref="O318:Y318" si="182">O314-O300</f>
        <v>230</v>
      </c>
      <c r="P318" s="221">
        <f t="shared" si="182"/>
        <v>308</v>
      </c>
      <c r="Q318" s="221">
        <f t="shared" si="182"/>
        <v>148</v>
      </c>
      <c r="R318" s="221">
        <f t="shared" si="182"/>
        <v>123</v>
      </c>
      <c r="S318" s="226">
        <f t="shared" si="182"/>
        <v>176</v>
      </c>
      <c r="T318" s="317">
        <f t="shared" si="182"/>
        <v>80</v>
      </c>
      <c r="U318" s="263">
        <f t="shared" si="182"/>
        <v>152</v>
      </c>
      <c r="V318" s="263">
        <f t="shared" si="182"/>
        <v>179</v>
      </c>
      <c r="W318" s="263">
        <f t="shared" si="182"/>
        <v>87</v>
      </c>
      <c r="X318" s="264">
        <f t="shared" si="182"/>
        <v>316</v>
      </c>
      <c r="Y318" s="400">
        <f t="shared" si="182"/>
        <v>187</v>
      </c>
      <c r="Z318" s="708" t="s">
        <v>248</v>
      </c>
      <c r="AB318" s="371"/>
    </row>
    <row r="319" spans="1:28" x14ac:dyDescent="0.2">
      <c r="A319" s="266" t="s">
        <v>51</v>
      </c>
      <c r="B319" s="567">
        <v>366</v>
      </c>
      <c r="C319" s="556">
        <v>769</v>
      </c>
      <c r="D319" s="556">
        <v>584</v>
      </c>
      <c r="E319" s="851">
        <v>214</v>
      </c>
      <c r="F319" s="567">
        <v>360</v>
      </c>
      <c r="G319" s="556">
        <v>534</v>
      </c>
      <c r="H319" s="556">
        <v>489</v>
      </c>
      <c r="I319" s="851">
        <v>372</v>
      </c>
      <c r="J319" s="567">
        <v>175</v>
      </c>
      <c r="K319" s="556">
        <v>274</v>
      </c>
      <c r="L319" s="556">
        <v>437</v>
      </c>
      <c r="M319" s="556">
        <v>378</v>
      </c>
      <c r="N319" s="721">
        <v>244</v>
      </c>
      <c r="O319" s="852">
        <v>329</v>
      </c>
      <c r="P319" s="268">
        <v>349</v>
      </c>
      <c r="Q319" s="268">
        <v>675</v>
      </c>
      <c r="R319" s="268">
        <v>645</v>
      </c>
      <c r="S319" s="323">
        <v>329</v>
      </c>
      <c r="T319" s="267">
        <v>282</v>
      </c>
      <c r="U319" s="268">
        <v>457</v>
      </c>
      <c r="V319" s="268">
        <v>625</v>
      </c>
      <c r="W319" s="268">
        <v>570</v>
      </c>
      <c r="X319" s="269">
        <v>335</v>
      </c>
      <c r="Y319" s="393">
        <f>SUM(B319:X319)</f>
        <v>9792</v>
      </c>
      <c r="Z319" s="710" t="s">
        <v>249</v>
      </c>
    </row>
    <row r="320" spans="1:28" s="693" customFormat="1" hidden="1" x14ac:dyDescent="0.2">
      <c r="A320" s="707" t="s">
        <v>247</v>
      </c>
      <c r="B320" s="716">
        <v>3</v>
      </c>
      <c r="C320" s="321"/>
      <c r="D320" s="717">
        <v>4</v>
      </c>
      <c r="E320" s="718">
        <v>13</v>
      </c>
      <c r="F320" s="528"/>
      <c r="G320" s="717">
        <v>15</v>
      </c>
      <c r="H320" s="717">
        <v>3</v>
      </c>
      <c r="I320" s="718">
        <v>59</v>
      </c>
      <c r="J320" s="716">
        <v>2</v>
      </c>
      <c r="K320" s="717">
        <v>10</v>
      </c>
      <c r="L320" s="717">
        <v>8</v>
      </c>
      <c r="M320" s="717">
        <v>32</v>
      </c>
      <c r="N320" s="445"/>
      <c r="O320" s="719">
        <v>3</v>
      </c>
      <c r="P320" s="717">
        <v>2</v>
      </c>
      <c r="Q320" s="717">
        <v>4</v>
      </c>
      <c r="R320" s="717">
        <v>1</v>
      </c>
      <c r="S320" s="718">
        <v>33</v>
      </c>
      <c r="T320" s="716">
        <v>4</v>
      </c>
      <c r="U320" s="717">
        <v>2</v>
      </c>
      <c r="V320" s="717">
        <v>3</v>
      </c>
      <c r="W320" s="717">
        <v>3</v>
      </c>
      <c r="X320" s="720">
        <v>40</v>
      </c>
      <c r="Y320" s="705"/>
    </row>
    <row r="321" spans="1:53" s="693" customFormat="1" hidden="1" x14ac:dyDescent="0.2">
      <c r="A321" s="709" t="s">
        <v>186</v>
      </c>
      <c r="B321" s="362"/>
      <c r="C321" s="321"/>
      <c r="D321" s="321"/>
      <c r="E321" s="713">
        <v>4</v>
      </c>
      <c r="F321" s="528"/>
      <c r="G321" s="321"/>
      <c r="H321" s="321"/>
      <c r="I321" s="713">
        <v>1</v>
      </c>
      <c r="J321" s="711">
        <v>8</v>
      </c>
      <c r="K321" s="321"/>
      <c r="L321" s="321"/>
      <c r="M321" s="321"/>
      <c r="N321" s="445"/>
      <c r="O321" s="714">
        <v>3</v>
      </c>
      <c r="P321" s="712">
        <v>2</v>
      </c>
      <c r="Q321" s="321"/>
      <c r="R321" s="321"/>
      <c r="S321" s="713">
        <v>1</v>
      </c>
      <c r="T321" s="711">
        <v>3</v>
      </c>
      <c r="U321" s="321"/>
      <c r="V321" s="712">
        <v>1</v>
      </c>
      <c r="W321" s="712">
        <v>2</v>
      </c>
      <c r="X321" s="715">
        <v>2</v>
      </c>
      <c r="Y321" s="705"/>
      <c r="Z321" s="693" t="s">
        <v>56</v>
      </c>
      <c r="AA321" s="271">
        <f>Y305-Y319</f>
        <v>-33</v>
      </c>
      <c r="AB321" s="292">
        <f>AA321/Y305</f>
        <v>-3.3814940055333538E-3</v>
      </c>
    </row>
    <row r="322" spans="1:53" x14ac:dyDescent="0.2">
      <c r="A322" s="273" t="s">
        <v>28</v>
      </c>
      <c r="B322" s="218">
        <v>119.5</v>
      </c>
      <c r="C322" s="694">
        <v>120.5</v>
      </c>
      <c r="D322" s="694">
        <v>124.5</v>
      </c>
      <c r="E322" s="322">
        <v>125.5</v>
      </c>
      <c r="F322" s="599">
        <v>123</v>
      </c>
      <c r="G322" s="694">
        <v>123</v>
      </c>
      <c r="H322" s="694">
        <v>121.5</v>
      </c>
      <c r="I322" s="322">
        <v>119</v>
      </c>
      <c r="J322" s="218">
        <v>125</v>
      </c>
      <c r="K322" s="694">
        <v>122</v>
      </c>
      <c r="L322" s="694">
        <v>121</v>
      </c>
      <c r="M322" s="694">
        <v>118.5</v>
      </c>
      <c r="N322" s="219">
        <v>121.8</v>
      </c>
      <c r="O322" s="379">
        <v>125.5</v>
      </c>
      <c r="P322" s="694">
        <v>123.5</v>
      </c>
      <c r="Q322" s="694">
        <v>120</v>
      </c>
      <c r="R322" s="694">
        <v>120.5</v>
      </c>
      <c r="S322" s="322">
        <v>118</v>
      </c>
      <c r="T322" s="218">
        <v>125.5</v>
      </c>
      <c r="U322" s="694">
        <v>124</v>
      </c>
      <c r="V322" s="694">
        <v>121</v>
      </c>
      <c r="W322" s="694">
        <v>120</v>
      </c>
      <c r="X322" s="219">
        <v>120</v>
      </c>
      <c r="Y322" s="394"/>
      <c r="Z322" s="693" t="s">
        <v>57</v>
      </c>
      <c r="AA322" s="577">
        <v>117.8</v>
      </c>
      <c r="AB322" s="292"/>
    </row>
    <row r="323" spans="1:53" ht="13.5" hidden="1" thickBot="1" x14ac:dyDescent="0.25">
      <c r="A323" s="274" t="s">
        <v>26</v>
      </c>
      <c r="B323" s="216">
        <f t="shared" ref="B323:M323" si="183">(B322-B306)</f>
        <v>4.5</v>
      </c>
      <c r="C323" s="217">
        <f t="shared" si="183"/>
        <v>4.5</v>
      </c>
      <c r="D323" s="217">
        <f t="shared" si="183"/>
        <v>4.5</v>
      </c>
      <c r="E323" s="416">
        <f t="shared" si="183"/>
        <v>4</v>
      </c>
      <c r="F323" s="216">
        <f t="shared" si="183"/>
        <v>4</v>
      </c>
      <c r="G323" s="217">
        <f t="shared" si="183"/>
        <v>4</v>
      </c>
      <c r="H323" s="217">
        <f t="shared" si="183"/>
        <v>4</v>
      </c>
      <c r="I323" s="416">
        <f t="shared" si="183"/>
        <v>4</v>
      </c>
      <c r="J323" s="216">
        <f t="shared" si="183"/>
        <v>4.5</v>
      </c>
      <c r="K323" s="217">
        <f t="shared" si="183"/>
        <v>4</v>
      </c>
      <c r="L323" s="217">
        <f t="shared" si="183"/>
        <v>4.5</v>
      </c>
      <c r="M323" s="217">
        <f t="shared" si="183"/>
        <v>4.5</v>
      </c>
      <c r="N323" s="410">
        <f>(N322-M306)</f>
        <v>7.7999999999999972</v>
      </c>
      <c r="O323" s="483">
        <f t="shared" ref="O323:X323" si="184">(O322-O306)</f>
        <v>4</v>
      </c>
      <c r="P323" s="217">
        <f t="shared" si="184"/>
        <v>4</v>
      </c>
      <c r="Q323" s="217">
        <f t="shared" si="184"/>
        <v>4.5</v>
      </c>
      <c r="R323" s="217">
        <f t="shared" si="184"/>
        <v>4.5</v>
      </c>
      <c r="S323" s="416">
        <f t="shared" si="184"/>
        <v>4.5</v>
      </c>
      <c r="T323" s="216">
        <f t="shared" si="184"/>
        <v>4.5</v>
      </c>
      <c r="U323" s="217">
        <f t="shared" si="184"/>
        <v>4.5</v>
      </c>
      <c r="V323" s="217">
        <f t="shared" si="184"/>
        <v>4.5</v>
      </c>
      <c r="W323" s="217">
        <f t="shared" si="184"/>
        <v>5</v>
      </c>
      <c r="X323" s="410">
        <f t="shared" si="184"/>
        <v>4.5</v>
      </c>
      <c r="Y323" s="395"/>
      <c r="Z323" s="693" t="s">
        <v>57</v>
      </c>
      <c r="AA323" s="577">
        <f>AA322-AA306</f>
        <v>5.9299999999999926</v>
      </c>
      <c r="AB323" s="292"/>
    </row>
    <row r="324" spans="1:53" x14ac:dyDescent="0.2">
      <c r="B324" s="802">
        <v>366</v>
      </c>
      <c r="C324" s="808">
        <v>157</v>
      </c>
      <c r="D324" s="825">
        <v>17</v>
      </c>
      <c r="E324" s="816">
        <v>27</v>
      </c>
      <c r="F324" s="334">
        <v>360</v>
      </c>
      <c r="G324" s="334">
        <v>128</v>
      </c>
      <c r="H324" s="804">
        <v>320</v>
      </c>
      <c r="I324" s="802">
        <v>228</v>
      </c>
      <c r="J324" s="825">
        <v>175</v>
      </c>
      <c r="K324" s="804">
        <v>274</v>
      </c>
      <c r="L324" s="808">
        <v>437</v>
      </c>
      <c r="M324" s="810">
        <v>378</v>
      </c>
      <c r="O324" s="442">
        <v>329</v>
      </c>
      <c r="P324" s="442">
        <v>164</v>
      </c>
      <c r="Q324" s="834">
        <v>493</v>
      </c>
      <c r="R324" s="836">
        <v>492</v>
      </c>
      <c r="S324" s="810">
        <v>165</v>
      </c>
      <c r="T324" s="841">
        <v>282</v>
      </c>
      <c r="U324" s="841">
        <v>233</v>
      </c>
      <c r="V324" s="363">
        <v>291</v>
      </c>
      <c r="W324" s="847">
        <v>515</v>
      </c>
      <c r="X324" s="810">
        <v>17</v>
      </c>
    </row>
    <row r="325" spans="1:53" s="728" customFormat="1" x14ac:dyDescent="0.2">
      <c r="C325" s="815">
        <v>594</v>
      </c>
      <c r="D325" s="816">
        <v>567</v>
      </c>
      <c r="E325" s="827">
        <v>187</v>
      </c>
      <c r="G325" s="827">
        <v>406</v>
      </c>
      <c r="H325" s="818">
        <v>63</v>
      </c>
      <c r="I325" s="810">
        <v>33</v>
      </c>
      <c r="P325" s="831">
        <v>185</v>
      </c>
      <c r="Q325" s="553">
        <v>182</v>
      </c>
      <c r="R325" s="553">
        <v>153</v>
      </c>
      <c r="S325" s="831">
        <v>7</v>
      </c>
      <c r="U325" s="363">
        <v>224</v>
      </c>
      <c r="V325" s="833">
        <v>192</v>
      </c>
      <c r="W325" s="848">
        <v>55</v>
      </c>
      <c r="X325" s="848">
        <v>318</v>
      </c>
    </row>
    <row r="326" spans="1:53" ht="13.5" thickBot="1" x14ac:dyDescent="0.25">
      <c r="C326" s="818">
        <v>18</v>
      </c>
      <c r="H326" s="334">
        <v>106</v>
      </c>
      <c r="I326" s="818">
        <v>111</v>
      </c>
      <c r="S326" s="553">
        <v>157</v>
      </c>
      <c r="V326" s="848">
        <v>142</v>
      </c>
    </row>
    <row r="327" spans="1:53" ht="16.5" thickBot="1" x14ac:dyDescent="0.3">
      <c r="B327" s="1119" t="s">
        <v>272</v>
      </c>
      <c r="C327" s="1120"/>
      <c r="D327" s="1120"/>
      <c r="E327" s="1120"/>
      <c r="F327" s="1120"/>
      <c r="G327" s="1120"/>
      <c r="H327" s="1120"/>
      <c r="I327" s="1120"/>
      <c r="J327" s="1120"/>
      <c r="K327" s="1121"/>
      <c r="L327" s="747"/>
      <c r="M327" s="746"/>
      <c r="N327" s="1119" t="s">
        <v>273</v>
      </c>
      <c r="O327" s="1120"/>
      <c r="P327" s="1120"/>
      <c r="Q327" s="1120"/>
      <c r="R327" s="1120"/>
      <c r="S327" s="1120"/>
      <c r="T327" s="1120"/>
      <c r="U327" s="1120"/>
      <c r="V327" s="1120"/>
      <c r="W327" s="1121"/>
      <c r="X327" s="747"/>
      <c r="Y327" s="748"/>
      <c r="Z327" s="1119" t="s">
        <v>274</v>
      </c>
      <c r="AA327" s="1120"/>
      <c r="AB327" s="1120"/>
      <c r="AC327" s="1120"/>
      <c r="AD327" s="1120"/>
      <c r="AE327" s="1120"/>
      <c r="AF327" s="1120"/>
      <c r="AG327" s="1120"/>
      <c r="AH327" s="1120"/>
      <c r="AI327" s="1121"/>
      <c r="AJ327" s="747"/>
      <c r="AK327" s="746"/>
      <c r="AL327" s="1119" t="s">
        <v>275</v>
      </c>
      <c r="AM327" s="1120"/>
      <c r="AN327" s="1120"/>
      <c r="AO327" s="1120"/>
      <c r="AP327" s="1120"/>
      <c r="AQ327" s="1120"/>
      <c r="AR327" s="1120"/>
      <c r="AS327" s="1120"/>
      <c r="AT327" s="1120"/>
      <c r="AU327" s="1121"/>
      <c r="AV327" s="747"/>
    </row>
    <row r="328" spans="1:53" ht="45.75" thickBot="1" x14ac:dyDescent="0.3">
      <c r="B328" s="749" t="s">
        <v>261</v>
      </c>
      <c r="C328" s="750" t="s">
        <v>262</v>
      </c>
      <c r="D328" s="751" t="s">
        <v>51</v>
      </c>
      <c r="E328" s="751" t="s">
        <v>263</v>
      </c>
      <c r="F328" s="751" t="s">
        <v>264</v>
      </c>
      <c r="G328" s="751" t="s">
        <v>265</v>
      </c>
      <c r="H328" s="751" t="s">
        <v>266</v>
      </c>
      <c r="I328" s="751" t="s">
        <v>267</v>
      </c>
      <c r="J328" s="751" t="s">
        <v>113</v>
      </c>
      <c r="K328" s="752" t="s">
        <v>268</v>
      </c>
      <c r="L328" s="753"/>
      <c r="M328" s="746"/>
      <c r="N328" s="749" t="s">
        <v>261</v>
      </c>
      <c r="O328" s="750" t="s">
        <v>262</v>
      </c>
      <c r="P328" s="751" t="s">
        <v>51</v>
      </c>
      <c r="Q328" s="751" t="s">
        <v>263</v>
      </c>
      <c r="R328" s="751" t="s">
        <v>264</v>
      </c>
      <c r="S328" s="751" t="s">
        <v>265</v>
      </c>
      <c r="T328" s="751" t="s">
        <v>266</v>
      </c>
      <c r="U328" s="751" t="s">
        <v>267</v>
      </c>
      <c r="V328" s="751" t="s">
        <v>113</v>
      </c>
      <c r="W328" s="752" t="s">
        <v>268</v>
      </c>
      <c r="X328" s="753"/>
      <c r="Y328" s="748"/>
      <c r="Z328" s="754" t="s">
        <v>261</v>
      </c>
      <c r="AA328" s="755" t="s">
        <v>262</v>
      </c>
      <c r="AB328" s="756" t="s">
        <v>51</v>
      </c>
      <c r="AC328" s="756" t="s">
        <v>263</v>
      </c>
      <c r="AD328" s="756" t="s">
        <v>264</v>
      </c>
      <c r="AE328" s="756" t="s">
        <v>265</v>
      </c>
      <c r="AF328" s="756" t="s">
        <v>266</v>
      </c>
      <c r="AG328" s="756" t="s">
        <v>267</v>
      </c>
      <c r="AH328" s="756" t="s">
        <v>113</v>
      </c>
      <c r="AI328" s="757" t="s">
        <v>268</v>
      </c>
      <c r="AJ328" s="753"/>
      <c r="AK328" s="746"/>
      <c r="AL328" s="749" t="s">
        <v>261</v>
      </c>
      <c r="AM328" s="750" t="s">
        <v>262</v>
      </c>
      <c r="AN328" s="751" t="s">
        <v>51</v>
      </c>
      <c r="AO328" s="751" t="s">
        <v>263</v>
      </c>
      <c r="AP328" s="751" t="s">
        <v>264</v>
      </c>
      <c r="AQ328" s="751" t="s">
        <v>265</v>
      </c>
      <c r="AR328" s="751" t="s">
        <v>266</v>
      </c>
      <c r="AS328" s="751" t="s">
        <v>267</v>
      </c>
      <c r="AT328" s="751" t="s">
        <v>113</v>
      </c>
      <c r="AU328" s="752" t="s">
        <v>268</v>
      </c>
      <c r="AV328" s="753"/>
      <c r="AX328" s="200" t="s">
        <v>304</v>
      </c>
      <c r="AY328" s="200" t="s">
        <v>54</v>
      </c>
      <c r="AZ328" s="200" t="s">
        <v>305</v>
      </c>
    </row>
    <row r="329" spans="1:53" ht="15" x14ac:dyDescent="0.2">
      <c r="A329" s="817">
        <v>2.5</v>
      </c>
      <c r="B329" s="1122">
        <v>1</v>
      </c>
      <c r="C329" s="758" t="s">
        <v>289</v>
      </c>
      <c r="D329" s="759">
        <v>594</v>
      </c>
      <c r="E329" s="760">
        <v>120.5</v>
      </c>
      <c r="F329" s="758" t="s">
        <v>276</v>
      </c>
      <c r="G329" s="1069">
        <v>594</v>
      </c>
      <c r="H329" s="1069">
        <v>120.5</v>
      </c>
      <c r="I329" s="1069">
        <v>57</v>
      </c>
      <c r="J329" s="1072"/>
      <c r="K329" s="1075">
        <v>135</v>
      </c>
      <c r="L329" s="1078">
        <f>G329-(D329+D330+D331+D332)</f>
        <v>0</v>
      </c>
      <c r="M329" s="805">
        <v>3.86</v>
      </c>
      <c r="N329" s="1125">
        <v>1</v>
      </c>
      <c r="O329" s="758" t="s">
        <v>281</v>
      </c>
      <c r="P329" s="761">
        <v>366</v>
      </c>
      <c r="Q329" s="760">
        <v>119.5</v>
      </c>
      <c r="R329" s="758" t="s">
        <v>269</v>
      </c>
      <c r="S329" s="1069">
        <v>594</v>
      </c>
      <c r="T329" s="1069">
        <v>119.5</v>
      </c>
      <c r="U329" s="1069">
        <v>57</v>
      </c>
      <c r="V329" s="1072"/>
      <c r="W329" s="1075">
        <v>135</v>
      </c>
      <c r="X329" s="1078">
        <f>S329-(P329+P330+P331+P332)</f>
        <v>0</v>
      </c>
      <c r="Y329" s="830">
        <v>2.5499999999999998</v>
      </c>
      <c r="Z329" s="1128">
        <v>1</v>
      </c>
      <c r="AA329" s="762" t="s">
        <v>295</v>
      </c>
      <c r="AB329" s="828">
        <v>329</v>
      </c>
      <c r="AC329" s="763">
        <v>125.5</v>
      </c>
      <c r="AD329" s="758" t="s">
        <v>269</v>
      </c>
      <c r="AE329" s="1069">
        <v>493</v>
      </c>
      <c r="AF329" s="1069">
        <v>125</v>
      </c>
      <c r="AG329" s="1069">
        <v>47</v>
      </c>
      <c r="AH329" s="1072"/>
      <c r="AI329" s="1075"/>
      <c r="AJ329" s="1078">
        <f>AE329-(AB329+AB330+AB331+AB332)</f>
        <v>0</v>
      </c>
      <c r="AK329" s="806">
        <v>-1.69</v>
      </c>
      <c r="AL329" s="1131">
        <v>1</v>
      </c>
      <c r="AM329" s="758" t="s">
        <v>300</v>
      </c>
      <c r="AN329" s="842">
        <v>282</v>
      </c>
      <c r="AO329" s="760">
        <v>125.5</v>
      </c>
      <c r="AP329" s="758" t="s">
        <v>269</v>
      </c>
      <c r="AQ329" s="1069">
        <v>515</v>
      </c>
      <c r="AR329" s="1069">
        <v>125.5</v>
      </c>
      <c r="AS329" s="1069">
        <v>49</v>
      </c>
      <c r="AT329" s="1072"/>
      <c r="AU329" s="1075"/>
      <c r="AV329" s="1078">
        <f>AQ329-(AN329+AN330+AN331+AN332)</f>
        <v>0</v>
      </c>
      <c r="AX329" s="200">
        <v>1</v>
      </c>
      <c r="AY329" s="577" t="s">
        <v>306</v>
      </c>
      <c r="AZ329" s="200">
        <v>18</v>
      </c>
      <c r="BA329" s="228" t="s">
        <v>326</v>
      </c>
    </row>
    <row r="330" spans="1:53" ht="15" x14ac:dyDescent="0.2">
      <c r="A330" s="817"/>
      <c r="B330" s="1123"/>
      <c r="C330" s="764"/>
      <c r="D330" s="765"/>
      <c r="E330" s="765"/>
      <c r="F330" s="764"/>
      <c r="G330" s="1070"/>
      <c r="H330" s="1070"/>
      <c r="I330" s="1070"/>
      <c r="J330" s="1073"/>
      <c r="K330" s="1076"/>
      <c r="L330" s="1078"/>
      <c r="M330" s="806">
        <v>4</v>
      </c>
      <c r="N330" s="1126"/>
      <c r="O330" s="764" t="s">
        <v>282</v>
      </c>
      <c r="P330" s="766">
        <v>228</v>
      </c>
      <c r="Q330" s="765">
        <v>119</v>
      </c>
      <c r="R330" s="764" t="s">
        <v>276</v>
      </c>
      <c r="S330" s="1070"/>
      <c r="T330" s="1070"/>
      <c r="U330" s="1070"/>
      <c r="V330" s="1073"/>
      <c r="W330" s="1076"/>
      <c r="X330" s="1078"/>
      <c r="Y330" s="830">
        <v>5</v>
      </c>
      <c r="Z330" s="1129"/>
      <c r="AA330" s="767" t="s">
        <v>296</v>
      </c>
      <c r="AB330" s="829">
        <v>164</v>
      </c>
      <c r="AC330" s="768">
        <v>123.5</v>
      </c>
      <c r="AD330" s="764" t="s">
        <v>212</v>
      </c>
      <c r="AE330" s="1070"/>
      <c r="AF330" s="1070"/>
      <c r="AG330" s="1070"/>
      <c r="AH330" s="1073"/>
      <c r="AI330" s="1076"/>
      <c r="AJ330" s="1078"/>
      <c r="AK330" s="806">
        <v>-1</v>
      </c>
      <c r="AL330" s="1132"/>
      <c r="AM330" s="764" t="s">
        <v>301</v>
      </c>
      <c r="AN330" s="843">
        <v>233</v>
      </c>
      <c r="AO330" s="765">
        <v>124</v>
      </c>
      <c r="AP330" s="764" t="s">
        <v>276</v>
      </c>
      <c r="AQ330" s="1070"/>
      <c r="AR330" s="1070"/>
      <c r="AS330" s="1070"/>
      <c r="AT330" s="1073"/>
      <c r="AU330" s="1076"/>
      <c r="AV330" s="1078"/>
      <c r="AX330" s="200">
        <v>2</v>
      </c>
      <c r="AY330" s="577" t="s">
        <v>307</v>
      </c>
      <c r="AZ330" s="200">
        <v>57</v>
      </c>
      <c r="BA330" s="1087"/>
    </row>
    <row r="331" spans="1:53" ht="15" x14ac:dyDescent="0.2">
      <c r="A331" s="817"/>
      <c r="B331" s="1123"/>
      <c r="C331" s="765"/>
      <c r="D331" s="765"/>
      <c r="E331" s="765"/>
      <c r="F331" s="764"/>
      <c r="G331" s="1070"/>
      <c r="H331" s="1070"/>
      <c r="I331" s="1070"/>
      <c r="J331" s="1073"/>
      <c r="K331" s="1076"/>
      <c r="L331" s="1078"/>
      <c r="M331" s="806"/>
      <c r="N331" s="1126"/>
      <c r="O331" s="765"/>
      <c r="P331" s="765"/>
      <c r="Q331" s="765"/>
      <c r="R331" s="764"/>
      <c r="S331" s="1070"/>
      <c r="T331" s="1070"/>
      <c r="U331" s="1070"/>
      <c r="V331" s="1073"/>
      <c r="W331" s="1076"/>
      <c r="X331" s="1078"/>
      <c r="Y331" s="830"/>
      <c r="Z331" s="1129"/>
      <c r="AA331" s="769"/>
      <c r="AB331" s="765"/>
      <c r="AC331" s="768"/>
      <c r="AD331" s="764"/>
      <c r="AE331" s="1070"/>
      <c r="AF331" s="1070"/>
      <c r="AG331" s="1070"/>
      <c r="AH331" s="1073"/>
      <c r="AI331" s="1076"/>
      <c r="AJ331" s="1078"/>
      <c r="AK331" s="806"/>
      <c r="AL331" s="1132"/>
      <c r="AM331" s="765"/>
      <c r="AN331" s="765"/>
      <c r="AO331" s="765"/>
      <c r="AP331" s="764"/>
      <c r="AQ331" s="1070"/>
      <c r="AR331" s="1070"/>
      <c r="AS331" s="1070"/>
      <c r="AT331" s="1073"/>
      <c r="AU331" s="1076"/>
      <c r="AV331" s="1078"/>
      <c r="AX331" s="200">
        <v>3</v>
      </c>
      <c r="AY331" s="577" t="s">
        <v>308</v>
      </c>
      <c r="AZ331" s="200">
        <v>57</v>
      </c>
      <c r="BA331" s="1087"/>
    </row>
    <row r="332" spans="1:53" ht="15.75" thickBot="1" x14ac:dyDescent="0.25">
      <c r="A332" s="817"/>
      <c r="B332" s="1124"/>
      <c r="C332" s="770"/>
      <c r="D332" s="771"/>
      <c r="E332" s="770"/>
      <c r="F332" s="772"/>
      <c r="G332" s="1071"/>
      <c r="H332" s="1071"/>
      <c r="I332" s="1071"/>
      <c r="J332" s="1074"/>
      <c r="K332" s="1077"/>
      <c r="L332" s="1078"/>
      <c r="M332" s="806"/>
      <c r="N332" s="1127"/>
      <c r="O332" s="770"/>
      <c r="P332" s="770"/>
      <c r="Q332" s="770"/>
      <c r="R332" s="772"/>
      <c r="S332" s="1071"/>
      <c r="T332" s="1071"/>
      <c r="U332" s="1071"/>
      <c r="V332" s="1074"/>
      <c r="W332" s="1077"/>
      <c r="X332" s="1078"/>
      <c r="Y332" s="830"/>
      <c r="Z332" s="1130"/>
      <c r="AA332" s="770"/>
      <c r="AB332" s="773"/>
      <c r="AC332" s="770"/>
      <c r="AD332" s="772"/>
      <c r="AE332" s="1071"/>
      <c r="AF332" s="1071"/>
      <c r="AG332" s="1071"/>
      <c r="AH332" s="1074"/>
      <c r="AI332" s="1077"/>
      <c r="AJ332" s="1078"/>
      <c r="AK332" s="806"/>
      <c r="AL332" s="1133"/>
      <c r="AM332" s="770"/>
      <c r="AN332" s="771"/>
      <c r="AO332" s="770"/>
      <c r="AP332" s="772"/>
      <c r="AQ332" s="1071"/>
      <c r="AR332" s="1071"/>
      <c r="AS332" s="1071"/>
      <c r="AT332" s="1074"/>
      <c r="AU332" s="1077"/>
      <c r="AV332" s="1078"/>
      <c r="AX332" s="200">
        <v>4</v>
      </c>
      <c r="AY332" s="577" t="s">
        <v>309</v>
      </c>
      <c r="AZ332" s="200">
        <v>47</v>
      </c>
      <c r="BA332" s="1087"/>
    </row>
    <row r="333" spans="1:53" ht="15" x14ac:dyDescent="0.2">
      <c r="A333" s="817">
        <v>-0.86</v>
      </c>
      <c r="B333" s="1111">
        <v>2</v>
      </c>
      <c r="C333" s="774" t="s">
        <v>286</v>
      </c>
      <c r="D333" s="775">
        <v>567</v>
      </c>
      <c r="E333" s="774">
        <v>124.5</v>
      </c>
      <c r="F333" s="776" t="s">
        <v>276</v>
      </c>
      <c r="G333" s="1069">
        <v>594</v>
      </c>
      <c r="H333" s="1069">
        <v>125.4</v>
      </c>
      <c r="I333" s="1069">
        <v>57</v>
      </c>
      <c r="J333" s="1072"/>
      <c r="K333" s="1075">
        <v>135</v>
      </c>
      <c r="L333" s="1078">
        <f>G333-(D333+D334+D335+D336)</f>
        <v>0</v>
      </c>
      <c r="M333" s="806">
        <v>2.7</v>
      </c>
      <c r="N333" s="1114">
        <v>2</v>
      </c>
      <c r="O333" s="774" t="s">
        <v>283</v>
      </c>
      <c r="P333" s="803">
        <v>274</v>
      </c>
      <c r="Q333" s="774">
        <v>122</v>
      </c>
      <c r="R333" s="776" t="s">
        <v>269</v>
      </c>
      <c r="S333" s="1069">
        <v>594</v>
      </c>
      <c r="T333" s="1069">
        <v>122</v>
      </c>
      <c r="U333" s="1069">
        <v>57</v>
      </c>
      <c r="V333" s="1072"/>
      <c r="W333" s="1075">
        <v>135</v>
      </c>
      <c r="X333" s="1078">
        <f>S333-(P333+P334+P335+P336)</f>
        <v>0</v>
      </c>
      <c r="Y333" s="830">
        <v>0</v>
      </c>
      <c r="Z333" s="1117">
        <v>2</v>
      </c>
      <c r="AA333" s="777" t="s">
        <v>297</v>
      </c>
      <c r="AB333" s="835">
        <v>493</v>
      </c>
      <c r="AC333" s="774">
        <v>120</v>
      </c>
      <c r="AD333" s="776" t="s">
        <v>276</v>
      </c>
      <c r="AE333" s="1069">
        <v>493</v>
      </c>
      <c r="AF333" s="1069">
        <v>120</v>
      </c>
      <c r="AG333" s="1069">
        <v>47</v>
      </c>
      <c r="AH333" s="1072"/>
      <c r="AI333" s="1075"/>
      <c r="AJ333" s="1078">
        <f>AE333-(AB333+AB334+AB335+AB336)</f>
        <v>0</v>
      </c>
      <c r="AK333" s="806">
        <v>1</v>
      </c>
      <c r="AL333" s="1098">
        <v>2</v>
      </c>
      <c r="AM333" s="778" t="s">
        <v>301</v>
      </c>
      <c r="AN333" s="844">
        <v>224</v>
      </c>
      <c r="AO333" s="778">
        <v>124</v>
      </c>
      <c r="AP333" s="779" t="s">
        <v>270</v>
      </c>
      <c r="AQ333" s="1069">
        <v>515</v>
      </c>
      <c r="AR333" s="1069">
        <v>123.5</v>
      </c>
      <c r="AS333" s="1069">
        <v>49</v>
      </c>
      <c r="AT333" s="1072"/>
      <c r="AU333" s="1075"/>
      <c r="AV333" s="1078">
        <f>AQ333-(AN333+AN334+AN335+AN336)</f>
        <v>0</v>
      </c>
      <c r="AX333" s="200">
        <v>5</v>
      </c>
      <c r="AY333" s="577" t="s">
        <v>310</v>
      </c>
      <c r="AZ333" s="200">
        <v>57</v>
      </c>
      <c r="BA333" s="1087"/>
    </row>
    <row r="334" spans="1:53" ht="15" x14ac:dyDescent="0.2">
      <c r="A334" s="817">
        <v>-1</v>
      </c>
      <c r="B334" s="1112"/>
      <c r="C334" s="765" t="s">
        <v>290</v>
      </c>
      <c r="D334" s="780">
        <v>27</v>
      </c>
      <c r="E334" s="765">
        <v>125.5</v>
      </c>
      <c r="F334" s="764" t="s">
        <v>212</v>
      </c>
      <c r="G334" s="1070"/>
      <c r="H334" s="1070"/>
      <c r="I334" s="1070"/>
      <c r="J334" s="1073"/>
      <c r="K334" s="1076"/>
      <c r="L334" s="1078"/>
      <c r="M334" s="806">
        <v>2.2000000000000002</v>
      </c>
      <c r="N334" s="1115"/>
      <c r="O334" s="765" t="s">
        <v>284</v>
      </c>
      <c r="P334" s="797">
        <v>320</v>
      </c>
      <c r="Q334" s="765">
        <v>121.5</v>
      </c>
      <c r="R334" s="764" t="s">
        <v>276</v>
      </c>
      <c r="S334" s="1070"/>
      <c r="T334" s="1070"/>
      <c r="U334" s="1070"/>
      <c r="V334" s="1073"/>
      <c r="W334" s="1076"/>
      <c r="X334" s="1078"/>
      <c r="Y334" s="830"/>
      <c r="Z334" s="1118"/>
      <c r="AA334" s="781"/>
      <c r="AB334" s="765"/>
      <c r="AC334" s="765"/>
      <c r="AD334" s="764"/>
      <c r="AE334" s="1070"/>
      <c r="AF334" s="1070"/>
      <c r="AG334" s="1070"/>
      <c r="AH334" s="1073"/>
      <c r="AI334" s="1076"/>
      <c r="AJ334" s="1078"/>
      <c r="AK334" s="806">
        <v>2</v>
      </c>
      <c r="AL334" s="1099"/>
      <c r="AM334" s="781" t="s">
        <v>302</v>
      </c>
      <c r="AN334" s="845">
        <v>291</v>
      </c>
      <c r="AO334" s="781">
        <v>121</v>
      </c>
      <c r="AP334" s="782" t="s">
        <v>299</v>
      </c>
      <c r="AQ334" s="1070"/>
      <c r="AR334" s="1070"/>
      <c r="AS334" s="1070"/>
      <c r="AT334" s="1073"/>
      <c r="AU334" s="1076"/>
      <c r="AV334" s="1078"/>
      <c r="AX334" s="200">
        <v>6</v>
      </c>
      <c r="AY334" s="577" t="s">
        <v>311</v>
      </c>
      <c r="AZ334" s="200">
        <v>57</v>
      </c>
      <c r="BA334" s="1087"/>
    </row>
    <row r="335" spans="1:53" ht="15" x14ac:dyDescent="0.2">
      <c r="A335" s="817"/>
      <c r="B335" s="1112"/>
      <c r="C335" s="783"/>
      <c r="D335" s="784"/>
      <c r="E335" s="783"/>
      <c r="F335" s="785"/>
      <c r="G335" s="1070"/>
      <c r="H335" s="1070"/>
      <c r="I335" s="1070"/>
      <c r="J335" s="1073"/>
      <c r="K335" s="1076"/>
      <c r="L335" s="1078"/>
      <c r="M335" s="806"/>
      <c r="N335" s="1115"/>
      <c r="O335" s="783"/>
      <c r="P335" s="783"/>
      <c r="Q335" s="783"/>
      <c r="R335" s="785"/>
      <c r="S335" s="1070"/>
      <c r="T335" s="1070"/>
      <c r="U335" s="1070"/>
      <c r="V335" s="1073"/>
      <c r="W335" s="1076"/>
      <c r="X335" s="1078"/>
      <c r="Y335" s="830"/>
      <c r="Z335" s="1118"/>
      <c r="AA335" s="784"/>
      <c r="AB335" s="783"/>
      <c r="AC335" s="783"/>
      <c r="AD335" s="785"/>
      <c r="AE335" s="1070"/>
      <c r="AF335" s="1070"/>
      <c r="AG335" s="1070"/>
      <c r="AH335" s="1073"/>
      <c r="AI335" s="1076"/>
      <c r="AJ335" s="1078"/>
      <c r="AK335" s="806"/>
      <c r="AL335" s="1099"/>
      <c r="AM335" s="784"/>
      <c r="AN335" s="783"/>
      <c r="AO335" s="784"/>
      <c r="AP335" s="782"/>
      <c r="AQ335" s="1070"/>
      <c r="AR335" s="1070"/>
      <c r="AS335" s="1070"/>
      <c r="AT335" s="1073"/>
      <c r="AU335" s="1076"/>
      <c r="AV335" s="1078"/>
      <c r="AX335" s="200">
        <v>7</v>
      </c>
      <c r="AY335" s="577" t="s">
        <v>312</v>
      </c>
      <c r="AZ335" s="200">
        <v>57</v>
      </c>
      <c r="BA335" s="1087"/>
    </row>
    <row r="336" spans="1:53" ht="15.75" thickBot="1" x14ac:dyDescent="0.25">
      <c r="A336" s="817"/>
      <c r="B336" s="1113"/>
      <c r="C336" s="783"/>
      <c r="D336" s="784"/>
      <c r="E336" s="783"/>
      <c r="F336" s="785"/>
      <c r="G336" s="1071"/>
      <c r="H336" s="1071"/>
      <c r="I336" s="1071"/>
      <c r="J336" s="1074"/>
      <c r="K336" s="1077"/>
      <c r="L336" s="1078"/>
      <c r="M336" s="806"/>
      <c r="N336" s="1116"/>
      <c r="O336" s="783"/>
      <c r="P336" s="784"/>
      <c r="Q336" s="783"/>
      <c r="R336" s="785"/>
      <c r="S336" s="1071"/>
      <c r="T336" s="1071"/>
      <c r="U336" s="1071"/>
      <c r="V336" s="1074"/>
      <c r="W336" s="1077"/>
      <c r="X336" s="1078"/>
      <c r="Y336" s="806"/>
      <c r="Z336" s="1118"/>
      <c r="AA336" s="784"/>
      <c r="AB336" s="784"/>
      <c r="AC336" s="783"/>
      <c r="AD336" s="785"/>
      <c r="AE336" s="1070"/>
      <c r="AF336" s="1070"/>
      <c r="AG336" s="1070"/>
      <c r="AH336" s="1073"/>
      <c r="AI336" s="1076"/>
      <c r="AJ336" s="1078"/>
      <c r="AK336" s="806"/>
      <c r="AL336" s="1100"/>
      <c r="AM336" s="771"/>
      <c r="AN336" s="771"/>
      <c r="AO336" s="771"/>
      <c r="AP336" s="786"/>
      <c r="AQ336" s="1071"/>
      <c r="AR336" s="1071"/>
      <c r="AS336" s="1071"/>
      <c r="AT336" s="1074"/>
      <c r="AU336" s="1077"/>
      <c r="AV336" s="1078"/>
      <c r="AX336" s="728">
        <v>8</v>
      </c>
      <c r="AY336" s="577" t="s">
        <v>313</v>
      </c>
      <c r="AZ336" s="200">
        <v>47</v>
      </c>
      <c r="BA336" s="1087"/>
    </row>
    <row r="337" spans="1:53" ht="15" x14ac:dyDescent="0.2">
      <c r="A337" s="817">
        <v>1.5</v>
      </c>
      <c r="B337" s="1101" t="s">
        <v>271</v>
      </c>
      <c r="C337" s="760" t="s">
        <v>289</v>
      </c>
      <c r="D337" s="819">
        <v>18</v>
      </c>
      <c r="E337" s="760">
        <v>120.5</v>
      </c>
      <c r="F337" s="758" t="s">
        <v>291</v>
      </c>
      <c r="G337" s="1069">
        <v>192</v>
      </c>
      <c r="H337" s="1069">
        <v>121.5</v>
      </c>
      <c r="I337" s="1069">
        <v>18</v>
      </c>
      <c r="J337" s="1069"/>
      <c r="K337" s="1075">
        <v>135</v>
      </c>
      <c r="L337" s="1078">
        <f>G337-(D337+D338+D339+D340)</f>
        <v>0</v>
      </c>
      <c r="M337" s="805">
        <v>-8.01</v>
      </c>
      <c r="N337" s="1104" t="s">
        <v>271</v>
      </c>
      <c r="O337" s="760" t="s">
        <v>285</v>
      </c>
      <c r="P337" s="823">
        <v>175</v>
      </c>
      <c r="Q337" s="760">
        <v>125</v>
      </c>
      <c r="R337" s="758" t="s">
        <v>269</v>
      </c>
      <c r="S337" s="1069">
        <v>192</v>
      </c>
      <c r="T337" s="1069">
        <v>125</v>
      </c>
      <c r="U337" s="1069">
        <v>18</v>
      </c>
      <c r="V337" s="1069"/>
      <c r="W337" s="1075">
        <v>135</v>
      </c>
      <c r="X337" s="1078">
        <f>S337-(P337+P338+P339+P340)</f>
        <v>0</v>
      </c>
      <c r="Y337" s="806">
        <v>7</v>
      </c>
      <c r="Z337" s="1107" t="s">
        <v>271</v>
      </c>
      <c r="AA337" s="760" t="s">
        <v>296</v>
      </c>
      <c r="AB337" s="787">
        <v>185</v>
      </c>
      <c r="AC337" s="760">
        <v>123.5</v>
      </c>
      <c r="AD337" s="758" t="s">
        <v>276</v>
      </c>
      <c r="AE337" s="1088">
        <v>192</v>
      </c>
      <c r="AF337" s="1069">
        <v>123.5</v>
      </c>
      <c r="AG337" s="1069">
        <v>18</v>
      </c>
      <c r="AH337" s="1069"/>
      <c r="AI337" s="1075"/>
      <c r="AJ337" s="1078">
        <f>AE337-(AB337+AB338+AB339+AB340)</f>
        <v>0</v>
      </c>
      <c r="AK337" s="806">
        <v>-0.5</v>
      </c>
      <c r="AL337" s="1095" t="s">
        <v>271</v>
      </c>
      <c r="AM337" s="760" t="s">
        <v>302</v>
      </c>
      <c r="AN337" s="846">
        <v>192</v>
      </c>
      <c r="AO337" s="760">
        <v>121</v>
      </c>
      <c r="AP337" s="758" t="s">
        <v>212</v>
      </c>
      <c r="AQ337" s="1069">
        <v>192</v>
      </c>
      <c r="AR337" s="1069">
        <v>121</v>
      </c>
      <c r="AS337" s="1069">
        <v>18</v>
      </c>
      <c r="AT337" s="1069"/>
      <c r="AU337" s="1075"/>
      <c r="AV337" s="1078">
        <f>AQ337-(AN337+AN338+AN339+AN340)</f>
        <v>0</v>
      </c>
      <c r="AX337" s="728">
        <v>9</v>
      </c>
      <c r="AY337" s="577" t="s">
        <v>314</v>
      </c>
      <c r="AZ337" s="200">
        <v>49</v>
      </c>
      <c r="BA337" s="1087"/>
    </row>
    <row r="338" spans="1:53" ht="15" x14ac:dyDescent="0.2">
      <c r="A338" s="817">
        <v>2.5</v>
      </c>
      <c r="B338" s="1102"/>
      <c r="C338" s="765" t="s">
        <v>282</v>
      </c>
      <c r="D338" s="820">
        <v>111</v>
      </c>
      <c r="E338" s="765">
        <v>119</v>
      </c>
      <c r="F338" s="764" t="s">
        <v>212</v>
      </c>
      <c r="G338" s="1070"/>
      <c r="H338" s="1070"/>
      <c r="I338" s="1070"/>
      <c r="J338" s="1070"/>
      <c r="K338" s="1076"/>
      <c r="L338" s="1078"/>
      <c r="M338" s="806">
        <v>-3</v>
      </c>
      <c r="N338" s="1105"/>
      <c r="O338" s="765" t="s">
        <v>286</v>
      </c>
      <c r="P338" s="824">
        <v>17</v>
      </c>
      <c r="Q338" s="765">
        <v>124.5</v>
      </c>
      <c r="R338" s="764" t="s">
        <v>212</v>
      </c>
      <c r="S338" s="1070"/>
      <c r="T338" s="1070"/>
      <c r="U338" s="1070"/>
      <c r="V338" s="1070"/>
      <c r="W338" s="1076"/>
      <c r="X338" s="1078"/>
      <c r="Y338" s="806">
        <v>5</v>
      </c>
      <c r="Z338" s="1108"/>
      <c r="AA338" s="765" t="s">
        <v>279</v>
      </c>
      <c r="AB338" s="832">
        <v>7</v>
      </c>
      <c r="AC338" s="765">
        <v>118</v>
      </c>
      <c r="AD338" s="764" t="s">
        <v>277</v>
      </c>
      <c r="AE338" s="1089"/>
      <c r="AF338" s="1070"/>
      <c r="AG338" s="1070"/>
      <c r="AH338" s="1070"/>
      <c r="AI338" s="1076"/>
      <c r="AJ338" s="1078"/>
      <c r="AK338" s="806"/>
      <c r="AL338" s="1096"/>
      <c r="AM338" s="765"/>
      <c r="AN338" s="781"/>
      <c r="AO338" s="765"/>
      <c r="AP338" s="764"/>
      <c r="AQ338" s="1070"/>
      <c r="AR338" s="1070"/>
      <c r="AS338" s="1070"/>
      <c r="AT338" s="1070"/>
      <c r="AU338" s="1076"/>
      <c r="AV338" s="1078"/>
      <c r="AX338" s="728">
        <v>10</v>
      </c>
      <c r="AY338" s="577" t="s">
        <v>315</v>
      </c>
      <c r="AZ338" s="200">
        <v>18</v>
      </c>
      <c r="BA338" s="1087"/>
    </row>
    <row r="339" spans="1:53" ht="15" x14ac:dyDescent="0.2">
      <c r="A339" s="817">
        <v>0.5</v>
      </c>
      <c r="B339" s="1102"/>
      <c r="C339" s="783" t="s">
        <v>284</v>
      </c>
      <c r="D339" s="821">
        <v>63</v>
      </c>
      <c r="E339" s="783">
        <v>121.5</v>
      </c>
      <c r="F339" s="785" t="s">
        <v>212</v>
      </c>
      <c r="G339" s="1070"/>
      <c r="H339" s="1070"/>
      <c r="I339" s="1070"/>
      <c r="J339" s="1070"/>
      <c r="K339" s="1076"/>
      <c r="L339" s="1078"/>
      <c r="M339" s="805"/>
      <c r="N339" s="1105"/>
      <c r="O339" s="783"/>
      <c r="P339" s="784"/>
      <c r="Q339" s="783"/>
      <c r="R339" s="785"/>
      <c r="S339" s="1070"/>
      <c r="T339" s="1070"/>
      <c r="U339" s="1070"/>
      <c r="V339" s="1070"/>
      <c r="W339" s="1076"/>
      <c r="X339" s="1078"/>
      <c r="Y339" s="806"/>
      <c r="Z339" s="1108"/>
      <c r="AA339" s="783"/>
      <c r="AB339" s="784"/>
      <c r="AC339" s="783"/>
      <c r="AD339" s="785"/>
      <c r="AE339" s="1089"/>
      <c r="AF339" s="1070"/>
      <c r="AG339" s="1070"/>
      <c r="AH339" s="1070"/>
      <c r="AI339" s="1076"/>
      <c r="AJ339" s="1078"/>
      <c r="AK339" s="806"/>
      <c r="AL339" s="1096"/>
      <c r="AM339" s="783"/>
      <c r="AN339" s="784"/>
      <c r="AO339" s="783"/>
      <c r="AP339" s="785"/>
      <c r="AQ339" s="1070"/>
      <c r="AR339" s="1070"/>
      <c r="AS339" s="1070"/>
      <c r="AT339" s="1070"/>
      <c r="AU339" s="1076"/>
      <c r="AV339" s="1078"/>
      <c r="AX339" s="728">
        <v>11</v>
      </c>
      <c r="AY339" s="577" t="s">
        <v>316</v>
      </c>
      <c r="AZ339" s="200">
        <v>49</v>
      </c>
      <c r="BA339" s="1087"/>
    </row>
    <row r="340" spans="1:53" ht="15.75" thickBot="1" x14ac:dyDescent="0.25">
      <c r="A340" s="817"/>
      <c r="B340" s="1103"/>
      <c r="C340" s="770"/>
      <c r="D340" s="771"/>
      <c r="E340" s="770"/>
      <c r="F340" s="772"/>
      <c r="G340" s="1071"/>
      <c r="H340" s="1071"/>
      <c r="I340" s="1071"/>
      <c r="J340" s="1071"/>
      <c r="K340" s="1077"/>
      <c r="L340" s="1078"/>
      <c r="M340" s="805"/>
      <c r="N340" s="1106"/>
      <c r="O340" s="770"/>
      <c r="P340" s="771"/>
      <c r="Q340" s="770"/>
      <c r="R340" s="772"/>
      <c r="S340" s="1071"/>
      <c r="T340" s="1071"/>
      <c r="U340" s="1071"/>
      <c r="V340" s="1071"/>
      <c r="W340" s="1077"/>
      <c r="X340" s="1078"/>
      <c r="Y340" s="806"/>
      <c r="Z340" s="1109"/>
      <c r="AA340" s="770"/>
      <c r="AB340" s="771"/>
      <c r="AC340" s="770"/>
      <c r="AD340" s="772"/>
      <c r="AE340" s="1110"/>
      <c r="AF340" s="1071"/>
      <c r="AG340" s="1071"/>
      <c r="AH340" s="1071"/>
      <c r="AI340" s="1077"/>
      <c r="AJ340" s="1078"/>
      <c r="AK340" s="806"/>
      <c r="AL340" s="1097"/>
      <c r="AM340" s="770"/>
      <c r="AN340" s="771"/>
      <c r="AO340" s="770"/>
      <c r="AP340" s="772"/>
      <c r="AQ340" s="1071"/>
      <c r="AR340" s="1071"/>
      <c r="AS340" s="1071"/>
      <c r="AT340" s="1071"/>
      <c r="AU340" s="1077"/>
      <c r="AV340" s="1078"/>
      <c r="AX340" s="728">
        <v>12</v>
      </c>
      <c r="AY340" s="577" t="s">
        <v>317</v>
      </c>
      <c r="AZ340" s="200">
        <v>57</v>
      </c>
      <c r="BA340" s="1087"/>
    </row>
    <row r="341" spans="1:53" ht="15" x14ac:dyDescent="0.2">
      <c r="A341" s="817">
        <v>3.41</v>
      </c>
      <c r="B341" s="1176">
        <v>4</v>
      </c>
      <c r="C341" s="760" t="s">
        <v>293</v>
      </c>
      <c r="D341" s="788">
        <v>360</v>
      </c>
      <c r="E341" s="760">
        <v>123</v>
      </c>
      <c r="F341" s="758" t="s">
        <v>269</v>
      </c>
      <c r="G341" s="1069">
        <v>594</v>
      </c>
      <c r="H341" s="1069">
        <v>123</v>
      </c>
      <c r="I341" s="1069">
        <v>57</v>
      </c>
      <c r="J341" s="1069"/>
      <c r="K341" s="1075">
        <v>135</v>
      </c>
      <c r="L341" s="1078">
        <f>G341-(D341+D342+D343+D344)</f>
        <v>0</v>
      </c>
      <c r="M341" s="805">
        <v>0.19</v>
      </c>
      <c r="N341" s="1179">
        <v>4</v>
      </c>
      <c r="O341" s="760" t="s">
        <v>287</v>
      </c>
      <c r="P341" s="807">
        <v>437</v>
      </c>
      <c r="Q341" s="760">
        <v>121</v>
      </c>
      <c r="R341" s="758" t="s">
        <v>269</v>
      </c>
      <c r="S341" s="1069">
        <v>594</v>
      </c>
      <c r="T341" s="1069">
        <v>121</v>
      </c>
      <c r="U341" s="1069">
        <v>57</v>
      </c>
      <c r="V341" s="1069"/>
      <c r="W341" s="1075">
        <v>135</v>
      </c>
      <c r="X341" s="1078">
        <f>S341-(P341+P342+P343+P344)</f>
        <v>0</v>
      </c>
      <c r="Y341" s="806">
        <v>-2</v>
      </c>
      <c r="Z341" s="1082">
        <v>4</v>
      </c>
      <c r="AA341" s="760" t="s">
        <v>298</v>
      </c>
      <c r="AB341" s="840">
        <v>492</v>
      </c>
      <c r="AC341" s="760">
        <v>120.5</v>
      </c>
      <c r="AD341" s="758" t="s">
        <v>276</v>
      </c>
      <c r="AE341" s="1069">
        <v>492</v>
      </c>
      <c r="AF341" s="1069">
        <v>120.5</v>
      </c>
      <c r="AG341" s="1069">
        <v>47</v>
      </c>
      <c r="AH341" s="1069"/>
      <c r="AI341" s="1075"/>
      <c r="AJ341" s="1078">
        <f>AE341-(AB341+AB342+AB343+AB344)</f>
        <v>0</v>
      </c>
      <c r="AK341" s="806">
        <v>-2</v>
      </c>
      <c r="AL341" s="1090">
        <v>4</v>
      </c>
      <c r="AM341" s="760" t="s">
        <v>303</v>
      </c>
      <c r="AN341" s="789">
        <v>515</v>
      </c>
      <c r="AO341" s="760">
        <v>120</v>
      </c>
      <c r="AP341" s="758" t="s">
        <v>276</v>
      </c>
      <c r="AQ341" s="1069">
        <v>515</v>
      </c>
      <c r="AR341" s="1069">
        <v>120</v>
      </c>
      <c r="AS341" s="1069">
        <v>49</v>
      </c>
      <c r="AT341" s="1069"/>
      <c r="AU341" s="1075"/>
      <c r="AV341" s="1078">
        <f>AQ341-(AN341+AN342+AN343+AN344)</f>
        <v>0</v>
      </c>
      <c r="AX341" s="728">
        <v>13</v>
      </c>
      <c r="AY341" s="577" t="s">
        <v>318</v>
      </c>
      <c r="AZ341" s="200">
        <v>57</v>
      </c>
      <c r="BA341" s="1087"/>
    </row>
    <row r="342" spans="1:53" ht="15" x14ac:dyDescent="0.2">
      <c r="A342" s="817">
        <v>1.5</v>
      </c>
      <c r="B342" s="1177"/>
      <c r="C342" s="765" t="s">
        <v>284</v>
      </c>
      <c r="D342" s="822">
        <v>106</v>
      </c>
      <c r="E342" s="765">
        <v>121.5</v>
      </c>
      <c r="F342" s="764" t="s">
        <v>277</v>
      </c>
      <c r="G342" s="1070"/>
      <c r="H342" s="1070"/>
      <c r="I342" s="1070"/>
      <c r="J342" s="1070"/>
      <c r="K342" s="1076"/>
      <c r="L342" s="1078"/>
      <c r="M342" s="806">
        <v>0.5</v>
      </c>
      <c r="N342" s="1180"/>
      <c r="O342" s="764" t="s">
        <v>289</v>
      </c>
      <c r="P342" s="809">
        <v>157</v>
      </c>
      <c r="Q342" s="765">
        <v>120.5</v>
      </c>
      <c r="R342" s="764" t="s">
        <v>292</v>
      </c>
      <c r="S342" s="1070"/>
      <c r="T342" s="1070"/>
      <c r="U342" s="1070"/>
      <c r="V342" s="1070"/>
      <c r="W342" s="1076"/>
      <c r="X342" s="1078"/>
      <c r="Y342" s="806"/>
      <c r="Z342" s="1083"/>
      <c r="AA342" s="765"/>
      <c r="AB342" s="765"/>
      <c r="AC342" s="765"/>
      <c r="AD342" s="764"/>
      <c r="AE342" s="1070"/>
      <c r="AF342" s="1070"/>
      <c r="AG342" s="1070"/>
      <c r="AH342" s="1070"/>
      <c r="AI342" s="1076"/>
      <c r="AJ342" s="1078"/>
      <c r="AK342" s="806"/>
      <c r="AL342" s="1091"/>
      <c r="AM342" s="765"/>
      <c r="AN342" s="781"/>
      <c r="AO342" s="765"/>
      <c r="AP342" s="764"/>
      <c r="AQ342" s="1070"/>
      <c r="AR342" s="1070"/>
      <c r="AS342" s="1070"/>
      <c r="AT342" s="1070"/>
      <c r="AU342" s="1076"/>
      <c r="AV342" s="1078"/>
      <c r="AX342" s="728">
        <v>14</v>
      </c>
      <c r="AY342" s="577" t="s">
        <v>319</v>
      </c>
      <c r="AZ342" s="200">
        <v>47</v>
      </c>
      <c r="BA342" s="1087"/>
    </row>
    <row r="343" spans="1:53" ht="15" x14ac:dyDescent="0.2">
      <c r="A343" s="817">
        <v>1.5</v>
      </c>
      <c r="B343" s="1177"/>
      <c r="C343" s="783" t="s">
        <v>294</v>
      </c>
      <c r="D343" s="826">
        <v>128</v>
      </c>
      <c r="E343" s="783">
        <v>123</v>
      </c>
      <c r="F343" s="785" t="s">
        <v>277</v>
      </c>
      <c r="G343" s="1070"/>
      <c r="H343" s="1070"/>
      <c r="I343" s="1070"/>
      <c r="J343" s="1070"/>
      <c r="K343" s="1076"/>
      <c r="L343" s="1078"/>
      <c r="M343" s="805"/>
      <c r="N343" s="1180"/>
      <c r="O343" s="783"/>
      <c r="P343" s="784"/>
      <c r="Q343" s="783"/>
      <c r="R343" s="785"/>
      <c r="S343" s="1070"/>
      <c r="T343" s="1070"/>
      <c r="U343" s="1070"/>
      <c r="V343" s="1070"/>
      <c r="W343" s="1076"/>
      <c r="X343" s="1078"/>
      <c r="Y343" s="806"/>
      <c r="Z343" s="1083"/>
      <c r="AA343" s="783"/>
      <c r="AB343" s="784"/>
      <c r="AC343" s="783"/>
      <c r="AD343" s="785"/>
      <c r="AE343" s="1070"/>
      <c r="AF343" s="1070"/>
      <c r="AG343" s="1070"/>
      <c r="AH343" s="1070"/>
      <c r="AI343" s="1076"/>
      <c r="AJ343" s="1078"/>
      <c r="AK343" s="806"/>
      <c r="AL343" s="1091"/>
      <c r="AM343" s="783"/>
      <c r="AN343" s="784"/>
      <c r="AO343" s="783"/>
      <c r="AP343" s="785"/>
      <c r="AQ343" s="1070"/>
      <c r="AR343" s="1070"/>
      <c r="AS343" s="1070"/>
      <c r="AT343" s="1070"/>
      <c r="AU343" s="1076"/>
      <c r="AV343" s="1078"/>
      <c r="AX343" s="728">
        <v>15</v>
      </c>
      <c r="AY343" s="577" t="s">
        <v>320</v>
      </c>
      <c r="AZ343" s="200">
        <v>18</v>
      </c>
      <c r="BA343" s="1087"/>
    </row>
    <row r="344" spans="1:53" ht="15.75" thickBot="1" x14ac:dyDescent="0.25">
      <c r="A344" s="817"/>
      <c r="B344" s="1178"/>
      <c r="C344" s="770"/>
      <c r="D344" s="771"/>
      <c r="E344" s="770"/>
      <c r="F344" s="772"/>
      <c r="G344" s="1071"/>
      <c r="H344" s="1071"/>
      <c r="I344" s="1071"/>
      <c r="J344" s="1071"/>
      <c r="K344" s="1077"/>
      <c r="L344" s="1078"/>
      <c r="M344" s="805"/>
      <c r="N344" s="1181"/>
      <c r="O344" s="770"/>
      <c r="P344" s="771"/>
      <c r="Q344" s="770"/>
      <c r="R344" s="772"/>
      <c r="S344" s="1071"/>
      <c r="T344" s="1071"/>
      <c r="U344" s="1071"/>
      <c r="V344" s="1071"/>
      <c r="W344" s="1077"/>
      <c r="X344" s="1078"/>
      <c r="Y344" s="806"/>
      <c r="Z344" s="1084"/>
      <c r="AA344" s="770"/>
      <c r="AB344" s="771"/>
      <c r="AC344" s="770"/>
      <c r="AD344" s="772"/>
      <c r="AE344" s="1071"/>
      <c r="AF344" s="1071"/>
      <c r="AG344" s="1071"/>
      <c r="AH344" s="1071"/>
      <c r="AI344" s="1077"/>
      <c r="AJ344" s="1078"/>
      <c r="AK344" s="806"/>
      <c r="AL344" s="1092"/>
      <c r="AM344" s="770"/>
      <c r="AN344" s="771"/>
      <c r="AO344" s="770"/>
      <c r="AP344" s="772"/>
      <c r="AQ344" s="1071"/>
      <c r="AR344" s="1071"/>
      <c r="AS344" s="1071"/>
      <c r="AT344" s="1071"/>
      <c r="AU344" s="1077"/>
      <c r="AV344" s="1078"/>
      <c r="AX344" s="728">
        <v>16</v>
      </c>
      <c r="AY344" s="577" t="s">
        <v>321</v>
      </c>
      <c r="AZ344" s="200">
        <v>57</v>
      </c>
      <c r="BA344" s="1087"/>
    </row>
    <row r="345" spans="1:53" ht="15" x14ac:dyDescent="0.2">
      <c r="A345" s="817">
        <v>1.2</v>
      </c>
      <c r="B345" s="1173">
        <v>5</v>
      </c>
      <c r="C345" s="760" t="s">
        <v>290</v>
      </c>
      <c r="D345" s="790">
        <v>187</v>
      </c>
      <c r="E345" s="760">
        <v>125.5</v>
      </c>
      <c r="F345" s="758" t="s">
        <v>276</v>
      </c>
      <c r="G345" s="1069">
        <v>593</v>
      </c>
      <c r="H345" s="1069">
        <v>124.4</v>
      </c>
      <c r="I345" s="1069">
        <v>57</v>
      </c>
      <c r="J345" s="1072"/>
      <c r="K345" s="1075">
        <v>135</v>
      </c>
      <c r="L345" s="1078">
        <f>G345-(D345+D346+D347+D348)</f>
        <v>0</v>
      </c>
      <c r="M345" s="805">
        <v>3.67</v>
      </c>
      <c r="N345" s="1079">
        <v>5</v>
      </c>
      <c r="O345" s="760" t="s">
        <v>288</v>
      </c>
      <c r="P345" s="811">
        <v>378</v>
      </c>
      <c r="Q345" s="760">
        <v>118.5</v>
      </c>
      <c r="R345" s="758" t="s">
        <v>269</v>
      </c>
      <c r="S345" s="1069">
        <v>593</v>
      </c>
      <c r="T345" s="1069">
        <v>119.5</v>
      </c>
      <c r="U345" s="1069">
        <v>57</v>
      </c>
      <c r="V345" s="1072"/>
      <c r="W345" s="1075">
        <v>135</v>
      </c>
      <c r="X345" s="1078">
        <f>S345-(P345+P346+P347+P348)</f>
        <v>0</v>
      </c>
      <c r="Y345" s="806">
        <v>2</v>
      </c>
      <c r="Z345" s="1085">
        <v>5</v>
      </c>
      <c r="AA345" s="760" t="s">
        <v>297</v>
      </c>
      <c r="AB345" s="837">
        <v>182</v>
      </c>
      <c r="AC345" s="760">
        <v>120</v>
      </c>
      <c r="AD345" s="758" t="s">
        <v>270</v>
      </c>
      <c r="AE345" s="1069">
        <v>492</v>
      </c>
      <c r="AF345" s="1069">
        <v>120</v>
      </c>
      <c r="AG345" s="1069">
        <v>47</v>
      </c>
      <c r="AH345" s="1072"/>
      <c r="AI345" s="1075"/>
      <c r="AJ345" s="1078">
        <f>AE345-(AB345+AB346+AB347+AB348)</f>
        <v>0</v>
      </c>
      <c r="AK345" s="806">
        <v>1</v>
      </c>
      <c r="AL345" s="1093">
        <v>5</v>
      </c>
      <c r="AM345" s="778" t="s">
        <v>302</v>
      </c>
      <c r="AN345" s="849">
        <v>142</v>
      </c>
      <c r="AO345" s="778">
        <v>121</v>
      </c>
      <c r="AP345" s="779" t="s">
        <v>276</v>
      </c>
      <c r="AQ345" s="1088">
        <v>515</v>
      </c>
      <c r="AR345" s="1088">
        <v>121</v>
      </c>
      <c r="AS345" s="1069">
        <v>49</v>
      </c>
      <c r="AT345" s="1072"/>
      <c r="AU345" s="1075"/>
      <c r="AV345" s="1078">
        <f>AQ345-(AN345+AN346+AN347+AN348)</f>
        <v>0</v>
      </c>
      <c r="AX345" s="728">
        <v>17</v>
      </c>
      <c r="AY345" s="577" t="s">
        <v>322</v>
      </c>
      <c r="AZ345" s="200">
        <v>49</v>
      </c>
      <c r="BA345" s="1087"/>
    </row>
    <row r="346" spans="1:53" ht="15" x14ac:dyDescent="0.2">
      <c r="A346" s="817">
        <v>-0.5</v>
      </c>
      <c r="B346" s="1174"/>
      <c r="C346" s="765" t="s">
        <v>294</v>
      </c>
      <c r="D346" s="791">
        <v>406</v>
      </c>
      <c r="E346" s="765">
        <v>123</v>
      </c>
      <c r="F346" s="785" t="s">
        <v>276</v>
      </c>
      <c r="G346" s="1070"/>
      <c r="H346" s="1070"/>
      <c r="I346" s="1070"/>
      <c r="J346" s="1073"/>
      <c r="K346" s="1076"/>
      <c r="L346" s="1078"/>
      <c r="M346" s="806">
        <v>4.5</v>
      </c>
      <c r="N346" s="1080"/>
      <c r="O346" s="765" t="s">
        <v>282</v>
      </c>
      <c r="P346" s="812">
        <v>33</v>
      </c>
      <c r="Q346" s="765">
        <v>119</v>
      </c>
      <c r="R346" s="785" t="s">
        <v>270</v>
      </c>
      <c r="S346" s="1070"/>
      <c r="T346" s="1070"/>
      <c r="U346" s="1070"/>
      <c r="V346" s="1073"/>
      <c r="W346" s="1076"/>
      <c r="X346" s="1078"/>
      <c r="Y346" s="806">
        <v>0</v>
      </c>
      <c r="Z346" s="1086"/>
      <c r="AA346" s="765" t="s">
        <v>298</v>
      </c>
      <c r="AB346" s="838">
        <v>153</v>
      </c>
      <c r="AC346" s="765">
        <v>120.5</v>
      </c>
      <c r="AD346" s="785" t="s">
        <v>299</v>
      </c>
      <c r="AE346" s="1070"/>
      <c r="AF346" s="1070"/>
      <c r="AG346" s="1070"/>
      <c r="AH346" s="1073"/>
      <c r="AI346" s="1076"/>
      <c r="AJ346" s="1078"/>
      <c r="AK346" s="806">
        <v>1</v>
      </c>
      <c r="AL346" s="1094"/>
      <c r="AM346" s="781" t="s">
        <v>303</v>
      </c>
      <c r="AN346" s="850">
        <v>55</v>
      </c>
      <c r="AO346" s="781">
        <v>120</v>
      </c>
      <c r="AP346" s="792" t="s">
        <v>270</v>
      </c>
      <c r="AQ346" s="1089"/>
      <c r="AR346" s="1089"/>
      <c r="AS346" s="1070"/>
      <c r="AT346" s="1073"/>
      <c r="AU346" s="1076"/>
      <c r="AV346" s="1078"/>
      <c r="AX346" s="728">
        <v>18</v>
      </c>
      <c r="AY346" s="577" t="s">
        <v>323</v>
      </c>
      <c r="AZ346" s="200">
        <v>47</v>
      </c>
      <c r="BA346" s="1087"/>
    </row>
    <row r="347" spans="1:53" ht="15" x14ac:dyDescent="0.2">
      <c r="A347" s="817"/>
      <c r="B347" s="1174"/>
      <c r="C347" s="783"/>
      <c r="D347" s="783"/>
      <c r="E347" s="783"/>
      <c r="F347" s="785"/>
      <c r="G347" s="1070"/>
      <c r="H347" s="1070"/>
      <c r="I347" s="1070"/>
      <c r="J347" s="1073"/>
      <c r="K347" s="1076"/>
      <c r="L347" s="1078"/>
      <c r="M347" s="806">
        <v>4.5</v>
      </c>
      <c r="N347" s="1080"/>
      <c r="O347" s="783" t="s">
        <v>279</v>
      </c>
      <c r="P347" s="813">
        <v>165</v>
      </c>
      <c r="Q347" s="783">
        <v>118</v>
      </c>
      <c r="R347" s="785" t="s">
        <v>278</v>
      </c>
      <c r="S347" s="1070"/>
      <c r="T347" s="1070"/>
      <c r="U347" s="1070"/>
      <c r="V347" s="1073"/>
      <c r="W347" s="1076"/>
      <c r="X347" s="1078"/>
      <c r="Y347" s="806">
        <v>3</v>
      </c>
      <c r="Z347" s="1086"/>
      <c r="AA347" s="783" t="s">
        <v>279</v>
      </c>
      <c r="AB347" s="839">
        <v>157</v>
      </c>
      <c r="AC347" s="783">
        <v>118</v>
      </c>
      <c r="AD347" s="785" t="s">
        <v>276</v>
      </c>
      <c r="AE347" s="1070"/>
      <c r="AF347" s="1070"/>
      <c r="AG347" s="1070"/>
      <c r="AH347" s="1073"/>
      <c r="AI347" s="1076"/>
      <c r="AJ347" s="1078"/>
      <c r="AK347" s="806">
        <v>2</v>
      </c>
      <c r="AL347" s="1094"/>
      <c r="AM347" s="781" t="s">
        <v>280</v>
      </c>
      <c r="AN347" s="850">
        <v>318</v>
      </c>
      <c r="AO347" s="781">
        <v>120</v>
      </c>
      <c r="AP347" s="792" t="s">
        <v>276</v>
      </c>
      <c r="AQ347" s="1089"/>
      <c r="AR347" s="1089"/>
      <c r="AS347" s="1070"/>
      <c r="AT347" s="1073"/>
      <c r="AU347" s="1076"/>
      <c r="AV347" s="1078"/>
      <c r="AX347" s="728">
        <v>19</v>
      </c>
      <c r="AY347" s="577" t="s">
        <v>324</v>
      </c>
      <c r="AZ347" s="200">
        <v>49</v>
      </c>
      <c r="BA347" s="1087"/>
    </row>
    <row r="348" spans="1:53" ht="15.75" thickBot="1" x14ac:dyDescent="0.25">
      <c r="A348" s="817"/>
      <c r="B348" s="1175"/>
      <c r="C348" s="770"/>
      <c r="D348" s="770"/>
      <c r="E348" s="770"/>
      <c r="F348" s="772"/>
      <c r="G348" s="1071"/>
      <c r="H348" s="1071"/>
      <c r="I348" s="1071"/>
      <c r="J348" s="1074"/>
      <c r="K348" s="1077"/>
      <c r="L348" s="1078"/>
      <c r="M348" s="806">
        <v>3.5</v>
      </c>
      <c r="N348" s="1081"/>
      <c r="O348" s="770" t="s">
        <v>280</v>
      </c>
      <c r="P348" s="814">
        <v>17</v>
      </c>
      <c r="Q348" s="770">
        <v>120</v>
      </c>
      <c r="R348" s="772" t="s">
        <v>270</v>
      </c>
      <c r="S348" s="1071"/>
      <c r="T348" s="1071"/>
      <c r="U348" s="1071"/>
      <c r="V348" s="1074"/>
      <c r="W348" s="1077"/>
      <c r="X348" s="1078"/>
      <c r="Y348" s="806"/>
      <c r="Z348" s="1086"/>
      <c r="AA348" s="783"/>
      <c r="AB348" s="784"/>
      <c r="AC348" s="783"/>
      <c r="AD348" s="785"/>
      <c r="AE348" s="1070"/>
      <c r="AF348" s="1070"/>
      <c r="AG348" s="1070"/>
      <c r="AH348" s="1073"/>
      <c r="AI348" s="1076"/>
      <c r="AJ348" s="1078"/>
      <c r="AK348" s="806"/>
      <c r="AL348" s="1094"/>
      <c r="AM348" s="784"/>
      <c r="AN348" s="784"/>
      <c r="AO348" s="784"/>
      <c r="AP348" s="782"/>
      <c r="AQ348" s="1089"/>
      <c r="AR348" s="1089"/>
      <c r="AS348" s="1070"/>
      <c r="AT348" s="1073"/>
      <c r="AU348" s="1076"/>
      <c r="AV348" s="1078"/>
      <c r="AX348" s="728">
        <v>20</v>
      </c>
      <c r="AY348" s="577" t="s">
        <v>325</v>
      </c>
      <c r="AZ348" s="200">
        <v>18</v>
      </c>
      <c r="BA348" s="228" t="s">
        <v>327</v>
      </c>
    </row>
    <row r="349" spans="1:53" ht="15.75" thickBot="1" x14ac:dyDescent="0.25">
      <c r="B349" s="793"/>
      <c r="C349" s="794"/>
      <c r="D349" s="794"/>
      <c r="E349" s="794"/>
      <c r="F349" s="794"/>
      <c r="G349" s="795">
        <f>SUM(G329:G348)</f>
        <v>2567</v>
      </c>
      <c r="H349" s="795"/>
      <c r="I349" s="795">
        <f>SUM(I329:I348)</f>
        <v>246</v>
      </c>
      <c r="J349" s="794"/>
      <c r="K349" s="796"/>
      <c r="L349"/>
      <c r="M349" s="746"/>
      <c r="N349" s="793"/>
      <c r="O349" s="794"/>
      <c r="P349" s="794"/>
      <c r="Q349" s="794"/>
      <c r="R349" s="794"/>
      <c r="S349" s="795">
        <f>SUM(S329:S348)</f>
        <v>2567</v>
      </c>
      <c r="T349" s="795"/>
      <c r="U349" s="795">
        <f>SUM(U329:U348)</f>
        <v>246</v>
      </c>
      <c r="V349" s="794"/>
      <c r="W349" s="796"/>
      <c r="X349"/>
      <c r="Y349" s="746"/>
      <c r="Z349" s="798"/>
      <c r="AA349" s="799"/>
      <c r="AB349" s="795"/>
      <c r="AC349" s="799"/>
      <c r="AD349" s="799"/>
      <c r="AE349" s="801">
        <f>SUM(AE329:AE348)</f>
        <v>2162</v>
      </c>
      <c r="AF349" s="801">
        <f t="shared" ref="AF349:AG349" si="185">SUM(AF329:AF348)</f>
        <v>609</v>
      </c>
      <c r="AG349" s="801">
        <f t="shared" si="185"/>
        <v>206</v>
      </c>
      <c r="AH349" s="799"/>
      <c r="AI349" s="800"/>
      <c r="AJ349" s="746"/>
      <c r="AK349" s="746"/>
      <c r="AL349" s="798"/>
      <c r="AM349" s="799"/>
      <c r="AN349" s="799"/>
      <c r="AO349" s="799"/>
      <c r="AP349" s="799"/>
      <c r="AQ349" s="801">
        <f>SUM(AQ329:AQ348)</f>
        <v>2252</v>
      </c>
      <c r="AR349" s="801">
        <f t="shared" ref="AR349:AS349" si="186">SUM(AR329:AR348)</f>
        <v>611</v>
      </c>
      <c r="AS349" s="801">
        <f t="shared" si="186"/>
        <v>214</v>
      </c>
      <c r="AT349" s="799"/>
      <c r="AU349" s="800"/>
      <c r="AV349" s="746"/>
    </row>
    <row r="351" spans="1:53" s="742" customFormat="1" x14ac:dyDescent="0.2"/>
    <row r="352" spans="1:53" s="854" customFormat="1" x14ac:dyDescent="0.2">
      <c r="B352" s="854">
        <v>120.5</v>
      </c>
      <c r="C352" s="854">
        <v>125.4</v>
      </c>
      <c r="D352" s="854">
        <v>121.5</v>
      </c>
      <c r="E352" s="854">
        <v>123</v>
      </c>
      <c r="F352" s="854">
        <v>124.5</v>
      </c>
      <c r="G352" s="854">
        <v>119.5</v>
      </c>
      <c r="H352" s="854">
        <v>122</v>
      </c>
      <c r="I352" s="854">
        <v>125</v>
      </c>
      <c r="J352" s="854">
        <v>121</v>
      </c>
      <c r="K352" s="854">
        <v>119.5</v>
      </c>
      <c r="L352" s="854">
        <v>125</v>
      </c>
      <c r="M352" s="854">
        <v>120</v>
      </c>
      <c r="N352" s="854">
        <v>123.5</v>
      </c>
      <c r="O352" s="854">
        <v>120.5</v>
      </c>
      <c r="P352" s="854">
        <v>120</v>
      </c>
      <c r="Q352" s="854">
        <v>125.5</v>
      </c>
      <c r="R352" s="854">
        <v>123.5</v>
      </c>
      <c r="S352" s="854">
        <v>121</v>
      </c>
      <c r="T352" s="854">
        <v>120</v>
      </c>
      <c r="U352" s="854">
        <v>121</v>
      </c>
    </row>
    <row r="353" spans="1:25" ht="13.5" thickBot="1" x14ac:dyDescent="0.25">
      <c r="B353" s="200">
        <v>2704</v>
      </c>
      <c r="C353" s="200">
        <v>2704</v>
      </c>
      <c r="D353" s="200">
        <v>2704</v>
      </c>
      <c r="E353" s="200">
        <v>2704</v>
      </c>
      <c r="F353" s="200">
        <v>2704</v>
      </c>
      <c r="G353" s="200">
        <v>2704</v>
      </c>
      <c r="H353" s="200">
        <v>2704</v>
      </c>
      <c r="I353" s="200">
        <v>2704</v>
      </c>
      <c r="J353" s="200">
        <v>2704</v>
      </c>
      <c r="K353" s="200">
        <v>2704</v>
      </c>
      <c r="L353" s="200">
        <v>2704</v>
      </c>
      <c r="M353" s="200">
        <v>2704</v>
      </c>
      <c r="N353" s="200">
        <v>2704</v>
      </c>
      <c r="O353" s="200">
        <v>2704</v>
      </c>
      <c r="P353" s="200">
        <v>2704</v>
      </c>
      <c r="Q353" s="200">
        <v>2704</v>
      </c>
      <c r="R353" s="200">
        <v>2704</v>
      </c>
      <c r="S353" s="200">
        <v>2704</v>
      </c>
      <c r="T353" s="200">
        <v>2704</v>
      </c>
      <c r="U353" s="200">
        <v>2704</v>
      </c>
      <c r="V353" s="200">
        <v>2704</v>
      </c>
    </row>
    <row r="354" spans="1:25" ht="13.5" thickBot="1" x14ac:dyDescent="0.25">
      <c r="A354" s="745" t="s">
        <v>328</v>
      </c>
      <c r="B354" s="1062" t="s">
        <v>53</v>
      </c>
      <c r="C354" s="1063"/>
      <c r="D354" s="1063"/>
      <c r="E354" s="1063"/>
      <c r="F354" s="1064"/>
      <c r="G354" s="1065" t="s">
        <v>140</v>
      </c>
      <c r="H354" s="1065"/>
      <c r="I354" s="1065"/>
      <c r="J354" s="1065"/>
      <c r="K354" s="1065"/>
      <c r="L354" s="1066" t="s">
        <v>63</v>
      </c>
      <c r="M354" s="1067"/>
      <c r="N354" s="1067"/>
      <c r="O354" s="1067"/>
      <c r="P354" s="1068"/>
      <c r="Q354" s="1065" t="s">
        <v>64</v>
      </c>
      <c r="R354" s="1065"/>
      <c r="S354" s="1065"/>
      <c r="T354" s="1065"/>
      <c r="U354" s="1065"/>
      <c r="V354" s="856" t="s">
        <v>55</v>
      </c>
      <c r="W354" s="742"/>
      <c r="X354" s="742"/>
      <c r="Y354" s="742"/>
    </row>
    <row r="355" spans="1:25" x14ac:dyDescent="0.2">
      <c r="A355" s="231" t="s">
        <v>54</v>
      </c>
      <c r="B355" s="324">
        <v>1</v>
      </c>
      <c r="C355" s="325">
        <v>2</v>
      </c>
      <c r="D355" s="325">
        <v>3</v>
      </c>
      <c r="E355" s="325">
        <v>4</v>
      </c>
      <c r="F355" s="859">
        <v>5</v>
      </c>
      <c r="G355" s="379">
        <v>1</v>
      </c>
      <c r="H355" s="743">
        <v>2</v>
      </c>
      <c r="I355" s="743">
        <v>3</v>
      </c>
      <c r="J355" s="743">
        <v>4</v>
      </c>
      <c r="K355" s="322">
        <v>5</v>
      </c>
      <c r="L355" s="218">
        <v>1</v>
      </c>
      <c r="M355" s="855">
        <v>2</v>
      </c>
      <c r="N355" s="855">
        <v>3</v>
      </c>
      <c r="O355" s="855">
        <v>4</v>
      </c>
      <c r="P355" s="219">
        <v>5</v>
      </c>
      <c r="Q355" s="379">
        <v>1</v>
      </c>
      <c r="R355" s="743">
        <v>2</v>
      </c>
      <c r="S355" s="743">
        <v>3</v>
      </c>
      <c r="T355" s="743">
        <v>4</v>
      </c>
      <c r="U355" s="322">
        <v>5</v>
      </c>
      <c r="V355" s="344">
        <v>660</v>
      </c>
      <c r="W355" s="742"/>
      <c r="X355" s="742"/>
      <c r="Y355" s="742"/>
    </row>
    <row r="356" spans="1:25" x14ac:dyDescent="0.2">
      <c r="A356" s="236" t="s">
        <v>3</v>
      </c>
      <c r="B356" s="237">
        <v>2870</v>
      </c>
      <c r="C356" s="238">
        <v>2870</v>
      </c>
      <c r="D356" s="238">
        <v>2870</v>
      </c>
      <c r="E356" s="238">
        <v>2870</v>
      </c>
      <c r="F356" s="858">
        <v>2870</v>
      </c>
      <c r="G356" s="240">
        <v>2870</v>
      </c>
      <c r="H356" s="238">
        <v>2870</v>
      </c>
      <c r="I356" s="238">
        <v>2870</v>
      </c>
      <c r="J356" s="238">
        <v>2870</v>
      </c>
      <c r="K356" s="314">
        <v>2870</v>
      </c>
      <c r="L356" s="237">
        <v>2870</v>
      </c>
      <c r="M356" s="238">
        <v>2870</v>
      </c>
      <c r="N356" s="238">
        <v>2870</v>
      </c>
      <c r="O356" s="238">
        <v>2870</v>
      </c>
      <c r="P356" s="239">
        <v>2870</v>
      </c>
      <c r="Q356" s="240">
        <v>2870</v>
      </c>
      <c r="R356" s="238">
        <v>2870</v>
      </c>
      <c r="S356" s="238">
        <v>2870</v>
      </c>
      <c r="T356" s="238">
        <v>2870</v>
      </c>
      <c r="U356" s="314">
        <v>2870</v>
      </c>
      <c r="V356" s="421">
        <v>2870</v>
      </c>
      <c r="W356" s="328"/>
      <c r="X356" s="329"/>
      <c r="Y356" s="329"/>
    </row>
    <row r="357" spans="1:25" x14ac:dyDescent="0.2">
      <c r="A357" s="242" t="s">
        <v>6</v>
      </c>
      <c r="B357" s="243">
        <v>2847</v>
      </c>
      <c r="C357" s="244">
        <v>2889</v>
      </c>
      <c r="D357" s="244">
        <v>2688</v>
      </c>
      <c r="E357" s="244">
        <v>2883</v>
      </c>
      <c r="F357" s="245">
        <v>2817</v>
      </c>
      <c r="G357" s="246">
        <v>3004</v>
      </c>
      <c r="H357" s="244">
        <v>2908</v>
      </c>
      <c r="I357" s="244">
        <v>2791</v>
      </c>
      <c r="J357" s="244">
        <v>2837</v>
      </c>
      <c r="K357" s="287">
        <v>2962</v>
      </c>
      <c r="L357" s="243">
        <v>2782</v>
      </c>
      <c r="M357" s="244">
        <v>2793</v>
      </c>
      <c r="N357" s="244">
        <v>3035</v>
      </c>
      <c r="O357" s="244">
        <v>2795</v>
      </c>
      <c r="P357" s="245">
        <v>2965</v>
      </c>
      <c r="Q357" s="246">
        <v>2816</v>
      </c>
      <c r="R357" s="244">
        <v>2949</v>
      </c>
      <c r="S357" s="244">
        <v>2719</v>
      </c>
      <c r="T357" s="244">
        <v>2897</v>
      </c>
      <c r="U357" s="287">
        <v>2899</v>
      </c>
      <c r="V357" s="335">
        <v>2872</v>
      </c>
      <c r="W357" s="742"/>
      <c r="X357" s="329"/>
      <c r="Y357" s="329"/>
    </row>
    <row r="358" spans="1:25" x14ac:dyDescent="0.2">
      <c r="A358" s="231" t="s">
        <v>7</v>
      </c>
      <c r="B358" s="247">
        <v>90</v>
      </c>
      <c r="C358" s="248">
        <v>77.5</v>
      </c>
      <c r="D358" s="248">
        <v>80</v>
      </c>
      <c r="E358" s="248">
        <v>82.5</v>
      </c>
      <c r="F358" s="524">
        <v>77.5</v>
      </c>
      <c r="G358" s="250">
        <v>75</v>
      </c>
      <c r="H358" s="248">
        <v>82.5</v>
      </c>
      <c r="I358" s="248">
        <v>73.3</v>
      </c>
      <c r="J358" s="248">
        <v>80</v>
      </c>
      <c r="K358" s="288">
        <v>82.5</v>
      </c>
      <c r="L358" s="247">
        <v>68.599999999999994</v>
      </c>
      <c r="M358" s="248">
        <v>68.599999999999994</v>
      </c>
      <c r="N358" s="248">
        <v>73.3</v>
      </c>
      <c r="O358" s="248">
        <v>77.099999999999994</v>
      </c>
      <c r="P358" s="249">
        <v>77.099999999999994</v>
      </c>
      <c r="Q358" s="250">
        <v>68.599999999999994</v>
      </c>
      <c r="R358" s="248">
        <v>82.9</v>
      </c>
      <c r="S358" s="248">
        <v>80</v>
      </c>
      <c r="T358" s="248">
        <v>74.3</v>
      </c>
      <c r="U358" s="288">
        <v>62.9</v>
      </c>
      <c r="V358" s="251">
        <v>75.8</v>
      </c>
      <c r="W358" s="525"/>
      <c r="X358" s="210"/>
      <c r="Y358" s="210"/>
    </row>
    <row r="359" spans="1:25" x14ac:dyDescent="0.2">
      <c r="A359" s="231" t="s">
        <v>8</v>
      </c>
      <c r="B359" s="252">
        <v>6.2E-2</v>
      </c>
      <c r="C359" s="253">
        <v>9.1999999999999998E-2</v>
      </c>
      <c r="D359" s="253">
        <v>7.6999999999999999E-2</v>
      </c>
      <c r="E359" s="253">
        <v>7.1999999999999995E-2</v>
      </c>
      <c r="F359" s="254">
        <v>0.08</v>
      </c>
      <c r="G359" s="255">
        <v>8.5000000000000006E-2</v>
      </c>
      <c r="H359" s="253">
        <v>6.3E-2</v>
      </c>
      <c r="I359" s="253">
        <v>9.9000000000000005E-2</v>
      </c>
      <c r="J359" s="253">
        <v>0.08</v>
      </c>
      <c r="K359" s="290">
        <v>7.0999999999999994E-2</v>
      </c>
      <c r="L359" s="252">
        <v>8.5000000000000006E-2</v>
      </c>
      <c r="M359" s="253">
        <v>7.9000000000000001E-2</v>
      </c>
      <c r="N359" s="253">
        <v>0.08</v>
      </c>
      <c r="O359" s="253">
        <v>7.5999999999999998E-2</v>
      </c>
      <c r="P359" s="254">
        <v>7.8E-2</v>
      </c>
      <c r="Q359" s="255">
        <v>9.7000000000000003E-2</v>
      </c>
      <c r="R359" s="253">
        <v>7.1999999999999995E-2</v>
      </c>
      <c r="S359" s="253">
        <v>9.5000000000000001E-2</v>
      </c>
      <c r="T359" s="253">
        <v>7.6999999999999999E-2</v>
      </c>
      <c r="U359" s="290">
        <v>0.106</v>
      </c>
      <c r="V359" s="256">
        <v>8.4000000000000005E-2</v>
      </c>
      <c r="W359" s="526"/>
      <c r="X359" s="371"/>
      <c r="Y359" s="371"/>
    </row>
    <row r="360" spans="1:25" x14ac:dyDescent="0.2">
      <c r="A360" s="242" t="s">
        <v>1</v>
      </c>
      <c r="B360" s="257">
        <f>B357/B356*100-100</f>
        <v>-0.80139372822300459</v>
      </c>
      <c r="C360" s="258">
        <f t="shared" ref="C360:U360" si="187">C357/C356*100-100</f>
        <v>0.66202090592335594</v>
      </c>
      <c r="D360" s="258">
        <f t="shared" si="187"/>
        <v>-6.3414634146341342</v>
      </c>
      <c r="E360" s="258">
        <f t="shared" si="187"/>
        <v>0.45296167247386165</v>
      </c>
      <c r="F360" s="259">
        <f t="shared" si="187"/>
        <v>-1.8466898954703908</v>
      </c>
      <c r="G360" s="260">
        <f t="shared" si="187"/>
        <v>4.6689895470383362</v>
      </c>
      <c r="H360" s="258">
        <f t="shared" si="187"/>
        <v>1.3240418118466835</v>
      </c>
      <c r="I360" s="258">
        <f t="shared" si="187"/>
        <v>-2.7526132404181283</v>
      </c>
      <c r="J360" s="258">
        <f t="shared" si="187"/>
        <v>-1.1498257839721191</v>
      </c>
      <c r="K360" s="315">
        <f t="shared" si="187"/>
        <v>3.2055749128919899</v>
      </c>
      <c r="L360" s="257">
        <f t="shared" si="187"/>
        <v>-3.0662020905923271</v>
      </c>
      <c r="M360" s="258">
        <f t="shared" si="187"/>
        <v>-2.6829268292682968</v>
      </c>
      <c r="N360" s="258">
        <f t="shared" si="187"/>
        <v>5.7491289198606381</v>
      </c>
      <c r="O360" s="258">
        <f t="shared" si="187"/>
        <v>-2.6132404181184654</v>
      </c>
      <c r="P360" s="259">
        <f t="shared" si="187"/>
        <v>3.3101045296167371</v>
      </c>
      <c r="Q360" s="260">
        <f t="shared" si="187"/>
        <v>-1.8815331010452923</v>
      </c>
      <c r="R360" s="258">
        <f t="shared" si="187"/>
        <v>2.7526132404181141</v>
      </c>
      <c r="S360" s="258">
        <f t="shared" si="187"/>
        <v>-5.2613240418118465</v>
      </c>
      <c r="T360" s="258">
        <f t="shared" si="187"/>
        <v>0.94076655052263902</v>
      </c>
      <c r="U360" s="315">
        <f t="shared" si="187"/>
        <v>1.0104529616724847</v>
      </c>
      <c r="V360" s="333">
        <f t="shared" ref="V360" si="188">V357/V356*100-100</f>
        <v>6.9686411149817218E-2</v>
      </c>
      <c r="W360" s="742"/>
      <c r="X360" s="371"/>
      <c r="Y360" s="371"/>
    </row>
    <row r="361" spans="1:25" ht="13.5" thickBot="1" x14ac:dyDescent="0.25">
      <c r="A361" s="261" t="s">
        <v>27</v>
      </c>
      <c r="B361" s="220">
        <f t="shared" ref="B361:V361" si="189">B357-B353</f>
        <v>143</v>
      </c>
      <c r="C361" s="221">
        <f t="shared" si="189"/>
        <v>185</v>
      </c>
      <c r="D361" s="221">
        <f t="shared" si="189"/>
        <v>-16</v>
      </c>
      <c r="E361" s="221">
        <f t="shared" si="189"/>
        <v>179</v>
      </c>
      <c r="F361" s="860">
        <f t="shared" si="189"/>
        <v>113</v>
      </c>
      <c r="G361" s="380">
        <f t="shared" si="189"/>
        <v>300</v>
      </c>
      <c r="H361" s="221">
        <f t="shared" si="189"/>
        <v>204</v>
      </c>
      <c r="I361" s="221">
        <f t="shared" si="189"/>
        <v>87</v>
      </c>
      <c r="J361" s="221">
        <f t="shared" si="189"/>
        <v>133</v>
      </c>
      <c r="K361" s="348">
        <f t="shared" si="189"/>
        <v>258</v>
      </c>
      <c r="L361" s="220">
        <f t="shared" si="189"/>
        <v>78</v>
      </c>
      <c r="M361" s="221">
        <f t="shared" si="189"/>
        <v>89</v>
      </c>
      <c r="N361" s="221">
        <f t="shared" si="189"/>
        <v>331</v>
      </c>
      <c r="O361" s="221">
        <f t="shared" si="189"/>
        <v>91</v>
      </c>
      <c r="P361" s="226">
        <f t="shared" si="189"/>
        <v>261</v>
      </c>
      <c r="Q361" s="380">
        <f t="shared" si="189"/>
        <v>112</v>
      </c>
      <c r="R361" s="221">
        <f t="shared" si="189"/>
        <v>245</v>
      </c>
      <c r="S361" s="221">
        <f t="shared" si="189"/>
        <v>15</v>
      </c>
      <c r="T361" s="221">
        <f t="shared" si="189"/>
        <v>193</v>
      </c>
      <c r="U361" s="348">
        <f t="shared" si="189"/>
        <v>195</v>
      </c>
      <c r="V361" s="265">
        <f t="shared" si="189"/>
        <v>168</v>
      </c>
      <c r="W361" s="336"/>
      <c r="X361" s="210"/>
      <c r="Y361" s="371"/>
    </row>
    <row r="362" spans="1:25" x14ac:dyDescent="0.2">
      <c r="A362" s="266" t="s">
        <v>51</v>
      </c>
      <c r="B362" s="362">
        <v>594</v>
      </c>
      <c r="C362" s="321">
        <v>594</v>
      </c>
      <c r="D362" s="321">
        <v>192</v>
      </c>
      <c r="E362" s="321">
        <v>594</v>
      </c>
      <c r="F362" s="530">
        <v>593</v>
      </c>
      <c r="G362" s="378">
        <v>594</v>
      </c>
      <c r="H362" s="268">
        <v>594</v>
      </c>
      <c r="I362" s="268">
        <v>192</v>
      </c>
      <c r="J362" s="268">
        <v>594</v>
      </c>
      <c r="K362" s="323">
        <v>593</v>
      </c>
      <c r="L362" s="267">
        <v>493</v>
      </c>
      <c r="M362" s="268">
        <v>493</v>
      </c>
      <c r="N362" s="268">
        <v>191</v>
      </c>
      <c r="O362" s="268">
        <v>492</v>
      </c>
      <c r="P362" s="269">
        <v>492</v>
      </c>
      <c r="Q362" s="378">
        <v>515</v>
      </c>
      <c r="R362" s="268">
        <v>515</v>
      </c>
      <c r="S362" s="268">
        <v>190</v>
      </c>
      <c r="T362" s="268">
        <v>515</v>
      </c>
      <c r="U362" s="323">
        <v>515</v>
      </c>
      <c r="V362" s="270">
        <f>SUM(B362:U362)</f>
        <v>9545</v>
      </c>
      <c r="W362" s="742" t="s">
        <v>56</v>
      </c>
      <c r="X362" s="271">
        <f>Y319-V362</f>
        <v>247</v>
      </c>
      <c r="Y362" s="292">
        <f>X362/Y319</f>
        <v>2.522467320261438E-2</v>
      </c>
    </row>
    <row r="363" spans="1:25" x14ac:dyDescent="0.2">
      <c r="A363" s="273" t="s">
        <v>28</v>
      </c>
      <c r="B363" s="218">
        <v>125.5</v>
      </c>
      <c r="C363" s="855">
        <v>129.5</v>
      </c>
      <c r="D363" s="855">
        <v>126.5</v>
      </c>
      <c r="E363" s="855">
        <v>128</v>
      </c>
      <c r="F363" s="857">
        <v>129</v>
      </c>
      <c r="G363" s="379">
        <v>124</v>
      </c>
      <c r="H363" s="743">
        <v>126.5</v>
      </c>
      <c r="I363" s="743">
        <v>129.5</v>
      </c>
      <c r="J363" s="743">
        <v>126</v>
      </c>
      <c r="K363" s="322">
        <v>124</v>
      </c>
      <c r="L363" s="218">
        <v>129.5</v>
      </c>
      <c r="M363" s="855">
        <v>125</v>
      </c>
      <c r="N363" s="855">
        <v>127.5</v>
      </c>
      <c r="O363" s="855">
        <v>125.5</v>
      </c>
      <c r="P363" s="219">
        <v>124.5</v>
      </c>
      <c r="Q363" s="379">
        <v>129.5</v>
      </c>
      <c r="R363" s="743">
        <v>127.5</v>
      </c>
      <c r="S363" s="743">
        <v>126</v>
      </c>
      <c r="T363" s="743">
        <v>124.5</v>
      </c>
      <c r="U363" s="322">
        <v>126</v>
      </c>
      <c r="V363" s="222"/>
      <c r="W363" s="742" t="s">
        <v>57</v>
      </c>
      <c r="X363" s="577">
        <v>121.57</v>
      </c>
      <c r="Y363" s="228"/>
    </row>
    <row r="364" spans="1:25" ht="13.5" thickBot="1" x14ac:dyDescent="0.25">
      <c r="A364" s="274" t="s">
        <v>26</v>
      </c>
      <c r="B364" s="216">
        <f>B363-B352</f>
        <v>5</v>
      </c>
      <c r="C364" s="217">
        <f t="shared" ref="C364:U364" si="190">C363-C352</f>
        <v>4.0999999999999943</v>
      </c>
      <c r="D364" s="217">
        <f t="shared" si="190"/>
        <v>5</v>
      </c>
      <c r="E364" s="217">
        <f t="shared" si="190"/>
        <v>5</v>
      </c>
      <c r="F364" s="410">
        <f t="shared" si="190"/>
        <v>4.5</v>
      </c>
      <c r="G364" s="483">
        <f t="shared" si="190"/>
        <v>4.5</v>
      </c>
      <c r="H364" s="217">
        <f t="shared" si="190"/>
        <v>4.5</v>
      </c>
      <c r="I364" s="217">
        <f t="shared" si="190"/>
        <v>4.5</v>
      </c>
      <c r="J364" s="217">
        <f t="shared" si="190"/>
        <v>5</v>
      </c>
      <c r="K364" s="416">
        <f t="shared" si="190"/>
        <v>4.5</v>
      </c>
      <c r="L364" s="216">
        <f t="shared" si="190"/>
        <v>4.5</v>
      </c>
      <c r="M364" s="217">
        <f t="shared" si="190"/>
        <v>5</v>
      </c>
      <c r="N364" s="217">
        <f t="shared" si="190"/>
        <v>4</v>
      </c>
      <c r="O364" s="217">
        <f t="shared" si="190"/>
        <v>5</v>
      </c>
      <c r="P364" s="410">
        <f t="shared" si="190"/>
        <v>4.5</v>
      </c>
      <c r="Q364" s="483">
        <f t="shared" si="190"/>
        <v>4</v>
      </c>
      <c r="R364" s="217">
        <f t="shared" si="190"/>
        <v>4</v>
      </c>
      <c r="S364" s="217">
        <f t="shared" si="190"/>
        <v>5</v>
      </c>
      <c r="T364" s="217">
        <f t="shared" si="190"/>
        <v>4.5</v>
      </c>
      <c r="U364" s="416">
        <f t="shared" si="190"/>
        <v>5</v>
      </c>
      <c r="V364" s="223"/>
      <c r="W364" s="742" t="s">
        <v>57</v>
      </c>
      <c r="X364" s="577">
        <f>X363-AA322</f>
        <v>3.769999999999996</v>
      </c>
      <c r="Y364" s="742"/>
    </row>
    <row r="366" spans="1:25" ht="13.5" thickBot="1" x14ac:dyDescent="0.25"/>
    <row r="367" spans="1:25" ht="13.5" thickBot="1" x14ac:dyDescent="0.25">
      <c r="A367" s="868" t="s">
        <v>332</v>
      </c>
      <c r="B367" s="1062" t="s">
        <v>53</v>
      </c>
      <c r="C367" s="1063"/>
      <c r="D367" s="1063"/>
      <c r="E367" s="1063"/>
      <c r="F367" s="1064"/>
      <c r="G367" s="1065" t="s">
        <v>140</v>
      </c>
      <c r="H367" s="1065"/>
      <c r="I367" s="1065"/>
      <c r="J367" s="1065"/>
      <c r="K367" s="1065"/>
      <c r="L367" s="1066" t="s">
        <v>63</v>
      </c>
      <c r="M367" s="1067"/>
      <c r="N367" s="1067"/>
      <c r="O367" s="1067"/>
      <c r="P367" s="1068"/>
      <c r="Q367" s="1065" t="s">
        <v>64</v>
      </c>
      <c r="R367" s="1065"/>
      <c r="S367" s="1065"/>
      <c r="T367" s="1065"/>
      <c r="U367" s="1065"/>
      <c r="V367" s="866" t="s">
        <v>55</v>
      </c>
      <c r="W367" s="865">
        <v>660</v>
      </c>
      <c r="X367" s="865"/>
      <c r="Y367" s="865"/>
    </row>
    <row r="368" spans="1:25" x14ac:dyDescent="0.2">
      <c r="A368" s="231" t="s">
        <v>54</v>
      </c>
      <c r="B368" s="324">
        <v>1</v>
      </c>
      <c r="C368" s="325">
        <v>2</v>
      </c>
      <c r="D368" s="325">
        <v>3</v>
      </c>
      <c r="E368" s="325">
        <v>4</v>
      </c>
      <c r="F368" s="859">
        <v>5</v>
      </c>
      <c r="G368" s="379">
        <v>1</v>
      </c>
      <c r="H368" s="867">
        <v>2</v>
      </c>
      <c r="I368" s="867">
        <v>3</v>
      </c>
      <c r="J368" s="867">
        <v>4</v>
      </c>
      <c r="K368" s="322">
        <v>5</v>
      </c>
      <c r="L368" s="218">
        <v>1</v>
      </c>
      <c r="M368" s="867">
        <v>2</v>
      </c>
      <c r="N368" s="867">
        <v>3</v>
      </c>
      <c r="O368" s="867">
        <v>4</v>
      </c>
      <c r="P368" s="219">
        <v>5</v>
      </c>
      <c r="Q368" s="379">
        <v>1</v>
      </c>
      <c r="R368" s="867">
        <v>2</v>
      </c>
      <c r="S368" s="867">
        <v>3</v>
      </c>
      <c r="T368" s="867">
        <v>4</v>
      </c>
      <c r="U368" s="322">
        <v>5</v>
      </c>
      <c r="V368" s="344"/>
      <c r="W368" s="865"/>
      <c r="X368" s="865"/>
      <c r="Y368" s="865"/>
    </row>
    <row r="369" spans="1:26" x14ac:dyDescent="0.2">
      <c r="A369" s="236" t="s">
        <v>3</v>
      </c>
      <c r="B369" s="237">
        <v>3060</v>
      </c>
      <c r="C369" s="238">
        <v>3060</v>
      </c>
      <c r="D369" s="238">
        <v>3060</v>
      </c>
      <c r="E369" s="238">
        <v>3060</v>
      </c>
      <c r="F369" s="858">
        <v>3060</v>
      </c>
      <c r="G369" s="240">
        <v>3060</v>
      </c>
      <c r="H369" s="238">
        <v>3060</v>
      </c>
      <c r="I369" s="238">
        <v>3060</v>
      </c>
      <c r="J369" s="238">
        <v>3060</v>
      </c>
      <c r="K369" s="314">
        <v>3060</v>
      </c>
      <c r="L369" s="237">
        <v>3060</v>
      </c>
      <c r="M369" s="238">
        <v>3060</v>
      </c>
      <c r="N369" s="238">
        <v>3060</v>
      </c>
      <c r="O369" s="238">
        <v>3060</v>
      </c>
      <c r="P369" s="239">
        <v>3060</v>
      </c>
      <c r="Q369" s="240">
        <v>3060</v>
      </c>
      <c r="R369" s="238">
        <v>3060</v>
      </c>
      <c r="S369" s="238">
        <v>3060</v>
      </c>
      <c r="T369" s="238">
        <v>3060</v>
      </c>
      <c r="U369" s="314">
        <v>3060</v>
      </c>
      <c r="V369" s="421">
        <v>3060</v>
      </c>
      <c r="W369" s="328"/>
      <c r="X369" s="329"/>
      <c r="Y369" s="329"/>
    </row>
    <row r="370" spans="1:26" x14ac:dyDescent="0.2">
      <c r="A370" s="242" t="s">
        <v>6</v>
      </c>
      <c r="B370" s="243">
        <v>3084</v>
      </c>
      <c r="C370" s="244">
        <v>3065</v>
      </c>
      <c r="D370" s="244">
        <v>2965</v>
      </c>
      <c r="E370" s="244">
        <v>3120</v>
      </c>
      <c r="F370" s="245">
        <v>3045</v>
      </c>
      <c r="G370" s="246">
        <v>3213</v>
      </c>
      <c r="H370" s="244">
        <v>3130</v>
      </c>
      <c r="I370" s="244">
        <v>3055</v>
      </c>
      <c r="J370" s="244">
        <v>3067</v>
      </c>
      <c r="K370" s="287">
        <v>3104</v>
      </c>
      <c r="L370" s="243">
        <v>3029</v>
      </c>
      <c r="M370" s="244">
        <v>3064</v>
      </c>
      <c r="N370" s="244">
        <v>3226</v>
      </c>
      <c r="O370" s="244">
        <v>2969</v>
      </c>
      <c r="P370" s="245">
        <v>3113</v>
      </c>
      <c r="Q370" s="246">
        <v>2992</v>
      </c>
      <c r="R370" s="244">
        <v>3077</v>
      </c>
      <c r="S370" s="244">
        <v>2703</v>
      </c>
      <c r="T370" s="244">
        <v>2963</v>
      </c>
      <c r="U370" s="287">
        <v>3120</v>
      </c>
      <c r="V370" s="335">
        <v>3066</v>
      </c>
      <c r="W370" s="865"/>
      <c r="X370" s="329"/>
      <c r="Y370" s="329"/>
    </row>
    <row r="371" spans="1:26" x14ac:dyDescent="0.2">
      <c r="A371" s="231" t="s">
        <v>7</v>
      </c>
      <c r="B371" s="247">
        <v>87.5</v>
      </c>
      <c r="C371" s="248">
        <v>65</v>
      </c>
      <c r="D371" s="248">
        <v>86.7</v>
      </c>
      <c r="E371" s="248">
        <v>80</v>
      </c>
      <c r="F371" s="524">
        <v>80</v>
      </c>
      <c r="G371" s="250">
        <v>75</v>
      </c>
      <c r="H371" s="248">
        <v>85</v>
      </c>
      <c r="I371" s="248">
        <v>60</v>
      </c>
      <c r="J371" s="248">
        <v>75</v>
      </c>
      <c r="K371" s="288">
        <v>70</v>
      </c>
      <c r="L371" s="247">
        <v>77.099999999999994</v>
      </c>
      <c r="M371" s="248">
        <v>80</v>
      </c>
      <c r="N371" s="248">
        <v>93.3</v>
      </c>
      <c r="O371" s="248">
        <v>77.099999999999994</v>
      </c>
      <c r="P371" s="249">
        <v>77.099999999999994</v>
      </c>
      <c r="Q371" s="250">
        <v>68.599999999999994</v>
      </c>
      <c r="R371" s="248">
        <v>85.7</v>
      </c>
      <c r="S371" s="248">
        <v>100</v>
      </c>
      <c r="T371" s="248">
        <v>65.7</v>
      </c>
      <c r="U371" s="288">
        <v>62.9</v>
      </c>
      <c r="V371" s="251">
        <v>72.900000000000006</v>
      </c>
      <c r="W371" s="525"/>
      <c r="X371" s="210"/>
      <c r="Y371" s="210"/>
    </row>
    <row r="372" spans="1:26" x14ac:dyDescent="0.2">
      <c r="A372" s="231" t="s">
        <v>8</v>
      </c>
      <c r="B372" s="252">
        <v>7.0000000000000007E-2</v>
      </c>
      <c r="C372" s="253">
        <v>9.4E-2</v>
      </c>
      <c r="D372" s="253">
        <v>9.2999999999999999E-2</v>
      </c>
      <c r="E372" s="253">
        <v>0.09</v>
      </c>
      <c r="F372" s="254">
        <v>8.7999999999999995E-2</v>
      </c>
      <c r="G372" s="255">
        <v>8.8999999999999996E-2</v>
      </c>
      <c r="H372" s="253">
        <v>7.6999999999999999E-2</v>
      </c>
      <c r="I372" s="253">
        <v>0.108</v>
      </c>
      <c r="J372" s="253">
        <v>0.08</v>
      </c>
      <c r="K372" s="290">
        <v>8.3000000000000004E-2</v>
      </c>
      <c r="L372" s="252">
        <v>8.4000000000000005E-2</v>
      </c>
      <c r="M372" s="253">
        <v>7.6999999999999999E-2</v>
      </c>
      <c r="N372" s="253">
        <v>0.66600000000000004</v>
      </c>
      <c r="O372" s="253">
        <v>8.3000000000000004E-2</v>
      </c>
      <c r="P372" s="254">
        <v>7.6999999999999999E-2</v>
      </c>
      <c r="Q372" s="255">
        <v>0.105</v>
      </c>
      <c r="R372" s="253">
        <v>7.0999999999999994E-2</v>
      </c>
      <c r="S372" s="253">
        <v>4.2999999999999997E-2</v>
      </c>
      <c r="T372" s="253">
        <v>9.2999999999999999E-2</v>
      </c>
      <c r="U372" s="290">
        <v>0.10100000000000001</v>
      </c>
      <c r="V372" s="256">
        <v>8.8999999999999996E-2</v>
      </c>
      <c r="W372" s="526"/>
      <c r="X372" s="371"/>
      <c r="Y372" s="371"/>
    </row>
    <row r="373" spans="1:26" x14ac:dyDescent="0.2">
      <c r="A373" s="242" t="s">
        <v>1</v>
      </c>
      <c r="B373" s="257">
        <f>B370/B369*100-100</f>
        <v>0.78431372549019329</v>
      </c>
      <c r="C373" s="258">
        <f t="shared" ref="C373:V373" si="191">C370/C369*100-100</f>
        <v>0.16339869281046049</v>
      </c>
      <c r="D373" s="258">
        <f t="shared" si="191"/>
        <v>-3.1045751633986924</v>
      </c>
      <c r="E373" s="258">
        <f t="shared" si="191"/>
        <v>1.9607843137254832</v>
      </c>
      <c r="F373" s="259">
        <f t="shared" si="191"/>
        <v>-0.49019607843136725</v>
      </c>
      <c r="G373" s="260">
        <f t="shared" si="191"/>
        <v>5</v>
      </c>
      <c r="H373" s="258">
        <f t="shared" si="191"/>
        <v>2.28758169934639</v>
      </c>
      <c r="I373" s="258">
        <f t="shared" si="191"/>
        <v>-0.16339869281046049</v>
      </c>
      <c r="J373" s="258">
        <f t="shared" si="191"/>
        <v>0.22875816993463616</v>
      </c>
      <c r="K373" s="315">
        <f t="shared" si="191"/>
        <v>1.437908496732021</v>
      </c>
      <c r="L373" s="257">
        <f t="shared" si="191"/>
        <v>-1.0130718954248294</v>
      </c>
      <c r="M373" s="258">
        <f t="shared" si="191"/>
        <v>0.13071895424836555</v>
      </c>
      <c r="N373" s="258">
        <f t="shared" si="191"/>
        <v>5.4248366013071916</v>
      </c>
      <c r="O373" s="258">
        <f t="shared" si="191"/>
        <v>-2.9738562091503269</v>
      </c>
      <c r="P373" s="259">
        <f t="shared" si="191"/>
        <v>1.7320261437908471</v>
      </c>
      <c r="Q373" s="260">
        <f t="shared" si="191"/>
        <v>-2.2222222222222285</v>
      </c>
      <c r="R373" s="258">
        <f t="shared" si="191"/>
        <v>0.55555555555555713</v>
      </c>
      <c r="S373" s="258">
        <f t="shared" si="191"/>
        <v>-11.666666666666671</v>
      </c>
      <c r="T373" s="258">
        <f t="shared" si="191"/>
        <v>-3.1699346405228823</v>
      </c>
      <c r="U373" s="315">
        <f t="shared" si="191"/>
        <v>1.9607843137254832</v>
      </c>
      <c r="V373" s="333">
        <f t="shared" si="191"/>
        <v>0.19607843137254122</v>
      </c>
      <c r="W373" s="878"/>
      <c r="X373" s="371"/>
      <c r="Y373" s="371"/>
    </row>
    <row r="374" spans="1:26" ht="13.5" thickBot="1" x14ac:dyDescent="0.25">
      <c r="A374" s="261" t="s">
        <v>27</v>
      </c>
      <c r="B374" s="220">
        <f>B370-B357</f>
        <v>237</v>
      </c>
      <c r="C374" s="221">
        <f t="shared" ref="C374:V374" si="192">C370-C357</f>
        <v>176</v>
      </c>
      <c r="D374" s="221">
        <f t="shared" si="192"/>
        <v>277</v>
      </c>
      <c r="E374" s="221">
        <f t="shared" si="192"/>
        <v>237</v>
      </c>
      <c r="F374" s="860">
        <f t="shared" si="192"/>
        <v>228</v>
      </c>
      <c r="G374" s="380">
        <f t="shared" si="192"/>
        <v>209</v>
      </c>
      <c r="H374" s="221">
        <f t="shared" si="192"/>
        <v>222</v>
      </c>
      <c r="I374" s="221">
        <f t="shared" si="192"/>
        <v>264</v>
      </c>
      <c r="J374" s="221">
        <f t="shared" si="192"/>
        <v>230</v>
      </c>
      <c r="K374" s="348">
        <f t="shared" si="192"/>
        <v>142</v>
      </c>
      <c r="L374" s="220">
        <f t="shared" si="192"/>
        <v>247</v>
      </c>
      <c r="M374" s="221">
        <f t="shared" si="192"/>
        <v>271</v>
      </c>
      <c r="N374" s="221">
        <f t="shared" si="192"/>
        <v>191</v>
      </c>
      <c r="O374" s="221">
        <f t="shared" si="192"/>
        <v>174</v>
      </c>
      <c r="P374" s="226">
        <f t="shared" si="192"/>
        <v>148</v>
      </c>
      <c r="Q374" s="380">
        <f t="shared" si="192"/>
        <v>176</v>
      </c>
      <c r="R374" s="221">
        <f t="shared" si="192"/>
        <v>128</v>
      </c>
      <c r="S374" s="874">
        <f t="shared" si="192"/>
        <v>-16</v>
      </c>
      <c r="T374" s="221">
        <f t="shared" si="192"/>
        <v>66</v>
      </c>
      <c r="U374" s="348">
        <f t="shared" si="192"/>
        <v>221</v>
      </c>
      <c r="V374" s="265">
        <f t="shared" si="192"/>
        <v>194</v>
      </c>
      <c r="W374" s="879" t="s">
        <v>340</v>
      </c>
      <c r="X374" s="210"/>
      <c r="Y374" s="371"/>
    </row>
    <row r="375" spans="1:26" x14ac:dyDescent="0.2">
      <c r="A375" s="266" t="s">
        <v>51</v>
      </c>
      <c r="B375" s="362">
        <v>593</v>
      </c>
      <c r="C375" s="321">
        <v>594</v>
      </c>
      <c r="D375" s="321">
        <v>191</v>
      </c>
      <c r="E375" s="321">
        <v>594</v>
      </c>
      <c r="F375" s="530">
        <v>593</v>
      </c>
      <c r="G375" s="378">
        <v>594</v>
      </c>
      <c r="H375" s="268">
        <v>594</v>
      </c>
      <c r="I375" s="268">
        <v>192</v>
      </c>
      <c r="J375" s="268">
        <v>594</v>
      </c>
      <c r="K375" s="323">
        <v>591</v>
      </c>
      <c r="L375" s="267">
        <v>493</v>
      </c>
      <c r="M375" s="268">
        <v>492</v>
      </c>
      <c r="N375" s="268">
        <v>191</v>
      </c>
      <c r="O375" s="268">
        <v>492</v>
      </c>
      <c r="P375" s="269">
        <v>492</v>
      </c>
      <c r="Q375" s="378">
        <v>515</v>
      </c>
      <c r="R375" s="268">
        <v>515</v>
      </c>
      <c r="S375" s="268">
        <v>190</v>
      </c>
      <c r="T375" s="268">
        <v>515</v>
      </c>
      <c r="U375" s="323">
        <v>515</v>
      </c>
      <c r="V375" s="270">
        <f>SUM(B375:U375)</f>
        <v>9540</v>
      </c>
      <c r="W375" s="865" t="s">
        <v>56</v>
      </c>
      <c r="X375" s="271">
        <f>V362-V375</f>
        <v>5</v>
      </c>
      <c r="Y375" s="292">
        <f>X375/V362</f>
        <v>5.2383446830801469E-4</v>
      </c>
    </row>
    <row r="376" spans="1:26" x14ac:dyDescent="0.2">
      <c r="A376" s="273" t="s">
        <v>28</v>
      </c>
      <c r="B376" s="218">
        <v>129</v>
      </c>
      <c r="C376" s="867">
        <v>132.5</v>
      </c>
      <c r="D376" s="867">
        <v>129.5</v>
      </c>
      <c r="E376" s="867">
        <v>131</v>
      </c>
      <c r="F376" s="857">
        <v>132</v>
      </c>
      <c r="G376" s="379">
        <v>128</v>
      </c>
      <c r="H376" s="867">
        <v>130</v>
      </c>
      <c r="I376" s="867">
        <v>132.5</v>
      </c>
      <c r="J376" s="867">
        <v>129</v>
      </c>
      <c r="K376" s="322">
        <v>128</v>
      </c>
      <c r="L376" s="218">
        <v>132.5</v>
      </c>
      <c r="M376" s="867">
        <v>129</v>
      </c>
      <c r="N376" s="867">
        <v>130.5</v>
      </c>
      <c r="O376" s="867">
        <v>129.5</v>
      </c>
      <c r="P376" s="219">
        <v>128.5</v>
      </c>
      <c r="Q376" s="379">
        <v>132.5</v>
      </c>
      <c r="R376" s="867">
        <v>131</v>
      </c>
      <c r="S376" s="867">
        <v>130.5</v>
      </c>
      <c r="T376" s="867">
        <v>128.5</v>
      </c>
      <c r="U376" s="322">
        <v>129.5</v>
      </c>
      <c r="V376" s="222"/>
      <c r="W376" s="865" t="s">
        <v>57</v>
      </c>
      <c r="X376" s="577">
        <v>126.68</v>
      </c>
      <c r="Y376" s="228"/>
    </row>
    <row r="377" spans="1:26" ht="13.5" thickBot="1" x14ac:dyDescent="0.25">
      <c r="A377" s="274" t="s">
        <v>26</v>
      </c>
      <c r="B377" s="216">
        <f>B376-B363</f>
        <v>3.5</v>
      </c>
      <c r="C377" s="217">
        <f t="shared" ref="C377:U377" si="193">C376-C363</f>
        <v>3</v>
      </c>
      <c r="D377" s="217">
        <f t="shared" si="193"/>
        <v>3</v>
      </c>
      <c r="E377" s="217">
        <f t="shared" si="193"/>
        <v>3</v>
      </c>
      <c r="F377" s="410">
        <f t="shared" si="193"/>
        <v>3</v>
      </c>
      <c r="G377" s="483">
        <f t="shared" si="193"/>
        <v>4</v>
      </c>
      <c r="H377" s="217">
        <f t="shared" si="193"/>
        <v>3.5</v>
      </c>
      <c r="I377" s="217">
        <f t="shared" si="193"/>
        <v>3</v>
      </c>
      <c r="J377" s="217">
        <f t="shared" si="193"/>
        <v>3</v>
      </c>
      <c r="K377" s="416">
        <f t="shared" si="193"/>
        <v>4</v>
      </c>
      <c r="L377" s="216">
        <f t="shared" si="193"/>
        <v>3</v>
      </c>
      <c r="M377" s="217">
        <f t="shared" si="193"/>
        <v>4</v>
      </c>
      <c r="N377" s="217">
        <f t="shared" si="193"/>
        <v>3</v>
      </c>
      <c r="O377" s="217">
        <f t="shared" si="193"/>
        <v>4</v>
      </c>
      <c r="P377" s="410">
        <f t="shared" si="193"/>
        <v>4</v>
      </c>
      <c r="Q377" s="483">
        <f t="shared" si="193"/>
        <v>3</v>
      </c>
      <c r="R377" s="217">
        <f t="shared" si="193"/>
        <v>3.5</v>
      </c>
      <c r="S377" s="217">
        <f t="shared" si="193"/>
        <v>4.5</v>
      </c>
      <c r="T377" s="217">
        <f t="shared" si="193"/>
        <v>4</v>
      </c>
      <c r="U377" s="416">
        <f t="shared" si="193"/>
        <v>3.5</v>
      </c>
      <c r="V377" s="223"/>
      <c r="W377" s="865" t="s">
        <v>57</v>
      </c>
      <c r="X377" s="577">
        <f>X376-X363</f>
        <v>5.1100000000000136</v>
      </c>
      <c r="Y377" s="865"/>
    </row>
    <row r="378" spans="1:26" x14ac:dyDescent="0.2">
      <c r="S378" s="200" t="s">
        <v>76</v>
      </c>
    </row>
    <row r="379" spans="1:26" s="928" customFormat="1" x14ac:dyDescent="0.2"/>
    <row r="380" spans="1:26" ht="13.5" thickBot="1" x14ac:dyDescent="0.25">
      <c r="A380" s="200" t="s">
        <v>342</v>
      </c>
      <c r="B380" s="200">
        <v>2.87</v>
      </c>
      <c r="C380" s="200">
        <v>2.5299999999999998</v>
      </c>
      <c r="D380" s="215">
        <v>0</v>
      </c>
      <c r="E380" s="200">
        <v>2.36</v>
      </c>
      <c r="F380" s="200">
        <v>1.52</v>
      </c>
      <c r="G380" s="200">
        <v>5.0599999999999996</v>
      </c>
      <c r="H380" s="200">
        <v>2.02</v>
      </c>
      <c r="I380" s="227">
        <v>0</v>
      </c>
      <c r="J380" s="200">
        <v>0.51</v>
      </c>
      <c r="K380" s="200">
        <v>1.36</v>
      </c>
      <c r="L380" s="200">
        <v>1.22</v>
      </c>
      <c r="M380" s="200">
        <v>0.81</v>
      </c>
      <c r="N380" s="200">
        <v>1.06</v>
      </c>
      <c r="O380" s="200">
        <v>0.61</v>
      </c>
      <c r="P380" s="200">
        <v>1.63</v>
      </c>
      <c r="Q380" s="200">
        <v>0.39</v>
      </c>
      <c r="R380" s="200">
        <v>1.17</v>
      </c>
      <c r="S380" s="215">
        <v>0</v>
      </c>
      <c r="T380" s="200">
        <v>1.75</v>
      </c>
      <c r="U380" s="200">
        <v>1.75</v>
      </c>
    </row>
    <row r="381" spans="1:26" ht="13.5" thickBot="1" x14ac:dyDescent="0.25">
      <c r="A381" s="920" t="s">
        <v>341</v>
      </c>
      <c r="B381" s="1062" t="s">
        <v>53</v>
      </c>
      <c r="C381" s="1063"/>
      <c r="D381" s="1063"/>
      <c r="E381" s="1063"/>
      <c r="F381" s="1064"/>
      <c r="G381" s="1065" t="s">
        <v>140</v>
      </c>
      <c r="H381" s="1065"/>
      <c r="I381" s="1065"/>
      <c r="J381" s="1065"/>
      <c r="K381" s="1065"/>
      <c r="L381" s="1066" t="s">
        <v>63</v>
      </c>
      <c r="M381" s="1067"/>
      <c r="N381" s="1067"/>
      <c r="O381" s="1067"/>
      <c r="P381" s="1068"/>
      <c r="Q381" s="1065" t="s">
        <v>64</v>
      </c>
      <c r="R381" s="1065"/>
      <c r="S381" s="1065"/>
      <c r="T381" s="1065"/>
      <c r="U381" s="1065"/>
      <c r="V381" s="919" t="s">
        <v>55</v>
      </c>
      <c r="W381" s="917">
        <v>522</v>
      </c>
      <c r="X381" s="917"/>
      <c r="Y381" s="917"/>
      <c r="Z381" s="917"/>
    </row>
    <row r="382" spans="1:26" x14ac:dyDescent="0.2">
      <c r="A382" s="231" t="s">
        <v>54</v>
      </c>
      <c r="B382" s="324">
        <v>1</v>
      </c>
      <c r="C382" s="325">
        <v>2</v>
      </c>
      <c r="D382" s="325">
        <v>3</v>
      </c>
      <c r="E382" s="325">
        <v>4</v>
      </c>
      <c r="F382" s="859">
        <v>5</v>
      </c>
      <c r="G382" s="379">
        <v>1</v>
      </c>
      <c r="H382" s="918">
        <v>2</v>
      </c>
      <c r="I382" s="918">
        <v>3</v>
      </c>
      <c r="J382" s="918">
        <v>4</v>
      </c>
      <c r="K382" s="322">
        <v>5</v>
      </c>
      <c r="L382" s="218">
        <v>1</v>
      </c>
      <c r="M382" s="918">
        <v>2</v>
      </c>
      <c r="N382" s="918">
        <v>3</v>
      </c>
      <c r="O382" s="918">
        <v>4</v>
      </c>
      <c r="P382" s="219">
        <v>5</v>
      </c>
      <c r="Q382" s="379">
        <v>1</v>
      </c>
      <c r="R382" s="918">
        <v>2</v>
      </c>
      <c r="S382" s="918">
        <v>3</v>
      </c>
      <c r="T382" s="918">
        <v>4</v>
      </c>
      <c r="U382" s="322">
        <v>5</v>
      </c>
      <c r="V382" s="344"/>
      <c r="W382" s="917"/>
      <c r="X382" s="917"/>
      <c r="Y382" s="917"/>
      <c r="Z382" s="917"/>
    </row>
    <row r="383" spans="1:26" x14ac:dyDescent="0.2">
      <c r="A383" s="236" t="s">
        <v>3</v>
      </c>
      <c r="B383" s="237">
        <v>3250</v>
      </c>
      <c r="C383" s="238">
        <v>3250</v>
      </c>
      <c r="D383" s="238">
        <v>3250</v>
      </c>
      <c r="E383" s="238">
        <v>3250</v>
      </c>
      <c r="F383" s="858">
        <v>3250</v>
      </c>
      <c r="G383" s="240">
        <v>3250</v>
      </c>
      <c r="H383" s="238">
        <v>3250</v>
      </c>
      <c r="I383" s="238">
        <v>3250</v>
      </c>
      <c r="J383" s="238">
        <v>3250</v>
      </c>
      <c r="K383" s="314">
        <v>3250</v>
      </c>
      <c r="L383" s="237">
        <v>3250</v>
      </c>
      <c r="M383" s="238">
        <v>3250</v>
      </c>
      <c r="N383" s="238">
        <v>3250</v>
      </c>
      <c r="O383" s="238">
        <v>3250</v>
      </c>
      <c r="P383" s="239">
        <v>3250</v>
      </c>
      <c r="Q383" s="240">
        <v>3250</v>
      </c>
      <c r="R383" s="238">
        <v>3250</v>
      </c>
      <c r="S383" s="238">
        <v>3250</v>
      </c>
      <c r="T383" s="238">
        <v>3250</v>
      </c>
      <c r="U383" s="314">
        <v>3250</v>
      </c>
      <c r="V383" s="421">
        <v>3250</v>
      </c>
      <c r="W383" s="328"/>
      <c r="X383" s="329"/>
      <c r="Y383" s="329"/>
      <c r="Z383" s="917"/>
    </row>
    <row r="384" spans="1:26" x14ac:dyDescent="0.2">
      <c r="A384" s="242" t="s">
        <v>6</v>
      </c>
      <c r="B384" s="243">
        <v>3313</v>
      </c>
      <c r="C384" s="244">
        <v>3336</v>
      </c>
      <c r="D384" s="244">
        <v>3110</v>
      </c>
      <c r="E384" s="244">
        <v>3369</v>
      </c>
      <c r="F384" s="245">
        <v>3262</v>
      </c>
      <c r="G384" s="246">
        <v>3488</v>
      </c>
      <c r="H384" s="244">
        <v>3310</v>
      </c>
      <c r="I384" s="244">
        <v>3378</v>
      </c>
      <c r="J384" s="244">
        <v>3408</v>
      </c>
      <c r="K384" s="287">
        <v>3424</v>
      </c>
      <c r="L384" s="243">
        <v>3307</v>
      </c>
      <c r="M384" s="244">
        <v>3286</v>
      </c>
      <c r="N384" s="244">
        <v>3437</v>
      </c>
      <c r="O384" s="244">
        <v>3190</v>
      </c>
      <c r="P384" s="245">
        <v>3321</v>
      </c>
      <c r="Q384" s="246">
        <v>3442</v>
      </c>
      <c r="R384" s="244">
        <v>3190</v>
      </c>
      <c r="S384" s="244">
        <v>3003</v>
      </c>
      <c r="T384" s="244">
        <v>3230</v>
      </c>
      <c r="U384" s="287">
        <v>3318</v>
      </c>
      <c r="V384" s="335">
        <v>3317</v>
      </c>
      <c r="W384" s="527"/>
      <c r="X384" s="329"/>
      <c r="Y384" s="329"/>
      <c r="Z384" s="917"/>
    </row>
    <row r="385" spans="1:26" x14ac:dyDescent="0.2">
      <c r="A385" s="231" t="s">
        <v>7</v>
      </c>
      <c r="B385" s="247">
        <v>80</v>
      </c>
      <c r="C385" s="248">
        <v>86.7</v>
      </c>
      <c r="D385" s="248">
        <v>81.8</v>
      </c>
      <c r="E385" s="248">
        <v>73.3</v>
      </c>
      <c r="F385" s="524">
        <v>83.3</v>
      </c>
      <c r="G385" s="250">
        <v>96.7</v>
      </c>
      <c r="H385" s="248">
        <v>73.3</v>
      </c>
      <c r="I385" s="248">
        <v>54.5</v>
      </c>
      <c r="J385" s="248">
        <v>90</v>
      </c>
      <c r="K385" s="288">
        <v>66.7</v>
      </c>
      <c r="L385" s="247">
        <v>80</v>
      </c>
      <c r="M385" s="248">
        <v>56.7</v>
      </c>
      <c r="N385" s="248">
        <v>50</v>
      </c>
      <c r="O385" s="248">
        <v>70</v>
      </c>
      <c r="P385" s="249">
        <v>63.3</v>
      </c>
      <c r="Q385" s="250">
        <v>86.7</v>
      </c>
      <c r="R385" s="248">
        <v>83.3</v>
      </c>
      <c r="S385" s="248">
        <v>70</v>
      </c>
      <c r="T385" s="248">
        <v>76.7</v>
      </c>
      <c r="U385" s="288">
        <v>66.7</v>
      </c>
      <c r="V385" s="251">
        <v>73.900000000000006</v>
      </c>
      <c r="W385" s="525"/>
      <c r="X385" s="877"/>
      <c r="Y385" s="877"/>
      <c r="Z385" s="917"/>
    </row>
    <row r="386" spans="1:26" x14ac:dyDescent="0.2">
      <c r="A386" s="231" t="s">
        <v>8</v>
      </c>
      <c r="B386" s="252">
        <v>8.3000000000000004E-2</v>
      </c>
      <c r="C386" s="253">
        <v>6.7000000000000004E-2</v>
      </c>
      <c r="D386" s="253">
        <v>8.1000000000000003E-2</v>
      </c>
      <c r="E386" s="253">
        <v>8.1000000000000003E-2</v>
      </c>
      <c r="F386" s="254">
        <v>0.08</v>
      </c>
      <c r="G386" s="255">
        <v>6.0999999999999999E-2</v>
      </c>
      <c r="H386" s="253">
        <v>8.1000000000000003E-2</v>
      </c>
      <c r="I386" s="253">
        <v>0.104</v>
      </c>
      <c r="J386" s="253">
        <v>6.6000000000000003E-2</v>
      </c>
      <c r="K386" s="290">
        <v>9.1999999999999998E-2</v>
      </c>
      <c r="L386" s="252">
        <v>6.6000000000000003E-2</v>
      </c>
      <c r="M386" s="253">
        <v>9.1999999999999998E-2</v>
      </c>
      <c r="N386" s="253">
        <v>0.121</v>
      </c>
      <c r="O386" s="253">
        <v>0.10199999999999999</v>
      </c>
      <c r="P386" s="254">
        <v>0.114</v>
      </c>
      <c r="Q386" s="255">
        <v>8.5000000000000006E-2</v>
      </c>
      <c r="R386" s="253">
        <v>6.8000000000000005E-2</v>
      </c>
      <c r="S386" s="253">
        <v>0.104</v>
      </c>
      <c r="T386" s="253">
        <v>7.6999999999999999E-2</v>
      </c>
      <c r="U386" s="290">
        <v>9.1999999999999998E-2</v>
      </c>
      <c r="V386" s="256">
        <v>8.7999999999999995E-2</v>
      </c>
      <c r="W386" s="526"/>
      <c r="X386" s="371"/>
      <c r="Y386" s="371"/>
      <c r="Z386" s="917"/>
    </row>
    <row r="387" spans="1:26" x14ac:dyDescent="0.2">
      <c r="A387" s="242" t="s">
        <v>1</v>
      </c>
      <c r="B387" s="257">
        <f>B384/B383*100-100</f>
        <v>1.9384615384615387</v>
      </c>
      <c r="C387" s="258">
        <f t="shared" ref="C387:V387" si="194">C384/C383*100-100</f>
        <v>2.646153846153851</v>
      </c>
      <c r="D387" s="258">
        <f t="shared" si="194"/>
        <v>-4.3076923076923066</v>
      </c>
      <c r="E387" s="258">
        <f t="shared" si="194"/>
        <v>3.6615384615384698</v>
      </c>
      <c r="F387" s="259">
        <f t="shared" si="194"/>
        <v>0.36923076923076792</v>
      </c>
      <c r="G387" s="260">
        <f t="shared" si="194"/>
        <v>7.3230769230769255</v>
      </c>
      <c r="H387" s="258">
        <f t="shared" si="194"/>
        <v>1.8461538461538538</v>
      </c>
      <c r="I387" s="258">
        <f t="shared" si="194"/>
        <v>3.9384615384615387</v>
      </c>
      <c r="J387" s="258">
        <f t="shared" si="194"/>
        <v>4.8615384615384443</v>
      </c>
      <c r="K387" s="315">
        <f t="shared" si="194"/>
        <v>5.353846153846149</v>
      </c>
      <c r="L387" s="257">
        <f t="shared" si="194"/>
        <v>1.7538461538461547</v>
      </c>
      <c r="M387" s="258">
        <f t="shared" si="194"/>
        <v>1.1076923076923038</v>
      </c>
      <c r="N387" s="258">
        <f t="shared" si="194"/>
        <v>5.7538461538461547</v>
      </c>
      <c r="O387" s="258">
        <f t="shared" si="194"/>
        <v>-1.8461538461538396</v>
      </c>
      <c r="P387" s="259">
        <f t="shared" si="194"/>
        <v>2.184615384615384</v>
      </c>
      <c r="Q387" s="260">
        <f t="shared" si="194"/>
        <v>5.9076923076923009</v>
      </c>
      <c r="R387" s="258">
        <f t="shared" si="194"/>
        <v>-1.8461538461538396</v>
      </c>
      <c r="S387" s="258">
        <f t="shared" si="194"/>
        <v>-7.5999999999999943</v>
      </c>
      <c r="T387" s="258">
        <f t="shared" si="194"/>
        <v>-0.6153846153846132</v>
      </c>
      <c r="U387" s="315">
        <f t="shared" si="194"/>
        <v>2.0923076923076849</v>
      </c>
      <c r="V387" s="333">
        <f t="shared" si="194"/>
        <v>2.0615384615384755</v>
      </c>
      <c r="W387" s="917"/>
      <c r="X387" s="371"/>
      <c r="Y387" s="371"/>
      <c r="Z387" s="917"/>
    </row>
    <row r="388" spans="1:26" ht="13.5" thickBot="1" x14ac:dyDescent="0.25">
      <c r="A388" s="261" t="s">
        <v>27</v>
      </c>
      <c r="B388" s="220">
        <f t="shared" ref="B388:V388" si="195">B384-B370</f>
        <v>229</v>
      </c>
      <c r="C388" s="221">
        <f t="shared" si="195"/>
        <v>271</v>
      </c>
      <c r="D388" s="221">
        <f t="shared" si="195"/>
        <v>145</v>
      </c>
      <c r="E388" s="221">
        <f t="shared" si="195"/>
        <v>249</v>
      </c>
      <c r="F388" s="860">
        <f t="shared" si="195"/>
        <v>217</v>
      </c>
      <c r="G388" s="380">
        <f t="shared" si="195"/>
        <v>275</v>
      </c>
      <c r="H388" s="221">
        <f t="shared" si="195"/>
        <v>180</v>
      </c>
      <c r="I388" s="221">
        <f t="shared" si="195"/>
        <v>323</v>
      </c>
      <c r="J388" s="927">
        <f t="shared" si="195"/>
        <v>341</v>
      </c>
      <c r="K388" s="348">
        <f t="shared" si="195"/>
        <v>320</v>
      </c>
      <c r="L388" s="220">
        <f t="shared" si="195"/>
        <v>278</v>
      </c>
      <c r="M388" s="221">
        <f t="shared" si="195"/>
        <v>222</v>
      </c>
      <c r="N388" s="221">
        <f t="shared" si="195"/>
        <v>211</v>
      </c>
      <c r="O388" s="221">
        <f t="shared" si="195"/>
        <v>221</v>
      </c>
      <c r="P388" s="226">
        <f t="shared" si="195"/>
        <v>208</v>
      </c>
      <c r="Q388" s="380">
        <f t="shared" si="195"/>
        <v>450</v>
      </c>
      <c r="R388" s="221">
        <f t="shared" si="195"/>
        <v>113</v>
      </c>
      <c r="S388" s="927">
        <f t="shared" si="195"/>
        <v>300</v>
      </c>
      <c r="T388" s="221">
        <f t="shared" si="195"/>
        <v>267</v>
      </c>
      <c r="U388" s="348">
        <f t="shared" si="195"/>
        <v>198</v>
      </c>
      <c r="V388" s="265">
        <f t="shared" si="195"/>
        <v>251</v>
      </c>
      <c r="W388" s="526"/>
      <c r="X388" s="877"/>
      <c r="Y388" s="371"/>
      <c r="Z388" s="917"/>
    </row>
    <row r="389" spans="1:26" x14ac:dyDescent="0.2">
      <c r="A389" s="266" t="s">
        <v>51</v>
      </c>
      <c r="B389" s="362">
        <v>593</v>
      </c>
      <c r="C389" s="321">
        <v>592</v>
      </c>
      <c r="D389" s="321">
        <v>189</v>
      </c>
      <c r="E389" s="321">
        <v>594</v>
      </c>
      <c r="F389" s="530">
        <v>593</v>
      </c>
      <c r="G389" s="378">
        <v>594</v>
      </c>
      <c r="H389" s="268">
        <v>594</v>
      </c>
      <c r="I389" s="268">
        <v>191</v>
      </c>
      <c r="J389" s="268">
        <v>594</v>
      </c>
      <c r="K389" s="323">
        <v>589</v>
      </c>
      <c r="L389" s="267">
        <v>493</v>
      </c>
      <c r="M389" s="268">
        <v>491</v>
      </c>
      <c r="N389" s="268">
        <v>189</v>
      </c>
      <c r="O389" s="268">
        <v>492</v>
      </c>
      <c r="P389" s="269">
        <v>492</v>
      </c>
      <c r="Q389" s="378">
        <v>515</v>
      </c>
      <c r="R389" s="268">
        <v>515</v>
      </c>
      <c r="S389" s="268">
        <v>190</v>
      </c>
      <c r="T389" s="268">
        <v>515</v>
      </c>
      <c r="U389" s="323">
        <v>515</v>
      </c>
      <c r="V389" s="270">
        <f>SUM(B389:U389)</f>
        <v>9530</v>
      </c>
      <c r="W389" s="917" t="s">
        <v>56</v>
      </c>
      <c r="X389" s="271">
        <f>V375-V389</f>
        <v>10</v>
      </c>
      <c r="Y389" s="292">
        <f>X389/V375</f>
        <v>1.0482180293501049E-3</v>
      </c>
      <c r="Z389" s="917"/>
    </row>
    <row r="390" spans="1:26" x14ac:dyDescent="0.2">
      <c r="A390" s="273" t="s">
        <v>28</v>
      </c>
      <c r="B390" s="218">
        <v>132</v>
      </c>
      <c r="C390" s="918">
        <v>134</v>
      </c>
      <c r="D390" s="918">
        <v>132</v>
      </c>
      <c r="E390" s="918">
        <v>133</v>
      </c>
      <c r="F390" s="857">
        <v>134</v>
      </c>
      <c r="G390" s="379">
        <v>130.4</v>
      </c>
      <c r="H390" s="918">
        <v>133</v>
      </c>
      <c r="I390" s="918">
        <v>134</v>
      </c>
      <c r="J390" s="918">
        <v>132</v>
      </c>
      <c r="K390" s="322">
        <v>131</v>
      </c>
      <c r="L390" s="218">
        <v>134</v>
      </c>
      <c r="M390" s="918">
        <v>132</v>
      </c>
      <c r="N390" s="918">
        <v>133</v>
      </c>
      <c r="O390" s="918">
        <v>133</v>
      </c>
      <c r="P390" s="219">
        <v>132</v>
      </c>
      <c r="Q390" s="379">
        <v>134</v>
      </c>
      <c r="R390" s="918">
        <v>134</v>
      </c>
      <c r="S390" s="918">
        <v>134</v>
      </c>
      <c r="T390" s="918">
        <v>132</v>
      </c>
      <c r="U390" s="322">
        <v>133</v>
      </c>
      <c r="V390" s="222"/>
      <c r="W390" s="917" t="s">
        <v>57</v>
      </c>
      <c r="X390" s="880">
        <v>130.58000000000001</v>
      </c>
      <c r="Y390" s="878"/>
      <c r="Z390" s="917"/>
    </row>
    <row r="391" spans="1:26" ht="13.5" thickBot="1" x14ac:dyDescent="0.25">
      <c r="A391" s="274" t="s">
        <v>26</v>
      </c>
      <c r="B391" s="216">
        <f t="shared" ref="B391:U391" si="196">B390-B376</f>
        <v>3</v>
      </c>
      <c r="C391" s="217">
        <f t="shared" si="196"/>
        <v>1.5</v>
      </c>
      <c r="D391" s="217">
        <f t="shared" si="196"/>
        <v>2.5</v>
      </c>
      <c r="E391" s="217">
        <f t="shared" si="196"/>
        <v>2</v>
      </c>
      <c r="F391" s="410">
        <f t="shared" si="196"/>
        <v>2</v>
      </c>
      <c r="G391" s="483">
        <f t="shared" si="196"/>
        <v>2.4000000000000057</v>
      </c>
      <c r="H391" s="217">
        <f t="shared" si="196"/>
        <v>3</v>
      </c>
      <c r="I391" s="217">
        <f t="shared" si="196"/>
        <v>1.5</v>
      </c>
      <c r="J391" s="217">
        <f t="shared" si="196"/>
        <v>3</v>
      </c>
      <c r="K391" s="416">
        <f t="shared" si="196"/>
        <v>3</v>
      </c>
      <c r="L391" s="216">
        <f t="shared" si="196"/>
        <v>1.5</v>
      </c>
      <c r="M391" s="217">
        <f t="shared" si="196"/>
        <v>3</v>
      </c>
      <c r="N391" s="217">
        <f t="shared" si="196"/>
        <v>2.5</v>
      </c>
      <c r="O391" s="217">
        <f t="shared" si="196"/>
        <v>3.5</v>
      </c>
      <c r="P391" s="410">
        <f t="shared" si="196"/>
        <v>3.5</v>
      </c>
      <c r="Q391" s="483">
        <f t="shared" si="196"/>
        <v>1.5</v>
      </c>
      <c r="R391" s="217">
        <f t="shared" si="196"/>
        <v>3</v>
      </c>
      <c r="S391" s="217">
        <f t="shared" si="196"/>
        <v>3.5</v>
      </c>
      <c r="T391" s="217">
        <f t="shared" si="196"/>
        <v>3.5</v>
      </c>
      <c r="U391" s="416">
        <f t="shared" si="196"/>
        <v>3.5</v>
      </c>
      <c r="V391" s="223"/>
      <c r="W391" s="917" t="s">
        <v>57</v>
      </c>
      <c r="X391" s="880">
        <f>X390-X376</f>
        <v>3.9000000000000057</v>
      </c>
      <c r="Y391" s="917"/>
      <c r="Z391" s="917"/>
    </row>
    <row r="392" spans="1:26" x14ac:dyDescent="0.2">
      <c r="R392" s="200" t="s">
        <v>76</v>
      </c>
    </row>
    <row r="394" spans="1:26" ht="13.5" thickBot="1" x14ac:dyDescent="0.25">
      <c r="A394" s="929" t="s">
        <v>342</v>
      </c>
      <c r="B394" s="929"/>
      <c r="C394" s="929"/>
      <c r="D394" s="215"/>
      <c r="E394" s="929"/>
      <c r="F394" s="929"/>
      <c r="G394" s="929"/>
      <c r="H394" s="929"/>
      <c r="I394" s="227"/>
      <c r="J394" s="929"/>
      <c r="K394" s="929"/>
      <c r="L394" s="929"/>
      <c r="M394" s="929"/>
      <c r="N394" s="929"/>
      <c r="O394" s="929"/>
      <c r="P394" s="929"/>
      <c r="Q394" s="929"/>
      <c r="R394" s="929"/>
      <c r="S394" s="215"/>
      <c r="T394" s="929"/>
      <c r="U394" s="929"/>
      <c r="V394" s="929"/>
      <c r="W394" s="929"/>
      <c r="X394" s="929"/>
      <c r="Y394" s="929"/>
    </row>
    <row r="395" spans="1:26" ht="13.5" thickBot="1" x14ac:dyDescent="0.25">
      <c r="A395" s="932" t="s">
        <v>343</v>
      </c>
      <c r="B395" s="1062" t="s">
        <v>53</v>
      </c>
      <c r="C395" s="1063"/>
      <c r="D395" s="1063"/>
      <c r="E395" s="1063"/>
      <c r="F395" s="1064"/>
      <c r="G395" s="1065" t="s">
        <v>140</v>
      </c>
      <c r="H395" s="1065"/>
      <c r="I395" s="1065"/>
      <c r="J395" s="1065"/>
      <c r="K395" s="1065"/>
      <c r="L395" s="1066" t="s">
        <v>63</v>
      </c>
      <c r="M395" s="1067"/>
      <c r="N395" s="1067"/>
      <c r="O395" s="1067"/>
      <c r="P395" s="1068"/>
      <c r="Q395" s="1065" t="s">
        <v>64</v>
      </c>
      <c r="R395" s="1065"/>
      <c r="S395" s="1065"/>
      <c r="T395" s="1065"/>
      <c r="U395" s="1065"/>
      <c r="V395" s="931" t="s">
        <v>55</v>
      </c>
      <c r="W395" s="929"/>
      <c r="X395" s="929"/>
      <c r="Y395" s="929"/>
    </row>
    <row r="396" spans="1:26" x14ac:dyDescent="0.2">
      <c r="A396" s="231" t="s">
        <v>54</v>
      </c>
      <c r="B396" s="324">
        <v>1</v>
      </c>
      <c r="C396" s="325">
        <v>2</v>
      </c>
      <c r="D396" s="325">
        <v>3</v>
      </c>
      <c r="E396" s="325">
        <v>4</v>
      </c>
      <c r="F396" s="859">
        <v>5</v>
      </c>
      <c r="G396" s="379">
        <v>1</v>
      </c>
      <c r="H396" s="930">
        <v>2</v>
      </c>
      <c r="I396" s="930">
        <v>3</v>
      </c>
      <c r="J396" s="930">
        <v>4</v>
      </c>
      <c r="K396" s="322">
        <v>5</v>
      </c>
      <c r="L396" s="218">
        <v>1</v>
      </c>
      <c r="M396" s="930">
        <v>2</v>
      </c>
      <c r="N396" s="930">
        <v>3</v>
      </c>
      <c r="O396" s="930">
        <v>4</v>
      </c>
      <c r="P396" s="219">
        <v>5</v>
      </c>
      <c r="Q396" s="379">
        <v>1</v>
      </c>
      <c r="R396" s="930">
        <v>2</v>
      </c>
      <c r="S396" s="930">
        <v>3</v>
      </c>
      <c r="T396" s="930">
        <v>4</v>
      </c>
      <c r="U396" s="322">
        <v>5</v>
      </c>
      <c r="V396" s="344"/>
      <c r="W396" s="929"/>
      <c r="X396" s="929"/>
      <c r="Y396" s="929"/>
    </row>
    <row r="397" spans="1:26" x14ac:dyDescent="0.2">
      <c r="A397" s="236" t="s">
        <v>3</v>
      </c>
      <c r="B397" s="237">
        <v>3415</v>
      </c>
      <c r="C397" s="238">
        <v>3415</v>
      </c>
      <c r="D397" s="238">
        <v>3415</v>
      </c>
      <c r="E397" s="238">
        <v>3415</v>
      </c>
      <c r="F397" s="858">
        <v>3415</v>
      </c>
      <c r="G397" s="240">
        <v>3415</v>
      </c>
      <c r="H397" s="238">
        <v>3415</v>
      </c>
      <c r="I397" s="238">
        <v>3415</v>
      </c>
      <c r="J397" s="238">
        <v>3415</v>
      </c>
      <c r="K397" s="314">
        <v>3415</v>
      </c>
      <c r="L397" s="237">
        <v>3415</v>
      </c>
      <c r="M397" s="238">
        <v>3415</v>
      </c>
      <c r="N397" s="238">
        <v>3415</v>
      </c>
      <c r="O397" s="238">
        <v>3415</v>
      </c>
      <c r="P397" s="239">
        <v>3415</v>
      </c>
      <c r="Q397" s="240">
        <v>3415</v>
      </c>
      <c r="R397" s="238">
        <v>3415</v>
      </c>
      <c r="S397" s="238">
        <v>3415</v>
      </c>
      <c r="T397" s="238">
        <v>3415</v>
      </c>
      <c r="U397" s="314">
        <v>3415</v>
      </c>
      <c r="V397" s="421">
        <v>3415</v>
      </c>
      <c r="W397" s="328"/>
      <c r="X397" s="329"/>
      <c r="Y397" s="329"/>
    </row>
    <row r="398" spans="1:26" x14ac:dyDescent="0.2">
      <c r="A398" s="242" t="s">
        <v>6</v>
      </c>
      <c r="B398" s="243">
        <v>3483</v>
      </c>
      <c r="C398" s="244">
        <v>3692</v>
      </c>
      <c r="D398" s="244">
        <v>3481</v>
      </c>
      <c r="E398" s="244">
        <v>3645</v>
      </c>
      <c r="F398" s="245">
        <v>3543</v>
      </c>
      <c r="G398" s="246">
        <v>3696</v>
      </c>
      <c r="H398" s="244">
        <v>3698</v>
      </c>
      <c r="I398" s="244">
        <v>3543</v>
      </c>
      <c r="J398" s="244">
        <v>3555</v>
      </c>
      <c r="K398" s="287">
        <v>3583</v>
      </c>
      <c r="L398" s="243">
        <v>3403</v>
      </c>
      <c r="M398" s="244">
        <v>3457</v>
      </c>
      <c r="N398" s="244">
        <v>3720</v>
      </c>
      <c r="O398" s="244">
        <v>3360</v>
      </c>
      <c r="P398" s="245">
        <v>3520</v>
      </c>
      <c r="Q398" s="246">
        <v>3565</v>
      </c>
      <c r="R398" s="244">
        <v>3512</v>
      </c>
      <c r="S398" s="244">
        <v>3469</v>
      </c>
      <c r="T398" s="244">
        <v>3493</v>
      </c>
      <c r="U398" s="287">
        <v>3526</v>
      </c>
      <c r="V398" s="335">
        <v>3546</v>
      </c>
      <c r="W398" s="527"/>
      <c r="X398" s="329"/>
      <c r="Y398" s="329"/>
    </row>
    <row r="399" spans="1:26" x14ac:dyDescent="0.2">
      <c r="A399" s="231" t="s">
        <v>7</v>
      </c>
      <c r="B399" s="247">
        <v>80</v>
      </c>
      <c r="C399" s="248">
        <v>76.7</v>
      </c>
      <c r="D399" s="248">
        <v>80</v>
      </c>
      <c r="E399" s="248">
        <v>73.3</v>
      </c>
      <c r="F399" s="524">
        <v>76.7</v>
      </c>
      <c r="G399" s="250">
        <v>90</v>
      </c>
      <c r="H399" s="248">
        <v>90</v>
      </c>
      <c r="I399" s="248">
        <v>80</v>
      </c>
      <c r="J399" s="248">
        <v>80</v>
      </c>
      <c r="K399" s="288">
        <v>70</v>
      </c>
      <c r="L399" s="247">
        <v>66.7</v>
      </c>
      <c r="M399" s="248">
        <v>66.7</v>
      </c>
      <c r="N399" s="248">
        <v>70</v>
      </c>
      <c r="O399" s="248">
        <v>83</v>
      </c>
      <c r="P399" s="249">
        <v>76.7</v>
      </c>
      <c r="Q399" s="250">
        <v>66.7</v>
      </c>
      <c r="R399" s="248">
        <v>66.7</v>
      </c>
      <c r="S399" s="248">
        <v>80</v>
      </c>
      <c r="T399" s="248">
        <v>80</v>
      </c>
      <c r="U399" s="288">
        <v>76.7</v>
      </c>
      <c r="V399" s="251">
        <v>72.7</v>
      </c>
      <c r="W399" s="525"/>
      <c r="X399" s="877"/>
      <c r="Y399" s="877"/>
    </row>
    <row r="400" spans="1:26" x14ac:dyDescent="0.2">
      <c r="A400" s="231" t="s">
        <v>8</v>
      </c>
      <c r="B400" s="252">
        <v>7.2999999999999995E-2</v>
      </c>
      <c r="C400" s="253">
        <v>8.2000000000000003E-2</v>
      </c>
      <c r="D400" s="253">
        <v>0.7</v>
      </c>
      <c r="E400" s="253">
        <v>8.2000000000000003E-2</v>
      </c>
      <c r="F400" s="254">
        <v>8.1000000000000003E-2</v>
      </c>
      <c r="G400" s="255">
        <v>7.2999999999999995E-2</v>
      </c>
      <c r="H400" s="253">
        <v>5.6000000000000001E-2</v>
      </c>
      <c r="I400" s="253">
        <v>7.6999999999999999E-2</v>
      </c>
      <c r="J400" s="253">
        <v>7.1999999999999995E-2</v>
      </c>
      <c r="K400" s="290">
        <v>9.4E-2</v>
      </c>
      <c r="L400" s="252">
        <v>9.8000000000000004E-2</v>
      </c>
      <c r="M400" s="253">
        <v>0.08</v>
      </c>
      <c r="N400" s="253">
        <v>0.121</v>
      </c>
      <c r="O400" s="253">
        <v>7.6999999999999999E-2</v>
      </c>
      <c r="P400" s="254">
        <v>7.4999999999999997E-2</v>
      </c>
      <c r="Q400" s="255">
        <v>0.09</v>
      </c>
      <c r="R400" s="253">
        <v>8.5000000000000006E-2</v>
      </c>
      <c r="S400" s="253">
        <v>7.3999999999999996E-2</v>
      </c>
      <c r="T400" s="253">
        <v>8.3000000000000004E-2</v>
      </c>
      <c r="U400" s="290">
        <v>0.09</v>
      </c>
      <c r="V400" s="256">
        <v>8.5000000000000006E-2</v>
      </c>
      <c r="W400" s="526"/>
      <c r="X400" s="371"/>
      <c r="Y400" s="371"/>
    </row>
    <row r="401" spans="1:25" x14ac:dyDescent="0.2">
      <c r="A401" s="242" t="s">
        <v>1</v>
      </c>
      <c r="B401" s="257">
        <f>B398/B397*100-100</f>
        <v>1.9912152269399712</v>
      </c>
      <c r="C401" s="258">
        <f t="shared" ref="C401:V401" si="197">C398/C397*100-100</f>
        <v>8.1112737920937121</v>
      </c>
      <c r="D401" s="258">
        <f t="shared" si="197"/>
        <v>1.932650073206446</v>
      </c>
      <c r="E401" s="258">
        <f t="shared" si="197"/>
        <v>6.7349926793557842</v>
      </c>
      <c r="F401" s="259">
        <f t="shared" si="197"/>
        <v>3.7481698389458415</v>
      </c>
      <c r="G401" s="260">
        <f t="shared" si="197"/>
        <v>8.2284040995607626</v>
      </c>
      <c r="H401" s="258">
        <f t="shared" si="197"/>
        <v>8.2869692532942878</v>
      </c>
      <c r="I401" s="258">
        <f t="shared" si="197"/>
        <v>3.7481698389458415</v>
      </c>
      <c r="J401" s="258">
        <f t="shared" si="197"/>
        <v>4.0995607613469929</v>
      </c>
      <c r="K401" s="315">
        <f t="shared" si="197"/>
        <v>4.9194729136164028</v>
      </c>
      <c r="L401" s="257">
        <f t="shared" si="197"/>
        <v>-0.35139092240117975</v>
      </c>
      <c r="M401" s="258">
        <f t="shared" si="197"/>
        <v>1.2298682284041007</v>
      </c>
      <c r="N401" s="258">
        <f t="shared" si="197"/>
        <v>8.9311859443631079</v>
      </c>
      <c r="O401" s="258">
        <f t="shared" si="197"/>
        <v>-1.6105417276720289</v>
      </c>
      <c r="P401" s="259">
        <f t="shared" si="197"/>
        <v>3.0746705710102447</v>
      </c>
      <c r="Q401" s="260">
        <f t="shared" si="197"/>
        <v>4.3923865300146332</v>
      </c>
      <c r="R401" s="258">
        <f t="shared" si="197"/>
        <v>2.8404099560761296</v>
      </c>
      <c r="S401" s="258">
        <f t="shared" si="197"/>
        <v>1.5812591508052662</v>
      </c>
      <c r="T401" s="258">
        <f t="shared" si="197"/>
        <v>2.2840409956076115</v>
      </c>
      <c r="U401" s="315">
        <f t="shared" si="197"/>
        <v>3.2503660322108203</v>
      </c>
      <c r="V401" s="333">
        <f t="shared" si="197"/>
        <v>3.8360175695461294</v>
      </c>
      <c r="W401" s="929"/>
      <c r="X401" s="371"/>
      <c r="Y401" s="371"/>
    </row>
    <row r="402" spans="1:25" ht="13.5" thickBot="1" x14ac:dyDescent="0.25">
      <c r="A402" s="261" t="s">
        <v>27</v>
      </c>
      <c r="B402" s="220">
        <f t="shared" ref="B402:V402" si="198">B398-B384</f>
        <v>170</v>
      </c>
      <c r="C402" s="221">
        <f t="shared" si="198"/>
        <v>356</v>
      </c>
      <c r="D402" s="221">
        <f t="shared" si="198"/>
        <v>371</v>
      </c>
      <c r="E402" s="221">
        <f t="shared" si="198"/>
        <v>276</v>
      </c>
      <c r="F402" s="860">
        <f t="shared" si="198"/>
        <v>281</v>
      </c>
      <c r="G402" s="380">
        <f t="shared" si="198"/>
        <v>208</v>
      </c>
      <c r="H402" s="221">
        <f t="shared" si="198"/>
        <v>388</v>
      </c>
      <c r="I402" s="221">
        <f t="shared" si="198"/>
        <v>165</v>
      </c>
      <c r="J402" s="927">
        <f t="shared" si="198"/>
        <v>147</v>
      </c>
      <c r="K402" s="348">
        <f t="shared" si="198"/>
        <v>159</v>
      </c>
      <c r="L402" s="220">
        <f t="shared" si="198"/>
        <v>96</v>
      </c>
      <c r="M402" s="221">
        <f t="shared" si="198"/>
        <v>171</v>
      </c>
      <c r="N402" s="221">
        <f t="shared" si="198"/>
        <v>283</v>
      </c>
      <c r="O402" s="221">
        <f t="shared" si="198"/>
        <v>170</v>
      </c>
      <c r="P402" s="226">
        <f t="shared" si="198"/>
        <v>199</v>
      </c>
      <c r="Q402" s="380">
        <f t="shared" si="198"/>
        <v>123</v>
      </c>
      <c r="R402" s="221">
        <f t="shared" si="198"/>
        <v>322</v>
      </c>
      <c r="S402" s="927">
        <f t="shared" si="198"/>
        <v>466</v>
      </c>
      <c r="T402" s="221">
        <f t="shared" si="198"/>
        <v>263</v>
      </c>
      <c r="U402" s="348">
        <f t="shared" si="198"/>
        <v>208</v>
      </c>
      <c r="V402" s="265">
        <f t="shared" si="198"/>
        <v>229</v>
      </c>
      <c r="W402" s="526"/>
      <c r="X402" s="877"/>
      <c r="Y402" s="371"/>
    </row>
    <row r="403" spans="1:25" x14ac:dyDescent="0.2">
      <c r="A403" s="266" t="s">
        <v>51</v>
      </c>
      <c r="B403" s="362">
        <v>592</v>
      </c>
      <c r="C403" s="321">
        <v>592</v>
      </c>
      <c r="D403" s="321">
        <v>186</v>
      </c>
      <c r="E403" s="321">
        <v>593</v>
      </c>
      <c r="F403" s="530">
        <v>593</v>
      </c>
      <c r="G403" s="378">
        <v>593</v>
      </c>
      <c r="H403" s="268">
        <v>594</v>
      </c>
      <c r="I403" s="268">
        <v>189</v>
      </c>
      <c r="J403" s="268">
        <v>594</v>
      </c>
      <c r="K403" s="323">
        <v>589</v>
      </c>
      <c r="L403" s="267">
        <v>493</v>
      </c>
      <c r="M403" s="268">
        <v>491</v>
      </c>
      <c r="N403" s="268">
        <v>187</v>
      </c>
      <c r="O403" s="268">
        <v>491</v>
      </c>
      <c r="P403" s="269">
        <v>492</v>
      </c>
      <c r="Q403" s="378">
        <v>515</v>
      </c>
      <c r="R403" s="268">
        <v>515</v>
      </c>
      <c r="S403" s="268">
        <v>190</v>
      </c>
      <c r="T403" s="268">
        <v>515</v>
      </c>
      <c r="U403" s="323">
        <v>514</v>
      </c>
      <c r="V403" s="270">
        <f>SUM(B403:U403)</f>
        <v>9518</v>
      </c>
      <c r="W403" s="929" t="s">
        <v>56</v>
      </c>
      <c r="X403" s="271">
        <f>V389-V403</f>
        <v>12</v>
      </c>
      <c r="Y403" s="292">
        <f>X403/V389</f>
        <v>1.2591815320041973E-3</v>
      </c>
    </row>
    <row r="404" spans="1:25" x14ac:dyDescent="0.2">
      <c r="A404" s="273" t="s">
        <v>28</v>
      </c>
      <c r="B404" s="218"/>
      <c r="C404" s="930"/>
      <c r="D404" s="930"/>
      <c r="E404" s="930"/>
      <c r="F404" s="857"/>
      <c r="G404" s="379"/>
      <c r="H404" s="930"/>
      <c r="I404" s="930"/>
      <c r="J404" s="930"/>
      <c r="K404" s="322"/>
      <c r="L404" s="218"/>
      <c r="M404" s="930"/>
      <c r="N404" s="930"/>
      <c r="O404" s="930"/>
      <c r="P404" s="219"/>
      <c r="Q404" s="379"/>
      <c r="R404" s="930"/>
      <c r="S404" s="930"/>
      <c r="T404" s="930"/>
      <c r="U404" s="322"/>
      <c r="V404" s="222"/>
      <c r="W404" s="929" t="s">
        <v>57</v>
      </c>
      <c r="X404" s="880">
        <v>133.31</v>
      </c>
      <c r="Y404" s="878"/>
    </row>
    <row r="405" spans="1:25" ht="13.5" thickBot="1" x14ac:dyDescent="0.25">
      <c r="A405" s="274" t="s">
        <v>26</v>
      </c>
      <c r="B405" s="216">
        <f t="shared" ref="B405:U405" si="199">B404-B390</f>
        <v>-132</v>
      </c>
      <c r="C405" s="217">
        <f t="shared" si="199"/>
        <v>-134</v>
      </c>
      <c r="D405" s="217">
        <f t="shared" si="199"/>
        <v>-132</v>
      </c>
      <c r="E405" s="217">
        <f t="shared" si="199"/>
        <v>-133</v>
      </c>
      <c r="F405" s="410">
        <f t="shared" si="199"/>
        <v>-134</v>
      </c>
      <c r="G405" s="483">
        <f t="shared" si="199"/>
        <v>-130.4</v>
      </c>
      <c r="H405" s="217">
        <f t="shared" si="199"/>
        <v>-133</v>
      </c>
      <c r="I405" s="217">
        <f t="shared" si="199"/>
        <v>-134</v>
      </c>
      <c r="J405" s="217">
        <f t="shared" si="199"/>
        <v>-132</v>
      </c>
      <c r="K405" s="416">
        <f t="shared" si="199"/>
        <v>-131</v>
      </c>
      <c r="L405" s="216">
        <f t="shared" si="199"/>
        <v>-134</v>
      </c>
      <c r="M405" s="217">
        <f t="shared" si="199"/>
        <v>-132</v>
      </c>
      <c r="N405" s="217">
        <f t="shared" si="199"/>
        <v>-133</v>
      </c>
      <c r="O405" s="217">
        <f t="shared" si="199"/>
        <v>-133</v>
      </c>
      <c r="P405" s="410">
        <f t="shared" si="199"/>
        <v>-132</v>
      </c>
      <c r="Q405" s="483">
        <f t="shared" si="199"/>
        <v>-134</v>
      </c>
      <c r="R405" s="217">
        <f t="shared" si="199"/>
        <v>-134</v>
      </c>
      <c r="S405" s="217">
        <f t="shared" si="199"/>
        <v>-134</v>
      </c>
      <c r="T405" s="217">
        <f t="shared" si="199"/>
        <v>-132</v>
      </c>
      <c r="U405" s="416">
        <f t="shared" si="199"/>
        <v>-133</v>
      </c>
      <c r="V405" s="223"/>
      <c r="W405" s="929" t="s">
        <v>57</v>
      </c>
      <c r="X405" s="880">
        <f>X404-X390</f>
        <v>2.7299999999999898</v>
      </c>
      <c r="Y405" s="929"/>
    </row>
    <row r="408" spans="1:25" ht="13.5" thickBot="1" x14ac:dyDescent="0.25"/>
    <row r="409" spans="1:25" ht="13.5" thickBot="1" x14ac:dyDescent="0.25">
      <c r="A409" s="958" t="s">
        <v>346</v>
      </c>
      <c r="B409" s="1062" t="s">
        <v>53</v>
      </c>
      <c r="C409" s="1063"/>
      <c r="D409" s="1063"/>
      <c r="E409" s="1063"/>
      <c r="F409" s="1064"/>
      <c r="G409" s="1065" t="s">
        <v>140</v>
      </c>
      <c r="H409" s="1065"/>
      <c r="I409" s="1065"/>
      <c r="J409" s="1065"/>
      <c r="K409" s="1065"/>
      <c r="L409" s="1066" t="s">
        <v>63</v>
      </c>
      <c r="M409" s="1067"/>
      <c r="N409" s="1067"/>
      <c r="O409" s="1067"/>
      <c r="P409" s="1068"/>
      <c r="Q409" s="1065" t="s">
        <v>64</v>
      </c>
      <c r="R409" s="1065"/>
      <c r="S409" s="1065"/>
      <c r="T409" s="1065"/>
      <c r="U409" s="1065"/>
      <c r="V409" s="957" t="s">
        <v>55</v>
      </c>
      <c r="W409" s="955"/>
      <c r="X409" s="955"/>
      <c r="Y409" s="955"/>
    </row>
    <row r="410" spans="1:25" x14ac:dyDescent="0.2">
      <c r="A410" s="231" t="s">
        <v>54</v>
      </c>
      <c r="B410" s="324">
        <v>1</v>
      </c>
      <c r="C410" s="325">
        <v>2</v>
      </c>
      <c r="D410" s="325">
        <v>3</v>
      </c>
      <c r="E410" s="325">
        <v>4</v>
      </c>
      <c r="F410" s="859">
        <v>5</v>
      </c>
      <c r="G410" s="379">
        <v>1</v>
      </c>
      <c r="H410" s="956">
        <v>2</v>
      </c>
      <c r="I410" s="956">
        <v>3</v>
      </c>
      <c r="J410" s="956">
        <v>4</v>
      </c>
      <c r="K410" s="322">
        <v>5</v>
      </c>
      <c r="L410" s="218">
        <v>1</v>
      </c>
      <c r="M410" s="956">
        <v>2</v>
      </c>
      <c r="N410" s="956">
        <v>3</v>
      </c>
      <c r="O410" s="956">
        <v>4</v>
      </c>
      <c r="P410" s="219">
        <v>5</v>
      </c>
      <c r="Q410" s="379">
        <v>1</v>
      </c>
      <c r="R410" s="956">
        <v>2</v>
      </c>
      <c r="S410" s="956">
        <v>3</v>
      </c>
      <c r="T410" s="956">
        <v>4</v>
      </c>
      <c r="U410" s="322">
        <v>5</v>
      </c>
      <c r="V410" s="344"/>
      <c r="W410" s="955"/>
      <c r="X410" s="955"/>
      <c r="Y410" s="955"/>
    </row>
    <row r="411" spans="1:25" x14ac:dyDescent="0.2">
      <c r="A411" s="236" t="s">
        <v>3</v>
      </c>
      <c r="B411" s="237">
        <v>3550</v>
      </c>
      <c r="C411" s="238">
        <v>3550</v>
      </c>
      <c r="D411" s="238">
        <v>3550</v>
      </c>
      <c r="E411" s="238">
        <v>3550</v>
      </c>
      <c r="F411" s="858">
        <v>3550</v>
      </c>
      <c r="G411" s="240">
        <v>3550</v>
      </c>
      <c r="H411" s="238">
        <v>3550</v>
      </c>
      <c r="I411" s="238">
        <v>3550</v>
      </c>
      <c r="J411" s="238">
        <v>3550</v>
      </c>
      <c r="K411" s="314">
        <v>3550</v>
      </c>
      <c r="L411" s="237">
        <v>3550</v>
      </c>
      <c r="M411" s="238">
        <v>3550</v>
      </c>
      <c r="N411" s="238">
        <v>3550</v>
      </c>
      <c r="O411" s="238">
        <v>3550</v>
      </c>
      <c r="P411" s="239">
        <v>3550</v>
      </c>
      <c r="Q411" s="240">
        <v>3550</v>
      </c>
      <c r="R411" s="238">
        <v>3550</v>
      </c>
      <c r="S411" s="238">
        <v>3550</v>
      </c>
      <c r="T411" s="238">
        <v>3550</v>
      </c>
      <c r="U411" s="314">
        <v>3550</v>
      </c>
      <c r="V411" s="421">
        <v>3550</v>
      </c>
      <c r="W411" s="328"/>
      <c r="X411" s="329"/>
      <c r="Y411" s="329"/>
    </row>
    <row r="412" spans="1:25" x14ac:dyDescent="0.2">
      <c r="A412" s="242" t="s">
        <v>6</v>
      </c>
      <c r="B412" s="243">
        <v>3734</v>
      </c>
      <c r="C412" s="244">
        <v>3779</v>
      </c>
      <c r="D412" s="244">
        <v>3628</v>
      </c>
      <c r="E412" s="244">
        <v>3801</v>
      </c>
      <c r="F412" s="245">
        <v>3710</v>
      </c>
      <c r="G412" s="246">
        <v>3738</v>
      </c>
      <c r="H412" s="244">
        <v>3851</v>
      </c>
      <c r="I412" s="244">
        <v>3739</v>
      </c>
      <c r="J412" s="244">
        <v>3749</v>
      </c>
      <c r="K412" s="287">
        <v>3695</v>
      </c>
      <c r="L412" s="243">
        <v>3620</v>
      </c>
      <c r="M412" s="244">
        <v>3638</v>
      </c>
      <c r="N412" s="244">
        <v>3877</v>
      </c>
      <c r="O412" s="244">
        <v>3541</v>
      </c>
      <c r="P412" s="245">
        <v>3631</v>
      </c>
      <c r="Q412" s="246">
        <v>3794</v>
      </c>
      <c r="R412" s="244">
        <v>3681</v>
      </c>
      <c r="S412" s="244">
        <v>3737</v>
      </c>
      <c r="T412" s="244">
        <v>3615</v>
      </c>
      <c r="U412" s="287">
        <v>3859</v>
      </c>
      <c r="V412" s="335">
        <v>3718</v>
      </c>
      <c r="W412" s="527"/>
      <c r="X412" s="329"/>
      <c r="Y412" s="329"/>
    </row>
    <row r="413" spans="1:25" x14ac:dyDescent="0.2">
      <c r="A413" s="231" t="s">
        <v>7</v>
      </c>
      <c r="B413" s="247">
        <v>86.7</v>
      </c>
      <c r="C413" s="248">
        <v>80</v>
      </c>
      <c r="D413" s="248">
        <v>91.7</v>
      </c>
      <c r="E413" s="248">
        <v>90</v>
      </c>
      <c r="F413" s="524">
        <v>83.3</v>
      </c>
      <c r="G413" s="250">
        <v>83.3</v>
      </c>
      <c r="H413" s="248">
        <v>93.3</v>
      </c>
      <c r="I413" s="248">
        <v>83.3</v>
      </c>
      <c r="J413" s="248">
        <v>86.7</v>
      </c>
      <c r="K413" s="288">
        <v>83.3</v>
      </c>
      <c r="L413" s="247">
        <v>70</v>
      </c>
      <c r="M413" s="248">
        <v>70</v>
      </c>
      <c r="N413" s="248">
        <v>83.3</v>
      </c>
      <c r="O413" s="248">
        <v>70</v>
      </c>
      <c r="P413" s="249">
        <v>70</v>
      </c>
      <c r="Q413" s="250">
        <v>76.7</v>
      </c>
      <c r="R413" s="248">
        <v>83.3</v>
      </c>
      <c r="S413" s="248">
        <v>91.7</v>
      </c>
      <c r="T413" s="248">
        <v>80</v>
      </c>
      <c r="U413" s="288">
        <v>63.3</v>
      </c>
      <c r="V413" s="251">
        <v>77.099999999999994</v>
      </c>
      <c r="W413" s="525"/>
      <c r="X413" s="877"/>
      <c r="Y413" s="877"/>
    </row>
    <row r="414" spans="1:25" x14ac:dyDescent="0.2">
      <c r="A414" s="231" t="s">
        <v>8</v>
      </c>
      <c r="B414" s="252">
        <v>0.06</v>
      </c>
      <c r="C414" s="253">
        <v>8.1000000000000003E-2</v>
      </c>
      <c r="D414" s="253">
        <v>7.3999999999999996E-2</v>
      </c>
      <c r="E414" s="253">
        <v>6.6000000000000003E-2</v>
      </c>
      <c r="F414" s="254">
        <v>8.1000000000000003E-2</v>
      </c>
      <c r="G414" s="255">
        <v>7.9000000000000001E-2</v>
      </c>
      <c r="H414" s="253">
        <v>5.7000000000000002E-2</v>
      </c>
      <c r="I414" s="253">
        <v>8.5999999999999993E-2</v>
      </c>
      <c r="J414" s="253">
        <v>6.9000000000000006E-2</v>
      </c>
      <c r="K414" s="290">
        <v>8.5000000000000006E-2</v>
      </c>
      <c r="L414" s="252">
        <v>8.8999999999999996E-2</v>
      </c>
      <c r="M414" s="253">
        <v>0.09</v>
      </c>
      <c r="N414" s="253">
        <v>6.7000000000000004E-2</v>
      </c>
      <c r="O414" s="253">
        <v>7.8E-2</v>
      </c>
      <c r="P414" s="254">
        <v>9.4E-2</v>
      </c>
      <c r="Q414" s="255">
        <v>8.5999999999999993E-2</v>
      </c>
      <c r="R414" s="253">
        <v>9.2999999999999999E-2</v>
      </c>
      <c r="S414" s="253">
        <v>6.0999999999999999E-2</v>
      </c>
      <c r="T414" s="253">
        <v>8.5000000000000006E-2</v>
      </c>
      <c r="U414" s="290">
        <v>0.10299999999999999</v>
      </c>
      <c r="V414" s="256">
        <v>8.3000000000000004E-2</v>
      </c>
      <c r="W414" s="526"/>
      <c r="X414" s="371"/>
      <c r="Y414" s="371"/>
    </row>
    <row r="415" spans="1:25" x14ac:dyDescent="0.2">
      <c r="A415" s="242" t="s">
        <v>1</v>
      </c>
      <c r="B415" s="257">
        <f>B412/B411*100-100</f>
        <v>5.1830985915493102</v>
      </c>
      <c r="C415" s="258">
        <f t="shared" ref="C415:V415" si="200">C412/C411*100-100</f>
        <v>6.4507042253521263</v>
      </c>
      <c r="D415" s="258">
        <f t="shared" si="200"/>
        <v>2.1971830985915659</v>
      </c>
      <c r="E415" s="258">
        <f t="shared" si="200"/>
        <v>7.0704225352112644</v>
      </c>
      <c r="F415" s="259">
        <f t="shared" si="200"/>
        <v>4.5070422535211208</v>
      </c>
      <c r="G415" s="260">
        <f t="shared" si="200"/>
        <v>5.2957746478873275</v>
      </c>
      <c r="H415" s="258">
        <f t="shared" si="200"/>
        <v>8.4788732394366093</v>
      </c>
      <c r="I415" s="258">
        <f t="shared" si="200"/>
        <v>5.323943661971839</v>
      </c>
      <c r="J415" s="258">
        <f t="shared" si="200"/>
        <v>5.6056338028169108</v>
      </c>
      <c r="K415" s="315">
        <f t="shared" si="200"/>
        <v>4.0845070422535201</v>
      </c>
      <c r="L415" s="257">
        <f t="shared" si="200"/>
        <v>1.9718309859154886</v>
      </c>
      <c r="M415" s="258">
        <f t="shared" si="200"/>
        <v>2.4788732394366235</v>
      </c>
      <c r="N415" s="258">
        <f t="shared" si="200"/>
        <v>9.2112676056337932</v>
      </c>
      <c r="O415" s="258">
        <f t="shared" si="200"/>
        <v>-0.25352112676056038</v>
      </c>
      <c r="P415" s="259">
        <f t="shared" si="200"/>
        <v>2.2816901408450718</v>
      </c>
      <c r="Q415" s="260">
        <f t="shared" si="200"/>
        <v>6.8732394366197269</v>
      </c>
      <c r="R415" s="258">
        <f t="shared" si="200"/>
        <v>3.6901408450704167</v>
      </c>
      <c r="S415" s="258">
        <f t="shared" si="200"/>
        <v>5.2676056338028161</v>
      </c>
      <c r="T415" s="258">
        <f t="shared" si="200"/>
        <v>1.8309859154929597</v>
      </c>
      <c r="U415" s="315">
        <f t="shared" si="200"/>
        <v>8.7042253521126867</v>
      </c>
      <c r="V415" s="333">
        <f t="shared" si="200"/>
        <v>4.7323943661971839</v>
      </c>
      <c r="W415" s="955"/>
      <c r="X415" s="371"/>
      <c r="Y415" s="371"/>
    </row>
    <row r="416" spans="1:25" ht="13.5" thickBot="1" x14ac:dyDescent="0.25">
      <c r="A416" s="261" t="s">
        <v>27</v>
      </c>
      <c r="B416" s="220">
        <f>B412-B398</f>
        <v>251</v>
      </c>
      <c r="C416" s="221">
        <f t="shared" ref="C416:V416" si="201">C412-C398</f>
        <v>87</v>
      </c>
      <c r="D416" s="221">
        <f t="shared" si="201"/>
        <v>147</v>
      </c>
      <c r="E416" s="221">
        <f t="shared" si="201"/>
        <v>156</v>
      </c>
      <c r="F416" s="860">
        <f t="shared" si="201"/>
        <v>167</v>
      </c>
      <c r="G416" s="380">
        <f t="shared" si="201"/>
        <v>42</v>
      </c>
      <c r="H416" s="221">
        <f t="shared" si="201"/>
        <v>153</v>
      </c>
      <c r="I416" s="221">
        <f t="shared" si="201"/>
        <v>196</v>
      </c>
      <c r="J416" s="927">
        <f t="shared" si="201"/>
        <v>194</v>
      </c>
      <c r="K416" s="348">
        <f t="shared" si="201"/>
        <v>112</v>
      </c>
      <c r="L416" s="220">
        <f t="shared" si="201"/>
        <v>217</v>
      </c>
      <c r="M416" s="221">
        <f t="shared" si="201"/>
        <v>181</v>
      </c>
      <c r="N416" s="221">
        <f t="shared" si="201"/>
        <v>157</v>
      </c>
      <c r="O416" s="221">
        <f t="shared" si="201"/>
        <v>181</v>
      </c>
      <c r="P416" s="226">
        <f t="shared" si="201"/>
        <v>111</v>
      </c>
      <c r="Q416" s="380">
        <f t="shared" si="201"/>
        <v>229</v>
      </c>
      <c r="R416" s="221">
        <f t="shared" si="201"/>
        <v>169</v>
      </c>
      <c r="S416" s="927">
        <f t="shared" si="201"/>
        <v>268</v>
      </c>
      <c r="T416" s="221">
        <f t="shared" si="201"/>
        <v>122</v>
      </c>
      <c r="U416" s="348">
        <f t="shared" si="201"/>
        <v>333</v>
      </c>
      <c r="V416" s="265">
        <f t="shared" si="201"/>
        <v>172</v>
      </c>
      <c r="W416" s="526"/>
      <c r="X416" s="877"/>
      <c r="Y416" s="371"/>
    </row>
    <row r="417" spans="1:25" x14ac:dyDescent="0.2">
      <c r="A417" s="266" t="s">
        <v>51</v>
      </c>
      <c r="B417" s="362">
        <v>587</v>
      </c>
      <c r="C417" s="321">
        <v>591</v>
      </c>
      <c r="D417" s="321">
        <v>183</v>
      </c>
      <c r="E417" s="321">
        <v>593</v>
      </c>
      <c r="F417" s="530">
        <v>592</v>
      </c>
      <c r="G417" s="378">
        <v>592</v>
      </c>
      <c r="H417" s="268">
        <v>594</v>
      </c>
      <c r="I417" s="268">
        <v>188</v>
      </c>
      <c r="J417" s="268">
        <v>593</v>
      </c>
      <c r="K417" s="323">
        <v>589</v>
      </c>
      <c r="L417" s="267">
        <v>493</v>
      </c>
      <c r="M417" s="268">
        <v>491</v>
      </c>
      <c r="N417" s="268">
        <v>187</v>
      </c>
      <c r="O417" s="268">
        <v>490</v>
      </c>
      <c r="P417" s="269">
        <v>492</v>
      </c>
      <c r="Q417" s="378">
        <v>515</v>
      </c>
      <c r="R417" s="268">
        <v>515</v>
      </c>
      <c r="S417" s="268">
        <v>190</v>
      </c>
      <c r="T417" s="268">
        <v>515</v>
      </c>
      <c r="U417" s="323">
        <v>514</v>
      </c>
      <c r="V417" s="270">
        <f>SUM(B417:U417)</f>
        <v>9504</v>
      </c>
      <c r="W417" s="955" t="s">
        <v>56</v>
      </c>
      <c r="X417" s="271">
        <f>V403-V417</f>
        <v>14</v>
      </c>
      <c r="Y417" s="292">
        <f>X417/V403</f>
        <v>1.4708972473208657E-3</v>
      </c>
    </row>
    <row r="418" spans="1:25" x14ac:dyDescent="0.2">
      <c r="A418" s="273" t="s">
        <v>28</v>
      </c>
      <c r="B418" s="218"/>
      <c r="C418" s="956"/>
      <c r="D418" s="956"/>
      <c r="E418" s="956"/>
      <c r="F418" s="857"/>
      <c r="G418" s="379"/>
      <c r="H418" s="956"/>
      <c r="I418" s="956"/>
      <c r="J418" s="956"/>
      <c r="K418" s="322"/>
      <c r="L418" s="218"/>
      <c r="M418" s="956"/>
      <c r="N418" s="956"/>
      <c r="O418" s="956"/>
      <c r="P418" s="219"/>
      <c r="Q418" s="379"/>
      <c r="R418" s="956"/>
      <c r="S418" s="956"/>
      <c r="T418" s="956"/>
      <c r="U418" s="322"/>
      <c r="V418" s="222"/>
      <c r="W418" s="955" t="s">
        <v>57</v>
      </c>
      <c r="X418" s="880">
        <v>138.80000000000001</v>
      </c>
      <c r="Y418" s="878"/>
    </row>
    <row r="419" spans="1:25" ht="13.5" thickBot="1" x14ac:dyDescent="0.25">
      <c r="A419" s="274" t="s">
        <v>26</v>
      </c>
      <c r="B419" s="216">
        <f t="shared" ref="B419:U419" si="202">B418-B404</f>
        <v>0</v>
      </c>
      <c r="C419" s="217">
        <f t="shared" si="202"/>
        <v>0</v>
      </c>
      <c r="D419" s="217">
        <f t="shared" si="202"/>
        <v>0</v>
      </c>
      <c r="E419" s="217">
        <f t="shared" si="202"/>
        <v>0</v>
      </c>
      <c r="F419" s="410">
        <f t="shared" si="202"/>
        <v>0</v>
      </c>
      <c r="G419" s="483">
        <f t="shared" si="202"/>
        <v>0</v>
      </c>
      <c r="H419" s="217">
        <f t="shared" si="202"/>
        <v>0</v>
      </c>
      <c r="I419" s="217">
        <f t="shared" si="202"/>
        <v>0</v>
      </c>
      <c r="J419" s="217">
        <f t="shared" si="202"/>
        <v>0</v>
      </c>
      <c r="K419" s="416">
        <f t="shared" si="202"/>
        <v>0</v>
      </c>
      <c r="L419" s="216">
        <f t="shared" si="202"/>
        <v>0</v>
      </c>
      <c r="M419" s="217">
        <f t="shared" si="202"/>
        <v>0</v>
      </c>
      <c r="N419" s="217">
        <f t="shared" si="202"/>
        <v>0</v>
      </c>
      <c r="O419" s="217">
        <f t="shared" si="202"/>
        <v>0</v>
      </c>
      <c r="P419" s="410">
        <f t="shared" si="202"/>
        <v>0</v>
      </c>
      <c r="Q419" s="483">
        <f t="shared" si="202"/>
        <v>0</v>
      </c>
      <c r="R419" s="217">
        <f t="shared" si="202"/>
        <v>0</v>
      </c>
      <c r="S419" s="217">
        <f t="shared" si="202"/>
        <v>0</v>
      </c>
      <c r="T419" s="217">
        <f t="shared" si="202"/>
        <v>0</v>
      </c>
      <c r="U419" s="416">
        <f t="shared" si="202"/>
        <v>0</v>
      </c>
      <c r="V419" s="223"/>
      <c r="W419" s="955" t="s">
        <v>57</v>
      </c>
      <c r="X419" s="880">
        <f>X418-X404</f>
        <v>5.4900000000000091</v>
      </c>
      <c r="Y419" s="955"/>
    </row>
    <row r="422" spans="1:25" ht="13.5" thickBot="1" x14ac:dyDescent="0.25"/>
    <row r="423" spans="1:25" ht="13.5" thickBot="1" x14ac:dyDescent="0.25">
      <c r="A423" s="964" t="s">
        <v>347</v>
      </c>
      <c r="B423" s="1062" t="s">
        <v>53</v>
      </c>
      <c r="C423" s="1063"/>
      <c r="D423" s="1063"/>
      <c r="E423" s="1063"/>
      <c r="F423" s="1064"/>
      <c r="G423" s="1065" t="s">
        <v>140</v>
      </c>
      <c r="H423" s="1065"/>
      <c r="I423" s="1065"/>
      <c r="J423" s="1065"/>
      <c r="K423" s="1065"/>
      <c r="L423" s="1066" t="s">
        <v>63</v>
      </c>
      <c r="M423" s="1067"/>
      <c r="N423" s="1067"/>
      <c r="O423" s="1067"/>
      <c r="P423" s="1068"/>
      <c r="Q423" s="1065" t="s">
        <v>64</v>
      </c>
      <c r="R423" s="1065"/>
      <c r="S423" s="1065"/>
      <c r="T423" s="1065"/>
      <c r="U423" s="1065"/>
      <c r="V423" s="962" t="s">
        <v>55</v>
      </c>
      <c r="W423" s="961">
        <v>540</v>
      </c>
      <c r="X423" s="961"/>
      <c r="Y423" s="961"/>
    </row>
    <row r="424" spans="1:25" x14ac:dyDescent="0.2">
      <c r="A424" s="231" t="s">
        <v>54</v>
      </c>
      <c r="B424" s="324">
        <v>1</v>
      </c>
      <c r="C424" s="325">
        <v>2</v>
      </c>
      <c r="D424" s="325">
        <v>3</v>
      </c>
      <c r="E424" s="325">
        <v>4</v>
      </c>
      <c r="F424" s="859">
        <v>5</v>
      </c>
      <c r="G424" s="379">
        <v>1</v>
      </c>
      <c r="H424" s="963">
        <v>2</v>
      </c>
      <c r="I424" s="963">
        <v>3</v>
      </c>
      <c r="J424" s="963">
        <v>4</v>
      </c>
      <c r="K424" s="322">
        <v>5</v>
      </c>
      <c r="L424" s="218">
        <v>1</v>
      </c>
      <c r="M424" s="963">
        <v>2</v>
      </c>
      <c r="N424" s="963">
        <v>3</v>
      </c>
      <c r="O424" s="963">
        <v>4</v>
      </c>
      <c r="P424" s="219">
        <v>5</v>
      </c>
      <c r="Q424" s="379">
        <v>1</v>
      </c>
      <c r="R424" s="963">
        <v>2</v>
      </c>
      <c r="S424" s="963">
        <v>3</v>
      </c>
      <c r="T424" s="963">
        <v>4</v>
      </c>
      <c r="U424" s="322">
        <v>5</v>
      </c>
      <c r="V424" s="344"/>
      <c r="W424" s="961"/>
      <c r="X424" s="961"/>
      <c r="Y424" s="961"/>
    </row>
    <row r="425" spans="1:25" x14ac:dyDescent="0.2">
      <c r="A425" s="236" t="s">
        <v>3</v>
      </c>
      <c r="B425" s="237">
        <v>3665</v>
      </c>
      <c r="C425" s="238">
        <v>3665</v>
      </c>
      <c r="D425" s="238">
        <v>3665</v>
      </c>
      <c r="E425" s="238">
        <v>3665</v>
      </c>
      <c r="F425" s="858">
        <v>3665</v>
      </c>
      <c r="G425" s="240">
        <v>3665</v>
      </c>
      <c r="H425" s="238">
        <v>3665</v>
      </c>
      <c r="I425" s="238">
        <v>3665</v>
      </c>
      <c r="J425" s="238">
        <v>3665</v>
      </c>
      <c r="K425" s="314">
        <v>3665</v>
      </c>
      <c r="L425" s="237">
        <v>3665</v>
      </c>
      <c r="M425" s="238">
        <v>3665</v>
      </c>
      <c r="N425" s="238">
        <v>3665</v>
      </c>
      <c r="O425" s="238">
        <v>3665</v>
      </c>
      <c r="P425" s="239">
        <v>3665</v>
      </c>
      <c r="Q425" s="240">
        <v>3665</v>
      </c>
      <c r="R425" s="238">
        <v>3665</v>
      </c>
      <c r="S425" s="238">
        <v>3665</v>
      </c>
      <c r="T425" s="238">
        <v>3665</v>
      </c>
      <c r="U425" s="314">
        <v>3665</v>
      </c>
      <c r="V425" s="421">
        <v>3665</v>
      </c>
      <c r="W425" s="328"/>
      <c r="X425" s="329"/>
      <c r="Y425" s="329"/>
    </row>
    <row r="426" spans="1:25" x14ac:dyDescent="0.2">
      <c r="A426" s="242" t="s">
        <v>6</v>
      </c>
      <c r="B426" s="243">
        <v>3909</v>
      </c>
      <c r="C426" s="244">
        <v>3819</v>
      </c>
      <c r="D426" s="244">
        <v>3874</v>
      </c>
      <c r="E426" s="244">
        <v>3938</v>
      </c>
      <c r="F426" s="245">
        <v>3891</v>
      </c>
      <c r="G426" s="246">
        <v>3915</v>
      </c>
      <c r="H426" s="244">
        <v>3796</v>
      </c>
      <c r="I426" s="244">
        <v>3686</v>
      </c>
      <c r="J426" s="244">
        <v>3994</v>
      </c>
      <c r="K426" s="287">
        <v>4020</v>
      </c>
      <c r="L426" s="243">
        <v>3733</v>
      </c>
      <c r="M426" s="244">
        <v>3832</v>
      </c>
      <c r="N426" s="244">
        <v>4302</v>
      </c>
      <c r="O426" s="244">
        <v>3695</v>
      </c>
      <c r="P426" s="245">
        <v>3783</v>
      </c>
      <c r="Q426" s="246">
        <v>3935</v>
      </c>
      <c r="R426" s="244">
        <v>3849</v>
      </c>
      <c r="S426" s="244">
        <v>3683</v>
      </c>
      <c r="T426" s="244">
        <v>3665</v>
      </c>
      <c r="U426" s="287">
        <v>3899</v>
      </c>
      <c r="V426" s="335">
        <v>3858</v>
      </c>
      <c r="W426" s="527"/>
      <c r="X426" s="329"/>
      <c r="Y426" s="329"/>
    </row>
    <row r="427" spans="1:25" x14ac:dyDescent="0.2">
      <c r="A427" s="231" t="s">
        <v>7</v>
      </c>
      <c r="B427" s="247">
        <v>80</v>
      </c>
      <c r="C427" s="248">
        <v>73.3</v>
      </c>
      <c r="D427" s="248">
        <v>53.3</v>
      </c>
      <c r="E427" s="248">
        <v>73.3</v>
      </c>
      <c r="F427" s="524">
        <v>76.7</v>
      </c>
      <c r="G427" s="250">
        <v>70</v>
      </c>
      <c r="H427" s="248">
        <v>83.3</v>
      </c>
      <c r="I427" s="248">
        <v>60</v>
      </c>
      <c r="J427" s="248">
        <v>73.3</v>
      </c>
      <c r="K427" s="288">
        <v>90</v>
      </c>
      <c r="L427" s="247">
        <v>86.7</v>
      </c>
      <c r="M427" s="248">
        <v>90</v>
      </c>
      <c r="N427" s="248">
        <v>86.7</v>
      </c>
      <c r="O427" s="248">
        <v>76.7</v>
      </c>
      <c r="P427" s="249">
        <v>6.3</v>
      </c>
      <c r="Q427" s="250">
        <v>63.3</v>
      </c>
      <c r="R427" s="248">
        <v>77.400000000000006</v>
      </c>
      <c r="S427" s="248">
        <v>78.599999999999994</v>
      </c>
      <c r="T427" s="248">
        <v>66.7</v>
      </c>
      <c r="U427" s="288">
        <v>73.3</v>
      </c>
      <c r="V427" s="251">
        <v>74.3</v>
      </c>
      <c r="W427" s="525"/>
      <c r="X427" s="877"/>
      <c r="Y427" s="877"/>
    </row>
    <row r="428" spans="1:25" x14ac:dyDescent="0.2">
      <c r="A428" s="231" t="s">
        <v>8</v>
      </c>
      <c r="B428" s="252">
        <v>0.08</v>
      </c>
      <c r="C428" s="253">
        <v>8.2000000000000003E-2</v>
      </c>
      <c r="D428" s="253">
        <v>0.1</v>
      </c>
      <c r="E428" s="253">
        <v>8.5999999999999993E-2</v>
      </c>
      <c r="F428" s="254">
        <v>7.4999999999999997E-2</v>
      </c>
      <c r="G428" s="255">
        <v>8.1000000000000003E-2</v>
      </c>
      <c r="H428" s="253">
        <v>7.0999999999999994E-2</v>
      </c>
      <c r="I428" s="253">
        <v>0.104</v>
      </c>
      <c r="J428" s="253">
        <v>9.2999999999999999E-2</v>
      </c>
      <c r="K428" s="290">
        <v>6.3E-2</v>
      </c>
      <c r="L428" s="252">
        <v>6.7000000000000004E-2</v>
      </c>
      <c r="M428" s="253">
        <v>6.9000000000000006E-2</v>
      </c>
      <c r="N428" s="253">
        <v>6.6000000000000003E-2</v>
      </c>
      <c r="O428" s="253">
        <v>8.3000000000000004E-2</v>
      </c>
      <c r="P428" s="254">
        <v>9.5000000000000001E-2</v>
      </c>
      <c r="Q428" s="255">
        <v>0.10199999999999999</v>
      </c>
      <c r="R428" s="253">
        <v>7.9000000000000001E-2</v>
      </c>
      <c r="S428" s="253">
        <v>6.0999999999999999E-2</v>
      </c>
      <c r="T428" s="253">
        <v>9.9000000000000005E-2</v>
      </c>
      <c r="U428" s="290">
        <v>8.6999999999999994E-2</v>
      </c>
      <c r="V428" s="256">
        <v>8.7999999999999995E-2</v>
      </c>
      <c r="W428" s="526"/>
      <c r="X428" s="371"/>
      <c r="Y428" s="371"/>
    </row>
    <row r="429" spans="1:25" x14ac:dyDescent="0.2">
      <c r="A429" s="242" t="s">
        <v>1</v>
      </c>
      <c r="B429" s="257">
        <f>B426/B425*100-100</f>
        <v>6.657571623465202</v>
      </c>
      <c r="C429" s="258">
        <f t="shared" ref="C429:V429" si="203">C426/C425*100-100</f>
        <v>4.2019099590723101</v>
      </c>
      <c r="D429" s="258">
        <f t="shared" si="203"/>
        <v>5.7025920873124107</v>
      </c>
      <c r="E429" s="258">
        <f t="shared" si="203"/>
        <v>7.4488403819918005</v>
      </c>
      <c r="F429" s="259">
        <f t="shared" si="203"/>
        <v>6.1664392905866237</v>
      </c>
      <c r="G429" s="260">
        <f t="shared" si="203"/>
        <v>6.821282401091409</v>
      </c>
      <c r="H429" s="258">
        <f t="shared" si="203"/>
        <v>3.5743519781718902</v>
      </c>
      <c r="I429" s="258">
        <f t="shared" si="203"/>
        <v>0.57298772169167478</v>
      </c>
      <c r="J429" s="258">
        <f t="shared" si="203"/>
        <v>8.9768076398362808</v>
      </c>
      <c r="K429" s="315">
        <f t="shared" si="203"/>
        <v>9.6862210095497829</v>
      </c>
      <c r="L429" s="257">
        <f t="shared" si="203"/>
        <v>1.8553888130968517</v>
      </c>
      <c r="M429" s="258">
        <f t="shared" si="203"/>
        <v>4.5566166439290612</v>
      </c>
      <c r="N429" s="258">
        <f t="shared" si="203"/>
        <v>17.380627557980915</v>
      </c>
      <c r="O429" s="258">
        <f t="shared" si="203"/>
        <v>0.81855388813096397</v>
      </c>
      <c r="P429" s="259">
        <f t="shared" si="203"/>
        <v>3.2196452933151534</v>
      </c>
      <c r="Q429" s="260">
        <f t="shared" si="203"/>
        <v>7.3669849931787184</v>
      </c>
      <c r="R429" s="258">
        <f t="shared" si="203"/>
        <v>5.0204638472032741</v>
      </c>
      <c r="S429" s="258">
        <f t="shared" si="203"/>
        <v>0.49113233287857838</v>
      </c>
      <c r="T429" s="258">
        <f t="shared" si="203"/>
        <v>0</v>
      </c>
      <c r="U429" s="315">
        <f t="shared" si="203"/>
        <v>6.3847203274215474</v>
      </c>
      <c r="V429" s="333">
        <f t="shared" si="203"/>
        <v>5.2660300136425633</v>
      </c>
      <c r="W429" s="961"/>
      <c r="X429" s="371"/>
      <c r="Y429" s="371"/>
    </row>
    <row r="430" spans="1:25" ht="13.5" thickBot="1" x14ac:dyDescent="0.25">
      <c r="A430" s="261" t="s">
        <v>27</v>
      </c>
      <c r="B430" s="220">
        <f>B426-B412</f>
        <v>175</v>
      </c>
      <c r="C430" s="221">
        <f t="shared" ref="C430:V430" si="204">C426-C412</f>
        <v>40</v>
      </c>
      <c r="D430" s="221">
        <f t="shared" si="204"/>
        <v>246</v>
      </c>
      <c r="E430" s="221">
        <f t="shared" si="204"/>
        <v>137</v>
      </c>
      <c r="F430" s="860">
        <f t="shared" si="204"/>
        <v>181</v>
      </c>
      <c r="G430" s="380">
        <f t="shared" si="204"/>
        <v>177</v>
      </c>
      <c r="H430" s="221">
        <f t="shared" si="204"/>
        <v>-55</v>
      </c>
      <c r="I430" s="221">
        <f t="shared" si="204"/>
        <v>-53</v>
      </c>
      <c r="J430" s="927">
        <f t="shared" si="204"/>
        <v>245</v>
      </c>
      <c r="K430" s="348">
        <f t="shared" si="204"/>
        <v>325</v>
      </c>
      <c r="L430" s="220">
        <f t="shared" si="204"/>
        <v>113</v>
      </c>
      <c r="M430" s="221">
        <f t="shared" si="204"/>
        <v>194</v>
      </c>
      <c r="N430" s="221">
        <f t="shared" si="204"/>
        <v>425</v>
      </c>
      <c r="O430" s="221">
        <f t="shared" si="204"/>
        <v>154</v>
      </c>
      <c r="P430" s="226">
        <f t="shared" si="204"/>
        <v>152</v>
      </c>
      <c r="Q430" s="380">
        <f t="shared" si="204"/>
        <v>141</v>
      </c>
      <c r="R430" s="221">
        <f t="shared" si="204"/>
        <v>168</v>
      </c>
      <c r="S430" s="927">
        <f t="shared" si="204"/>
        <v>-54</v>
      </c>
      <c r="T430" s="221">
        <f t="shared" si="204"/>
        <v>50</v>
      </c>
      <c r="U430" s="348">
        <f t="shared" si="204"/>
        <v>40</v>
      </c>
      <c r="V430" s="265">
        <f t="shared" si="204"/>
        <v>140</v>
      </c>
      <c r="W430" s="526"/>
      <c r="X430" s="877"/>
      <c r="Y430" s="371"/>
    </row>
    <row r="431" spans="1:25" x14ac:dyDescent="0.2">
      <c r="A431" s="266" t="s">
        <v>51</v>
      </c>
      <c r="B431" s="362">
        <v>585</v>
      </c>
      <c r="C431" s="321">
        <v>588</v>
      </c>
      <c r="D431" s="321">
        <v>177</v>
      </c>
      <c r="E431" s="321">
        <v>591</v>
      </c>
      <c r="F431" s="530">
        <v>592</v>
      </c>
      <c r="G431" s="378">
        <v>589</v>
      </c>
      <c r="H431" s="268">
        <v>591</v>
      </c>
      <c r="I431" s="268">
        <v>181</v>
      </c>
      <c r="J431" s="268">
        <v>592</v>
      </c>
      <c r="K431" s="323">
        <v>589</v>
      </c>
      <c r="L431" s="267">
        <v>493</v>
      </c>
      <c r="M431" s="268">
        <v>489</v>
      </c>
      <c r="N431" s="268">
        <v>186</v>
      </c>
      <c r="O431" s="268">
        <v>490</v>
      </c>
      <c r="P431" s="269">
        <v>492</v>
      </c>
      <c r="Q431" s="378">
        <v>515</v>
      </c>
      <c r="R431" s="268">
        <v>514</v>
      </c>
      <c r="S431" s="268">
        <v>189</v>
      </c>
      <c r="T431" s="268">
        <v>515</v>
      </c>
      <c r="U431" s="323">
        <v>511</v>
      </c>
      <c r="V431" s="270">
        <f>SUM(B431:U431)</f>
        <v>9469</v>
      </c>
      <c r="W431" s="961" t="s">
        <v>56</v>
      </c>
      <c r="X431" s="271">
        <f>V417-V431</f>
        <v>35</v>
      </c>
      <c r="Y431" s="292">
        <f>X431/V417</f>
        <v>3.6826599326599328E-3</v>
      </c>
    </row>
    <row r="432" spans="1:25" x14ac:dyDescent="0.2">
      <c r="A432" s="273" t="s">
        <v>28</v>
      </c>
      <c r="B432" s="218"/>
      <c r="C432" s="963"/>
      <c r="D432" s="963"/>
      <c r="E432" s="963"/>
      <c r="F432" s="857"/>
      <c r="G432" s="379"/>
      <c r="H432" s="963"/>
      <c r="I432" s="963"/>
      <c r="J432" s="963"/>
      <c r="K432" s="322"/>
      <c r="L432" s="218"/>
      <c r="M432" s="963"/>
      <c r="N432" s="963"/>
      <c r="O432" s="963"/>
      <c r="P432" s="219"/>
      <c r="Q432" s="379"/>
      <c r="R432" s="963"/>
      <c r="S432" s="963"/>
      <c r="T432" s="963"/>
      <c r="U432" s="322"/>
      <c r="V432" s="222"/>
      <c r="W432" s="961" t="s">
        <v>57</v>
      </c>
      <c r="X432" s="880">
        <v>147.38</v>
      </c>
      <c r="Y432" s="878"/>
    </row>
    <row r="433" spans="1:25" ht="13.5" thickBot="1" x14ac:dyDescent="0.25">
      <c r="A433" s="274" t="s">
        <v>26</v>
      </c>
      <c r="B433" s="216">
        <f t="shared" ref="B433:U433" si="205">B432-B418</f>
        <v>0</v>
      </c>
      <c r="C433" s="217">
        <f t="shared" si="205"/>
        <v>0</v>
      </c>
      <c r="D433" s="217">
        <f t="shared" si="205"/>
        <v>0</v>
      </c>
      <c r="E433" s="217">
        <f t="shared" si="205"/>
        <v>0</v>
      </c>
      <c r="F433" s="410">
        <f t="shared" si="205"/>
        <v>0</v>
      </c>
      <c r="G433" s="483">
        <f t="shared" si="205"/>
        <v>0</v>
      </c>
      <c r="H433" s="217">
        <f t="shared" si="205"/>
        <v>0</v>
      </c>
      <c r="I433" s="217">
        <f t="shared" si="205"/>
        <v>0</v>
      </c>
      <c r="J433" s="217">
        <f t="shared" si="205"/>
        <v>0</v>
      </c>
      <c r="K433" s="416">
        <f t="shared" si="205"/>
        <v>0</v>
      </c>
      <c r="L433" s="216">
        <f t="shared" si="205"/>
        <v>0</v>
      </c>
      <c r="M433" s="217">
        <f t="shared" si="205"/>
        <v>0</v>
      </c>
      <c r="N433" s="217">
        <f t="shared" si="205"/>
        <v>0</v>
      </c>
      <c r="O433" s="217">
        <f t="shared" si="205"/>
        <v>0</v>
      </c>
      <c r="P433" s="410">
        <f t="shared" si="205"/>
        <v>0</v>
      </c>
      <c r="Q433" s="483">
        <f t="shared" si="205"/>
        <v>0</v>
      </c>
      <c r="R433" s="217">
        <f t="shared" si="205"/>
        <v>0</v>
      </c>
      <c r="S433" s="217">
        <f t="shared" si="205"/>
        <v>0</v>
      </c>
      <c r="T433" s="217">
        <f t="shared" si="205"/>
        <v>0</v>
      </c>
      <c r="U433" s="416">
        <f t="shared" si="205"/>
        <v>0</v>
      </c>
      <c r="V433" s="223"/>
      <c r="W433" s="961" t="s">
        <v>57</v>
      </c>
      <c r="X433" s="880">
        <f>X432-X418</f>
        <v>8.5799999999999841</v>
      </c>
      <c r="Y433" s="961"/>
    </row>
    <row r="436" spans="1:25" ht="13.5" thickBot="1" x14ac:dyDescent="0.25"/>
    <row r="437" spans="1:25" ht="13.5" thickBot="1" x14ac:dyDescent="0.25">
      <c r="A437" s="968" t="s">
        <v>348</v>
      </c>
      <c r="B437" s="1062" t="s">
        <v>53</v>
      </c>
      <c r="C437" s="1063"/>
      <c r="D437" s="1063"/>
      <c r="E437" s="1063"/>
      <c r="F437" s="1064"/>
      <c r="G437" s="1065" t="s">
        <v>140</v>
      </c>
      <c r="H437" s="1065"/>
      <c r="I437" s="1065"/>
      <c r="J437" s="1065"/>
      <c r="K437" s="1065"/>
      <c r="L437" s="1066" t="s">
        <v>63</v>
      </c>
      <c r="M437" s="1067"/>
      <c r="N437" s="1067"/>
      <c r="O437" s="1067"/>
      <c r="P437" s="1068"/>
      <c r="Q437" s="1065" t="s">
        <v>64</v>
      </c>
      <c r="R437" s="1065"/>
      <c r="S437" s="1065"/>
      <c r="T437" s="1065"/>
      <c r="U437" s="1065"/>
      <c r="V437" s="966" t="s">
        <v>55</v>
      </c>
      <c r="W437" s="965">
        <v>529</v>
      </c>
      <c r="X437" s="965"/>
      <c r="Y437" s="965"/>
    </row>
    <row r="438" spans="1:25" x14ac:dyDescent="0.2">
      <c r="A438" s="231" t="s">
        <v>54</v>
      </c>
      <c r="B438" s="324">
        <v>1</v>
      </c>
      <c r="C438" s="325">
        <v>2</v>
      </c>
      <c r="D438" s="325">
        <v>3</v>
      </c>
      <c r="E438" s="325">
        <v>4</v>
      </c>
      <c r="F438" s="859">
        <v>5</v>
      </c>
      <c r="G438" s="379">
        <v>1</v>
      </c>
      <c r="H438" s="967">
        <v>2</v>
      </c>
      <c r="I438" s="967">
        <v>3</v>
      </c>
      <c r="J438" s="967">
        <v>4</v>
      </c>
      <c r="K438" s="322">
        <v>5</v>
      </c>
      <c r="L438" s="218">
        <v>1</v>
      </c>
      <c r="M438" s="967">
        <v>2</v>
      </c>
      <c r="N438" s="967">
        <v>3</v>
      </c>
      <c r="O438" s="967">
        <v>4</v>
      </c>
      <c r="P438" s="219">
        <v>5</v>
      </c>
      <c r="Q438" s="379">
        <v>1</v>
      </c>
      <c r="R438" s="967">
        <v>2</v>
      </c>
      <c r="S438" s="967">
        <v>3</v>
      </c>
      <c r="T438" s="967">
        <v>4</v>
      </c>
      <c r="U438" s="322">
        <v>5</v>
      </c>
      <c r="V438" s="344"/>
      <c r="W438" s="965"/>
      <c r="X438" s="965"/>
      <c r="Y438" s="965"/>
    </row>
    <row r="439" spans="1:25" x14ac:dyDescent="0.2">
      <c r="A439" s="236" t="s">
        <v>3</v>
      </c>
      <c r="B439" s="237">
        <v>3750</v>
      </c>
      <c r="C439" s="238">
        <v>3750</v>
      </c>
      <c r="D439" s="238">
        <v>3750</v>
      </c>
      <c r="E439" s="238">
        <v>3750</v>
      </c>
      <c r="F439" s="858">
        <v>3750</v>
      </c>
      <c r="G439" s="240">
        <v>3750</v>
      </c>
      <c r="H439" s="238">
        <v>3750</v>
      </c>
      <c r="I439" s="238">
        <v>3750</v>
      </c>
      <c r="J439" s="238">
        <v>3750</v>
      </c>
      <c r="K439" s="314">
        <v>3750</v>
      </c>
      <c r="L439" s="237">
        <v>3750</v>
      </c>
      <c r="M439" s="238">
        <v>3750</v>
      </c>
      <c r="N439" s="238">
        <v>3750</v>
      </c>
      <c r="O439" s="238">
        <v>3750</v>
      </c>
      <c r="P439" s="239">
        <v>3750</v>
      </c>
      <c r="Q439" s="240">
        <v>3750</v>
      </c>
      <c r="R439" s="238">
        <v>3750</v>
      </c>
      <c r="S439" s="238">
        <v>3750</v>
      </c>
      <c r="T439" s="238">
        <v>3750</v>
      </c>
      <c r="U439" s="314">
        <v>3750</v>
      </c>
      <c r="V439" s="421">
        <v>3750</v>
      </c>
      <c r="W439" s="328"/>
      <c r="X439" s="329"/>
      <c r="Y439" s="329"/>
    </row>
    <row r="440" spans="1:25" x14ac:dyDescent="0.2">
      <c r="A440" s="242" t="s">
        <v>6</v>
      </c>
      <c r="B440" s="243">
        <v>4051</v>
      </c>
      <c r="C440" s="244">
        <v>4019</v>
      </c>
      <c r="D440" s="244">
        <v>4044</v>
      </c>
      <c r="E440" s="244">
        <v>4070</v>
      </c>
      <c r="F440" s="245">
        <v>4037</v>
      </c>
      <c r="G440" s="246">
        <v>4009</v>
      </c>
      <c r="H440" s="244">
        <v>4011</v>
      </c>
      <c r="I440" s="244">
        <v>3776</v>
      </c>
      <c r="J440" s="244">
        <v>4021</v>
      </c>
      <c r="K440" s="287">
        <v>4148</v>
      </c>
      <c r="L440" s="243">
        <v>3815</v>
      </c>
      <c r="M440" s="244">
        <v>3718</v>
      </c>
      <c r="N440" s="244">
        <v>4427</v>
      </c>
      <c r="O440" s="244">
        <v>3603</v>
      </c>
      <c r="P440" s="245">
        <v>3884</v>
      </c>
      <c r="Q440" s="246">
        <v>4080</v>
      </c>
      <c r="R440" s="244">
        <v>3710</v>
      </c>
      <c r="S440" s="244">
        <v>3666</v>
      </c>
      <c r="T440" s="244">
        <v>3923</v>
      </c>
      <c r="U440" s="287">
        <v>3984</v>
      </c>
      <c r="V440" s="335">
        <v>3945</v>
      </c>
      <c r="W440" s="527"/>
      <c r="X440" s="329"/>
      <c r="Y440" s="329"/>
    </row>
    <row r="441" spans="1:25" x14ac:dyDescent="0.2">
      <c r="A441" s="231" t="s">
        <v>7</v>
      </c>
      <c r="B441" s="247">
        <v>83.3</v>
      </c>
      <c r="C441" s="248">
        <v>83.3</v>
      </c>
      <c r="D441" s="248">
        <v>100</v>
      </c>
      <c r="E441" s="248">
        <v>80</v>
      </c>
      <c r="F441" s="524">
        <v>86.7</v>
      </c>
      <c r="G441" s="250">
        <v>90</v>
      </c>
      <c r="H441" s="248">
        <v>90</v>
      </c>
      <c r="I441" s="248">
        <v>66.7</v>
      </c>
      <c r="J441" s="248">
        <v>76.7</v>
      </c>
      <c r="K441" s="288">
        <v>80</v>
      </c>
      <c r="L441" s="247">
        <v>70</v>
      </c>
      <c r="M441" s="248">
        <v>63.3</v>
      </c>
      <c r="N441" s="248">
        <v>66.7</v>
      </c>
      <c r="O441" s="248">
        <v>83.3</v>
      </c>
      <c r="P441" s="249">
        <v>76.7</v>
      </c>
      <c r="Q441" s="250">
        <v>80</v>
      </c>
      <c r="R441" s="248">
        <v>70</v>
      </c>
      <c r="S441" s="248">
        <v>76.900000000000006</v>
      </c>
      <c r="T441" s="248">
        <v>76.7</v>
      </c>
      <c r="U441" s="288">
        <v>80</v>
      </c>
      <c r="V441" s="251">
        <v>73.7</v>
      </c>
      <c r="W441" s="525"/>
      <c r="X441" s="877"/>
      <c r="Y441" s="877"/>
    </row>
    <row r="442" spans="1:25" x14ac:dyDescent="0.2">
      <c r="A442" s="231" t="s">
        <v>8</v>
      </c>
      <c r="B442" s="252">
        <v>6.7000000000000004E-2</v>
      </c>
      <c r="C442" s="253">
        <v>7.2999999999999995E-2</v>
      </c>
      <c r="D442" s="253">
        <v>6.2E-2</v>
      </c>
      <c r="E442" s="253">
        <v>7.3999999999999996E-2</v>
      </c>
      <c r="F442" s="254">
        <v>7.2999999999999995E-2</v>
      </c>
      <c r="G442" s="255">
        <v>5.8999999999999997E-2</v>
      </c>
      <c r="H442" s="253">
        <v>6.5000000000000002E-2</v>
      </c>
      <c r="I442" s="253">
        <v>0.16</v>
      </c>
      <c r="J442" s="253">
        <v>8.2000000000000003E-2</v>
      </c>
      <c r="K442" s="290">
        <v>9.0999999999999998E-2</v>
      </c>
      <c r="L442" s="252">
        <v>0.105</v>
      </c>
      <c r="M442" s="253">
        <v>0.1</v>
      </c>
      <c r="N442" s="253">
        <v>7.6999999999999999E-2</v>
      </c>
      <c r="O442" s="253">
        <v>7.4999999999999997E-2</v>
      </c>
      <c r="P442" s="254">
        <v>8.5000000000000006E-2</v>
      </c>
      <c r="Q442" s="255">
        <v>8.7999999999999995E-2</v>
      </c>
      <c r="R442" s="253">
        <v>9.6000000000000002E-2</v>
      </c>
      <c r="S442" s="253">
        <v>9.4E-2</v>
      </c>
      <c r="T442" s="253">
        <v>7.2999999999999995E-2</v>
      </c>
      <c r="U442" s="290">
        <v>7.3999999999999996E-2</v>
      </c>
      <c r="V442" s="256">
        <v>9.1999999999999998E-2</v>
      </c>
      <c r="W442" s="526"/>
      <c r="X442" s="371"/>
      <c r="Y442" s="371"/>
    </row>
    <row r="443" spans="1:25" x14ac:dyDescent="0.2">
      <c r="A443" s="242" t="s">
        <v>1</v>
      </c>
      <c r="B443" s="257">
        <f>B440/B439*100-100</f>
        <v>8.0266666666666708</v>
      </c>
      <c r="C443" s="258">
        <f t="shared" ref="C443:V443" si="206">C440/C439*100-100</f>
        <v>7.1733333333333462</v>
      </c>
      <c r="D443" s="258">
        <f t="shared" si="206"/>
        <v>7.8400000000000034</v>
      </c>
      <c r="E443" s="258">
        <f t="shared" si="206"/>
        <v>8.5333333333333314</v>
      </c>
      <c r="F443" s="259">
        <f t="shared" si="206"/>
        <v>7.653333333333336</v>
      </c>
      <c r="G443" s="260">
        <f t="shared" si="206"/>
        <v>6.9066666666666663</v>
      </c>
      <c r="H443" s="258">
        <f t="shared" si="206"/>
        <v>6.960000000000008</v>
      </c>
      <c r="I443" s="258">
        <f t="shared" si="206"/>
        <v>0.69333333333332803</v>
      </c>
      <c r="J443" s="258">
        <f t="shared" si="206"/>
        <v>7.2266666666666737</v>
      </c>
      <c r="K443" s="315">
        <f t="shared" si="206"/>
        <v>10.613333333333344</v>
      </c>
      <c r="L443" s="257">
        <f t="shared" si="206"/>
        <v>1.7333333333333485</v>
      </c>
      <c r="M443" s="258">
        <f t="shared" si="206"/>
        <v>-0.85333333333332462</v>
      </c>
      <c r="N443" s="258">
        <f t="shared" si="206"/>
        <v>18.053333333333342</v>
      </c>
      <c r="O443" s="258">
        <f t="shared" si="206"/>
        <v>-3.9200000000000017</v>
      </c>
      <c r="P443" s="259">
        <f t="shared" si="206"/>
        <v>3.5733333333333377</v>
      </c>
      <c r="Q443" s="260">
        <f t="shared" si="206"/>
        <v>8.8000000000000114</v>
      </c>
      <c r="R443" s="258">
        <f t="shared" si="206"/>
        <v>-1.0666666666666771</v>
      </c>
      <c r="S443" s="258">
        <f t="shared" si="206"/>
        <v>-2.2399999999999949</v>
      </c>
      <c r="T443" s="258">
        <f t="shared" si="206"/>
        <v>4.6133333333333297</v>
      </c>
      <c r="U443" s="315">
        <f t="shared" si="206"/>
        <v>6.2399999999999949</v>
      </c>
      <c r="V443" s="333">
        <f t="shared" si="206"/>
        <v>5.2000000000000028</v>
      </c>
      <c r="W443" s="965"/>
      <c r="X443" s="371"/>
      <c r="Y443" s="371"/>
    </row>
    <row r="444" spans="1:25" ht="13.5" thickBot="1" x14ac:dyDescent="0.25">
      <c r="A444" s="261" t="s">
        <v>27</v>
      </c>
      <c r="B444" s="220">
        <f>B440-B426</f>
        <v>142</v>
      </c>
      <c r="C444" s="221">
        <f t="shared" ref="C444:V444" si="207">C440-C426</f>
        <v>200</v>
      </c>
      <c r="D444" s="221">
        <f t="shared" si="207"/>
        <v>170</v>
      </c>
      <c r="E444" s="221">
        <f t="shared" si="207"/>
        <v>132</v>
      </c>
      <c r="F444" s="860">
        <f t="shared" si="207"/>
        <v>146</v>
      </c>
      <c r="G444" s="380">
        <f t="shared" si="207"/>
        <v>94</v>
      </c>
      <c r="H444" s="221">
        <f t="shared" si="207"/>
        <v>215</v>
      </c>
      <c r="I444" s="221">
        <f t="shared" si="207"/>
        <v>90</v>
      </c>
      <c r="J444" s="927">
        <f t="shared" si="207"/>
        <v>27</v>
      </c>
      <c r="K444" s="348">
        <f t="shared" si="207"/>
        <v>128</v>
      </c>
      <c r="L444" s="220">
        <f t="shared" si="207"/>
        <v>82</v>
      </c>
      <c r="M444" s="221">
        <f t="shared" si="207"/>
        <v>-114</v>
      </c>
      <c r="N444" s="221">
        <f t="shared" si="207"/>
        <v>125</v>
      </c>
      <c r="O444" s="221">
        <f t="shared" si="207"/>
        <v>-92</v>
      </c>
      <c r="P444" s="226">
        <f t="shared" si="207"/>
        <v>101</v>
      </c>
      <c r="Q444" s="380">
        <f t="shared" si="207"/>
        <v>145</v>
      </c>
      <c r="R444" s="221">
        <f t="shared" si="207"/>
        <v>-139</v>
      </c>
      <c r="S444" s="927">
        <f t="shared" si="207"/>
        <v>-17</v>
      </c>
      <c r="T444" s="221">
        <f t="shared" si="207"/>
        <v>258</v>
      </c>
      <c r="U444" s="348">
        <f t="shared" si="207"/>
        <v>85</v>
      </c>
      <c r="V444" s="265">
        <f t="shared" si="207"/>
        <v>87</v>
      </c>
      <c r="W444" s="526"/>
      <c r="X444" s="877"/>
      <c r="Y444" s="371"/>
    </row>
    <row r="445" spans="1:25" x14ac:dyDescent="0.2">
      <c r="A445" s="266" t="s">
        <v>51</v>
      </c>
      <c r="B445" s="362">
        <v>579</v>
      </c>
      <c r="C445" s="321">
        <v>586</v>
      </c>
      <c r="D445" s="321">
        <v>173</v>
      </c>
      <c r="E445" s="321">
        <v>590</v>
      </c>
      <c r="F445" s="530">
        <v>591</v>
      </c>
      <c r="G445" s="378">
        <v>588</v>
      </c>
      <c r="H445" s="268">
        <v>591</v>
      </c>
      <c r="I445" s="268">
        <v>179</v>
      </c>
      <c r="J445" s="268">
        <v>592</v>
      </c>
      <c r="K445" s="323">
        <v>589</v>
      </c>
      <c r="L445" s="267">
        <v>493</v>
      </c>
      <c r="M445" s="268">
        <v>488</v>
      </c>
      <c r="N445" s="268">
        <v>186</v>
      </c>
      <c r="O445" s="268">
        <v>489</v>
      </c>
      <c r="P445" s="269">
        <v>492</v>
      </c>
      <c r="Q445" s="378">
        <v>513</v>
      </c>
      <c r="R445" s="268">
        <v>513</v>
      </c>
      <c r="S445" s="268">
        <v>189</v>
      </c>
      <c r="T445" s="268">
        <v>514</v>
      </c>
      <c r="U445" s="323">
        <v>510</v>
      </c>
      <c r="V445" s="270">
        <f>SUM(B445:U445)</f>
        <v>9445</v>
      </c>
      <c r="W445" s="965" t="s">
        <v>56</v>
      </c>
      <c r="X445" s="271">
        <f>V431-V445</f>
        <v>24</v>
      </c>
      <c r="Y445" s="292">
        <f>X445/V431</f>
        <v>2.534586545569754E-3</v>
      </c>
    </row>
    <row r="446" spans="1:25" x14ac:dyDescent="0.2">
      <c r="A446" s="273" t="s">
        <v>28</v>
      </c>
      <c r="B446" s="218"/>
      <c r="C446" s="967"/>
      <c r="D446" s="967"/>
      <c r="E446" s="967"/>
      <c r="F446" s="857"/>
      <c r="G446" s="379"/>
      <c r="H446" s="967"/>
      <c r="I446" s="967"/>
      <c r="J446" s="967"/>
      <c r="K446" s="322"/>
      <c r="L446" s="218"/>
      <c r="M446" s="967"/>
      <c r="N446" s="967"/>
      <c r="O446" s="967"/>
      <c r="P446" s="219"/>
      <c r="Q446" s="379"/>
      <c r="R446" s="967"/>
      <c r="S446" s="967"/>
      <c r="T446" s="967"/>
      <c r="U446" s="322"/>
      <c r="V446" s="222"/>
      <c r="W446" s="965" t="s">
        <v>57</v>
      </c>
      <c r="X446" s="880">
        <v>156.83000000000001</v>
      </c>
      <c r="Y446" s="878"/>
    </row>
    <row r="447" spans="1:25" ht="13.5" thickBot="1" x14ac:dyDescent="0.25">
      <c r="A447" s="274" t="s">
        <v>26</v>
      </c>
      <c r="B447" s="216">
        <f t="shared" ref="B447:U447" si="208">B446-B432</f>
        <v>0</v>
      </c>
      <c r="C447" s="217">
        <f t="shared" si="208"/>
        <v>0</v>
      </c>
      <c r="D447" s="217">
        <f t="shared" si="208"/>
        <v>0</v>
      </c>
      <c r="E447" s="217">
        <f t="shared" si="208"/>
        <v>0</v>
      </c>
      <c r="F447" s="410">
        <f t="shared" si="208"/>
        <v>0</v>
      </c>
      <c r="G447" s="483">
        <f t="shared" si="208"/>
        <v>0</v>
      </c>
      <c r="H447" s="217">
        <f t="shared" si="208"/>
        <v>0</v>
      </c>
      <c r="I447" s="217">
        <f t="shared" si="208"/>
        <v>0</v>
      </c>
      <c r="J447" s="217">
        <f t="shared" si="208"/>
        <v>0</v>
      </c>
      <c r="K447" s="416">
        <f t="shared" si="208"/>
        <v>0</v>
      </c>
      <c r="L447" s="216">
        <f t="shared" si="208"/>
        <v>0</v>
      </c>
      <c r="M447" s="217">
        <f t="shared" si="208"/>
        <v>0</v>
      </c>
      <c r="N447" s="217">
        <f t="shared" si="208"/>
        <v>0</v>
      </c>
      <c r="O447" s="217">
        <f t="shared" si="208"/>
        <v>0</v>
      </c>
      <c r="P447" s="410">
        <f t="shared" si="208"/>
        <v>0</v>
      </c>
      <c r="Q447" s="483">
        <f t="shared" si="208"/>
        <v>0</v>
      </c>
      <c r="R447" s="217">
        <f t="shared" si="208"/>
        <v>0</v>
      </c>
      <c r="S447" s="217">
        <f t="shared" si="208"/>
        <v>0</v>
      </c>
      <c r="T447" s="217">
        <f t="shared" si="208"/>
        <v>0</v>
      </c>
      <c r="U447" s="416">
        <f t="shared" si="208"/>
        <v>0</v>
      </c>
      <c r="V447" s="223"/>
      <c r="W447" s="965" t="s">
        <v>57</v>
      </c>
      <c r="X447" s="880">
        <f>X446-X432</f>
        <v>9.4500000000000171</v>
      </c>
      <c r="Y447" s="965"/>
    </row>
    <row r="450" spans="1:25" ht="13.5" thickBot="1" x14ac:dyDescent="0.25"/>
    <row r="451" spans="1:25" ht="13.5" thickBot="1" x14ac:dyDescent="0.25">
      <c r="A451" s="972" t="s">
        <v>349</v>
      </c>
      <c r="B451" s="1062" t="s">
        <v>53</v>
      </c>
      <c r="C451" s="1063"/>
      <c r="D451" s="1063"/>
      <c r="E451" s="1063"/>
      <c r="F451" s="1064"/>
      <c r="G451" s="1065" t="s">
        <v>140</v>
      </c>
      <c r="H451" s="1065"/>
      <c r="I451" s="1065"/>
      <c r="J451" s="1065"/>
      <c r="K451" s="1065"/>
      <c r="L451" s="1066" t="s">
        <v>63</v>
      </c>
      <c r="M451" s="1067"/>
      <c r="N451" s="1067"/>
      <c r="O451" s="1067"/>
      <c r="P451" s="1068"/>
      <c r="Q451" s="1065" t="s">
        <v>64</v>
      </c>
      <c r="R451" s="1065"/>
      <c r="S451" s="1065"/>
      <c r="T451" s="1065"/>
      <c r="U451" s="1065"/>
      <c r="V451" s="970" t="s">
        <v>55</v>
      </c>
      <c r="W451" s="969">
        <v>527</v>
      </c>
      <c r="X451" s="969"/>
      <c r="Y451" s="969"/>
    </row>
    <row r="452" spans="1:25" x14ac:dyDescent="0.2">
      <c r="A452" s="231" t="s">
        <v>54</v>
      </c>
      <c r="B452" s="324">
        <v>1</v>
      </c>
      <c r="C452" s="325">
        <v>2</v>
      </c>
      <c r="D452" s="325">
        <v>3</v>
      </c>
      <c r="E452" s="325">
        <v>4</v>
      </c>
      <c r="F452" s="859">
        <v>5</v>
      </c>
      <c r="G452" s="379">
        <v>1</v>
      </c>
      <c r="H452" s="971">
        <v>2</v>
      </c>
      <c r="I452" s="971">
        <v>3</v>
      </c>
      <c r="J452" s="971">
        <v>4</v>
      </c>
      <c r="K452" s="322">
        <v>5</v>
      </c>
      <c r="L452" s="218">
        <v>1</v>
      </c>
      <c r="M452" s="971">
        <v>2</v>
      </c>
      <c r="N452" s="971">
        <v>3</v>
      </c>
      <c r="O452" s="971">
        <v>4</v>
      </c>
      <c r="P452" s="219">
        <v>5</v>
      </c>
      <c r="Q452" s="379">
        <v>1</v>
      </c>
      <c r="R452" s="971">
        <v>2</v>
      </c>
      <c r="S452" s="971">
        <v>3</v>
      </c>
      <c r="T452" s="971">
        <v>4</v>
      </c>
      <c r="U452" s="322">
        <v>5</v>
      </c>
      <c r="V452" s="344"/>
      <c r="W452" s="969"/>
      <c r="X452" s="969"/>
      <c r="Y452" s="969"/>
    </row>
    <row r="453" spans="1:25" x14ac:dyDescent="0.2">
      <c r="A453" s="236" t="s">
        <v>3</v>
      </c>
      <c r="B453" s="237">
        <v>3820</v>
      </c>
      <c r="C453" s="238">
        <v>3820</v>
      </c>
      <c r="D453" s="238">
        <v>3820</v>
      </c>
      <c r="E453" s="238">
        <v>3820</v>
      </c>
      <c r="F453" s="858">
        <v>3820</v>
      </c>
      <c r="G453" s="240">
        <v>3820</v>
      </c>
      <c r="H453" s="238">
        <v>3820</v>
      </c>
      <c r="I453" s="238">
        <v>3820</v>
      </c>
      <c r="J453" s="238">
        <v>3820</v>
      </c>
      <c r="K453" s="314">
        <v>3820</v>
      </c>
      <c r="L453" s="237">
        <v>3820</v>
      </c>
      <c r="M453" s="238">
        <v>3820</v>
      </c>
      <c r="N453" s="238">
        <v>3820</v>
      </c>
      <c r="O453" s="238">
        <v>3820</v>
      </c>
      <c r="P453" s="239">
        <v>3820</v>
      </c>
      <c r="Q453" s="240">
        <v>3820</v>
      </c>
      <c r="R453" s="238">
        <v>3820</v>
      </c>
      <c r="S453" s="238">
        <v>3820</v>
      </c>
      <c r="T453" s="238">
        <v>3820</v>
      </c>
      <c r="U453" s="314">
        <v>3820</v>
      </c>
      <c r="V453" s="421">
        <v>3820</v>
      </c>
      <c r="W453" s="328"/>
      <c r="X453" s="329"/>
      <c r="Y453" s="329"/>
    </row>
    <row r="454" spans="1:25" x14ac:dyDescent="0.2">
      <c r="A454" s="242" t="s">
        <v>6</v>
      </c>
      <c r="B454" s="243">
        <v>4106</v>
      </c>
      <c r="C454" s="244">
        <v>4211.333333333333</v>
      </c>
      <c r="D454" s="244">
        <v>4120.833333333333</v>
      </c>
      <c r="E454" s="244">
        <v>4244.666666666667</v>
      </c>
      <c r="F454" s="245">
        <v>4046.6666666666665</v>
      </c>
      <c r="G454" s="246">
        <v>4210.666666666667</v>
      </c>
      <c r="H454" s="244">
        <v>4089.6666666666665</v>
      </c>
      <c r="I454" s="244">
        <v>4055</v>
      </c>
      <c r="J454" s="244">
        <v>4190.666666666667</v>
      </c>
      <c r="K454" s="287">
        <v>4224.4827586206893</v>
      </c>
      <c r="L454" s="243">
        <v>4035.1724137931033</v>
      </c>
      <c r="M454" s="244">
        <v>3932.2580645161293</v>
      </c>
      <c r="N454" s="244">
        <v>4271.666666666667</v>
      </c>
      <c r="O454" s="244">
        <v>3789</v>
      </c>
      <c r="P454" s="245">
        <v>3871.0344827586205</v>
      </c>
      <c r="Q454" s="246">
        <v>4048.6666666666665</v>
      </c>
      <c r="R454" s="244">
        <v>3900.7407407407409</v>
      </c>
      <c r="S454" s="244">
        <v>3798.3333333333335</v>
      </c>
      <c r="T454" s="244">
        <v>4033.4482758620688</v>
      </c>
      <c r="U454" s="287">
        <v>3974.6666666666665</v>
      </c>
      <c r="V454" s="335">
        <v>4058.0268199233715</v>
      </c>
      <c r="W454" s="527"/>
      <c r="X454" s="329"/>
      <c r="Y454" s="329"/>
    </row>
    <row r="455" spans="1:25" x14ac:dyDescent="0.2">
      <c r="A455" s="231" t="s">
        <v>7</v>
      </c>
      <c r="B455" s="247">
        <v>70</v>
      </c>
      <c r="C455" s="248">
        <v>86.666666666666671</v>
      </c>
      <c r="D455" s="248">
        <v>83.333333333333329</v>
      </c>
      <c r="E455" s="248">
        <v>83.333333333333329</v>
      </c>
      <c r="F455" s="524">
        <v>76.666666666666671</v>
      </c>
      <c r="G455" s="250">
        <v>86.666666666666671</v>
      </c>
      <c r="H455" s="248">
        <v>80</v>
      </c>
      <c r="I455" s="248">
        <v>75</v>
      </c>
      <c r="J455" s="248">
        <v>66.666666666666671</v>
      </c>
      <c r="K455" s="288">
        <v>82.758620689655174</v>
      </c>
      <c r="L455" s="247">
        <v>65.517241379310349</v>
      </c>
      <c r="M455" s="248">
        <v>80.645161290322577</v>
      </c>
      <c r="N455" s="248">
        <v>91.666666666666671</v>
      </c>
      <c r="O455" s="248">
        <v>83.333333333333329</v>
      </c>
      <c r="P455" s="249">
        <v>89.65517241379311</v>
      </c>
      <c r="Q455" s="250">
        <v>76.666666666666671</v>
      </c>
      <c r="R455" s="248">
        <v>66.666666666666671</v>
      </c>
      <c r="S455" s="248">
        <v>91.666666666666671</v>
      </c>
      <c r="T455" s="248">
        <v>68.965517241379317</v>
      </c>
      <c r="U455" s="288">
        <v>83.333333333333329</v>
      </c>
      <c r="V455" s="251">
        <v>72.41379310344827</v>
      </c>
      <c r="W455" s="525"/>
      <c r="X455" s="877"/>
      <c r="Y455" s="877"/>
    </row>
    <row r="456" spans="1:25" x14ac:dyDescent="0.2">
      <c r="A456" s="231" t="s">
        <v>8</v>
      </c>
      <c r="B456" s="252">
        <v>8.3716564048187767E-2</v>
      </c>
      <c r="C456" s="253">
        <v>7.0479685017077381E-2</v>
      </c>
      <c r="D456" s="253">
        <v>8.1553144498205998E-2</v>
      </c>
      <c r="E456" s="253">
        <v>6.9804397239232388E-2</v>
      </c>
      <c r="F456" s="254">
        <v>7.816955503032598E-2</v>
      </c>
      <c r="G456" s="255">
        <v>6.8552391497126761E-2</v>
      </c>
      <c r="H456" s="253">
        <v>6.9124255519899216E-2</v>
      </c>
      <c r="I456" s="253">
        <v>7.9862909567010004E-2</v>
      </c>
      <c r="J456" s="253">
        <v>9.110565432653478E-2</v>
      </c>
      <c r="K456" s="290">
        <v>7.5212846321052171E-2</v>
      </c>
      <c r="L456" s="252">
        <v>9.7044017062944701E-2</v>
      </c>
      <c r="M456" s="253">
        <v>7.527822331547955E-2</v>
      </c>
      <c r="N456" s="253">
        <v>6.6240100804012172E-2</v>
      </c>
      <c r="O456" s="253">
        <v>6.8108039644209584E-2</v>
      </c>
      <c r="P456" s="254">
        <v>7.4325886899533844E-2</v>
      </c>
      <c r="Q456" s="255">
        <v>8.6452290683490307E-2</v>
      </c>
      <c r="R456" s="253">
        <v>8.9123429911586283E-2</v>
      </c>
      <c r="S456" s="253">
        <v>8.7561210283478713E-2</v>
      </c>
      <c r="T456" s="253">
        <v>9.3901829611518564E-2</v>
      </c>
      <c r="U456" s="290">
        <v>8.0971747789048504E-2</v>
      </c>
      <c r="V456" s="256">
        <v>8.6666514590025279E-2</v>
      </c>
      <c r="W456" s="526"/>
      <c r="X456" s="371"/>
      <c r="Y456" s="371"/>
    </row>
    <row r="457" spans="1:25" x14ac:dyDescent="0.2">
      <c r="A457" s="242" t="s">
        <v>1</v>
      </c>
      <c r="B457" s="257">
        <f>B454/B453*100-100</f>
        <v>7.4869109947644006</v>
      </c>
      <c r="C457" s="258">
        <f t="shared" ref="C457:V457" si="209">C454/C453*100-100</f>
        <v>10.244328097731241</v>
      </c>
      <c r="D457" s="258">
        <f t="shared" si="209"/>
        <v>7.8752181500872496</v>
      </c>
      <c r="E457" s="258">
        <f t="shared" si="209"/>
        <v>11.116928446771396</v>
      </c>
      <c r="F457" s="259">
        <f t="shared" si="209"/>
        <v>5.9336823734729336</v>
      </c>
      <c r="G457" s="260">
        <f t="shared" si="209"/>
        <v>10.226876090750437</v>
      </c>
      <c r="H457" s="258">
        <f t="shared" si="209"/>
        <v>7.0593368237347249</v>
      </c>
      <c r="I457" s="258">
        <f t="shared" si="209"/>
        <v>6.1518324607329902</v>
      </c>
      <c r="J457" s="258">
        <f t="shared" si="209"/>
        <v>9.7033158813263611</v>
      </c>
      <c r="K457" s="315">
        <f t="shared" si="209"/>
        <v>10.588553890593971</v>
      </c>
      <c r="L457" s="257">
        <f t="shared" si="209"/>
        <v>5.6327857013901479</v>
      </c>
      <c r="M457" s="258">
        <f t="shared" si="209"/>
        <v>2.9386927883803509</v>
      </c>
      <c r="N457" s="258">
        <f t="shared" si="209"/>
        <v>11.823734729493893</v>
      </c>
      <c r="O457" s="258">
        <f t="shared" si="209"/>
        <v>-0.81151832460733431</v>
      </c>
      <c r="P457" s="259">
        <f t="shared" si="209"/>
        <v>1.3359812240476572</v>
      </c>
      <c r="Q457" s="260">
        <f t="shared" si="209"/>
        <v>5.9860383944153597</v>
      </c>
      <c r="R457" s="258">
        <f t="shared" si="209"/>
        <v>2.1136319565638928</v>
      </c>
      <c r="S457" s="258">
        <f t="shared" si="209"/>
        <v>-0.56719022687609311</v>
      </c>
      <c r="T457" s="258">
        <f t="shared" si="209"/>
        <v>5.5876512005777101</v>
      </c>
      <c r="U457" s="315">
        <f t="shared" si="209"/>
        <v>4.0488656195462482</v>
      </c>
      <c r="V457" s="333">
        <f t="shared" si="209"/>
        <v>6.2310685843814468</v>
      </c>
      <c r="W457" s="969"/>
      <c r="X457" s="371"/>
      <c r="Y457" s="371"/>
    </row>
    <row r="458" spans="1:25" ht="13.5" thickBot="1" x14ac:dyDescent="0.25">
      <c r="A458" s="261" t="s">
        <v>27</v>
      </c>
      <c r="B458" s="220">
        <f>B454-B440</f>
        <v>55</v>
      </c>
      <c r="C458" s="221">
        <f t="shared" ref="C458:V458" si="210">C454-C440</f>
        <v>192.33333333333303</v>
      </c>
      <c r="D458" s="221">
        <f t="shared" si="210"/>
        <v>76.83333333333303</v>
      </c>
      <c r="E458" s="221">
        <f t="shared" si="210"/>
        <v>174.66666666666697</v>
      </c>
      <c r="F458" s="860">
        <f t="shared" si="210"/>
        <v>9.6666666666665151</v>
      </c>
      <c r="G458" s="380">
        <f t="shared" si="210"/>
        <v>201.66666666666697</v>
      </c>
      <c r="H458" s="221">
        <f t="shared" si="210"/>
        <v>78.666666666666515</v>
      </c>
      <c r="I458" s="221">
        <f t="shared" si="210"/>
        <v>279</v>
      </c>
      <c r="J458" s="927">
        <f t="shared" si="210"/>
        <v>169.66666666666697</v>
      </c>
      <c r="K458" s="348">
        <f t="shared" si="210"/>
        <v>76.48275862068931</v>
      </c>
      <c r="L458" s="220">
        <f t="shared" si="210"/>
        <v>220.17241379310326</v>
      </c>
      <c r="M458" s="221">
        <f t="shared" si="210"/>
        <v>214.25806451612925</v>
      </c>
      <c r="N458" s="221">
        <f t="shared" si="210"/>
        <v>-155.33333333333303</v>
      </c>
      <c r="O458" s="221">
        <f t="shared" si="210"/>
        <v>186</v>
      </c>
      <c r="P458" s="226">
        <f t="shared" si="210"/>
        <v>-12.96551724137953</v>
      </c>
      <c r="Q458" s="380">
        <f t="shared" si="210"/>
        <v>-31.333333333333485</v>
      </c>
      <c r="R458" s="221">
        <f t="shared" si="210"/>
        <v>190.74074074074088</v>
      </c>
      <c r="S458" s="927">
        <f t="shared" si="210"/>
        <v>132.33333333333348</v>
      </c>
      <c r="T458" s="221">
        <f t="shared" si="210"/>
        <v>110.44827586206884</v>
      </c>
      <c r="U458" s="348">
        <f t="shared" si="210"/>
        <v>-9.3333333333334849</v>
      </c>
      <c r="V458" s="265">
        <f t="shared" si="210"/>
        <v>113.02681992337148</v>
      </c>
      <c r="W458" s="526"/>
      <c r="X458" s="877"/>
      <c r="Y458" s="371"/>
    </row>
    <row r="459" spans="1:25" x14ac:dyDescent="0.2">
      <c r="A459" s="266" t="s">
        <v>51</v>
      </c>
      <c r="B459" s="362">
        <v>579</v>
      </c>
      <c r="C459" s="321">
        <v>584</v>
      </c>
      <c r="D459" s="321">
        <v>168</v>
      </c>
      <c r="E459" s="321">
        <v>590</v>
      </c>
      <c r="F459" s="530">
        <v>588</v>
      </c>
      <c r="G459" s="378">
        <v>587</v>
      </c>
      <c r="H459" s="268">
        <v>591</v>
      </c>
      <c r="I459" s="268">
        <v>173</v>
      </c>
      <c r="J459" s="268">
        <v>592</v>
      </c>
      <c r="K459" s="323">
        <v>587</v>
      </c>
      <c r="L459" s="267">
        <v>491</v>
      </c>
      <c r="M459" s="268">
        <v>487</v>
      </c>
      <c r="N459" s="268">
        <v>184</v>
      </c>
      <c r="O459" s="268">
        <v>489</v>
      </c>
      <c r="P459" s="269">
        <v>492</v>
      </c>
      <c r="Q459" s="378">
        <v>512</v>
      </c>
      <c r="R459" s="268">
        <v>513</v>
      </c>
      <c r="S459" s="268">
        <v>187</v>
      </c>
      <c r="T459" s="268">
        <v>512</v>
      </c>
      <c r="U459" s="323">
        <v>510</v>
      </c>
      <c r="V459" s="270">
        <f>SUM(B459:U459)</f>
        <v>9416</v>
      </c>
      <c r="W459" s="969" t="s">
        <v>56</v>
      </c>
      <c r="X459" s="271">
        <f>V445-V459</f>
        <v>29</v>
      </c>
      <c r="Y459" s="292">
        <f>X459/V445</f>
        <v>3.070407623080995E-3</v>
      </c>
    </row>
    <row r="460" spans="1:25" x14ac:dyDescent="0.2">
      <c r="A460" s="273" t="s">
        <v>28</v>
      </c>
      <c r="B460" s="218"/>
      <c r="C460" s="971"/>
      <c r="D460" s="971"/>
      <c r="E460" s="971"/>
      <c r="F460" s="857"/>
      <c r="G460" s="379"/>
      <c r="H460" s="971"/>
      <c r="I460" s="971"/>
      <c r="J460" s="971"/>
      <c r="K460" s="322"/>
      <c r="L460" s="218"/>
      <c r="M460" s="971"/>
      <c r="N460" s="971"/>
      <c r="O460" s="971"/>
      <c r="P460" s="219"/>
      <c r="Q460" s="379"/>
      <c r="R460" s="971"/>
      <c r="S460" s="971"/>
      <c r="T460" s="971"/>
      <c r="U460" s="322"/>
      <c r="V460" s="222"/>
      <c r="W460" s="969" t="s">
        <v>57</v>
      </c>
      <c r="X460" s="880">
        <v>164.01</v>
      </c>
      <c r="Y460" s="878"/>
    </row>
    <row r="461" spans="1:25" ht="13.5" thickBot="1" x14ac:dyDescent="0.25">
      <c r="A461" s="274" t="s">
        <v>26</v>
      </c>
      <c r="B461" s="216">
        <f t="shared" ref="B461:U461" si="211">B460-B446</f>
        <v>0</v>
      </c>
      <c r="C461" s="217">
        <f t="shared" si="211"/>
        <v>0</v>
      </c>
      <c r="D461" s="217">
        <f t="shared" si="211"/>
        <v>0</v>
      </c>
      <c r="E461" s="217">
        <f t="shared" si="211"/>
        <v>0</v>
      </c>
      <c r="F461" s="410">
        <f t="shared" si="211"/>
        <v>0</v>
      </c>
      <c r="G461" s="483">
        <f t="shared" si="211"/>
        <v>0</v>
      </c>
      <c r="H461" s="217">
        <f t="shared" si="211"/>
        <v>0</v>
      </c>
      <c r="I461" s="217">
        <f t="shared" si="211"/>
        <v>0</v>
      </c>
      <c r="J461" s="217">
        <f t="shared" si="211"/>
        <v>0</v>
      </c>
      <c r="K461" s="416">
        <f t="shared" si="211"/>
        <v>0</v>
      </c>
      <c r="L461" s="216">
        <f t="shared" si="211"/>
        <v>0</v>
      </c>
      <c r="M461" s="217">
        <f t="shared" si="211"/>
        <v>0</v>
      </c>
      <c r="N461" s="217">
        <f t="shared" si="211"/>
        <v>0</v>
      </c>
      <c r="O461" s="217">
        <f t="shared" si="211"/>
        <v>0</v>
      </c>
      <c r="P461" s="410">
        <f t="shared" si="211"/>
        <v>0</v>
      </c>
      <c r="Q461" s="483">
        <f t="shared" si="211"/>
        <v>0</v>
      </c>
      <c r="R461" s="217">
        <f t="shared" si="211"/>
        <v>0</v>
      </c>
      <c r="S461" s="217">
        <f t="shared" si="211"/>
        <v>0</v>
      </c>
      <c r="T461" s="217">
        <f t="shared" si="211"/>
        <v>0</v>
      </c>
      <c r="U461" s="416">
        <f t="shared" si="211"/>
        <v>0</v>
      </c>
      <c r="V461" s="223"/>
      <c r="W461" s="969" t="s">
        <v>57</v>
      </c>
      <c r="X461" s="880">
        <f>X460-X446</f>
        <v>7.1799999999999784</v>
      </c>
      <c r="Y461" s="969"/>
    </row>
    <row r="464" spans="1:25" ht="13.5" thickBot="1" x14ac:dyDescent="0.25"/>
    <row r="465" spans="1:25" ht="13.5" thickBot="1" x14ac:dyDescent="0.25">
      <c r="A465" s="976" t="s">
        <v>350</v>
      </c>
      <c r="B465" s="1062" t="s">
        <v>53</v>
      </c>
      <c r="C465" s="1063"/>
      <c r="D465" s="1063"/>
      <c r="E465" s="1063"/>
      <c r="F465" s="1064"/>
      <c r="G465" s="1065" t="s">
        <v>140</v>
      </c>
      <c r="H465" s="1065"/>
      <c r="I465" s="1065"/>
      <c r="J465" s="1065"/>
      <c r="K465" s="1065"/>
      <c r="L465" s="1066" t="s">
        <v>63</v>
      </c>
      <c r="M465" s="1067"/>
      <c r="N465" s="1067"/>
      <c r="O465" s="1067"/>
      <c r="P465" s="1068"/>
      <c r="Q465" s="1065" t="s">
        <v>64</v>
      </c>
      <c r="R465" s="1065"/>
      <c r="S465" s="1065"/>
      <c r="T465" s="1065"/>
      <c r="U465" s="1065"/>
      <c r="V465" s="974" t="s">
        <v>55</v>
      </c>
      <c r="W465" s="973">
        <v>531</v>
      </c>
      <c r="X465" s="973"/>
      <c r="Y465" s="973"/>
    </row>
    <row r="466" spans="1:25" x14ac:dyDescent="0.2">
      <c r="A466" s="231" t="s">
        <v>54</v>
      </c>
      <c r="B466" s="324">
        <v>1</v>
      </c>
      <c r="C466" s="325">
        <v>2</v>
      </c>
      <c r="D466" s="325">
        <v>3</v>
      </c>
      <c r="E466" s="325">
        <v>4</v>
      </c>
      <c r="F466" s="859">
        <v>5</v>
      </c>
      <c r="G466" s="379">
        <v>1</v>
      </c>
      <c r="H466" s="975">
        <v>2</v>
      </c>
      <c r="I466" s="975">
        <v>3</v>
      </c>
      <c r="J466" s="975">
        <v>4</v>
      </c>
      <c r="K466" s="322">
        <v>5</v>
      </c>
      <c r="L466" s="218">
        <v>1</v>
      </c>
      <c r="M466" s="975">
        <v>2</v>
      </c>
      <c r="N466" s="975">
        <v>3</v>
      </c>
      <c r="O466" s="975">
        <v>4</v>
      </c>
      <c r="P466" s="219">
        <v>5</v>
      </c>
      <c r="Q466" s="379">
        <v>1</v>
      </c>
      <c r="R466" s="975">
        <v>2</v>
      </c>
      <c r="S466" s="975">
        <v>3</v>
      </c>
      <c r="T466" s="975">
        <v>4</v>
      </c>
      <c r="U466" s="322">
        <v>5</v>
      </c>
      <c r="V466" s="344"/>
      <c r="W466" s="973"/>
      <c r="X466" s="973"/>
      <c r="Y466" s="973"/>
    </row>
    <row r="467" spans="1:25" x14ac:dyDescent="0.2">
      <c r="A467" s="236" t="s">
        <v>3</v>
      </c>
      <c r="B467" s="237">
        <v>3870</v>
      </c>
      <c r="C467" s="238">
        <v>3870</v>
      </c>
      <c r="D467" s="238">
        <v>3870</v>
      </c>
      <c r="E467" s="238">
        <v>3870</v>
      </c>
      <c r="F467" s="858">
        <v>3870</v>
      </c>
      <c r="G467" s="240">
        <v>3870</v>
      </c>
      <c r="H467" s="238">
        <v>3870</v>
      </c>
      <c r="I467" s="238">
        <v>3870</v>
      </c>
      <c r="J467" s="238">
        <v>3870</v>
      </c>
      <c r="K467" s="314">
        <v>3870</v>
      </c>
      <c r="L467" s="237">
        <v>3870</v>
      </c>
      <c r="M467" s="238">
        <v>3870</v>
      </c>
      <c r="N467" s="238">
        <v>3870</v>
      </c>
      <c r="O467" s="238">
        <v>3870</v>
      </c>
      <c r="P467" s="239">
        <v>3870</v>
      </c>
      <c r="Q467" s="240">
        <v>3870</v>
      </c>
      <c r="R467" s="238">
        <v>3870</v>
      </c>
      <c r="S467" s="238">
        <v>3870</v>
      </c>
      <c r="T467" s="238">
        <v>3870</v>
      </c>
      <c r="U467" s="314">
        <v>3870</v>
      </c>
      <c r="V467" s="421">
        <v>3870</v>
      </c>
      <c r="W467" s="328"/>
      <c r="X467" s="329"/>
      <c r="Y467" s="329"/>
    </row>
    <row r="468" spans="1:25" x14ac:dyDescent="0.2">
      <c r="A468" s="242" t="s">
        <v>6</v>
      </c>
      <c r="B468" s="243">
        <v>4303</v>
      </c>
      <c r="C468" s="244">
        <v>4216</v>
      </c>
      <c r="D468" s="244">
        <v>4176</v>
      </c>
      <c r="E468" s="244">
        <v>4315</v>
      </c>
      <c r="F468" s="245">
        <v>4191</v>
      </c>
      <c r="G468" s="246">
        <v>4374</v>
      </c>
      <c r="H468" s="244">
        <v>4138</v>
      </c>
      <c r="I468" s="244">
        <v>3903</v>
      </c>
      <c r="J468" s="244">
        <v>4207</v>
      </c>
      <c r="K468" s="287">
        <v>4240</v>
      </c>
      <c r="L468" s="243">
        <v>4081</v>
      </c>
      <c r="M468" s="244">
        <v>3963</v>
      </c>
      <c r="N468" s="244">
        <v>4386</v>
      </c>
      <c r="O468" s="244">
        <v>3864</v>
      </c>
      <c r="P468" s="245">
        <v>4139</v>
      </c>
      <c r="Q468" s="246">
        <v>4256</v>
      </c>
      <c r="R468" s="244">
        <v>3872</v>
      </c>
      <c r="S468" s="244">
        <v>3950</v>
      </c>
      <c r="T468" s="244">
        <v>4135</v>
      </c>
      <c r="U468" s="287">
        <v>4155</v>
      </c>
      <c r="V468" s="335">
        <v>4149</v>
      </c>
      <c r="W468" s="527"/>
      <c r="X468" s="329"/>
      <c r="Y468" s="329"/>
    </row>
    <row r="469" spans="1:25" x14ac:dyDescent="0.2">
      <c r="A469" s="231" t="s">
        <v>7</v>
      </c>
      <c r="B469" s="247">
        <v>90</v>
      </c>
      <c r="C469" s="248">
        <v>93.3</v>
      </c>
      <c r="D469" s="248">
        <v>66.7</v>
      </c>
      <c r="E469" s="248">
        <v>66.7</v>
      </c>
      <c r="F469" s="524">
        <v>60</v>
      </c>
      <c r="G469" s="250">
        <v>93.5</v>
      </c>
      <c r="H469" s="248">
        <v>76.7</v>
      </c>
      <c r="I469" s="248">
        <v>69.2</v>
      </c>
      <c r="J469" s="248">
        <v>66.7</v>
      </c>
      <c r="K469" s="288">
        <v>77.400000000000006</v>
      </c>
      <c r="L469" s="247">
        <v>90</v>
      </c>
      <c r="M469" s="248">
        <v>80</v>
      </c>
      <c r="N469" s="248">
        <v>66.7</v>
      </c>
      <c r="O469" s="248">
        <v>86.7</v>
      </c>
      <c r="P469" s="249">
        <v>66.7</v>
      </c>
      <c r="Q469" s="250">
        <v>73.3</v>
      </c>
      <c r="R469" s="248">
        <v>83.3</v>
      </c>
      <c r="S469" s="248">
        <v>75</v>
      </c>
      <c r="T469" s="248">
        <v>86.7</v>
      </c>
      <c r="U469" s="288">
        <v>60</v>
      </c>
      <c r="V469" s="251">
        <v>71.2</v>
      </c>
      <c r="W469" s="525"/>
      <c r="X469" s="877"/>
      <c r="Y469" s="877"/>
    </row>
    <row r="470" spans="1:25" x14ac:dyDescent="0.2">
      <c r="A470" s="231" t="s">
        <v>8</v>
      </c>
      <c r="B470" s="252">
        <v>6.9000000000000006E-2</v>
      </c>
      <c r="C470" s="253">
        <v>5.6000000000000001E-2</v>
      </c>
      <c r="D470" s="253">
        <v>0.11600000000000001</v>
      </c>
      <c r="E470" s="253">
        <v>0.10100000000000001</v>
      </c>
      <c r="F470" s="254">
        <v>0.1</v>
      </c>
      <c r="G470" s="255">
        <v>6.2E-2</v>
      </c>
      <c r="H470" s="253">
        <v>8.5000000000000006E-2</v>
      </c>
      <c r="I470" s="253">
        <v>9.4E-2</v>
      </c>
      <c r="J470" s="253">
        <v>9.2999999999999999E-2</v>
      </c>
      <c r="K470" s="290">
        <v>8.8999999999999996E-2</v>
      </c>
      <c r="L470" s="252">
        <v>7.2999999999999995E-2</v>
      </c>
      <c r="M470" s="253">
        <v>8.2000000000000003E-2</v>
      </c>
      <c r="N470" s="253">
        <v>0.106</v>
      </c>
      <c r="O470" s="253">
        <v>0.06</v>
      </c>
      <c r="P470" s="254">
        <v>0.10100000000000001</v>
      </c>
      <c r="Q470" s="255">
        <v>9.0999999999999998E-2</v>
      </c>
      <c r="R470" s="253">
        <v>6.7000000000000004E-2</v>
      </c>
      <c r="S470" s="253">
        <v>9.1999999999999998E-2</v>
      </c>
      <c r="T470" s="253">
        <v>8.2000000000000003E-2</v>
      </c>
      <c r="U470" s="290">
        <v>0.11799999999999999</v>
      </c>
      <c r="V470" s="256">
        <v>9.1999999999999998E-2</v>
      </c>
      <c r="W470" s="526"/>
      <c r="X470" s="371"/>
      <c r="Y470" s="371"/>
    </row>
    <row r="471" spans="1:25" x14ac:dyDescent="0.2">
      <c r="A471" s="242" t="s">
        <v>1</v>
      </c>
      <c r="B471" s="257">
        <f>B468/B467*100-100</f>
        <v>11.188630490956058</v>
      </c>
      <c r="C471" s="258">
        <f t="shared" ref="C471:V471" si="212">C468/C467*100-100</f>
        <v>8.9405684754521957</v>
      </c>
      <c r="D471" s="258">
        <f t="shared" si="212"/>
        <v>7.9069767441860535</v>
      </c>
      <c r="E471" s="258">
        <f t="shared" si="212"/>
        <v>11.498708010335918</v>
      </c>
      <c r="F471" s="259">
        <f t="shared" si="212"/>
        <v>8.2945736434108568</v>
      </c>
      <c r="G471" s="260">
        <f t="shared" si="212"/>
        <v>13.023255813953497</v>
      </c>
      <c r="H471" s="258">
        <f t="shared" si="212"/>
        <v>6.925064599483207</v>
      </c>
      <c r="I471" s="258">
        <f t="shared" si="212"/>
        <v>0.85271317829457871</v>
      </c>
      <c r="J471" s="258">
        <f t="shared" si="212"/>
        <v>8.708010335917308</v>
      </c>
      <c r="K471" s="315">
        <f t="shared" si="212"/>
        <v>9.5607235142118867</v>
      </c>
      <c r="L471" s="257">
        <f t="shared" si="212"/>
        <v>5.4521963824289372</v>
      </c>
      <c r="M471" s="258">
        <f t="shared" si="212"/>
        <v>2.4031007751937921</v>
      </c>
      <c r="N471" s="258">
        <f t="shared" si="212"/>
        <v>13.333333333333329</v>
      </c>
      <c r="O471" s="258">
        <f t="shared" si="212"/>
        <v>-0.15503875968991565</v>
      </c>
      <c r="P471" s="259">
        <f t="shared" si="212"/>
        <v>6.950904392764869</v>
      </c>
      <c r="Q471" s="260">
        <f t="shared" si="212"/>
        <v>9.9741602067183521</v>
      </c>
      <c r="R471" s="258">
        <f t="shared" si="212"/>
        <v>5.1679586563309954E-2</v>
      </c>
      <c r="S471" s="258">
        <f t="shared" si="212"/>
        <v>2.0671834625322987</v>
      </c>
      <c r="T471" s="258">
        <f t="shared" si="212"/>
        <v>6.8475452196382349</v>
      </c>
      <c r="U471" s="315">
        <f t="shared" si="212"/>
        <v>7.364341085271306</v>
      </c>
      <c r="V471" s="333">
        <f t="shared" si="212"/>
        <v>7.2093023255813904</v>
      </c>
      <c r="W471" s="973"/>
      <c r="X471" s="371"/>
      <c r="Y471" s="371"/>
    </row>
    <row r="472" spans="1:25" ht="13.5" thickBot="1" x14ac:dyDescent="0.25">
      <c r="A472" s="261" t="s">
        <v>27</v>
      </c>
      <c r="B472" s="220">
        <f>B468-B454</f>
        <v>197</v>
      </c>
      <c r="C472" s="221">
        <f t="shared" ref="C472:V472" si="213">C468-C454</f>
        <v>4.6666666666669698</v>
      </c>
      <c r="D472" s="221">
        <f t="shared" si="213"/>
        <v>55.16666666666697</v>
      </c>
      <c r="E472" s="221">
        <f t="shared" si="213"/>
        <v>70.33333333333303</v>
      </c>
      <c r="F472" s="860">
        <f t="shared" si="213"/>
        <v>144.33333333333348</v>
      </c>
      <c r="G472" s="380">
        <f t="shared" si="213"/>
        <v>163.33333333333303</v>
      </c>
      <c r="H472" s="221">
        <f t="shared" si="213"/>
        <v>48.333333333333485</v>
      </c>
      <c r="I472" s="221">
        <f t="shared" si="213"/>
        <v>-152</v>
      </c>
      <c r="J472" s="927">
        <f t="shared" si="213"/>
        <v>16.33333333333303</v>
      </c>
      <c r="K472" s="348">
        <f t="shared" si="213"/>
        <v>15.51724137931069</v>
      </c>
      <c r="L472" s="220">
        <f t="shared" si="213"/>
        <v>45.82758620689674</v>
      </c>
      <c r="M472" s="221">
        <f t="shared" si="213"/>
        <v>30.741935483870748</v>
      </c>
      <c r="N472" s="221">
        <f t="shared" si="213"/>
        <v>114.33333333333303</v>
      </c>
      <c r="O472" s="221">
        <f t="shared" si="213"/>
        <v>75</v>
      </c>
      <c r="P472" s="226">
        <f t="shared" si="213"/>
        <v>267.96551724137953</v>
      </c>
      <c r="Q472" s="380">
        <f t="shared" si="213"/>
        <v>207.33333333333348</v>
      </c>
      <c r="R472" s="221">
        <f t="shared" si="213"/>
        <v>-28.740740740740875</v>
      </c>
      <c r="S472" s="927">
        <f t="shared" si="213"/>
        <v>151.66666666666652</v>
      </c>
      <c r="T472" s="221">
        <f t="shared" si="213"/>
        <v>101.55172413793116</v>
      </c>
      <c r="U472" s="348">
        <f t="shared" si="213"/>
        <v>180.33333333333348</v>
      </c>
      <c r="V472" s="265">
        <f t="shared" si="213"/>
        <v>90.973180076628523</v>
      </c>
      <c r="W472" s="526"/>
      <c r="X472" s="877"/>
      <c r="Y472" s="371"/>
    </row>
    <row r="473" spans="1:25" x14ac:dyDescent="0.2">
      <c r="A473" s="266" t="s">
        <v>51</v>
      </c>
      <c r="B473" s="362">
        <v>578</v>
      </c>
      <c r="C473" s="321">
        <v>583</v>
      </c>
      <c r="D473" s="321">
        <v>163</v>
      </c>
      <c r="E473" s="321">
        <v>590</v>
      </c>
      <c r="F473" s="530">
        <v>587</v>
      </c>
      <c r="G473" s="378">
        <v>586</v>
      </c>
      <c r="H473" s="268">
        <v>591</v>
      </c>
      <c r="I473" s="268">
        <v>169</v>
      </c>
      <c r="J473" s="268">
        <v>592</v>
      </c>
      <c r="K473" s="323">
        <v>585</v>
      </c>
      <c r="L473" s="267">
        <v>490</v>
      </c>
      <c r="M473" s="268">
        <v>487</v>
      </c>
      <c r="N473" s="268">
        <v>181</v>
      </c>
      <c r="O473" s="268">
        <v>489</v>
      </c>
      <c r="P473" s="269">
        <v>492</v>
      </c>
      <c r="Q473" s="378">
        <v>510</v>
      </c>
      <c r="R473" s="268">
        <v>513</v>
      </c>
      <c r="S473" s="268">
        <v>187</v>
      </c>
      <c r="T473" s="268">
        <v>511</v>
      </c>
      <c r="U473" s="323">
        <v>510</v>
      </c>
      <c r="V473" s="270">
        <f>SUM(B473:U473)</f>
        <v>9394</v>
      </c>
      <c r="W473" s="973" t="s">
        <v>56</v>
      </c>
      <c r="X473" s="271">
        <f>V459-V473</f>
        <v>22</v>
      </c>
      <c r="Y473" s="292">
        <f>X473/V459</f>
        <v>2.3364485981308409E-3</v>
      </c>
    </row>
    <row r="474" spans="1:25" x14ac:dyDescent="0.2">
      <c r="A474" s="273" t="s">
        <v>28</v>
      </c>
      <c r="B474" s="218"/>
      <c r="C474" s="975"/>
      <c r="D474" s="975"/>
      <c r="E474" s="975"/>
      <c r="F474" s="857"/>
      <c r="G474" s="379"/>
      <c r="H474" s="975"/>
      <c r="I474" s="975"/>
      <c r="J474" s="975"/>
      <c r="K474" s="322"/>
      <c r="L474" s="218"/>
      <c r="M474" s="975"/>
      <c r="N474" s="975"/>
      <c r="O474" s="975"/>
      <c r="P474" s="219"/>
      <c r="Q474" s="379"/>
      <c r="R474" s="975"/>
      <c r="S474" s="975"/>
      <c r="T474" s="975"/>
      <c r="U474" s="322"/>
      <c r="V474" s="222"/>
      <c r="W474" s="973" t="s">
        <v>57</v>
      </c>
      <c r="X474" s="880">
        <v>164.62</v>
      </c>
      <c r="Y474" s="878"/>
    </row>
    <row r="475" spans="1:25" ht="13.5" thickBot="1" x14ac:dyDescent="0.25">
      <c r="A475" s="274" t="s">
        <v>26</v>
      </c>
      <c r="B475" s="216">
        <f t="shared" ref="B475:U475" si="214">B474-B460</f>
        <v>0</v>
      </c>
      <c r="C475" s="217">
        <f t="shared" si="214"/>
        <v>0</v>
      </c>
      <c r="D475" s="217">
        <f t="shared" si="214"/>
        <v>0</v>
      </c>
      <c r="E475" s="217">
        <f t="shared" si="214"/>
        <v>0</v>
      </c>
      <c r="F475" s="410">
        <f t="shared" si="214"/>
        <v>0</v>
      </c>
      <c r="G475" s="483">
        <f t="shared" si="214"/>
        <v>0</v>
      </c>
      <c r="H475" s="217">
        <f t="shared" si="214"/>
        <v>0</v>
      </c>
      <c r="I475" s="217">
        <f t="shared" si="214"/>
        <v>0</v>
      </c>
      <c r="J475" s="217">
        <f t="shared" si="214"/>
        <v>0</v>
      </c>
      <c r="K475" s="416">
        <f t="shared" si="214"/>
        <v>0</v>
      </c>
      <c r="L475" s="216">
        <f t="shared" si="214"/>
        <v>0</v>
      </c>
      <c r="M475" s="217">
        <f t="shared" si="214"/>
        <v>0</v>
      </c>
      <c r="N475" s="217">
        <f t="shared" si="214"/>
        <v>0</v>
      </c>
      <c r="O475" s="217">
        <f t="shared" si="214"/>
        <v>0</v>
      </c>
      <c r="P475" s="410">
        <f t="shared" si="214"/>
        <v>0</v>
      </c>
      <c r="Q475" s="483">
        <f t="shared" si="214"/>
        <v>0</v>
      </c>
      <c r="R475" s="217">
        <f t="shared" si="214"/>
        <v>0</v>
      </c>
      <c r="S475" s="217">
        <f t="shared" si="214"/>
        <v>0</v>
      </c>
      <c r="T475" s="217">
        <f t="shared" si="214"/>
        <v>0</v>
      </c>
      <c r="U475" s="416">
        <f t="shared" si="214"/>
        <v>0</v>
      </c>
      <c r="V475" s="223"/>
      <c r="W475" s="973" t="s">
        <v>57</v>
      </c>
      <c r="X475" s="880">
        <f>X474-X460</f>
        <v>0.61000000000001364</v>
      </c>
      <c r="Y475" s="973"/>
    </row>
    <row r="478" spans="1:25" ht="13.5" thickBot="1" x14ac:dyDescent="0.25"/>
    <row r="479" spans="1:25" ht="13.5" thickBot="1" x14ac:dyDescent="0.25">
      <c r="A479" s="980" t="s">
        <v>351</v>
      </c>
      <c r="B479" s="1062" t="s">
        <v>53</v>
      </c>
      <c r="C479" s="1063"/>
      <c r="D479" s="1063"/>
      <c r="E479" s="1063"/>
      <c r="F479" s="1064"/>
      <c r="G479" s="1065" t="s">
        <v>140</v>
      </c>
      <c r="H479" s="1065"/>
      <c r="I479" s="1065"/>
      <c r="J479" s="1065"/>
      <c r="K479" s="1065"/>
      <c r="L479" s="1066" t="s">
        <v>63</v>
      </c>
      <c r="M479" s="1067"/>
      <c r="N479" s="1067"/>
      <c r="O479" s="1067"/>
      <c r="P479" s="1068"/>
      <c r="Q479" s="1065" t="s">
        <v>64</v>
      </c>
      <c r="R479" s="1065"/>
      <c r="S479" s="1065"/>
      <c r="T479" s="1065"/>
      <c r="U479" s="1065"/>
      <c r="V479" s="978" t="s">
        <v>55</v>
      </c>
      <c r="W479" s="977">
        <v>528</v>
      </c>
      <c r="X479" s="977"/>
      <c r="Y479" s="977"/>
    </row>
    <row r="480" spans="1:25" x14ac:dyDescent="0.2">
      <c r="A480" s="231" t="s">
        <v>54</v>
      </c>
      <c r="B480" s="324">
        <v>1</v>
      </c>
      <c r="C480" s="325">
        <v>2</v>
      </c>
      <c r="D480" s="325">
        <v>3</v>
      </c>
      <c r="E480" s="325">
        <v>4</v>
      </c>
      <c r="F480" s="859">
        <v>5</v>
      </c>
      <c r="G480" s="379">
        <v>1</v>
      </c>
      <c r="H480" s="979">
        <v>2</v>
      </c>
      <c r="I480" s="979">
        <v>3</v>
      </c>
      <c r="J480" s="979">
        <v>4</v>
      </c>
      <c r="K480" s="322">
        <v>5</v>
      </c>
      <c r="L480" s="218">
        <v>1</v>
      </c>
      <c r="M480" s="979">
        <v>2</v>
      </c>
      <c r="N480" s="979">
        <v>3</v>
      </c>
      <c r="O480" s="979">
        <v>4</v>
      </c>
      <c r="P480" s="219">
        <v>5</v>
      </c>
      <c r="Q480" s="379">
        <v>1</v>
      </c>
      <c r="R480" s="979">
        <v>2</v>
      </c>
      <c r="S480" s="979">
        <v>3</v>
      </c>
      <c r="T480" s="979">
        <v>4</v>
      </c>
      <c r="U480" s="322">
        <v>5</v>
      </c>
      <c r="V480" s="344"/>
      <c r="W480" s="977"/>
      <c r="X480" s="977"/>
      <c r="Y480" s="977"/>
    </row>
    <row r="481" spans="1:25" x14ac:dyDescent="0.2">
      <c r="A481" s="236" t="s">
        <v>3</v>
      </c>
      <c r="B481" s="237">
        <v>3888</v>
      </c>
      <c r="C481" s="238">
        <v>3888</v>
      </c>
      <c r="D481" s="238">
        <v>3888</v>
      </c>
      <c r="E481" s="238">
        <v>3888</v>
      </c>
      <c r="F481" s="858">
        <v>3888</v>
      </c>
      <c r="G481" s="240">
        <v>3888</v>
      </c>
      <c r="H481" s="238">
        <v>3888</v>
      </c>
      <c r="I481" s="238">
        <v>3888</v>
      </c>
      <c r="J481" s="238">
        <v>3888</v>
      </c>
      <c r="K481" s="314">
        <v>3888</v>
      </c>
      <c r="L481" s="237">
        <v>3888</v>
      </c>
      <c r="M481" s="238">
        <v>3888</v>
      </c>
      <c r="N481" s="238">
        <v>3888</v>
      </c>
      <c r="O481" s="238">
        <v>3888</v>
      </c>
      <c r="P481" s="239">
        <v>3888</v>
      </c>
      <c r="Q481" s="240">
        <v>3888</v>
      </c>
      <c r="R481" s="238">
        <v>3888</v>
      </c>
      <c r="S481" s="238">
        <v>3888</v>
      </c>
      <c r="T481" s="238">
        <v>3888</v>
      </c>
      <c r="U481" s="314">
        <v>3888</v>
      </c>
      <c r="V481" s="421">
        <v>3888</v>
      </c>
      <c r="W481" s="328"/>
      <c r="X481" s="329"/>
      <c r="Y481" s="329"/>
    </row>
    <row r="482" spans="1:25" x14ac:dyDescent="0.2">
      <c r="A482" s="242" t="s">
        <v>6</v>
      </c>
      <c r="B482" s="243">
        <v>4259</v>
      </c>
      <c r="C482" s="244">
        <v>4388</v>
      </c>
      <c r="D482" s="244">
        <v>4254</v>
      </c>
      <c r="E482" s="244">
        <v>4299</v>
      </c>
      <c r="F482" s="245">
        <v>4423</v>
      </c>
      <c r="G482" s="246">
        <v>4297</v>
      </c>
      <c r="H482" s="244">
        <v>4322</v>
      </c>
      <c r="I482" s="244">
        <v>4235</v>
      </c>
      <c r="J482" s="244">
        <v>4362</v>
      </c>
      <c r="K482" s="287">
        <v>4503</v>
      </c>
      <c r="L482" s="243">
        <v>4148</v>
      </c>
      <c r="M482" s="244">
        <v>4201</v>
      </c>
      <c r="N482" s="244">
        <v>4787</v>
      </c>
      <c r="O482" s="244">
        <v>3985</v>
      </c>
      <c r="P482" s="245">
        <v>4154</v>
      </c>
      <c r="Q482" s="246">
        <v>4207</v>
      </c>
      <c r="R482" s="244">
        <v>3975</v>
      </c>
      <c r="S482" s="244">
        <v>4047</v>
      </c>
      <c r="T482" s="244">
        <v>4174</v>
      </c>
      <c r="U482" s="287">
        <v>4161</v>
      </c>
      <c r="V482" s="335">
        <v>4249</v>
      </c>
      <c r="W482" s="527"/>
      <c r="X482" s="329"/>
      <c r="Y482" s="329"/>
    </row>
    <row r="483" spans="1:25" x14ac:dyDescent="0.2">
      <c r="A483" s="231" t="s">
        <v>7</v>
      </c>
      <c r="B483" s="247">
        <v>80</v>
      </c>
      <c r="C483" s="248">
        <v>83.3</v>
      </c>
      <c r="D483" s="248">
        <v>41.7</v>
      </c>
      <c r="E483" s="248">
        <v>73.3</v>
      </c>
      <c r="F483" s="524">
        <v>76.7</v>
      </c>
      <c r="G483" s="250">
        <v>80</v>
      </c>
      <c r="H483" s="248">
        <v>86.7</v>
      </c>
      <c r="I483" s="248">
        <v>66.7</v>
      </c>
      <c r="J483" s="248">
        <v>70</v>
      </c>
      <c r="K483" s="288">
        <v>76.7</v>
      </c>
      <c r="L483" s="247">
        <v>73.3</v>
      </c>
      <c r="M483" s="248">
        <v>83.3</v>
      </c>
      <c r="N483" s="248">
        <v>75</v>
      </c>
      <c r="O483" s="248">
        <v>76.7</v>
      </c>
      <c r="P483" s="249">
        <v>73.3</v>
      </c>
      <c r="Q483" s="250">
        <v>70</v>
      </c>
      <c r="R483" s="248">
        <v>80</v>
      </c>
      <c r="S483" s="248">
        <v>66.7</v>
      </c>
      <c r="T483" s="248">
        <v>83.3</v>
      </c>
      <c r="U483" s="288">
        <v>76.7</v>
      </c>
      <c r="V483" s="251">
        <v>72</v>
      </c>
      <c r="W483" s="525"/>
      <c r="X483" s="877"/>
      <c r="Y483" s="877"/>
    </row>
    <row r="484" spans="1:25" x14ac:dyDescent="0.2">
      <c r="A484" s="231" t="s">
        <v>8</v>
      </c>
      <c r="B484" s="252">
        <v>7.3999999999999996E-2</v>
      </c>
      <c r="C484" s="253">
        <v>6.7000000000000004E-2</v>
      </c>
      <c r="D484" s="253">
        <v>0.13500000000000001</v>
      </c>
      <c r="E484" s="253">
        <v>8.2000000000000003E-2</v>
      </c>
      <c r="F484" s="254">
        <v>8.3000000000000004E-2</v>
      </c>
      <c r="G484" s="255">
        <v>8.5000000000000006E-2</v>
      </c>
      <c r="H484" s="253">
        <v>6.8000000000000005E-2</v>
      </c>
      <c r="I484" s="253">
        <v>0.09</v>
      </c>
      <c r="J484" s="253">
        <v>9.9000000000000005E-2</v>
      </c>
      <c r="K484" s="290">
        <v>7.5999999999999998E-2</v>
      </c>
      <c r="L484" s="252">
        <v>8.1000000000000003E-2</v>
      </c>
      <c r="M484" s="253">
        <v>6.6000000000000003E-2</v>
      </c>
      <c r="N484" s="253">
        <v>7.4999999999999997E-2</v>
      </c>
      <c r="O484" s="253">
        <v>9.4E-2</v>
      </c>
      <c r="P484" s="254">
        <v>0.114</v>
      </c>
      <c r="Q484" s="255">
        <v>8.5999999999999993E-2</v>
      </c>
      <c r="R484" s="253">
        <v>7.2999999999999995E-2</v>
      </c>
      <c r="S484" s="253">
        <v>0.114</v>
      </c>
      <c r="T484" s="253">
        <v>7.4999999999999997E-2</v>
      </c>
      <c r="U484" s="290">
        <v>8.3000000000000004E-2</v>
      </c>
      <c r="V484" s="256">
        <v>9.0999999999999998E-2</v>
      </c>
      <c r="W484" s="526"/>
      <c r="X484" s="371"/>
      <c r="Y484" s="371"/>
    </row>
    <row r="485" spans="1:25" x14ac:dyDescent="0.2">
      <c r="A485" s="242" t="s">
        <v>1</v>
      </c>
      <c r="B485" s="257">
        <f>B482/B481*100-100</f>
        <v>9.5421810699588576</v>
      </c>
      <c r="C485" s="258">
        <f t="shared" ref="C485:V485" si="215">C482/C481*100-100</f>
        <v>12.860082304526756</v>
      </c>
      <c r="D485" s="258">
        <f t="shared" si="215"/>
        <v>9.4135802469135825</v>
      </c>
      <c r="E485" s="258">
        <f t="shared" si="215"/>
        <v>10.570987654320987</v>
      </c>
      <c r="F485" s="259">
        <f t="shared" si="215"/>
        <v>13.760288065843611</v>
      </c>
      <c r="G485" s="260">
        <f t="shared" si="215"/>
        <v>10.519547325102877</v>
      </c>
      <c r="H485" s="258">
        <f t="shared" si="215"/>
        <v>11.162551440329224</v>
      </c>
      <c r="I485" s="258">
        <f t="shared" si="215"/>
        <v>8.9248971193415656</v>
      </c>
      <c r="J485" s="258">
        <f t="shared" si="215"/>
        <v>12.191358024691354</v>
      </c>
      <c r="K485" s="315">
        <f t="shared" si="215"/>
        <v>15.817901234567898</v>
      </c>
      <c r="L485" s="257">
        <f t="shared" si="215"/>
        <v>6.6872427983539069</v>
      </c>
      <c r="M485" s="258">
        <f t="shared" si="215"/>
        <v>8.0504115226337518</v>
      </c>
      <c r="N485" s="258">
        <f t="shared" si="215"/>
        <v>23.122427983539097</v>
      </c>
      <c r="O485" s="258">
        <f t="shared" si="215"/>
        <v>2.4948559670781947</v>
      </c>
      <c r="P485" s="259">
        <f t="shared" si="215"/>
        <v>6.8415637860082228</v>
      </c>
      <c r="Q485" s="260">
        <f t="shared" si="215"/>
        <v>8.2047325102880535</v>
      </c>
      <c r="R485" s="258">
        <f t="shared" si="215"/>
        <v>2.2376543209876587</v>
      </c>
      <c r="S485" s="258">
        <f t="shared" si="215"/>
        <v>4.0895061728394921</v>
      </c>
      <c r="T485" s="258">
        <f t="shared" si="215"/>
        <v>7.3559670781893089</v>
      </c>
      <c r="U485" s="315">
        <f t="shared" si="215"/>
        <v>7.0216049382715937</v>
      </c>
      <c r="V485" s="333">
        <f t="shared" si="215"/>
        <v>9.2849794238683216</v>
      </c>
      <c r="W485" s="977"/>
      <c r="X485" s="371"/>
      <c r="Y485" s="371"/>
    </row>
    <row r="486" spans="1:25" ht="13.5" thickBot="1" x14ac:dyDescent="0.25">
      <c r="A486" s="261" t="s">
        <v>27</v>
      </c>
      <c r="B486" s="220">
        <f>B482-B468</f>
        <v>-44</v>
      </c>
      <c r="C486" s="221">
        <f t="shared" ref="C486:V486" si="216">C482-C468</f>
        <v>172</v>
      </c>
      <c r="D486" s="221">
        <f t="shared" si="216"/>
        <v>78</v>
      </c>
      <c r="E486" s="221">
        <f t="shared" si="216"/>
        <v>-16</v>
      </c>
      <c r="F486" s="860">
        <f t="shared" si="216"/>
        <v>232</v>
      </c>
      <c r="G486" s="380">
        <f t="shared" si="216"/>
        <v>-77</v>
      </c>
      <c r="H486" s="221">
        <f t="shared" si="216"/>
        <v>184</v>
      </c>
      <c r="I486" s="221">
        <f t="shared" si="216"/>
        <v>332</v>
      </c>
      <c r="J486" s="927">
        <f t="shared" si="216"/>
        <v>155</v>
      </c>
      <c r="K486" s="348">
        <f t="shared" si="216"/>
        <v>263</v>
      </c>
      <c r="L486" s="220">
        <f t="shared" si="216"/>
        <v>67</v>
      </c>
      <c r="M486" s="221">
        <f t="shared" si="216"/>
        <v>238</v>
      </c>
      <c r="N486" s="221">
        <f t="shared" si="216"/>
        <v>401</v>
      </c>
      <c r="O486" s="221">
        <f t="shared" si="216"/>
        <v>121</v>
      </c>
      <c r="P486" s="226">
        <f t="shared" si="216"/>
        <v>15</v>
      </c>
      <c r="Q486" s="380">
        <f t="shared" si="216"/>
        <v>-49</v>
      </c>
      <c r="R486" s="221">
        <f t="shared" si="216"/>
        <v>103</v>
      </c>
      <c r="S486" s="927">
        <f t="shared" si="216"/>
        <v>97</v>
      </c>
      <c r="T486" s="221">
        <f t="shared" si="216"/>
        <v>39</v>
      </c>
      <c r="U486" s="348">
        <f t="shared" si="216"/>
        <v>6</v>
      </c>
      <c r="V486" s="265">
        <f t="shared" si="216"/>
        <v>100</v>
      </c>
      <c r="W486" s="526"/>
      <c r="X486" s="877"/>
      <c r="Y486" s="371"/>
    </row>
    <row r="487" spans="1:25" x14ac:dyDescent="0.2">
      <c r="A487" s="266" t="s">
        <v>51</v>
      </c>
      <c r="B487" s="362">
        <v>577</v>
      </c>
      <c r="C487" s="321">
        <v>582</v>
      </c>
      <c r="D487" s="321">
        <v>160</v>
      </c>
      <c r="E487" s="321">
        <v>589</v>
      </c>
      <c r="F487" s="530">
        <v>587</v>
      </c>
      <c r="G487" s="378">
        <v>586</v>
      </c>
      <c r="H487" s="268">
        <v>590</v>
      </c>
      <c r="I487" s="268">
        <v>167</v>
      </c>
      <c r="J487" s="268">
        <v>590</v>
      </c>
      <c r="K487" s="323">
        <v>584</v>
      </c>
      <c r="L487" s="267">
        <v>488</v>
      </c>
      <c r="M487" s="268">
        <v>486</v>
      </c>
      <c r="N487" s="268">
        <v>179</v>
      </c>
      <c r="O487" s="268">
        <v>489</v>
      </c>
      <c r="P487" s="269">
        <v>492</v>
      </c>
      <c r="Q487" s="378">
        <v>509</v>
      </c>
      <c r="R487" s="268">
        <v>513</v>
      </c>
      <c r="S487" s="268">
        <v>187</v>
      </c>
      <c r="T487" s="268">
        <v>511</v>
      </c>
      <c r="U487" s="323">
        <v>510</v>
      </c>
      <c r="V487" s="270">
        <f>SUM(B487:U487)</f>
        <v>9376</v>
      </c>
      <c r="W487" s="977" t="s">
        <v>56</v>
      </c>
      <c r="X487" s="271">
        <f>V473-V487</f>
        <v>18</v>
      </c>
      <c r="Y487" s="292">
        <f>X487/V473</f>
        <v>1.9161166702150309E-3</v>
      </c>
    </row>
    <row r="488" spans="1:25" x14ac:dyDescent="0.2">
      <c r="A488" s="273" t="s">
        <v>28</v>
      </c>
      <c r="B488" s="218"/>
      <c r="C488" s="979"/>
      <c r="D488" s="979"/>
      <c r="E488" s="979"/>
      <c r="F488" s="857"/>
      <c r="G488" s="379"/>
      <c r="H488" s="979"/>
      <c r="I488" s="979"/>
      <c r="J488" s="979"/>
      <c r="K488" s="322"/>
      <c r="L488" s="218"/>
      <c r="M488" s="979"/>
      <c r="N488" s="979"/>
      <c r="O488" s="979"/>
      <c r="P488" s="219"/>
      <c r="Q488" s="379"/>
      <c r="R488" s="979"/>
      <c r="S488" s="979"/>
      <c r="T488" s="979"/>
      <c r="U488" s="322"/>
      <c r="V488" s="222"/>
      <c r="W488" s="977" t="s">
        <v>57</v>
      </c>
      <c r="X488" s="880">
        <v>164.77</v>
      </c>
      <c r="Y488" s="878"/>
    </row>
    <row r="489" spans="1:25" ht="13.5" thickBot="1" x14ac:dyDescent="0.25">
      <c r="A489" s="274" t="s">
        <v>26</v>
      </c>
      <c r="B489" s="216">
        <f t="shared" ref="B489:U489" si="217">B488-B474</f>
        <v>0</v>
      </c>
      <c r="C489" s="217">
        <f t="shared" si="217"/>
        <v>0</v>
      </c>
      <c r="D489" s="217">
        <f t="shared" si="217"/>
        <v>0</v>
      </c>
      <c r="E489" s="217">
        <f t="shared" si="217"/>
        <v>0</v>
      </c>
      <c r="F489" s="410">
        <f t="shared" si="217"/>
        <v>0</v>
      </c>
      <c r="G489" s="483">
        <f t="shared" si="217"/>
        <v>0</v>
      </c>
      <c r="H489" s="217">
        <f t="shared" si="217"/>
        <v>0</v>
      </c>
      <c r="I489" s="217">
        <f t="shared" si="217"/>
        <v>0</v>
      </c>
      <c r="J489" s="217">
        <f t="shared" si="217"/>
        <v>0</v>
      </c>
      <c r="K489" s="416">
        <f t="shared" si="217"/>
        <v>0</v>
      </c>
      <c r="L489" s="216">
        <f t="shared" si="217"/>
        <v>0</v>
      </c>
      <c r="M489" s="217">
        <f t="shared" si="217"/>
        <v>0</v>
      </c>
      <c r="N489" s="217">
        <f t="shared" si="217"/>
        <v>0</v>
      </c>
      <c r="O489" s="217">
        <f t="shared" si="217"/>
        <v>0</v>
      </c>
      <c r="P489" s="410">
        <f t="shared" si="217"/>
        <v>0</v>
      </c>
      <c r="Q489" s="483">
        <f t="shared" si="217"/>
        <v>0</v>
      </c>
      <c r="R489" s="217">
        <f t="shared" si="217"/>
        <v>0</v>
      </c>
      <c r="S489" s="217">
        <f t="shared" si="217"/>
        <v>0</v>
      </c>
      <c r="T489" s="217">
        <f t="shared" si="217"/>
        <v>0</v>
      </c>
      <c r="U489" s="416">
        <f t="shared" si="217"/>
        <v>0</v>
      </c>
      <c r="V489" s="223"/>
      <c r="W489" s="977" t="s">
        <v>57</v>
      </c>
      <c r="X489" s="880">
        <f>X488-X474</f>
        <v>0.15000000000000568</v>
      </c>
      <c r="Y489" s="977"/>
    </row>
    <row r="490" spans="1:25" x14ac:dyDescent="0.2">
      <c r="N490" s="200" t="s">
        <v>76</v>
      </c>
    </row>
    <row r="492" spans="1:25" ht="13.5" thickBot="1" x14ac:dyDescent="0.25"/>
    <row r="493" spans="1:25" ht="13.5" thickBot="1" x14ac:dyDescent="0.25">
      <c r="A493" s="984" t="s">
        <v>352</v>
      </c>
      <c r="B493" s="1062" t="s">
        <v>53</v>
      </c>
      <c r="C493" s="1063"/>
      <c r="D493" s="1063"/>
      <c r="E493" s="1063"/>
      <c r="F493" s="1064"/>
      <c r="G493" s="1065" t="s">
        <v>140</v>
      </c>
      <c r="H493" s="1065"/>
      <c r="I493" s="1065"/>
      <c r="J493" s="1065"/>
      <c r="K493" s="1065"/>
      <c r="L493" s="1066" t="s">
        <v>63</v>
      </c>
      <c r="M493" s="1067"/>
      <c r="N493" s="1067"/>
      <c r="O493" s="1067"/>
      <c r="P493" s="1068"/>
      <c r="Q493" s="1065" t="s">
        <v>64</v>
      </c>
      <c r="R493" s="1065"/>
      <c r="S493" s="1065"/>
      <c r="T493" s="1065"/>
      <c r="U493" s="1065"/>
      <c r="V493" s="982" t="s">
        <v>55</v>
      </c>
      <c r="W493" s="981">
        <v>528</v>
      </c>
      <c r="X493" s="981"/>
      <c r="Y493" s="981"/>
    </row>
    <row r="494" spans="1:25" x14ac:dyDescent="0.2">
      <c r="A494" s="231" t="s">
        <v>54</v>
      </c>
      <c r="B494" s="324">
        <v>1</v>
      </c>
      <c r="C494" s="325">
        <v>2</v>
      </c>
      <c r="D494" s="325">
        <v>3</v>
      </c>
      <c r="E494" s="325">
        <v>4</v>
      </c>
      <c r="F494" s="859">
        <v>5</v>
      </c>
      <c r="G494" s="379">
        <v>1</v>
      </c>
      <c r="H494" s="983">
        <v>2</v>
      </c>
      <c r="I494" s="983">
        <v>3</v>
      </c>
      <c r="J494" s="983">
        <v>4</v>
      </c>
      <c r="K494" s="322">
        <v>5</v>
      </c>
      <c r="L494" s="218">
        <v>1</v>
      </c>
      <c r="M494" s="983">
        <v>2</v>
      </c>
      <c r="N494" s="983">
        <v>3</v>
      </c>
      <c r="O494" s="983">
        <v>4</v>
      </c>
      <c r="P494" s="219">
        <v>5</v>
      </c>
      <c r="Q494" s="379">
        <v>1</v>
      </c>
      <c r="R494" s="983">
        <v>2</v>
      </c>
      <c r="S494" s="983">
        <v>3</v>
      </c>
      <c r="T494" s="983">
        <v>4</v>
      </c>
      <c r="U494" s="322">
        <v>5</v>
      </c>
      <c r="V494" s="344"/>
      <c r="W494" s="981"/>
      <c r="X494" s="981"/>
      <c r="Y494" s="981"/>
    </row>
    <row r="495" spans="1:25" x14ac:dyDescent="0.2">
      <c r="A495" s="236" t="s">
        <v>3</v>
      </c>
      <c r="B495" s="237">
        <v>3906</v>
      </c>
      <c r="C495" s="238">
        <v>3906</v>
      </c>
      <c r="D495" s="238">
        <v>3906</v>
      </c>
      <c r="E495" s="238">
        <v>3906</v>
      </c>
      <c r="F495" s="858">
        <v>3906</v>
      </c>
      <c r="G495" s="240">
        <v>3906</v>
      </c>
      <c r="H495" s="238">
        <v>3906</v>
      </c>
      <c r="I495" s="238">
        <v>3906</v>
      </c>
      <c r="J495" s="238">
        <v>3906</v>
      </c>
      <c r="K495" s="314">
        <v>3906</v>
      </c>
      <c r="L495" s="237">
        <v>3906</v>
      </c>
      <c r="M495" s="238">
        <v>3906</v>
      </c>
      <c r="N495" s="238">
        <v>3906</v>
      </c>
      <c r="O495" s="238">
        <v>3906</v>
      </c>
      <c r="P495" s="239">
        <v>3906</v>
      </c>
      <c r="Q495" s="240">
        <v>3906</v>
      </c>
      <c r="R495" s="238">
        <v>3906</v>
      </c>
      <c r="S495" s="238">
        <v>3906</v>
      </c>
      <c r="T495" s="238">
        <v>3906</v>
      </c>
      <c r="U495" s="314">
        <v>3906</v>
      </c>
      <c r="V495" s="421">
        <v>3906</v>
      </c>
      <c r="W495" s="328"/>
      <c r="X495" s="329"/>
      <c r="Y495" s="329"/>
    </row>
    <row r="496" spans="1:25" x14ac:dyDescent="0.2">
      <c r="A496" s="242" t="s">
        <v>6</v>
      </c>
      <c r="B496" s="243">
        <v>4349</v>
      </c>
      <c r="C496" s="244">
        <v>4486</v>
      </c>
      <c r="D496" s="244">
        <v>4530</v>
      </c>
      <c r="E496" s="244">
        <v>4434</v>
      </c>
      <c r="F496" s="245">
        <v>4430</v>
      </c>
      <c r="G496" s="246">
        <v>4490</v>
      </c>
      <c r="H496" s="244">
        <v>4339</v>
      </c>
      <c r="I496" s="244">
        <v>4498</v>
      </c>
      <c r="J496" s="244">
        <v>4276</v>
      </c>
      <c r="K496" s="287">
        <v>4471</v>
      </c>
      <c r="L496" s="243">
        <v>4158</v>
      </c>
      <c r="M496" s="244">
        <v>4204</v>
      </c>
      <c r="N496" s="244">
        <v>4535</v>
      </c>
      <c r="O496" s="244">
        <v>4094</v>
      </c>
      <c r="P496" s="245">
        <v>4253</v>
      </c>
      <c r="Q496" s="246">
        <v>4507</v>
      </c>
      <c r="R496" s="244">
        <v>4061</v>
      </c>
      <c r="S496" s="244">
        <v>4308</v>
      </c>
      <c r="T496" s="244">
        <v>4182</v>
      </c>
      <c r="U496" s="287">
        <v>4076</v>
      </c>
      <c r="V496" s="335">
        <v>4316</v>
      </c>
      <c r="W496" s="527"/>
      <c r="X496" s="329"/>
      <c r="Y496" s="329"/>
    </row>
    <row r="497" spans="1:25" x14ac:dyDescent="0.2">
      <c r="A497" s="231" t="s">
        <v>7</v>
      </c>
      <c r="B497" s="247">
        <v>73.3</v>
      </c>
      <c r="C497" s="248">
        <v>76.7</v>
      </c>
      <c r="D497" s="248">
        <v>66.7</v>
      </c>
      <c r="E497" s="248">
        <v>73.3</v>
      </c>
      <c r="F497" s="524">
        <v>90</v>
      </c>
      <c r="G497" s="250">
        <v>80</v>
      </c>
      <c r="H497" s="248">
        <v>83.3</v>
      </c>
      <c r="I497" s="248">
        <v>75</v>
      </c>
      <c r="J497" s="248">
        <v>73.3</v>
      </c>
      <c r="K497" s="288">
        <v>63.3</v>
      </c>
      <c r="L497" s="247">
        <v>83.3</v>
      </c>
      <c r="M497" s="248">
        <v>80</v>
      </c>
      <c r="N497" s="248">
        <v>58.3</v>
      </c>
      <c r="O497" s="248">
        <v>96.7</v>
      </c>
      <c r="P497" s="249">
        <v>70</v>
      </c>
      <c r="Q497" s="250">
        <v>73.3</v>
      </c>
      <c r="R497" s="248">
        <v>86.7</v>
      </c>
      <c r="S497" s="248">
        <v>50</v>
      </c>
      <c r="T497" s="248">
        <v>76.7</v>
      </c>
      <c r="U497" s="288">
        <v>66.7</v>
      </c>
      <c r="V497" s="251">
        <v>70.5</v>
      </c>
      <c r="W497" s="525"/>
      <c r="X497" s="877"/>
      <c r="Y497" s="877"/>
    </row>
    <row r="498" spans="1:25" x14ac:dyDescent="0.2">
      <c r="A498" s="231" t="s">
        <v>8</v>
      </c>
      <c r="B498" s="252">
        <v>7.0000000000000007E-2</v>
      </c>
      <c r="C498" s="253">
        <v>8.4000000000000005E-2</v>
      </c>
      <c r="D498" s="253">
        <v>0.10199999999999999</v>
      </c>
      <c r="E498" s="253">
        <v>8.5000000000000006E-2</v>
      </c>
      <c r="F498" s="254">
        <v>7.8E-2</v>
      </c>
      <c r="G498" s="255">
        <v>8.8999999999999996E-2</v>
      </c>
      <c r="H498" s="253">
        <v>0.08</v>
      </c>
      <c r="I498" s="253">
        <v>7.9000000000000001E-2</v>
      </c>
      <c r="J498" s="253">
        <v>0.104</v>
      </c>
      <c r="K498" s="290">
        <v>9.9000000000000005E-2</v>
      </c>
      <c r="L498" s="252">
        <v>8.5999999999999993E-2</v>
      </c>
      <c r="M498" s="253">
        <v>7.9000000000000001E-2</v>
      </c>
      <c r="N498" s="253">
        <v>0.11799999999999999</v>
      </c>
      <c r="O498" s="253">
        <v>6.2E-2</v>
      </c>
      <c r="P498" s="254">
        <v>0.108</v>
      </c>
      <c r="Q498" s="255">
        <v>9.6000000000000002E-2</v>
      </c>
      <c r="R498" s="253">
        <v>0.08</v>
      </c>
      <c r="S498" s="253">
        <v>0.115</v>
      </c>
      <c r="T498" s="253">
        <v>7.9000000000000001E-2</v>
      </c>
      <c r="U498" s="290">
        <v>0.1</v>
      </c>
      <c r="V498" s="256">
        <v>9.5000000000000001E-2</v>
      </c>
      <c r="W498" s="526"/>
      <c r="X498" s="371"/>
      <c r="Y498" s="371"/>
    </row>
    <row r="499" spans="1:25" x14ac:dyDescent="0.2">
      <c r="A499" s="242" t="s">
        <v>1</v>
      </c>
      <c r="B499" s="257">
        <f>B496/B495*100-100</f>
        <v>11.341525857654887</v>
      </c>
      <c r="C499" s="258">
        <f t="shared" ref="C499:V499" si="218">C496/C495*100-100</f>
        <v>14.848950332821303</v>
      </c>
      <c r="D499" s="258">
        <f t="shared" si="218"/>
        <v>15.97542242703534</v>
      </c>
      <c r="E499" s="258">
        <f t="shared" si="218"/>
        <v>13.517665130568361</v>
      </c>
      <c r="F499" s="259">
        <f t="shared" si="218"/>
        <v>13.415258576548908</v>
      </c>
      <c r="G499" s="260">
        <f t="shared" si="218"/>
        <v>14.951356886840756</v>
      </c>
      <c r="H499" s="258">
        <f t="shared" si="218"/>
        <v>11.085509472606248</v>
      </c>
      <c r="I499" s="258">
        <f t="shared" si="218"/>
        <v>15.156169994879676</v>
      </c>
      <c r="J499" s="258">
        <f t="shared" si="218"/>
        <v>9.4726062467997991</v>
      </c>
      <c r="K499" s="315">
        <f t="shared" si="218"/>
        <v>14.464925755248331</v>
      </c>
      <c r="L499" s="257">
        <f t="shared" si="218"/>
        <v>6.4516129032257936</v>
      </c>
      <c r="M499" s="258">
        <f t="shared" si="218"/>
        <v>7.6292882744495785</v>
      </c>
      <c r="N499" s="258">
        <f t="shared" si="218"/>
        <v>16.10343061955966</v>
      </c>
      <c r="O499" s="258">
        <f t="shared" si="218"/>
        <v>4.8131080389144785</v>
      </c>
      <c r="P499" s="259">
        <f t="shared" si="218"/>
        <v>8.8837685611879067</v>
      </c>
      <c r="Q499" s="260">
        <f t="shared" si="218"/>
        <v>15.386584741423448</v>
      </c>
      <c r="R499" s="258">
        <f t="shared" si="218"/>
        <v>3.9682539682539755</v>
      </c>
      <c r="S499" s="258">
        <f t="shared" si="218"/>
        <v>10.291858678955464</v>
      </c>
      <c r="T499" s="258">
        <f t="shared" si="218"/>
        <v>7.0660522273425528</v>
      </c>
      <c r="U499" s="315">
        <f t="shared" si="218"/>
        <v>4.352278545826934</v>
      </c>
      <c r="V499" s="333">
        <f t="shared" si="218"/>
        <v>10.496671786994355</v>
      </c>
      <c r="W499" s="981"/>
      <c r="X499" s="371"/>
      <c r="Y499" s="371"/>
    </row>
    <row r="500" spans="1:25" ht="13.5" thickBot="1" x14ac:dyDescent="0.25">
      <c r="A500" s="261" t="s">
        <v>27</v>
      </c>
      <c r="B500" s="220">
        <f>B496-B482</f>
        <v>90</v>
      </c>
      <c r="C500" s="221">
        <f t="shared" ref="C500:V500" si="219">C496-C482</f>
        <v>98</v>
      </c>
      <c r="D500" s="221">
        <f t="shared" si="219"/>
        <v>276</v>
      </c>
      <c r="E500" s="221">
        <f t="shared" si="219"/>
        <v>135</v>
      </c>
      <c r="F500" s="860">
        <f t="shared" si="219"/>
        <v>7</v>
      </c>
      <c r="G500" s="380">
        <f t="shared" si="219"/>
        <v>193</v>
      </c>
      <c r="H500" s="221">
        <f t="shared" si="219"/>
        <v>17</v>
      </c>
      <c r="I500" s="221">
        <f t="shared" si="219"/>
        <v>263</v>
      </c>
      <c r="J500" s="927">
        <f t="shared" si="219"/>
        <v>-86</v>
      </c>
      <c r="K500" s="348">
        <f t="shared" si="219"/>
        <v>-32</v>
      </c>
      <c r="L500" s="220">
        <f t="shared" si="219"/>
        <v>10</v>
      </c>
      <c r="M500" s="221">
        <f t="shared" si="219"/>
        <v>3</v>
      </c>
      <c r="N500" s="221">
        <f t="shared" si="219"/>
        <v>-252</v>
      </c>
      <c r="O500" s="221">
        <f t="shared" si="219"/>
        <v>109</v>
      </c>
      <c r="P500" s="226">
        <f t="shared" si="219"/>
        <v>99</v>
      </c>
      <c r="Q500" s="380">
        <f t="shared" si="219"/>
        <v>300</v>
      </c>
      <c r="R500" s="221">
        <f t="shared" si="219"/>
        <v>86</v>
      </c>
      <c r="S500" s="927">
        <f t="shared" si="219"/>
        <v>261</v>
      </c>
      <c r="T500" s="221">
        <f t="shared" si="219"/>
        <v>8</v>
      </c>
      <c r="U500" s="348">
        <f t="shared" si="219"/>
        <v>-85</v>
      </c>
      <c r="V500" s="265">
        <f t="shared" si="219"/>
        <v>67</v>
      </c>
      <c r="W500" s="526"/>
      <c r="X500" s="877"/>
      <c r="Y500" s="371"/>
    </row>
    <row r="501" spans="1:25" x14ac:dyDescent="0.2">
      <c r="A501" s="266" t="s">
        <v>51</v>
      </c>
      <c r="B501" s="362">
        <v>577</v>
      </c>
      <c r="C501" s="321">
        <v>579</v>
      </c>
      <c r="D501" s="321">
        <v>157</v>
      </c>
      <c r="E501" s="321">
        <v>588</v>
      </c>
      <c r="F501" s="530">
        <v>587</v>
      </c>
      <c r="G501" s="378">
        <v>582</v>
      </c>
      <c r="H501" s="268">
        <v>588</v>
      </c>
      <c r="I501" s="268">
        <v>162</v>
      </c>
      <c r="J501" s="268">
        <v>590</v>
      </c>
      <c r="K501" s="323">
        <v>584</v>
      </c>
      <c r="L501" s="267">
        <v>488</v>
      </c>
      <c r="M501" s="268">
        <v>486</v>
      </c>
      <c r="N501" s="268">
        <v>179</v>
      </c>
      <c r="O501" s="268">
        <v>489</v>
      </c>
      <c r="P501" s="269">
        <v>491</v>
      </c>
      <c r="Q501" s="378">
        <v>506</v>
      </c>
      <c r="R501" s="268">
        <v>513</v>
      </c>
      <c r="S501" s="268">
        <v>185</v>
      </c>
      <c r="T501" s="268">
        <v>510</v>
      </c>
      <c r="U501" s="323">
        <v>509</v>
      </c>
      <c r="V501" s="270">
        <f>SUM(B501:U501)</f>
        <v>9350</v>
      </c>
      <c r="W501" s="981" t="s">
        <v>56</v>
      </c>
      <c r="X501" s="271">
        <f>V487-V501</f>
        <v>26</v>
      </c>
      <c r="Y501" s="292">
        <f>X501/V487</f>
        <v>2.7730375426621161E-3</v>
      </c>
    </row>
    <row r="502" spans="1:25" x14ac:dyDescent="0.2">
      <c r="A502" s="273" t="s">
        <v>28</v>
      </c>
      <c r="B502" s="218"/>
      <c r="C502" s="983"/>
      <c r="D502" s="983"/>
      <c r="E502" s="983"/>
      <c r="F502" s="857"/>
      <c r="G502" s="379"/>
      <c r="H502" s="983"/>
      <c r="I502" s="983"/>
      <c r="J502" s="983"/>
      <c r="K502" s="322"/>
      <c r="L502" s="218"/>
      <c r="M502" s="983"/>
      <c r="N502" s="983"/>
      <c r="O502" s="983"/>
      <c r="P502" s="219"/>
      <c r="Q502" s="379"/>
      <c r="R502" s="983"/>
      <c r="S502" s="983"/>
      <c r="T502" s="983"/>
      <c r="U502" s="322"/>
      <c r="V502" s="222"/>
      <c r="W502" s="981" t="s">
        <v>57</v>
      </c>
      <c r="X502" s="880">
        <v>164.87</v>
      </c>
      <c r="Y502" s="878"/>
    </row>
    <row r="503" spans="1:25" ht="13.5" thickBot="1" x14ac:dyDescent="0.25">
      <c r="A503" s="274" t="s">
        <v>26</v>
      </c>
      <c r="B503" s="216">
        <f t="shared" ref="B503:U503" si="220">B502-B488</f>
        <v>0</v>
      </c>
      <c r="C503" s="217">
        <f t="shared" si="220"/>
        <v>0</v>
      </c>
      <c r="D503" s="217">
        <f t="shared" si="220"/>
        <v>0</v>
      </c>
      <c r="E503" s="217">
        <f t="shared" si="220"/>
        <v>0</v>
      </c>
      <c r="F503" s="410">
        <f t="shared" si="220"/>
        <v>0</v>
      </c>
      <c r="G503" s="483">
        <f t="shared" si="220"/>
        <v>0</v>
      </c>
      <c r="H503" s="217">
        <f t="shared" si="220"/>
        <v>0</v>
      </c>
      <c r="I503" s="217">
        <f t="shared" si="220"/>
        <v>0</v>
      </c>
      <c r="J503" s="217">
        <f t="shared" si="220"/>
        <v>0</v>
      </c>
      <c r="K503" s="416">
        <f t="shared" si="220"/>
        <v>0</v>
      </c>
      <c r="L503" s="216">
        <f t="shared" si="220"/>
        <v>0</v>
      </c>
      <c r="M503" s="217">
        <f t="shared" si="220"/>
        <v>0</v>
      </c>
      <c r="N503" s="217">
        <f t="shared" si="220"/>
        <v>0</v>
      </c>
      <c r="O503" s="217">
        <f t="shared" si="220"/>
        <v>0</v>
      </c>
      <c r="P503" s="410">
        <f t="shared" si="220"/>
        <v>0</v>
      </c>
      <c r="Q503" s="483">
        <f t="shared" si="220"/>
        <v>0</v>
      </c>
      <c r="R503" s="217">
        <f t="shared" si="220"/>
        <v>0</v>
      </c>
      <c r="S503" s="217">
        <f t="shared" si="220"/>
        <v>0</v>
      </c>
      <c r="T503" s="217">
        <f t="shared" si="220"/>
        <v>0</v>
      </c>
      <c r="U503" s="416">
        <f t="shared" si="220"/>
        <v>0</v>
      </c>
      <c r="V503" s="223"/>
      <c r="W503" s="981" t="s">
        <v>57</v>
      </c>
      <c r="X503" s="880">
        <f>X502-X488</f>
        <v>9.9999999999994316E-2</v>
      </c>
      <c r="Y503" s="981"/>
    </row>
    <row r="506" spans="1:25" ht="13.5" thickBot="1" x14ac:dyDescent="0.25"/>
    <row r="507" spans="1:25" ht="13.5" thickBot="1" x14ac:dyDescent="0.25">
      <c r="A507" s="989" t="s">
        <v>353</v>
      </c>
      <c r="B507" s="1062" t="s">
        <v>53</v>
      </c>
      <c r="C507" s="1063"/>
      <c r="D507" s="1063"/>
      <c r="E507" s="1063"/>
      <c r="F507" s="1064"/>
      <c r="G507" s="1065" t="s">
        <v>140</v>
      </c>
      <c r="H507" s="1065"/>
      <c r="I507" s="1065"/>
      <c r="J507" s="1065"/>
      <c r="K507" s="1065"/>
      <c r="L507" s="1066" t="s">
        <v>63</v>
      </c>
      <c r="M507" s="1067"/>
      <c r="N507" s="1067"/>
      <c r="O507" s="1067"/>
      <c r="P507" s="1068"/>
      <c r="Q507" s="1065" t="s">
        <v>64</v>
      </c>
      <c r="R507" s="1065"/>
      <c r="S507" s="1065"/>
      <c r="T507" s="1065"/>
      <c r="U507" s="1065"/>
      <c r="V507" s="987" t="s">
        <v>55</v>
      </c>
      <c r="W507" s="986">
        <v>536</v>
      </c>
      <c r="X507" s="986"/>
      <c r="Y507" s="986"/>
    </row>
    <row r="508" spans="1:25" x14ac:dyDescent="0.2">
      <c r="A508" s="231" t="s">
        <v>54</v>
      </c>
      <c r="B508" s="324">
        <v>1</v>
      </c>
      <c r="C508" s="325">
        <v>2</v>
      </c>
      <c r="D508" s="325">
        <v>3</v>
      </c>
      <c r="E508" s="325">
        <v>4</v>
      </c>
      <c r="F508" s="859">
        <v>5</v>
      </c>
      <c r="G508" s="379">
        <v>1</v>
      </c>
      <c r="H508" s="988">
        <v>2</v>
      </c>
      <c r="I508" s="988">
        <v>3</v>
      </c>
      <c r="J508" s="988">
        <v>4</v>
      </c>
      <c r="K508" s="322">
        <v>5</v>
      </c>
      <c r="L508" s="218">
        <v>1</v>
      </c>
      <c r="M508" s="988">
        <v>2</v>
      </c>
      <c r="N508" s="988">
        <v>3</v>
      </c>
      <c r="O508" s="988">
        <v>4</v>
      </c>
      <c r="P508" s="219">
        <v>5</v>
      </c>
      <c r="Q508" s="379">
        <v>1</v>
      </c>
      <c r="R508" s="988">
        <v>2</v>
      </c>
      <c r="S508" s="988">
        <v>3</v>
      </c>
      <c r="T508" s="988">
        <v>4</v>
      </c>
      <c r="U508" s="322">
        <v>5</v>
      </c>
      <c r="V508" s="344"/>
      <c r="W508" s="986"/>
      <c r="X508" s="986"/>
      <c r="Y508" s="986"/>
    </row>
    <row r="509" spans="1:25" x14ac:dyDescent="0.2">
      <c r="A509" s="236" t="s">
        <v>3</v>
      </c>
      <c r="B509" s="237">
        <v>3924</v>
      </c>
      <c r="C509" s="238">
        <v>3924</v>
      </c>
      <c r="D509" s="238">
        <v>3924</v>
      </c>
      <c r="E509" s="238">
        <v>3924</v>
      </c>
      <c r="F509" s="858">
        <v>3924</v>
      </c>
      <c r="G509" s="240">
        <v>3924</v>
      </c>
      <c r="H509" s="238">
        <v>3924</v>
      </c>
      <c r="I509" s="238">
        <v>3924</v>
      </c>
      <c r="J509" s="238">
        <v>3924</v>
      </c>
      <c r="K509" s="314">
        <v>3924</v>
      </c>
      <c r="L509" s="237">
        <v>3924</v>
      </c>
      <c r="M509" s="238">
        <v>3924</v>
      </c>
      <c r="N509" s="238">
        <v>3924</v>
      </c>
      <c r="O509" s="238">
        <v>3924</v>
      </c>
      <c r="P509" s="239">
        <v>3924</v>
      </c>
      <c r="Q509" s="240">
        <v>3924</v>
      </c>
      <c r="R509" s="238">
        <v>3924</v>
      </c>
      <c r="S509" s="238">
        <v>3924</v>
      </c>
      <c r="T509" s="238">
        <v>3924</v>
      </c>
      <c r="U509" s="314">
        <v>3924</v>
      </c>
      <c r="V509" s="421">
        <v>3924</v>
      </c>
      <c r="W509" s="328"/>
      <c r="X509" s="329"/>
      <c r="Y509" s="329"/>
    </row>
    <row r="510" spans="1:25" x14ac:dyDescent="0.2">
      <c r="A510" s="242" t="s">
        <v>6</v>
      </c>
      <c r="B510" s="243">
        <v>4383</v>
      </c>
      <c r="C510" s="244">
        <v>4481</v>
      </c>
      <c r="D510" s="244">
        <v>4508</v>
      </c>
      <c r="E510" s="244">
        <v>4636</v>
      </c>
      <c r="F510" s="245">
        <v>4486</v>
      </c>
      <c r="G510" s="246">
        <v>4591</v>
      </c>
      <c r="H510" s="244">
        <v>4468</v>
      </c>
      <c r="I510" s="244">
        <v>4228</v>
      </c>
      <c r="J510" s="244">
        <v>4555</v>
      </c>
      <c r="K510" s="287">
        <v>4672</v>
      </c>
      <c r="L510" s="243">
        <v>4331</v>
      </c>
      <c r="M510" s="244">
        <v>4203</v>
      </c>
      <c r="N510" s="244">
        <v>4786</v>
      </c>
      <c r="O510" s="244">
        <v>4152</v>
      </c>
      <c r="P510" s="245">
        <v>4325</v>
      </c>
      <c r="Q510" s="246">
        <v>4576</v>
      </c>
      <c r="R510" s="244">
        <v>4156</v>
      </c>
      <c r="S510" s="244">
        <v>4359</v>
      </c>
      <c r="T510" s="244">
        <v>4393</v>
      </c>
      <c r="U510" s="287">
        <v>4363</v>
      </c>
      <c r="V510" s="335">
        <v>4430</v>
      </c>
      <c r="W510" s="527"/>
      <c r="X510" s="329"/>
      <c r="Y510" s="329"/>
    </row>
    <row r="511" spans="1:25" x14ac:dyDescent="0.2">
      <c r="A511" s="231" t="s">
        <v>7</v>
      </c>
      <c r="B511" s="247">
        <v>76.7</v>
      </c>
      <c r="C511" s="248">
        <v>83.3</v>
      </c>
      <c r="D511" s="248">
        <v>66.7</v>
      </c>
      <c r="E511" s="248">
        <v>83.3</v>
      </c>
      <c r="F511" s="524">
        <v>86.7</v>
      </c>
      <c r="G511" s="250">
        <v>76.7</v>
      </c>
      <c r="H511" s="248">
        <v>90.6</v>
      </c>
      <c r="I511" s="248">
        <v>69.2</v>
      </c>
      <c r="J511" s="248">
        <v>76.7</v>
      </c>
      <c r="K511" s="288">
        <v>82.9</v>
      </c>
      <c r="L511" s="247">
        <v>83.3</v>
      </c>
      <c r="M511" s="248">
        <v>90</v>
      </c>
      <c r="N511" s="248">
        <v>75</v>
      </c>
      <c r="O511" s="248">
        <v>80</v>
      </c>
      <c r="P511" s="249">
        <v>83.3</v>
      </c>
      <c r="Q511" s="250">
        <v>80</v>
      </c>
      <c r="R511" s="248">
        <v>73.3</v>
      </c>
      <c r="S511" s="248">
        <v>83.3</v>
      </c>
      <c r="T511" s="248">
        <v>76.7</v>
      </c>
      <c r="U511" s="288">
        <v>80</v>
      </c>
      <c r="V511" s="251">
        <v>73.7</v>
      </c>
      <c r="W511" s="525"/>
      <c r="X511" s="877"/>
      <c r="Y511" s="877"/>
    </row>
    <row r="512" spans="1:25" x14ac:dyDescent="0.2">
      <c r="A512" s="231" t="s">
        <v>8</v>
      </c>
      <c r="B512" s="252">
        <v>7.3999999999999996E-2</v>
      </c>
      <c r="C512" s="253">
        <v>7.0999999999999994E-2</v>
      </c>
      <c r="D512" s="253">
        <v>8.3000000000000004E-2</v>
      </c>
      <c r="E512" s="253">
        <v>7.0000000000000007E-2</v>
      </c>
      <c r="F512" s="254">
        <v>8.2000000000000003E-2</v>
      </c>
      <c r="G512" s="255">
        <v>7.8E-2</v>
      </c>
      <c r="H512" s="253">
        <v>6.6000000000000003E-2</v>
      </c>
      <c r="I512" s="253">
        <v>0.112</v>
      </c>
      <c r="J512" s="253">
        <v>8.4000000000000005E-2</v>
      </c>
      <c r="K512" s="290">
        <v>8.5000000000000006E-2</v>
      </c>
      <c r="L512" s="252">
        <v>8.5999999999999993E-2</v>
      </c>
      <c r="M512" s="253">
        <v>7.6999999999999999E-2</v>
      </c>
      <c r="N512" s="253">
        <v>8.7999999999999995E-2</v>
      </c>
      <c r="O512" s="253">
        <v>9.2999999999999999E-2</v>
      </c>
      <c r="P512" s="254">
        <v>6.7000000000000004E-2</v>
      </c>
      <c r="Q512" s="255">
        <v>8.2000000000000003E-2</v>
      </c>
      <c r="R512" s="253">
        <v>8.2000000000000003E-2</v>
      </c>
      <c r="S512" s="253">
        <v>8.5000000000000006E-2</v>
      </c>
      <c r="T512" s="253">
        <v>8.1000000000000003E-2</v>
      </c>
      <c r="U512" s="290">
        <v>9.2999999999999999E-2</v>
      </c>
      <c r="V512" s="256">
        <v>8.7999999999999995E-2</v>
      </c>
      <c r="W512" s="526"/>
      <c r="X512" s="371"/>
      <c r="Y512" s="371"/>
    </row>
    <row r="513" spans="1:25" x14ac:dyDescent="0.2">
      <c r="A513" s="242" t="s">
        <v>1</v>
      </c>
      <c r="B513" s="257">
        <f>B510/B509*100-100</f>
        <v>11.697247706422019</v>
      </c>
      <c r="C513" s="258">
        <f t="shared" ref="C513:V513" si="221">C510/C509*100-100</f>
        <v>14.194699286442415</v>
      </c>
      <c r="D513" s="258">
        <f t="shared" si="221"/>
        <v>14.882772680937833</v>
      </c>
      <c r="E513" s="258">
        <f t="shared" si="221"/>
        <v>18.144750254841995</v>
      </c>
      <c r="F513" s="259">
        <f t="shared" si="221"/>
        <v>14.32212028542304</v>
      </c>
      <c r="G513" s="260">
        <f t="shared" si="221"/>
        <v>16.997961264016311</v>
      </c>
      <c r="H513" s="258">
        <f t="shared" si="221"/>
        <v>13.863404689092775</v>
      </c>
      <c r="I513" s="258">
        <f t="shared" si="221"/>
        <v>7.7471967380224243</v>
      </c>
      <c r="J513" s="258">
        <f t="shared" si="221"/>
        <v>16.080530071355767</v>
      </c>
      <c r="K513" s="315">
        <f t="shared" si="221"/>
        <v>19.062181447502553</v>
      </c>
      <c r="L513" s="257">
        <f t="shared" si="221"/>
        <v>10.372069317023431</v>
      </c>
      <c r="M513" s="258">
        <f t="shared" si="221"/>
        <v>7.1100917431192698</v>
      </c>
      <c r="N513" s="258">
        <f t="shared" si="221"/>
        <v>21.967380224260964</v>
      </c>
      <c r="O513" s="258">
        <f t="shared" si="221"/>
        <v>5.8103975535168217</v>
      </c>
      <c r="P513" s="259">
        <f t="shared" si="221"/>
        <v>10.219164118246681</v>
      </c>
      <c r="Q513" s="260">
        <f t="shared" si="221"/>
        <v>16.615698267074407</v>
      </c>
      <c r="R513" s="258">
        <f t="shared" si="221"/>
        <v>5.9123343527013361</v>
      </c>
      <c r="S513" s="258">
        <f t="shared" si="221"/>
        <v>11.085626911314989</v>
      </c>
      <c r="T513" s="258">
        <f t="shared" si="221"/>
        <v>11.952089704383283</v>
      </c>
      <c r="U513" s="315">
        <f t="shared" si="221"/>
        <v>11.187563710499489</v>
      </c>
      <c r="V513" s="333">
        <f t="shared" si="221"/>
        <v>12.895005096839967</v>
      </c>
      <c r="W513" s="986"/>
      <c r="X513" s="371"/>
      <c r="Y513" s="371"/>
    </row>
    <row r="514" spans="1:25" ht="13.5" thickBot="1" x14ac:dyDescent="0.25">
      <c r="A514" s="261" t="s">
        <v>27</v>
      </c>
      <c r="B514" s="220">
        <f>B510-B496</f>
        <v>34</v>
      </c>
      <c r="C514" s="221">
        <f t="shared" ref="C514:V514" si="222">C510-C496</f>
        <v>-5</v>
      </c>
      <c r="D514" s="221">
        <f t="shared" si="222"/>
        <v>-22</v>
      </c>
      <c r="E514" s="221">
        <f t="shared" si="222"/>
        <v>202</v>
      </c>
      <c r="F514" s="860">
        <f t="shared" si="222"/>
        <v>56</v>
      </c>
      <c r="G514" s="380">
        <f t="shared" si="222"/>
        <v>101</v>
      </c>
      <c r="H514" s="221">
        <f t="shared" si="222"/>
        <v>129</v>
      </c>
      <c r="I514" s="221">
        <f t="shared" si="222"/>
        <v>-270</v>
      </c>
      <c r="J514" s="927">
        <f t="shared" si="222"/>
        <v>279</v>
      </c>
      <c r="K514" s="348">
        <f t="shared" si="222"/>
        <v>201</v>
      </c>
      <c r="L514" s="220">
        <f t="shared" si="222"/>
        <v>173</v>
      </c>
      <c r="M514" s="221">
        <f t="shared" si="222"/>
        <v>-1</v>
      </c>
      <c r="N514" s="221">
        <f t="shared" si="222"/>
        <v>251</v>
      </c>
      <c r="O514" s="221">
        <f t="shared" si="222"/>
        <v>58</v>
      </c>
      <c r="P514" s="226">
        <f t="shared" si="222"/>
        <v>72</v>
      </c>
      <c r="Q514" s="380">
        <f t="shared" si="222"/>
        <v>69</v>
      </c>
      <c r="R514" s="221">
        <f t="shared" si="222"/>
        <v>95</v>
      </c>
      <c r="S514" s="927">
        <f t="shared" si="222"/>
        <v>51</v>
      </c>
      <c r="T514" s="221">
        <f t="shared" si="222"/>
        <v>211</v>
      </c>
      <c r="U514" s="348">
        <f t="shared" si="222"/>
        <v>287</v>
      </c>
      <c r="V514" s="265">
        <f t="shared" si="222"/>
        <v>114</v>
      </c>
      <c r="W514" s="526"/>
      <c r="X514" s="877"/>
      <c r="Y514" s="371"/>
    </row>
    <row r="515" spans="1:25" x14ac:dyDescent="0.2">
      <c r="A515" s="266" t="s">
        <v>51</v>
      </c>
      <c r="B515" s="362">
        <v>577</v>
      </c>
      <c r="C515" s="321">
        <v>578</v>
      </c>
      <c r="D515" s="321">
        <v>157</v>
      </c>
      <c r="E515" s="321">
        <v>588</v>
      </c>
      <c r="F515" s="530">
        <v>585</v>
      </c>
      <c r="G515" s="378">
        <v>580</v>
      </c>
      <c r="H515" s="268">
        <v>588</v>
      </c>
      <c r="I515" s="268">
        <v>162</v>
      </c>
      <c r="J515" s="268">
        <v>589</v>
      </c>
      <c r="K515" s="323">
        <v>584</v>
      </c>
      <c r="L515" s="267">
        <v>488</v>
      </c>
      <c r="M515" s="268">
        <v>486</v>
      </c>
      <c r="N515" s="268">
        <v>178</v>
      </c>
      <c r="O515" s="268">
        <v>488</v>
      </c>
      <c r="P515" s="269">
        <v>490</v>
      </c>
      <c r="Q515" s="378">
        <v>506</v>
      </c>
      <c r="R515" s="268">
        <v>513</v>
      </c>
      <c r="S515" s="268">
        <v>183</v>
      </c>
      <c r="T515" s="268">
        <v>510</v>
      </c>
      <c r="U515" s="323">
        <v>509</v>
      </c>
      <c r="V515" s="270">
        <f>SUM(B515:U515)</f>
        <v>9339</v>
      </c>
      <c r="W515" s="986" t="s">
        <v>56</v>
      </c>
      <c r="X515" s="271">
        <f>V501-V515</f>
        <v>11</v>
      </c>
      <c r="Y515" s="292">
        <f>X515/V501</f>
        <v>1.176470588235294E-3</v>
      </c>
    </row>
    <row r="516" spans="1:25" x14ac:dyDescent="0.2">
      <c r="A516" s="273" t="s">
        <v>28</v>
      </c>
      <c r="B516" s="218"/>
      <c r="C516" s="988"/>
      <c r="D516" s="988"/>
      <c r="E516" s="988"/>
      <c r="F516" s="857"/>
      <c r="G516" s="379"/>
      <c r="H516" s="988"/>
      <c r="I516" s="988"/>
      <c r="J516" s="988"/>
      <c r="K516" s="322"/>
      <c r="L516" s="218"/>
      <c r="M516" s="988"/>
      <c r="N516" s="988"/>
      <c r="O516" s="988"/>
      <c r="P516" s="219"/>
      <c r="Q516" s="379"/>
      <c r="R516" s="988"/>
      <c r="S516" s="988"/>
      <c r="T516" s="988"/>
      <c r="U516" s="322"/>
      <c r="V516" s="222"/>
      <c r="W516" s="986" t="s">
        <v>57</v>
      </c>
      <c r="X516" s="880">
        <v>164.68</v>
      </c>
      <c r="Y516" s="878"/>
    </row>
    <row r="517" spans="1:25" ht="13.5" thickBot="1" x14ac:dyDescent="0.25">
      <c r="A517" s="274" t="s">
        <v>26</v>
      </c>
      <c r="B517" s="216">
        <f t="shared" ref="B517:U517" si="223">B516-B502</f>
        <v>0</v>
      </c>
      <c r="C517" s="217">
        <f t="shared" si="223"/>
        <v>0</v>
      </c>
      <c r="D517" s="217">
        <f t="shared" si="223"/>
        <v>0</v>
      </c>
      <c r="E517" s="217">
        <f t="shared" si="223"/>
        <v>0</v>
      </c>
      <c r="F517" s="410">
        <f t="shared" si="223"/>
        <v>0</v>
      </c>
      <c r="G517" s="483">
        <f t="shared" si="223"/>
        <v>0</v>
      </c>
      <c r="H517" s="217">
        <f t="shared" si="223"/>
        <v>0</v>
      </c>
      <c r="I517" s="217">
        <f t="shared" si="223"/>
        <v>0</v>
      </c>
      <c r="J517" s="217">
        <f t="shared" si="223"/>
        <v>0</v>
      </c>
      <c r="K517" s="416">
        <f t="shared" si="223"/>
        <v>0</v>
      </c>
      <c r="L517" s="216">
        <f t="shared" si="223"/>
        <v>0</v>
      </c>
      <c r="M517" s="217">
        <f t="shared" si="223"/>
        <v>0</v>
      </c>
      <c r="N517" s="217">
        <f t="shared" si="223"/>
        <v>0</v>
      </c>
      <c r="O517" s="217">
        <f t="shared" si="223"/>
        <v>0</v>
      </c>
      <c r="P517" s="410">
        <f t="shared" si="223"/>
        <v>0</v>
      </c>
      <c r="Q517" s="483">
        <f t="shared" si="223"/>
        <v>0</v>
      </c>
      <c r="R517" s="217">
        <f t="shared" si="223"/>
        <v>0</v>
      </c>
      <c r="S517" s="217">
        <f t="shared" si="223"/>
        <v>0</v>
      </c>
      <c r="T517" s="217">
        <f t="shared" si="223"/>
        <v>0</v>
      </c>
      <c r="U517" s="416">
        <f t="shared" si="223"/>
        <v>0</v>
      </c>
      <c r="V517" s="223"/>
      <c r="W517" s="986" t="s">
        <v>57</v>
      </c>
      <c r="X517" s="880">
        <f>X516-X502</f>
        <v>-0.18999999999999773</v>
      </c>
      <c r="Y517" s="986"/>
    </row>
    <row r="520" spans="1:25" ht="13.5" thickBot="1" x14ac:dyDescent="0.25"/>
    <row r="521" spans="1:25" ht="13.5" thickBot="1" x14ac:dyDescent="0.25">
      <c r="A521" s="993" t="s">
        <v>354</v>
      </c>
      <c r="B521" s="1062" t="s">
        <v>53</v>
      </c>
      <c r="C521" s="1063"/>
      <c r="D521" s="1063"/>
      <c r="E521" s="1063"/>
      <c r="F521" s="1064"/>
      <c r="G521" s="1065" t="s">
        <v>140</v>
      </c>
      <c r="H521" s="1065"/>
      <c r="I521" s="1065"/>
      <c r="J521" s="1065"/>
      <c r="K521" s="1065"/>
      <c r="L521" s="1066" t="s">
        <v>63</v>
      </c>
      <c r="M521" s="1067"/>
      <c r="N521" s="1067"/>
      <c r="O521" s="1067"/>
      <c r="P521" s="1068"/>
      <c r="Q521" s="1065" t="s">
        <v>64</v>
      </c>
      <c r="R521" s="1065"/>
      <c r="S521" s="1065"/>
      <c r="T521" s="1065"/>
      <c r="U521" s="1065"/>
      <c r="V521" s="991" t="s">
        <v>55</v>
      </c>
      <c r="W521" s="990">
        <v>526</v>
      </c>
      <c r="X521" s="990"/>
      <c r="Y521" s="990"/>
    </row>
    <row r="522" spans="1:25" x14ac:dyDescent="0.2">
      <c r="A522" s="231" t="s">
        <v>54</v>
      </c>
      <c r="B522" s="324">
        <v>1</v>
      </c>
      <c r="C522" s="325">
        <v>2</v>
      </c>
      <c r="D522" s="325">
        <v>3</v>
      </c>
      <c r="E522" s="325">
        <v>4</v>
      </c>
      <c r="F522" s="859">
        <v>5</v>
      </c>
      <c r="G522" s="379">
        <v>1</v>
      </c>
      <c r="H522" s="992">
        <v>2</v>
      </c>
      <c r="I522" s="992">
        <v>3</v>
      </c>
      <c r="J522" s="992">
        <v>4</v>
      </c>
      <c r="K522" s="322">
        <v>5</v>
      </c>
      <c r="L522" s="218">
        <v>1</v>
      </c>
      <c r="M522" s="992">
        <v>2</v>
      </c>
      <c r="N522" s="992">
        <v>3</v>
      </c>
      <c r="O522" s="992">
        <v>4</v>
      </c>
      <c r="P522" s="219">
        <v>5</v>
      </c>
      <c r="Q522" s="379">
        <v>1</v>
      </c>
      <c r="R522" s="992">
        <v>2</v>
      </c>
      <c r="S522" s="992">
        <v>3</v>
      </c>
      <c r="T522" s="992">
        <v>4</v>
      </c>
      <c r="U522" s="322">
        <v>5</v>
      </c>
      <c r="V522" s="344"/>
      <c r="W522" s="990"/>
      <c r="X522" s="990"/>
      <c r="Y522" s="990"/>
    </row>
    <row r="523" spans="1:25" x14ac:dyDescent="0.2">
      <c r="A523" s="236" t="s">
        <v>3</v>
      </c>
      <c r="B523" s="237">
        <v>3942</v>
      </c>
      <c r="C523" s="238">
        <v>3942</v>
      </c>
      <c r="D523" s="238">
        <v>3942</v>
      </c>
      <c r="E523" s="238">
        <v>3942</v>
      </c>
      <c r="F523" s="858">
        <v>3942</v>
      </c>
      <c r="G523" s="240">
        <v>3942</v>
      </c>
      <c r="H523" s="238">
        <v>3942</v>
      </c>
      <c r="I523" s="238">
        <v>3942</v>
      </c>
      <c r="J523" s="238">
        <v>3942</v>
      </c>
      <c r="K523" s="314">
        <v>3942</v>
      </c>
      <c r="L523" s="237">
        <v>3942</v>
      </c>
      <c r="M523" s="238">
        <v>3942</v>
      </c>
      <c r="N523" s="238">
        <v>3942</v>
      </c>
      <c r="O523" s="238">
        <v>3942</v>
      </c>
      <c r="P523" s="239">
        <v>3942</v>
      </c>
      <c r="Q523" s="240">
        <v>3942</v>
      </c>
      <c r="R523" s="238">
        <v>3942</v>
      </c>
      <c r="S523" s="238">
        <v>3942</v>
      </c>
      <c r="T523" s="238">
        <v>3942</v>
      </c>
      <c r="U523" s="314">
        <v>3942</v>
      </c>
      <c r="V523" s="421">
        <v>3942</v>
      </c>
      <c r="W523" s="328"/>
      <c r="X523" s="329"/>
      <c r="Y523" s="329"/>
    </row>
    <row r="524" spans="1:25" x14ac:dyDescent="0.2">
      <c r="A524" s="242" t="s">
        <v>6</v>
      </c>
      <c r="B524" s="243">
        <v>4609</v>
      </c>
      <c r="C524" s="244">
        <v>4519</v>
      </c>
      <c r="D524" s="244">
        <v>4852</v>
      </c>
      <c r="E524" s="244">
        <v>4569</v>
      </c>
      <c r="F524" s="245">
        <v>4851</v>
      </c>
      <c r="G524" s="246">
        <v>4697</v>
      </c>
      <c r="H524" s="244">
        <v>4400</v>
      </c>
      <c r="I524" s="244">
        <v>4483</v>
      </c>
      <c r="J524" s="244">
        <v>4585</v>
      </c>
      <c r="K524" s="287">
        <v>4730</v>
      </c>
      <c r="L524" s="243">
        <v>4424</v>
      </c>
      <c r="M524" s="244">
        <v>4475</v>
      </c>
      <c r="N524" s="244">
        <v>4689</v>
      </c>
      <c r="O524" s="244">
        <v>4193</v>
      </c>
      <c r="P524" s="245">
        <v>4360</v>
      </c>
      <c r="Q524" s="246">
        <v>4646</v>
      </c>
      <c r="R524" s="244">
        <v>4294</v>
      </c>
      <c r="S524" s="244">
        <v>4218</v>
      </c>
      <c r="T524" s="244">
        <v>4433</v>
      </c>
      <c r="U524" s="287">
        <v>4384</v>
      </c>
      <c r="V524" s="335">
        <v>4515</v>
      </c>
      <c r="W524" s="527"/>
      <c r="X524" s="329"/>
      <c r="Y524" s="329"/>
    </row>
    <row r="525" spans="1:25" x14ac:dyDescent="0.2">
      <c r="A525" s="231" t="s">
        <v>7</v>
      </c>
      <c r="B525" s="247">
        <v>83.9</v>
      </c>
      <c r="C525" s="248">
        <v>76.7</v>
      </c>
      <c r="D525" s="248">
        <v>72.7</v>
      </c>
      <c r="E525" s="248">
        <v>83.3</v>
      </c>
      <c r="F525" s="524">
        <v>76.7</v>
      </c>
      <c r="G525" s="250">
        <v>77.400000000000006</v>
      </c>
      <c r="H525" s="248">
        <v>90</v>
      </c>
      <c r="I525" s="248">
        <v>81.8</v>
      </c>
      <c r="J525" s="248">
        <v>76.7</v>
      </c>
      <c r="K525" s="288">
        <v>83.3</v>
      </c>
      <c r="L525" s="247">
        <v>66.7</v>
      </c>
      <c r="M525" s="248">
        <v>80</v>
      </c>
      <c r="N525" s="248">
        <v>54.5</v>
      </c>
      <c r="O525" s="248">
        <v>83.3</v>
      </c>
      <c r="P525" s="249">
        <v>66.7</v>
      </c>
      <c r="Q525" s="250">
        <v>73.3</v>
      </c>
      <c r="R525" s="248">
        <v>66.7</v>
      </c>
      <c r="S525" s="248">
        <v>54.5</v>
      </c>
      <c r="T525" s="248">
        <v>73.3</v>
      </c>
      <c r="U525" s="288">
        <v>66.7</v>
      </c>
      <c r="V525" s="251">
        <v>68.599999999999994</v>
      </c>
      <c r="W525" s="525"/>
      <c r="X525" s="877"/>
      <c r="Y525" s="877"/>
    </row>
    <row r="526" spans="1:25" x14ac:dyDescent="0.2">
      <c r="A526" s="231" t="s">
        <v>8</v>
      </c>
      <c r="B526" s="252">
        <v>7.0000000000000007E-2</v>
      </c>
      <c r="C526" s="253">
        <v>8.1000000000000003E-2</v>
      </c>
      <c r="D526" s="253">
        <v>7.8E-2</v>
      </c>
      <c r="E526" s="253">
        <v>7.0999999999999994E-2</v>
      </c>
      <c r="F526" s="254">
        <v>7.0000000000000007E-2</v>
      </c>
      <c r="G526" s="255">
        <v>0.09</v>
      </c>
      <c r="H526" s="253">
        <v>0.08</v>
      </c>
      <c r="I526" s="253">
        <v>9.7000000000000003E-2</v>
      </c>
      <c r="J526" s="253">
        <v>8.6999999999999994E-2</v>
      </c>
      <c r="K526" s="290">
        <v>7.0000000000000007E-2</v>
      </c>
      <c r="L526" s="252">
        <v>0.105</v>
      </c>
      <c r="M526" s="253">
        <v>8.2000000000000003E-2</v>
      </c>
      <c r="N526" s="253">
        <v>0.17799999999999999</v>
      </c>
      <c r="O526" s="253">
        <v>8.4000000000000005E-2</v>
      </c>
      <c r="P526" s="254">
        <v>0.11700000000000001</v>
      </c>
      <c r="Q526" s="255">
        <v>0.10199999999999999</v>
      </c>
      <c r="R526" s="253">
        <v>0.10100000000000001</v>
      </c>
      <c r="S526" s="253">
        <v>0.111</v>
      </c>
      <c r="T526" s="253">
        <v>9.4E-2</v>
      </c>
      <c r="U526" s="290">
        <v>0.10299999999999999</v>
      </c>
      <c r="V526" s="256">
        <v>9.8000000000000004E-2</v>
      </c>
      <c r="W526" s="526"/>
      <c r="X526" s="371"/>
      <c r="Y526" s="371"/>
    </row>
    <row r="527" spans="1:25" x14ac:dyDescent="0.2">
      <c r="A527" s="242" t="s">
        <v>1</v>
      </c>
      <c r="B527" s="257">
        <f>B524/B523*100-100</f>
        <v>16.920345002536791</v>
      </c>
      <c r="C527" s="258">
        <f t="shared" ref="C527:V527" si="224">C524/C523*100-100</f>
        <v>14.63723997970574</v>
      </c>
      <c r="D527" s="258">
        <f t="shared" si="224"/>
        <v>23.084728564180622</v>
      </c>
      <c r="E527" s="258">
        <f t="shared" si="224"/>
        <v>15.905631659056326</v>
      </c>
      <c r="F527" s="259">
        <f t="shared" si="224"/>
        <v>23.059360730593596</v>
      </c>
      <c r="G527" s="260">
        <f t="shared" si="224"/>
        <v>19.152714358193805</v>
      </c>
      <c r="H527" s="258">
        <f t="shared" si="224"/>
        <v>11.61846778285134</v>
      </c>
      <c r="I527" s="258">
        <f t="shared" si="224"/>
        <v>13.723997970573308</v>
      </c>
      <c r="J527" s="258">
        <f t="shared" si="224"/>
        <v>16.311516996448503</v>
      </c>
      <c r="K527" s="315">
        <f t="shared" si="224"/>
        <v>19.989852866565201</v>
      </c>
      <c r="L527" s="257">
        <f t="shared" si="224"/>
        <v>12.227295788939614</v>
      </c>
      <c r="M527" s="258">
        <f t="shared" si="224"/>
        <v>13.521055301877212</v>
      </c>
      <c r="N527" s="258">
        <f t="shared" si="224"/>
        <v>18.949771689497723</v>
      </c>
      <c r="O527" s="258">
        <f t="shared" si="224"/>
        <v>6.367326230339927</v>
      </c>
      <c r="P527" s="259">
        <f t="shared" si="224"/>
        <v>10.603754439370874</v>
      </c>
      <c r="Q527" s="260">
        <f t="shared" si="224"/>
        <v>17.858954845256221</v>
      </c>
      <c r="R527" s="258">
        <f t="shared" si="224"/>
        <v>8.9294774226281106</v>
      </c>
      <c r="S527" s="258">
        <f t="shared" si="224"/>
        <v>7.001522070015227</v>
      </c>
      <c r="T527" s="258">
        <f t="shared" si="224"/>
        <v>12.455606291222736</v>
      </c>
      <c r="U527" s="315">
        <f t="shared" si="224"/>
        <v>11.212582445459148</v>
      </c>
      <c r="V527" s="333">
        <f t="shared" si="224"/>
        <v>14.535768645357678</v>
      </c>
      <c r="W527" s="990"/>
      <c r="X527" s="371"/>
      <c r="Y527" s="371"/>
    </row>
    <row r="528" spans="1:25" ht="13.5" thickBot="1" x14ac:dyDescent="0.25">
      <c r="A528" s="261" t="s">
        <v>27</v>
      </c>
      <c r="B528" s="220">
        <f>B524-B510</f>
        <v>226</v>
      </c>
      <c r="C528" s="221">
        <f t="shared" ref="C528:V528" si="225">C524-C510</f>
        <v>38</v>
      </c>
      <c r="D528" s="221">
        <f t="shared" si="225"/>
        <v>344</v>
      </c>
      <c r="E528" s="221">
        <f t="shared" si="225"/>
        <v>-67</v>
      </c>
      <c r="F528" s="860">
        <f t="shared" si="225"/>
        <v>365</v>
      </c>
      <c r="G528" s="380">
        <f t="shared" si="225"/>
        <v>106</v>
      </c>
      <c r="H528" s="221">
        <f t="shared" si="225"/>
        <v>-68</v>
      </c>
      <c r="I528" s="221">
        <f t="shared" si="225"/>
        <v>255</v>
      </c>
      <c r="J528" s="927">
        <f t="shared" si="225"/>
        <v>30</v>
      </c>
      <c r="K528" s="348">
        <f t="shared" si="225"/>
        <v>58</v>
      </c>
      <c r="L528" s="220">
        <f t="shared" si="225"/>
        <v>93</v>
      </c>
      <c r="M528" s="221">
        <f t="shared" si="225"/>
        <v>272</v>
      </c>
      <c r="N528" s="221">
        <f t="shared" si="225"/>
        <v>-97</v>
      </c>
      <c r="O528" s="221">
        <f t="shared" si="225"/>
        <v>41</v>
      </c>
      <c r="P528" s="226">
        <f t="shared" si="225"/>
        <v>35</v>
      </c>
      <c r="Q528" s="380">
        <f t="shared" si="225"/>
        <v>70</v>
      </c>
      <c r="R528" s="221">
        <f t="shared" si="225"/>
        <v>138</v>
      </c>
      <c r="S528" s="927">
        <f t="shared" si="225"/>
        <v>-141</v>
      </c>
      <c r="T528" s="221">
        <f t="shared" si="225"/>
        <v>40</v>
      </c>
      <c r="U528" s="348">
        <f t="shared" si="225"/>
        <v>21</v>
      </c>
      <c r="V528" s="265">
        <f t="shared" si="225"/>
        <v>85</v>
      </c>
      <c r="W528" s="526"/>
      <c r="X528" s="877"/>
      <c r="Y528" s="371"/>
    </row>
    <row r="529" spans="1:25" x14ac:dyDescent="0.2">
      <c r="A529" s="266" t="s">
        <v>51</v>
      </c>
      <c r="B529" s="362">
        <v>576</v>
      </c>
      <c r="C529" s="321">
        <v>576</v>
      </c>
      <c r="D529" s="321">
        <v>156</v>
      </c>
      <c r="E529" s="321">
        <v>588</v>
      </c>
      <c r="F529" s="530">
        <v>585</v>
      </c>
      <c r="G529" s="378">
        <v>580</v>
      </c>
      <c r="H529" s="268">
        <v>588</v>
      </c>
      <c r="I529" s="268">
        <v>158</v>
      </c>
      <c r="J529" s="268">
        <v>586</v>
      </c>
      <c r="K529" s="323">
        <v>582</v>
      </c>
      <c r="L529" s="267">
        <v>487</v>
      </c>
      <c r="M529" s="268">
        <v>485</v>
      </c>
      <c r="N529" s="268">
        <v>174</v>
      </c>
      <c r="O529" s="268">
        <v>487</v>
      </c>
      <c r="P529" s="269">
        <v>489</v>
      </c>
      <c r="Q529" s="378">
        <v>506</v>
      </c>
      <c r="R529" s="268">
        <v>513</v>
      </c>
      <c r="S529" s="268">
        <v>181</v>
      </c>
      <c r="T529" s="268">
        <v>510</v>
      </c>
      <c r="U529" s="323">
        <v>509</v>
      </c>
      <c r="V529" s="270">
        <f>SUM(B529:U529)</f>
        <v>9316</v>
      </c>
      <c r="W529" s="990" t="s">
        <v>56</v>
      </c>
      <c r="X529" s="271">
        <f>V515-V529</f>
        <v>23</v>
      </c>
      <c r="Y529" s="292">
        <f>X529/V515</f>
        <v>2.4627904486561728E-3</v>
      </c>
    </row>
    <row r="530" spans="1:25" x14ac:dyDescent="0.2">
      <c r="A530" s="273" t="s">
        <v>28</v>
      </c>
      <c r="B530" s="218"/>
      <c r="C530" s="992"/>
      <c r="D530" s="992"/>
      <c r="E530" s="992"/>
      <c r="F530" s="857"/>
      <c r="G530" s="379"/>
      <c r="H530" s="992"/>
      <c r="I530" s="992"/>
      <c r="J530" s="992"/>
      <c r="K530" s="322"/>
      <c r="L530" s="218"/>
      <c r="M530" s="992"/>
      <c r="N530" s="992"/>
      <c r="O530" s="992"/>
      <c r="P530" s="219"/>
      <c r="Q530" s="379"/>
      <c r="R530" s="992"/>
      <c r="S530" s="992"/>
      <c r="T530" s="992"/>
      <c r="U530" s="322"/>
      <c r="V530" s="222"/>
      <c r="W530" s="990" t="s">
        <v>57</v>
      </c>
      <c r="X530" s="880">
        <v>164.41</v>
      </c>
      <c r="Y530" s="878"/>
    </row>
    <row r="531" spans="1:25" ht="13.5" thickBot="1" x14ac:dyDescent="0.25">
      <c r="A531" s="274" t="s">
        <v>26</v>
      </c>
      <c r="B531" s="216">
        <f t="shared" ref="B531:U531" si="226">B530-B516</f>
        <v>0</v>
      </c>
      <c r="C531" s="217">
        <f t="shared" si="226"/>
        <v>0</v>
      </c>
      <c r="D531" s="217">
        <f t="shared" si="226"/>
        <v>0</v>
      </c>
      <c r="E531" s="217">
        <f t="shared" si="226"/>
        <v>0</v>
      </c>
      <c r="F531" s="410">
        <f t="shared" si="226"/>
        <v>0</v>
      </c>
      <c r="G531" s="483">
        <f t="shared" si="226"/>
        <v>0</v>
      </c>
      <c r="H531" s="217">
        <f t="shared" si="226"/>
        <v>0</v>
      </c>
      <c r="I531" s="217">
        <f t="shared" si="226"/>
        <v>0</v>
      </c>
      <c r="J531" s="217">
        <f t="shared" si="226"/>
        <v>0</v>
      </c>
      <c r="K531" s="416">
        <f t="shared" si="226"/>
        <v>0</v>
      </c>
      <c r="L531" s="216">
        <f t="shared" si="226"/>
        <v>0</v>
      </c>
      <c r="M531" s="217">
        <f t="shared" si="226"/>
        <v>0</v>
      </c>
      <c r="N531" s="217">
        <f t="shared" si="226"/>
        <v>0</v>
      </c>
      <c r="O531" s="217">
        <f t="shared" si="226"/>
        <v>0</v>
      </c>
      <c r="P531" s="410">
        <f t="shared" si="226"/>
        <v>0</v>
      </c>
      <c r="Q531" s="483">
        <f t="shared" si="226"/>
        <v>0</v>
      </c>
      <c r="R531" s="217">
        <f t="shared" si="226"/>
        <v>0</v>
      </c>
      <c r="S531" s="217">
        <f t="shared" si="226"/>
        <v>0</v>
      </c>
      <c r="T531" s="217">
        <f t="shared" si="226"/>
        <v>0</v>
      </c>
      <c r="U531" s="416">
        <f t="shared" si="226"/>
        <v>0</v>
      </c>
      <c r="V531" s="223"/>
      <c r="W531" s="990" t="s">
        <v>57</v>
      </c>
      <c r="X531" s="880">
        <f>X530-X516</f>
        <v>-0.27000000000001023</v>
      </c>
      <c r="Y531" s="990"/>
    </row>
    <row r="534" spans="1:25" ht="13.5" thickBot="1" x14ac:dyDescent="0.25"/>
    <row r="535" spans="1:25" ht="13.5" thickBot="1" x14ac:dyDescent="0.25">
      <c r="A535" s="997" t="s">
        <v>355</v>
      </c>
      <c r="B535" s="1062" t="s">
        <v>53</v>
      </c>
      <c r="C535" s="1063"/>
      <c r="D535" s="1063"/>
      <c r="E535" s="1063"/>
      <c r="F535" s="1064"/>
      <c r="G535" s="1065" t="s">
        <v>140</v>
      </c>
      <c r="H535" s="1065"/>
      <c r="I535" s="1065"/>
      <c r="J535" s="1065"/>
      <c r="K535" s="1065"/>
      <c r="L535" s="1066" t="s">
        <v>63</v>
      </c>
      <c r="M535" s="1067"/>
      <c r="N535" s="1067"/>
      <c r="O535" s="1067"/>
      <c r="P535" s="1068"/>
      <c r="Q535" s="1065" t="s">
        <v>64</v>
      </c>
      <c r="R535" s="1065"/>
      <c r="S535" s="1065"/>
      <c r="T535" s="1065"/>
      <c r="U535" s="1065"/>
      <c r="V535" s="995" t="s">
        <v>55</v>
      </c>
      <c r="W535" s="994">
        <v>526</v>
      </c>
      <c r="X535" s="994"/>
      <c r="Y535" s="994"/>
    </row>
    <row r="536" spans="1:25" x14ac:dyDescent="0.2">
      <c r="A536" s="231" t="s">
        <v>54</v>
      </c>
      <c r="B536" s="324">
        <v>1</v>
      </c>
      <c r="C536" s="325">
        <v>2</v>
      </c>
      <c r="D536" s="325">
        <v>3</v>
      </c>
      <c r="E536" s="325">
        <v>4</v>
      </c>
      <c r="F536" s="859">
        <v>5</v>
      </c>
      <c r="G536" s="379">
        <v>1</v>
      </c>
      <c r="H536" s="996">
        <v>2</v>
      </c>
      <c r="I536" s="996">
        <v>3</v>
      </c>
      <c r="J536" s="996">
        <v>4</v>
      </c>
      <c r="K536" s="322">
        <v>5</v>
      </c>
      <c r="L536" s="218">
        <v>1</v>
      </c>
      <c r="M536" s="996">
        <v>2</v>
      </c>
      <c r="N536" s="996">
        <v>3</v>
      </c>
      <c r="O536" s="996">
        <v>4</v>
      </c>
      <c r="P536" s="219">
        <v>5</v>
      </c>
      <c r="Q536" s="379">
        <v>1</v>
      </c>
      <c r="R536" s="996">
        <v>2</v>
      </c>
      <c r="S536" s="996">
        <v>3</v>
      </c>
      <c r="T536" s="996">
        <v>4</v>
      </c>
      <c r="U536" s="322">
        <v>5</v>
      </c>
      <c r="V536" s="344"/>
      <c r="W536" s="994"/>
      <c r="X536" s="994"/>
      <c r="Y536" s="994"/>
    </row>
    <row r="537" spans="1:25" x14ac:dyDescent="0.2">
      <c r="A537" s="236" t="s">
        <v>3</v>
      </c>
      <c r="B537" s="237">
        <v>3960</v>
      </c>
      <c r="C537" s="238">
        <v>3960</v>
      </c>
      <c r="D537" s="238">
        <v>3960</v>
      </c>
      <c r="E537" s="238">
        <v>3960</v>
      </c>
      <c r="F537" s="858">
        <v>3960</v>
      </c>
      <c r="G537" s="240">
        <v>3960</v>
      </c>
      <c r="H537" s="238">
        <v>3960</v>
      </c>
      <c r="I537" s="238">
        <v>3960</v>
      </c>
      <c r="J537" s="238">
        <v>3960</v>
      </c>
      <c r="K537" s="314">
        <v>3960</v>
      </c>
      <c r="L537" s="237">
        <v>3960</v>
      </c>
      <c r="M537" s="238">
        <v>3960</v>
      </c>
      <c r="N537" s="238">
        <v>3960</v>
      </c>
      <c r="O537" s="238">
        <v>3960</v>
      </c>
      <c r="P537" s="239">
        <v>3960</v>
      </c>
      <c r="Q537" s="240">
        <v>3960</v>
      </c>
      <c r="R537" s="238">
        <v>3960</v>
      </c>
      <c r="S537" s="238">
        <v>3960</v>
      </c>
      <c r="T537" s="238">
        <v>3960</v>
      </c>
      <c r="U537" s="314">
        <v>3960</v>
      </c>
      <c r="V537" s="421">
        <v>3960</v>
      </c>
      <c r="W537" s="328"/>
      <c r="X537" s="329"/>
      <c r="Y537" s="329"/>
    </row>
    <row r="538" spans="1:25" x14ac:dyDescent="0.2">
      <c r="A538" s="242" t="s">
        <v>6</v>
      </c>
      <c r="B538" s="243">
        <v>4621</v>
      </c>
      <c r="C538" s="244">
        <v>4648</v>
      </c>
      <c r="D538" s="244">
        <v>4928</v>
      </c>
      <c r="E538" s="244">
        <v>4620</v>
      </c>
      <c r="F538" s="245">
        <v>4560</v>
      </c>
      <c r="G538" s="246">
        <v>4858</v>
      </c>
      <c r="H538" s="244">
        <v>4472</v>
      </c>
      <c r="I538" s="244">
        <v>4577</v>
      </c>
      <c r="J538" s="244">
        <v>4534</v>
      </c>
      <c r="K538" s="287">
        <v>4711</v>
      </c>
      <c r="L538" s="243">
        <v>4406</v>
      </c>
      <c r="M538" s="244">
        <v>4426</v>
      </c>
      <c r="N538" s="244">
        <v>4882</v>
      </c>
      <c r="O538" s="244">
        <v>4188</v>
      </c>
      <c r="P538" s="245">
        <v>4397</v>
      </c>
      <c r="Q538" s="246">
        <v>4483</v>
      </c>
      <c r="R538" s="244">
        <v>4229</v>
      </c>
      <c r="S538" s="244">
        <v>4332</v>
      </c>
      <c r="T538" s="244">
        <v>4505</v>
      </c>
      <c r="U538" s="287">
        <v>4429</v>
      </c>
      <c r="V538" s="335">
        <v>4520</v>
      </c>
      <c r="W538" s="527"/>
      <c r="X538" s="329"/>
      <c r="Y538" s="329"/>
    </row>
    <row r="539" spans="1:25" x14ac:dyDescent="0.2">
      <c r="A539" s="231" t="s">
        <v>7</v>
      </c>
      <c r="B539" s="247">
        <v>76.7</v>
      </c>
      <c r="C539" s="248">
        <v>76.7</v>
      </c>
      <c r="D539" s="248">
        <v>72.7</v>
      </c>
      <c r="E539" s="248">
        <v>86.7</v>
      </c>
      <c r="F539" s="524">
        <v>63.3</v>
      </c>
      <c r="G539" s="250">
        <v>96.7</v>
      </c>
      <c r="H539" s="248">
        <v>83.3</v>
      </c>
      <c r="I539" s="248">
        <v>72.7</v>
      </c>
      <c r="J539" s="248">
        <v>83.3</v>
      </c>
      <c r="K539" s="288">
        <v>90</v>
      </c>
      <c r="L539" s="247">
        <v>70</v>
      </c>
      <c r="M539" s="248">
        <v>83.3</v>
      </c>
      <c r="N539" s="248">
        <v>83.3</v>
      </c>
      <c r="O539" s="248">
        <v>66.7</v>
      </c>
      <c r="P539" s="249">
        <v>70</v>
      </c>
      <c r="Q539" s="250">
        <v>76.7</v>
      </c>
      <c r="R539" s="248">
        <v>70</v>
      </c>
      <c r="S539" s="248">
        <v>66.7</v>
      </c>
      <c r="T539" s="248">
        <v>73.3</v>
      </c>
      <c r="U539" s="288">
        <v>66.7</v>
      </c>
      <c r="V539" s="251">
        <v>73.400000000000006</v>
      </c>
      <c r="W539" s="525"/>
      <c r="X539" s="877"/>
      <c r="Y539" s="877"/>
    </row>
    <row r="540" spans="1:25" x14ac:dyDescent="0.2">
      <c r="A540" s="231" t="s">
        <v>8</v>
      </c>
      <c r="B540" s="252">
        <v>0.08</v>
      </c>
      <c r="C540" s="253">
        <v>7.9000000000000001E-2</v>
      </c>
      <c r="D540" s="253">
        <v>9.2999999999999999E-2</v>
      </c>
      <c r="E540" s="253">
        <v>6.8000000000000005E-2</v>
      </c>
      <c r="F540" s="254">
        <v>0.10199999999999999</v>
      </c>
      <c r="G540" s="255">
        <v>5.3999999999999999E-2</v>
      </c>
      <c r="H540" s="253">
        <v>7.8E-2</v>
      </c>
      <c r="I540" s="253">
        <v>8.8999999999999996E-2</v>
      </c>
      <c r="J540" s="253">
        <v>8.2000000000000003E-2</v>
      </c>
      <c r="K540" s="290">
        <v>6.0999999999999999E-2</v>
      </c>
      <c r="L540" s="252">
        <v>9.1999999999999998E-2</v>
      </c>
      <c r="M540" s="253">
        <v>7.1999999999999995E-2</v>
      </c>
      <c r="N540" s="253">
        <v>8.3000000000000004E-2</v>
      </c>
      <c r="O540" s="253">
        <v>0.108</v>
      </c>
      <c r="P540" s="254">
        <v>0.10299999999999999</v>
      </c>
      <c r="Q540" s="255">
        <v>8.6999999999999994E-2</v>
      </c>
      <c r="R540" s="253">
        <v>8.5000000000000006E-2</v>
      </c>
      <c r="S540" s="253">
        <v>9.2999999999999999E-2</v>
      </c>
      <c r="T540" s="253">
        <v>0.10199999999999999</v>
      </c>
      <c r="U540" s="290">
        <v>9.7000000000000003E-2</v>
      </c>
      <c r="V540" s="256">
        <v>9.2999999999999999E-2</v>
      </c>
      <c r="W540" s="526"/>
      <c r="X540" s="371"/>
      <c r="Y540" s="371"/>
    </row>
    <row r="541" spans="1:25" x14ac:dyDescent="0.2">
      <c r="A541" s="242" t="s">
        <v>1</v>
      </c>
      <c r="B541" s="257">
        <f>B538/B537*100-100</f>
        <v>16.691919191919197</v>
      </c>
      <c r="C541" s="258">
        <f t="shared" ref="C541:V541" si="227">C538/C537*100-100</f>
        <v>17.37373737373737</v>
      </c>
      <c r="D541" s="258">
        <f t="shared" si="227"/>
        <v>24.444444444444443</v>
      </c>
      <c r="E541" s="258">
        <f t="shared" si="227"/>
        <v>16.666666666666671</v>
      </c>
      <c r="F541" s="259">
        <f t="shared" si="227"/>
        <v>15.151515151515156</v>
      </c>
      <c r="G541" s="260">
        <f t="shared" si="227"/>
        <v>22.676767676767668</v>
      </c>
      <c r="H541" s="258">
        <f t="shared" si="227"/>
        <v>12.929292929292927</v>
      </c>
      <c r="I541" s="258">
        <f t="shared" si="227"/>
        <v>15.580808080808083</v>
      </c>
      <c r="J541" s="258">
        <f t="shared" si="227"/>
        <v>14.494949494949495</v>
      </c>
      <c r="K541" s="315">
        <f t="shared" si="227"/>
        <v>18.964646464646464</v>
      </c>
      <c r="L541" s="257">
        <f t="shared" si="227"/>
        <v>11.26262626262627</v>
      </c>
      <c r="M541" s="258">
        <f t="shared" si="227"/>
        <v>11.767676767676761</v>
      </c>
      <c r="N541" s="258">
        <f t="shared" si="227"/>
        <v>23.282828282828277</v>
      </c>
      <c r="O541" s="258">
        <f t="shared" si="227"/>
        <v>5.7575757575757649</v>
      </c>
      <c r="P541" s="259">
        <f t="shared" si="227"/>
        <v>11.035353535353536</v>
      </c>
      <c r="Q541" s="260">
        <f t="shared" si="227"/>
        <v>13.207070707070699</v>
      </c>
      <c r="R541" s="258">
        <f t="shared" si="227"/>
        <v>6.7929292929293013</v>
      </c>
      <c r="S541" s="258">
        <f t="shared" si="227"/>
        <v>9.3939393939394051</v>
      </c>
      <c r="T541" s="258">
        <f t="shared" si="227"/>
        <v>13.762626262626256</v>
      </c>
      <c r="U541" s="315">
        <f t="shared" si="227"/>
        <v>11.843434343434339</v>
      </c>
      <c r="V541" s="333">
        <f t="shared" si="227"/>
        <v>14.141414141414145</v>
      </c>
      <c r="W541" s="994"/>
      <c r="X541" s="371"/>
      <c r="Y541" s="371"/>
    </row>
    <row r="542" spans="1:25" ht="13.5" thickBot="1" x14ac:dyDescent="0.25">
      <c r="A542" s="261" t="s">
        <v>27</v>
      </c>
      <c r="B542" s="220">
        <f>B538-B524</f>
        <v>12</v>
      </c>
      <c r="C542" s="221">
        <f t="shared" ref="C542:V542" si="228">C538-C524</f>
        <v>129</v>
      </c>
      <c r="D542" s="221">
        <f t="shared" si="228"/>
        <v>76</v>
      </c>
      <c r="E542" s="221">
        <f t="shared" si="228"/>
        <v>51</v>
      </c>
      <c r="F542" s="860">
        <f t="shared" si="228"/>
        <v>-291</v>
      </c>
      <c r="G542" s="380">
        <f t="shared" si="228"/>
        <v>161</v>
      </c>
      <c r="H542" s="221">
        <f t="shared" si="228"/>
        <v>72</v>
      </c>
      <c r="I542" s="221">
        <f t="shared" si="228"/>
        <v>94</v>
      </c>
      <c r="J542" s="927">
        <f t="shared" si="228"/>
        <v>-51</v>
      </c>
      <c r="K542" s="348">
        <f t="shared" si="228"/>
        <v>-19</v>
      </c>
      <c r="L542" s="220">
        <f t="shared" si="228"/>
        <v>-18</v>
      </c>
      <c r="M542" s="221">
        <f t="shared" si="228"/>
        <v>-49</v>
      </c>
      <c r="N542" s="221">
        <f t="shared" si="228"/>
        <v>193</v>
      </c>
      <c r="O542" s="221">
        <f t="shared" si="228"/>
        <v>-5</v>
      </c>
      <c r="P542" s="226">
        <f t="shared" si="228"/>
        <v>37</v>
      </c>
      <c r="Q542" s="380">
        <f t="shared" si="228"/>
        <v>-163</v>
      </c>
      <c r="R542" s="221">
        <f t="shared" si="228"/>
        <v>-65</v>
      </c>
      <c r="S542" s="927">
        <f t="shared" si="228"/>
        <v>114</v>
      </c>
      <c r="T542" s="221">
        <f t="shared" si="228"/>
        <v>72</v>
      </c>
      <c r="U542" s="348">
        <f t="shared" si="228"/>
        <v>45</v>
      </c>
      <c r="V542" s="265">
        <f t="shared" si="228"/>
        <v>5</v>
      </c>
      <c r="W542" s="526"/>
      <c r="X542" s="877"/>
      <c r="Y542" s="371"/>
    </row>
    <row r="543" spans="1:25" x14ac:dyDescent="0.2">
      <c r="A543" s="266" t="s">
        <v>51</v>
      </c>
      <c r="B543" s="362">
        <v>572</v>
      </c>
      <c r="C543" s="321">
        <v>575</v>
      </c>
      <c r="D543" s="321">
        <v>153</v>
      </c>
      <c r="E543" s="321">
        <v>586</v>
      </c>
      <c r="F543" s="530">
        <v>585</v>
      </c>
      <c r="G543" s="378">
        <v>579</v>
      </c>
      <c r="H543" s="268">
        <v>587</v>
      </c>
      <c r="I543" s="268">
        <v>156</v>
      </c>
      <c r="J543" s="268">
        <v>585</v>
      </c>
      <c r="K543" s="323">
        <v>582</v>
      </c>
      <c r="L543" s="267">
        <v>487</v>
      </c>
      <c r="M543" s="268">
        <v>484</v>
      </c>
      <c r="N543" s="268">
        <v>172</v>
      </c>
      <c r="O543" s="268">
        <v>487</v>
      </c>
      <c r="P543" s="269">
        <v>487</v>
      </c>
      <c r="Q543" s="378">
        <v>503</v>
      </c>
      <c r="R543" s="268">
        <v>512</v>
      </c>
      <c r="S543" s="268">
        <v>180</v>
      </c>
      <c r="T543" s="268">
        <v>510</v>
      </c>
      <c r="U543" s="323">
        <v>509</v>
      </c>
      <c r="V543" s="270">
        <f>SUM(B543:U543)</f>
        <v>9291</v>
      </c>
      <c r="W543" s="994" t="s">
        <v>56</v>
      </c>
      <c r="X543" s="271">
        <f>V529-V543</f>
        <v>25</v>
      </c>
      <c r="Y543" s="292">
        <f>X543/V529</f>
        <v>2.6835551738943753E-3</v>
      </c>
    </row>
    <row r="544" spans="1:25" x14ac:dyDescent="0.2">
      <c r="A544" s="273" t="s">
        <v>28</v>
      </c>
      <c r="B544" s="218"/>
      <c r="C544" s="996"/>
      <c r="D544" s="996"/>
      <c r="E544" s="996"/>
      <c r="F544" s="857"/>
      <c r="G544" s="379"/>
      <c r="H544" s="996"/>
      <c r="I544" s="996"/>
      <c r="J544" s="996"/>
      <c r="K544" s="322"/>
      <c r="L544" s="218"/>
      <c r="M544" s="996"/>
      <c r="N544" s="996"/>
      <c r="O544" s="996"/>
      <c r="P544" s="219"/>
      <c r="Q544" s="379"/>
      <c r="R544" s="996"/>
      <c r="S544" s="996"/>
      <c r="T544" s="996"/>
      <c r="U544" s="322"/>
      <c r="V544" s="222"/>
      <c r="W544" s="994" t="s">
        <v>57</v>
      </c>
      <c r="X544" s="880">
        <v>163.80000000000001</v>
      </c>
      <c r="Y544" s="878"/>
    </row>
    <row r="545" spans="1:25" ht="13.5" thickBot="1" x14ac:dyDescent="0.25">
      <c r="A545" s="274" t="s">
        <v>26</v>
      </c>
      <c r="B545" s="216">
        <f t="shared" ref="B545:U545" si="229">B544-B530</f>
        <v>0</v>
      </c>
      <c r="C545" s="217">
        <f t="shared" si="229"/>
        <v>0</v>
      </c>
      <c r="D545" s="217">
        <f t="shared" si="229"/>
        <v>0</v>
      </c>
      <c r="E545" s="217">
        <f t="shared" si="229"/>
        <v>0</v>
      </c>
      <c r="F545" s="410">
        <f t="shared" si="229"/>
        <v>0</v>
      </c>
      <c r="G545" s="483">
        <f t="shared" si="229"/>
        <v>0</v>
      </c>
      <c r="H545" s="217">
        <f t="shared" si="229"/>
        <v>0</v>
      </c>
      <c r="I545" s="217">
        <f t="shared" si="229"/>
        <v>0</v>
      </c>
      <c r="J545" s="217">
        <f t="shared" si="229"/>
        <v>0</v>
      </c>
      <c r="K545" s="416">
        <f t="shared" si="229"/>
        <v>0</v>
      </c>
      <c r="L545" s="216">
        <f t="shared" si="229"/>
        <v>0</v>
      </c>
      <c r="M545" s="217">
        <f t="shared" si="229"/>
        <v>0</v>
      </c>
      <c r="N545" s="217">
        <f t="shared" si="229"/>
        <v>0</v>
      </c>
      <c r="O545" s="217">
        <f t="shared" si="229"/>
        <v>0</v>
      </c>
      <c r="P545" s="410">
        <f t="shared" si="229"/>
        <v>0</v>
      </c>
      <c r="Q545" s="483">
        <f t="shared" si="229"/>
        <v>0</v>
      </c>
      <c r="R545" s="217">
        <f t="shared" si="229"/>
        <v>0</v>
      </c>
      <c r="S545" s="217">
        <f t="shared" si="229"/>
        <v>0</v>
      </c>
      <c r="T545" s="217">
        <f t="shared" si="229"/>
        <v>0</v>
      </c>
      <c r="U545" s="416">
        <f t="shared" si="229"/>
        <v>0</v>
      </c>
      <c r="V545" s="223"/>
      <c r="W545" s="994" t="s">
        <v>57</v>
      </c>
      <c r="X545" s="880">
        <f>X544-X530</f>
        <v>-0.60999999999998522</v>
      </c>
      <c r="Y545" s="994"/>
    </row>
    <row r="548" spans="1:25" ht="13.5" thickBot="1" x14ac:dyDescent="0.25"/>
    <row r="549" spans="1:25" ht="13.5" thickBot="1" x14ac:dyDescent="0.25">
      <c r="A549" s="1002" t="s">
        <v>356</v>
      </c>
      <c r="B549" s="1062" t="s">
        <v>53</v>
      </c>
      <c r="C549" s="1063"/>
      <c r="D549" s="1063"/>
      <c r="E549" s="1063"/>
      <c r="F549" s="1064"/>
      <c r="G549" s="1065" t="s">
        <v>140</v>
      </c>
      <c r="H549" s="1065"/>
      <c r="I549" s="1065"/>
      <c r="J549" s="1065"/>
      <c r="K549" s="1065"/>
      <c r="L549" s="1066" t="s">
        <v>63</v>
      </c>
      <c r="M549" s="1067"/>
      <c r="N549" s="1067"/>
      <c r="O549" s="1067"/>
      <c r="P549" s="1068"/>
      <c r="Q549" s="1065" t="s">
        <v>64</v>
      </c>
      <c r="R549" s="1065"/>
      <c r="S549" s="1065"/>
      <c r="T549" s="1065"/>
      <c r="U549" s="1065"/>
      <c r="V549" s="1001" t="s">
        <v>55</v>
      </c>
      <c r="W549" s="999"/>
      <c r="X549" s="999"/>
      <c r="Y549" s="999"/>
    </row>
    <row r="550" spans="1:25" x14ac:dyDescent="0.2">
      <c r="A550" s="231" t="s">
        <v>54</v>
      </c>
      <c r="B550" s="324">
        <v>1</v>
      </c>
      <c r="C550" s="325">
        <v>2</v>
      </c>
      <c r="D550" s="325">
        <v>3</v>
      </c>
      <c r="E550" s="325">
        <v>4</v>
      </c>
      <c r="F550" s="859">
        <v>5</v>
      </c>
      <c r="G550" s="379">
        <v>1</v>
      </c>
      <c r="H550" s="1000">
        <v>2</v>
      </c>
      <c r="I550" s="1000">
        <v>3</v>
      </c>
      <c r="J550" s="1000">
        <v>4</v>
      </c>
      <c r="K550" s="322">
        <v>5</v>
      </c>
      <c r="L550" s="218">
        <v>1</v>
      </c>
      <c r="M550" s="1000">
        <v>2</v>
      </c>
      <c r="N550" s="1000">
        <v>3</v>
      </c>
      <c r="O550" s="1000">
        <v>4</v>
      </c>
      <c r="P550" s="219">
        <v>5</v>
      </c>
      <c r="Q550" s="379">
        <v>1</v>
      </c>
      <c r="R550" s="1000">
        <v>2</v>
      </c>
      <c r="S550" s="1000">
        <v>3</v>
      </c>
      <c r="T550" s="1000">
        <v>4</v>
      </c>
      <c r="U550" s="322">
        <v>5</v>
      </c>
      <c r="V550" s="344"/>
      <c r="W550" s="999"/>
      <c r="X550" s="999"/>
      <c r="Y550" s="999"/>
    </row>
    <row r="551" spans="1:25" x14ac:dyDescent="0.2">
      <c r="A551" s="236" t="s">
        <v>3</v>
      </c>
      <c r="B551" s="237">
        <v>3978</v>
      </c>
      <c r="C551" s="238">
        <v>3978</v>
      </c>
      <c r="D551" s="238">
        <v>3978</v>
      </c>
      <c r="E551" s="238">
        <v>3978</v>
      </c>
      <c r="F551" s="858">
        <v>3978</v>
      </c>
      <c r="G551" s="240">
        <v>3978</v>
      </c>
      <c r="H551" s="238">
        <v>3978</v>
      </c>
      <c r="I551" s="238">
        <v>3978</v>
      </c>
      <c r="J551" s="238">
        <v>3978</v>
      </c>
      <c r="K551" s="314">
        <v>3978</v>
      </c>
      <c r="L551" s="237">
        <v>3978</v>
      </c>
      <c r="M551" s="238">
        <v>3978</v>
      </c>
      <c r="N551" s="238">
        <v>3978</v>
      </c>
      <c r="O551" s="238">
        <v>3978</v>
      </c>
      <c r="P551" s="239">
        <v>3978</v>
      </c>
      <c r="Q551" s="240">
        <v>3978</v>
      </c>
      <c r="R551" s="238">
        <v>3978</v>
      </c>
      <c r="S551" s="238">
        <v>3978</v>
      </c>
      <c r="T551" s="238">
        <v>3978</v>
      </c>
      <c r="U551" s="314">
        <v>3978</v>
      </c>
      <c r="V551" s="421">
        <v>3978</v>
      </c>
      <c r="W551" s="328"/>
      <c r="X551" s="329"/>
      <c r="Y551" s="329"/>
    </row>
    <row r="552" spans="1:25" x14ac:dyDescent="0.2">
      <c r="A552" s="242" t="s">
        <v>6</v>
      </c>
      <c r="B552" s="243">
        <v>4708</v>
      </c>
      <c r="C552" s="244">
        <v>4639</v>
      </c>
      <c r="D552" s="244">
        <v>4686</v>
      </c>
      <c r="E552" s="244">
        <v>4761</v>
      </c>
      <c r="F552" s="245">
        <v>4646</v>
      </c>
      <c r="G552" s="246">
        <v>4888</v>
      </c>
      <c r="H552" s="244">
        <v>4604</v>
      </c>
      <c r="I552" s="244">
        <v>4578</v>
      </c>
      <c r="J552" s="244">
        <v>4525</v>
      </c>
      <c r="K552" s="287">
        <v>4765</v>
      </c>
      <c r="L552" s="243">
        <v>4480</v>
      </c>
      <c r="M552" s="244">
        <v>4603</v>
      </c>
      <c r="N552" s="244">
        <v>4926</v>
      </c>
      <c r="O552" s="244">
        <v>4375</v>
      </c>
      <c r="P552" s="245">
        <v>4486</v>
      </c>
      <c r="Q552" s="246">
        <v>4616</v>
      </c>
      <c r="R552" s="244">
        <v>4445</v>
      </c>
      <c r="S552" s="244">
        <v>4306</v>
      </c>
      <c r="T552" s="244">
        <v>4432</v>
      </c>
      <c r="U552" s="287">
        <v>4411</v>
      </c>
      <c r="V552" s="335">
        <v>4590</v>
      </c>
      <c r="W552" s="527"/>
      <c r="X552" s="329"/>
      <c r="Y552" s="329"/>
    </row>
    <row r="553" spans="1:25" x14ac:dyDescent="0.2">
      <c r="A553" s="231" t="s">
        <v>7</v>
      </c>
      <c r="B553" s="247">
        <v>76.7</v>
      </c>
      <c r="C553" s="248">
        <v>80</v>
      </c>
      <c r="D553" s="248">
        <v>81.8</v>
      </c>
      <c r="E553" s="248">
        <v>86.7</v>
      </c>
      <c r="F553" s="524">
        <v>76.7</v>
      </c>
      <c r="G553" s="250">
        <v>73.3</v>
      </c>
      <c r="H553" s="248">
        <v>76.7</v>
      </c>
      <c r="I553" s="248">
        <v>81.8</v>
      </c>
      <c r="J553" s="248">
        <v>83.3</v>
      </c>
      <c r="K553" s="288">
        <v>76.7</v>
      </c>
      <c r="L553" s="247">
        <v>53.3</v>
      </c>
      <c r="M553" s="248">
        <v>70</v>
      </c>
      <c r="N553" s="248">
        <v>5.4</v>
      </c>
      <c r="O553" s="248">
        <v>70</v>
      </c>
      <c r="P553" s="249">
        <v>50</v>
      </c>
      <c r="Q553" s="250">
        <v>76.7</v>
      </c>
      <c r="R553" s="248">
        <v>60</v>
      </c>
      <c r="S553" s="248">
        <v>81.8</v>
      </c>
      <c r="T553" s="248">
        <v>63.3</v>
      </c>
      <c r="U553" s="288">
        <v>80</v>
      </c>
      <c r="V553" s="251">
        <v>71.400000000000006</v>
      </c>
      <c r="W553" s="525"/>
      <c r="X553" s="877"/>
      <c r="Y553" s="877"/>
    </row>
    <row r="554" spans="1:25" x14ac:dyDescent="0.2">
      <c r="A554" s="231" t="s">
        <v>8</v>
      </c>
      <c r="B554" s="252">
        <v>0.08</v>
      </c>
      <c r="C554" s="253">
        <v>9.0999999999999998E-2</v>
      </c>
      <c r="D554" s="253">
        <v>0.10100000000000001</v>
      </c>
      <c r="E554" s="253">
        <v>6.0999999999999999E-2</v>
      </c>
      <c r="F554" s="254">
        <v>8.5000000000000006E-2</v>
      </c>
      <c r="G554" s="255">
        <v>9.4E-2</v>
      </c>
      <c r="H554" s="253">
        <v>8.6999999999999994E-2</v>
      </c>
      <c r="I554" s="253">
        <v>9.6000000000000002E-2</v>
      </c>
      <c r="J554" s="253">
        <v>7.4999999999999997E-2</v>
      </c>
      <c r="K554" s="290">
        <v>9.0999999999999998E-2</v>
      </c>
      <c r="L554" s="252">
        <v>0.11600000000000001</v>
      </c>
      <c r="M554" s="253">
        <v>0.09</v>
      </c>
      <c r="N554" s="253">
        <v>0.13600000000000001</v>
      </c>
      <c r="O554" s="253">
        <v>9.9000000000000005E-2</v>
      </c>
      <c r="P554" s="254">
        <v>0.11899999999999999</v>
      </c>
      <c r="Q554" s="255">
        <v>9.2999999999999999E-2</v>
      </c>
      <c r="R554" s="253">
        <v>0.105</v>
      </c>
      <c r="S554" s="253">
        <v>7.3999999999999996E-2</v>
      </c>
      <c r="T554" s="253">
        <v>0.09</v>
      </c>
      <c r="U554" s="290">
        <v>7.6999999999999999E-2</v>
      </c>
      <c r="V554" s="256">
        <v>9.7000000000000003E-2</v>
      </c>
      <c r="W554" s="526"/>
      <c r="X554" s="371"/>
      <c r="Y554" s="371"/>
    </row>
    <row r="555" spans="1:25" x14ac:dyDescent="0.2">
      <c r="A555" s="242" t="s">
        <v>1</v>
      </c>
      <c r="B555" s="257">
        <f>B552/B551*100-100</f>
        <v>18.350930115636004</v>
      </c>
      <c r="C555" s="258">
        <f t="shared" ref="C555:V555" si="230">C552/C551*100-100</f>
        <v>16.616390145801915</v>
      </c>
      <c r="D555" s="258">
        <f t="shared" si="230"/>
        <v>17.797888386123688</v>
      </c>
      <c r="E555" s="258">
        <f t="shared" si="230"/>
        <v>19.68325791855203</v>
      </c>
      <c r="F555" s="259">
        <f t="shared" si="230"/>
        <v>16.792357968828568</v>
      </c>
      <c r="G555" s="260">
        <f t="shared" si="230"/>
        <v>22.875816993464056</v>
      </c>
      <c r="H555" s="258">
        <f t="shared" si="230"/>
        <v>15.736551030668693</v>
      </c>
      <c r="I555" s="258">
        <f t="shared" si="230"/>
        <v>15.082956259426837</v>
      </c>
      <c r="J555" s="258">
        <f t="shared" si="230"/>
        <v>13.75062845651081</v>
      </c>
      <c r="K555" s="315">
        <f t="shared" si="230"/>
        <v>19.783810960281542</v>
      </c>
      <c r="L555" s="257">
        <f t="shared" si="230"/>
        <v>12.619406737053794</v>
      </c>
      <c r="M555" s="258">
        <f t="shared" si="230"/>
        <v>15.711412770236308</v>
      </c>
      <c r="N555" s="258">
        <f t="shared" si="230"/>
        <v>23.83107088989442</v>
      </c>
      <c r="O555" s="258">
        <f t="shared" si="230"/>
        <v>9.9798893916541118</v>
      </c>
      <c r="P555" s="259">
        <f t="shared" si="230"/>
        <v>12.770236299648062</v>
      </c>
      <c r="Q555" s="260">
        <f t="shared" si="230"/>
        <v>16.038210155857229</v>
      </c>
      <c r="R555" s="258">
        <f t="shared" si="230"/>
        <v>11.739567621920571</v>
      </c>
      <c r="S555" s="258">
        <f t="shared" si="230"/>
        <v>8.2453494218200092</v>
      </c>
      <c r="T555" s="258">
        <f t="shared" si="230"/>
        <v>11.41277023629965</v>
      </c>
      <c r="U555" s="315">
        <f t="shared" si="230"/>
        <v>10.884866767219719</v>
      </c>
      <c r="V555" s="333">
        <f t="shared" si="230"/>
        <v>15.384615384615373</v>
      </c>
      <c r="W555" s="999"/>
      <c r="X555" s="371"/>
      <c r="Y555" s="371"/>
    </row>
    <row r="556" spans="1:25" ht="13.5" thickBot="1" x14ac:dyDescent="0.25">
      <c r="A556" s="261" t="s">
        <v>27</v>
      </c>
      <c r="B556" s="220">
        <f>B552-B538</f>
        <v>87</v>
      </c>
      <c r="C556" s="221">
        <f t="shared" ref="C556:V556" si="231">C552-C538</f>
        <v>-9</v>
      </c>
      <c r="D556" s="221">
        <f t="shared" si="231"/>
        <v>-242</v>
      </c>
      <c r="E556" s="221">
        <f t="shared" si="231"/>
        <v>141</v>
      </c>
      <c r="F556" s="860">
        <f t="shared" si="231"/>
        <v>86</v>
      </c>
      <c r="G556" s="380">
        <f t="shared" si="231"/>
        <v>30</v>
      </c>
      <c r="H556" s="221">
        <f t="shared" si="231"/>
        <v>132</v>
      </c>
      <c r="I556" s="221">
        <f t="shared" si="231"/>
        <v>1</v>
      </c>
      <c r="J556" s="927">
        <f t="shared" si="231"/>
        <v>-9</v>
      </c>
      <c r="K556" s="348">
        <f t="shared" si="231"/>
        <v>54</v>
      </c>
      <c r="L556" s="220">
        <f t="shared" si="231"/>
        <v>74</v>
      </c>
      <c r="M556" s="221">
        <f t="shared" si="231"/>
        <v>177</v>
      </c>
      <c r="N556" s="221">
        <f t="shared" si="231"/>
        <v>44</v>
      </c>
      <c r="O556" s="221">
        <f t="shared" si="231"/>
        <v>187</v>
      </c>
      <c r="P556" s="226">
        <f t="shared" si="231"/>
        <v>89</v>
      </c>
      <c r="Q556" s="380">
        <f t="shared" si="231"/>
        <v>133</v>
      </c>
      <c r="R556" s="221">
        <f t="shared" si="231"/>
        <v>216</v>
      </c>
      <c r="S556" s="927">
        <f t="shared" si="231"/>
        <v>-26</v>
      </c>
      <c r="T556" s="221">
        <f t="shared" si="231"/>
        <v>-73</v>
      </c>
      <c r="U556" s="348">
        <f t="shared" si="231"/>
        <v>-18</v>
      </c>
      <c r="V556" s="265">
        <f t="shared" si="231"/>
        <v>70</v>
      </c>
      <c r="W556" s="526"/>
      <c r="X556" s="877"/>
      <c r="Y556" s="371"/>
    </row>
    <row r="557" spans="1:25" x14ac:dyDescent="0.2">
      <c r="A557" s="266" t="s">
        <v>51</v>
      </c>
      <c r="B557" s="362">
        <v>569</v>
      </c>
      <c r="C557" s="321">
        <v>575</v>
      </c>
      <c r="D557" s="321">
        <v>149</v>
      </c>
      <c r="E557" s="321">
        <v>583</v>
      </c>
      <c r="F557" s="530">
        <v>584</v>
      </c>
      <c r="G557" s="378">
        <v>578</v>
      </c>
      <c r="H557" s="268">
        <v>584</v>
      </c>
      <c r="I557" s="268">
        <v>156</v>
      </c>
      <c r="J557" s="268">
        <v>584</v>
      </c>
      <c r="K557" s="323">
        <v>580</v>
      </c>
      <c r="L557" s="267">
        <v>487</v>
      </c>
      <c r="M557" s="268">
        <v>483</v>
      </c>
      <c r="N557" s="268">
        <v>168</v>
      </c>
      <c r="O557" s="268">
        <v>487</v>
      </c>
      <c r="P557" s="269">
        <v>486</v>
      </c>
      <c r="Q557" s="378">
        <v>503</v>
      </c>
      <c r="R557" s="268">
        <v>512</v>
      </c>
      <c r="S557" s="268">
        <v>177</v>
      </c>
      <c r="T557" s="268">
        <v>510</v>
      </c>
      <c r="U557" s="323">
        <v>509</v>
      </c>
      <c r="V557" s="270">
        <f>SUM(B557:U557)</f>
        <v>9264</v>
      </c>
      <c r="W557" s="999" t="s">
        <v>56</v>
      </c>
      <c r="X557" s="271">
        <f>V543-V557</f>
        <v>27</v>
      </c>
      <c r="Y557" s="292">
        <f>X557/V543</f>
        <v>2.9060381013884403E-3</v>
      </c>
    </row>
    <row r="558" spans="1:25" x14ac:dyDescent="0.2">
      <c r="A558" s="273" t="s">
        <v>28</v>
      </c>
      <c r="B558" s="218"/>
      <c r="C558" s="1000"/>
      <c r="D558" s="1000"/>
      <c r="E558" s="1000"/>
      <c r="F558" s="857"/>
      <c r="G558" s="379"/>
      <c r="H558" s="1000"/>
      <c r="I558" s="1000"/>
      <c r="J558" s="1000"/>
      <c r="K558" s="322"/>
      <c r="L558" s="218"/>
      <c r="M558" s="1000"/>
      <c r="N558" s="1000"/>
      <c r="O558" s="1000"/>
      <c r="P558" s="219"/>
      <c r="Q558" s="379"/>
      <c r="R558" s="1000"/>
      <c r="S558" s="1000"/>
      <c r="T558" s="1000"/>
      <c r="U558" s="322"/>
      <c r="V558" s="222"/>
      <c r="W558" s="999" t="s">
        <v>57</v>
      </c>
      <c r="X558" s="880">
        <v>163.22999999999999</v>
      </c>
      <c r="Y558" s="878"/>
    </row>
    <row r="559" spans="1:25" ht="13.5" thickBot="1" x14ac:dyDescent="0.25">
      <c r="A559" s="274" t="s">
        <v>26</v>
      </c>
      <c r="B559" s="216">
        <f t="shared" ref="B559:U559" si="232">B558-B544</f>
        <v>0</v>
      </c>
      <c r="C559" s="217">
        <f t="shared" si="232"/>
        <v>0</v>
      </c>
      <c r="D559" s="217">
        <f t="shared" si="232"/>
        <v>0</v>
      </c>
      <c r="E559" s="217">
        <f t="shared" si="232"/>
        <v>0</v>
      </c>
      <c r="F559" s="410">
        <f t="shared" si="232"/>
        <v>0</v>
      </c>
      <c r="G559" s="483">
        <f t="shared" si="232"/>
        <v>0</v>
      </c>
      <c r="H559" s="217">
        <f t="shared" si="232"/>
        <v>0</v>
      </c>
      <c r="I559" s="217">
        <f t="shared" si="232"/>
        <v>0</v>
      </c>
      <c r="J559" s="217">
        <f t="shared" si="232"/>
        <v>0</v>
      </c>
      <c r="K559" s="416">
        <f t="shared" si="232"/>
        <v>0</v>
      </c>
      <c r="L559" s="216">
        <f t="shared" si="232"/>
        <v>0</v>
      </c>
      <c r="M559" s="217">
        <f t="shared" si="232"/>
        <v>0</v>
      </c>
      <c r="N559" s="217">
        <f t="shared" si="232"/>
        <v>0</v>
      </c>
      <c r="O559" s="217">
        <f t="shared" si="232"/>
        <v>0</v>
      </c>
      <c r="P559" s="410">
        <f t="shared" si="232"/>
        <v>0</v>
      </c>
      <c r="Q559" s="483">
        <f t="shared" si="232"/>
        <v>0</v>
      </c>
      <c r="R559" s="217">
        <f t="shared" si="232"/>
        <v>0</v>
      </c>
      <c r="S559" s="217">
        <f t="shared" si="232"/>
        <v>0</v>
      </c>
      <c r="T559" s="217">
        <f t="shared" si="232"/>
        <v>0</v>
      </c>
      <c r="U559" s="416">
        <f t="shared" si="232"/>
        <v>0</v>
      </c>
      <c r="V559" s="223"/>
      <c r="W559" s="999" t="s">
        <v>57</v>
      </c>
      <c r="X559" s="880">
        <f>X558-X544</f>
        <v>-0.5700000000000216</v>
      </c>
      <c r="Y559" s="999"/>
    </row>
    <row r="560" spans="1:25" x14ac:dyDescent="0.2">
      <c r="A560" s="1003"/>
      <c r="B560" s="1003"/>
      <c r="C560" s="1003"/>
      <c r="D560" s="1003"/>
      <c r="E560" s="1003"/>
      <c r="F560" s="1003"/>
      <c r="G560" s="1003"/>
      <c r="H560" s="1003"/>
      <c r="I560" s="1003"/>
      <c r="J560" s="1003"/>
      <c r="K560" s="1003"/>
      <c r="L560" s="1003"/>
      <c r="M560" s="1003"/>
      <c r="N560" s="1003"/>
      <c r="O560" s="1003"/>
      <c r="P560" s="1003"/>
      <c r="Q560" s="1003"/>
      <c r="R560" s="1003"/>
      <c r="S560" s="1003"/>
      <c r="T560" s="1003"/>
      <c r="U560" s="1003"/>
      <c r="V560" s="1003"/>
      <c r="W560" s="1003"/>
      <c r="X560" s="1003"/>
      <c r="Y560" s="1003"/>
    </row>
    <row r="561" spans="1:25" x14ac:dyDescent="0.2">
      <c r="A561" s="1003"/>
      <c r="B561" s="1003"/>
      <c r="C561" s="1003"/>
      <c r="D561" s="1003"/>
      <c r="E561" s="1003"/>
      <c r="F561" s="1003"/>
      <c r="G561" s="1003"/>
      <c r="H561" s="1003"/>
      <c r="I561" s="1003"/>
      <c r="J561" s="1003"/>
      <c r="K561" s="1003"/>
      <c r="L561" s="1003"/>
      <c r="M561" s="1003"/>
      <c r="N561" s="1003"/>
      <c r="O561" s="1003"/>
      <c r="P561" s="1003"/>
      <c r="Q561" s="1003"/>
      <c r="R561" s="1003"/>
      <c r="S561" s="1003"/>
      <c r="T561" s="1003"/>
      <c r="U561" s="1003"/>
      <c r="V561" s="1003"/>
      <c r="W561" s="1003"/>
      <c r="X561" s="1003"/>
      <c r="Y561" s="1003"/>
    </row>
    <row r="562" spans="1:25" ht="13.5" thickBot="1" x14ac:dyDescent="0.25">
      <c r="A562" s="1003"/>
      <c r="B562" s="1003"/>
      <c r="C562" s="1003"/>
      <c r="D562" s="1003"/>
      <c r="E562" s="1003"/>
      <c r="F562" s="1003"/>
      <c r="G562" s="1003"/>
      <c r="H562" s="1003"/>
      <c r="I562" s="1003"/>
      <c r="J562" s="1003"/>
      <c r="K562" s="1003"/>
      <c r="L562" s="1003"/>
      <c r="M562" s="1003"/>
      <c r="N562" s="1003"/>
      <c r="O562" s="1003"/>
      <c r="P562" s="1003"/>
      <c r="Q562" s="1003"/>
      <c r="R562" s="1003"/>
      <c r="S562" s="1003"/>
      <c r="T562" s="1003"/>
      <c r="U562" s="1003"/>
      <c r="V562" s="1003"/>
      <c r="W562" s="1003"/>
      <c r="X562" s="1003"/>
      <c r="Y562" s="1003"/>
    </row>
    <row r="563" spans="1:25" ht="13.5" thickBot="1" x14ac:dyDescent="0.25">
      <c r="A563" s="1006" t="s">
        <v>357</v>
      </c>
      <c r="B563" s="1062" t="s">
        <v>53</v>
      </c>
      <c r="C563" s="1063"/>
      <c r="D563" s="1063"/>
      <c r="E563" s="1063"/>
      <c r="F563" s="1064"/>
      <c r="G563" s="1065" t="s">
        <v>140</v>
      </c>
      <c r="H563" s="1065"/>
      <c r="I563" s="1065"/>
      <c r="J563" s="1065"/>
      <c r="K563" s="1065"/>
      <c r="L563" s="1066" t="s">
        <v>63</v>
      </c>
      <c r="M563" s="1067"/>
      <c r="N563" s="1067"/>
      <c r="O563" s="1067"/>
      <c r="P563" s="1068"/>
      <c r="Q563" s="1065" t="s">
        <v>64</v>
      </c>
      <c r="R563" s="1065"/>
      <c r="S563" s="1065"/>
      <c r="T563" s="1065"/>
      <c r="U563" s="1065"/>
      <c r="V563" s="1004" t="s">
        <v>55</v>
      </c>
      <c r="W563" s="1003">
        <v>528</v>
      </c>
      <c r="X563" s="1003"/>
      <c r="Y563" s="1003"/>
    </row>
    <row r="564" spans="1:25" x14ac:dyDescent="0.2">
      <c r="A564" s="231" t="s">
        <v>54</v>
      </c>
      <c r="B564" s="324">
        <v>1</v>
      </c>
      <c r="C564" s="325">
        <v>2</v>
      </c>
      <c r="D564" s="325">
        <v>3</v>
      </c>
      <c r="E564" s="325">
        <v>4</v>
      </c>
      <c r="F564" s="859">
        <v>5</v>
      </c>
      <c r="G564" s="379">
        <v>1</v>
      </c>
      <c r="H564" s="1005">
        <v>2</v>
      </c>
      <c r="I564" s="1005">
        <v>3</v>
      </c>
      <c r="J564" s="1005">
        <v>4</v>
      </c>
      <c r="K564" s="322">
        <v>5</v>
      </c>
      <c r="L564" s="218">
        <v>1</v>
      </c>
      <c r="M564" s="1005">
        <v>2</v>
      </c>
      <c r="N564" s="1005">
        <v>3</v>
      </c>
      <c r="O564" s="1005">
        <v>4</v>
      </c>
      <c r="P564" s="219">
        <v>5</v>
      </c>
      <c r="Q564" s="379">
        <v>1</v>
      </c>
      <c r="R564" s="1005">
        <v>2</v>
      </c>
      <c r="S564" s="1005">
        <v>3</v>
      </c>
      <c r="T564" s="1005">
        <v>4</v>
      </c>
      <c r="U564" s="322">
        <v>5</v>
      </c>
      <c r="V564" s="344"/>
      <c r="W564" s="1003"/>
      <c r="X564" s="1003"/>
      <c r="Y564" s="1003"/>
    </row>
    <row r="565" spans="1:25" x14ac:dyDescent="0.2">
      <c r="A565" s="236" t="s">
        <v>3</v>
      </c>
      <c r="B565" s="237">
        <v>3996</v>
      </c>
      <c r="C565" s="238">
        <v>3996</v>
      </c>
      <c r="D565" s="238">
        <v>3996</v>
      </c>
      <c r="E565" s="238">
        <v>3996</v>
      </c>
      <c r="F565" s="858">
        <v>3996</v>
      </c>
      <c r="G565" s="240">
        <v>3996</v>
      </c>
      <c r="H565" s="238">
        <v>3996</v>
      </c>
      <c r="I565" s="238">
        <v>3996</v>
      </c>
      <c r="J565" s="238">
        <v>3996</v>
      </c>
      <c r="K565" s="314">
        <v>3996</v>
      </c>
      <c r="L565" s="237">
        <v>3996</v>
      </c>
      <c r="M565" s="238">
        <v>3996</v>
      </c>
      <c r="N565" s="238">
        <v>3996</v>
      </c>
      <c r="O565" s="238">
        <v>3996</v>
      </c>
      <c r="P565" s="239">
        <v>3996</v>
      </c>
      <c r="Q565" s="240">
        <v>3996</v>
      </c>
      <c r="R565" s="238">
        <v>3996</v>
      </c>
      <c r="S565" s="238">
        <v>3996</v>
      </c>
      <c r="T565" s="238">
        <v>3996</v>
      </c>
      <c r="U565" s="314">
        <v>3996</v>
      </c>
      <c r="V565" s="421">
        <v>3996</v>
      </c>
      <c r="W565" s="328"/>
      <c r="X565" s="329"/>
      <c r="Y565" s="329"/>
    </row>
    <row r="566" spans="1:25" x14ac:dyDescent="0.2">
      <c r="A566" s="242" t="s">
        <v>6</v>
      </c>
      <c r="B566" s="243">
        <v>4668</v>
      </c>
      <c r="C566" s="244">
        <v>4760</v>
      </c>
      <c r="D566" s="244">
        <v>4633</v>
      </c>
      <c r="E566" s="244">
        <v>4804</v>
      </c>
      <c r="F566" s="245">
        <v>4595</v>
      </c>
      <c r="G566" s="246">
        <v>4817</v>
      </c>
      <c r="H566" s="244">
        <v>4723</v>
      </c>
      <c r="I566" s="244">
        <v>4417</v>
      </c>
      <c r="J566" s="244">
        <v>4680</v>
      </c>
      <c r="K566" s="287">
        <v>4627</v>
      </c>
      <c r="L566" s="243">
        <v>4477</v>
      </c>
      <c r="M566" s="244">
        <v>4460</v>
      </c>
      <c r="N566" s="244">
        <v>4961</v>
      </c>
      <c r="O566" s="244">
        <v>4402</v>
      </c>
      <c r="P566" s="245">
        <v>4486</v>
      </c>
      <c r="Q566" s="246">
        <v>4653</v>
      </c>
      <c r="R566" s="244">
        <v>4398</v>
      </c>
      <c r="S566" s="244">
        <v>4439</v>
      </c>
      <c r="T566" s="244">
        <v>4473</v>
      </c>
      <c r="U566" s="287">
        <v>4452</v>
      </c>
      <c r="V566" s="335">
        <v>4594</v>
      </c>
      <c r="W566" s="527"/>
      <c r="X566" s="329"/>
      <c r="Y566" s="329"/>
    </row>
    <row r="567" spans="1:25" x14ac:dyDescent="0.2">
      <c r="A567" s="231" t="s">
        <v>7</v>
      </c>
      <c r="B567" s="247">
        <v>86.7</v>
      </c>
      <c r="C567" s="248">
        <v>66.7</v>
      </c>
      <c r="D567" s="248">
        <v>45.5</v>
      </c>
      <c r="E567" s="248">
        <v>80</v>
      </c>
      <c r="F567" s="524">
        <v>80</v>
      </c>
      <c r="G567" s="250">
        <v>86.7</v>
      </c>
      <c r="H567" s="248">
        <v>80</v>
      </c>
      <c r="I567" s="248">
        <v>90.9</v>
      </c>
      <c r="J567" s="248">
        <v>70</v>
      </c>
      <c r="K567" s="288">
        <v>72.7</v>
      </c>
      <c r="L567" s="247">
        <v>60</v>
      </c>
      <c r="M567" s="248">
        <v>70</v>
      </c>
      <c r="N567" s="248">
        <v>54.5</v>
      </c>
      <c r="O567" s="248">
        <v>63.3</v>
      </c>
      <c r="P567" s="249">
        <v>56.7</v>
      </c>
      <c r="Q567" s="250">
        <v>70</v>
      </c>
      <c r="R567" s="248">
        <v>70</v>
      </c>
      <c r="S567" s="248">
        <v>66.7</v>
      </c>
      <c r="T567" s="248">
        <v>73.3</v>
      </c>
      <c r="U567" s="288">
        <v>76.7</v>
      </c>
      <c r="V567" s="251">
        <v>68.8</v>
      </c>
      <c r="W567" s="525"/>
      <c r="X567" s="877"/>
      <c r="Y567" s="877"/>
    </row>
    <row r="568" spans="1:25" x14ac:dyDescent="0.2">
      <c r="A568" s="231" t="s">
        <v>8</v>
      </c>
      <c r="B568" s="252">
        <v>7.6999999999999999E-2</v>
      </c>
      <c r="C568" s="253">
        <v>9.8000000000000004E-2</v>
      </c>
      <c r="D568" s="253">
        <v>0.155</v>
      </c>
      <c r="E568" s="253">
        <v>7.2999999999999995E-2</v>
      </c>
      <c r="F568" s="254">
        <v>8.2000000000000003E-2</v>
      </c>
      <c r="G568" s="255">
        <v>6.9000000000000006E-2</v>
      </c>
      <c r="H568" s="253">
        <v>8.2000000000000003E-2</v>
      </c>
      <c r="I568" s="253">
        <v>0.06</v>
      </c>
      <c r="J568" s="253">
        <v>0.112</v>
      </c>
      <c r="K568" s="290">
        <v>9.2999999999999999E-2</v>
      </c>
      <c r="L568" s="252">
        <v>0.109</v>
      </c>
      <c r="M568" s="253">
        <v>9.9000000000000005E-2</v>
      </c>
      <c r="N568" s="253">
        <v>0.114</v>
      </c>
      <c r="O568" s="253">
        <v>0.104</v>
      </c>
      <c r="P568" s="254">
        <v>0.106</v>
      </c>
      <c r="Q568" s="255">
        <v>8.4000000000000005E-2</v>
      </c>
      <c r="R568" s="253">
        <v>9.0999999999999998E-2</v>
      </c>
      <c r="S568" s="253">
        <v>0.155</v>
      </c>
      <c r="T568" s="253">
        <v>8.6999999999999994E-2</v>
      </c>
      <c r="U568" s="290">
        <v>8.4000000000000005E-2</v>
      </c>
      <c r="V568" s="256">
        <v>9.8000000000000004E-2</v>
      </c>
      <c r="W568" s="526"/>
      <c r="X568" s="371"/>
      <c r="Y568" s="371"/>
    </row>
    <row r="569" spans="1:25" x14ac:dyDescent="0.2">
      <c r="A569" s="242" t="s">
        <v>1</v>
      </c>
      <c r="B569" s="257">
        <f>B566/B565*100-100</f>
        <v>16.816816816816811</v>
      </c>
      <c r="C569" s="258">
        <f t="shared" ref="C569:V569" si="233">C566/C565*100-100</f>
        <v>19.119119119119119</v>
      </c>
      <c r="D569" s="258">
        <f t="shared" si="233"/>
        <v>15.940940940940934</v>
      </c>
      <c r="E569" s="258">
        <f t="shared" si="233"/>
        <v>20.220220220220227</v>
      </c>
      <c r="F569" s="259">
        <f t="shared" si="233"/>
        <v>14.989989989989994</v>
      </c>
      <c r="G569" s="260">
        <f t="shared" si="233"/>
        <v>20.545545545545551</v>
      </c>
      <c r="H569" s="258">
        <f t="shared" si="233"/>
        <v>18.193193193193196</v>
      </c>
      <c r="I569" s="258">
        <f t="shared" si="233"/>
        <v>10.535535535535544</v>
      </c>
      <c r="J569" s="258">
        <f t="shared" si="233"/>
        <v>17.117117117117118</v>
      </c>
      <c r="K569" s="315">
        <f t="shared" si="233"/>
        <v>15.790790790790794</v>
      </c>
      <c r="L569" s="257">
        <f t="shared" si="233"/>
        <v>12.037037037037052</v>
      </c>
      <c r="M569" s="258">
        <f t="shared" si="233"/>
        <v>11.611611611611622</v>
      </c>
      <c r="N569" s="258">
        <f t="shared" si="233"/>
        <v>24.149149149149139</v>
      </c>
      <c r="O569" s="258">
        <f t="shared" si="233"/>
        <v>10.160160160160174</v>
      </c>
      <c r="P569" s="259">
        <f t="shared" si="233"/>
        <v>12.262262262262254</v>
      </c>
      <c r="Q569" s="260">
        <f t="shared" si="233"/>
        <v>16.441441441441441</v>
      </c>
      <c r="R569" s="258">
        <f t="shared" si="233"/>
        <v>10.060060060060067</v>
      </c>
      <c r="S569" s="258">
        <f t="shared" si="233"/>
        <v>11.086086086086084</v>
      </c>
      <c r="T569" s="258">
        <f t="shared" si="233"/>
        <v>11.936936936936931</v>
      </c>
      <c r="U569" s="315">
        <f t="shared" si="233"/>
        <v>11.411411411411422</v>
      </c>
      <c r="V569" s="333">
        <f t="shared" si="233"/>
        <v>14.964964964964949</v>
      </c>
      <c r="W569" s="1003"/>
      <c r="X569" s="371"/>
      <c r="Y569" s="371"/>
    </row>
    <row r="570" spans="1:25" ht="13.5" thickBot="1" x14ac:dyDescent="0.25">
      <c r="A570" s="261" t="s">
        <v>27</v>
      </c>
      <c r="B570" s="220">
        <f>B566-B552</f>
        <v>-40</v>
      </c>
      <c r="C570" s="221">
        <f t="shared" ref="C570:V570" si="234">C566-C552</f>
        <v>121</v>
      </c>
      <c r="D570" s="221">
        <f t="shared" si="234"/>
        <v>-53</v>
      </c>
      <c r="E570" s="221">
        <f t="shared" si="234"/>
        <v>43</v>
      </c>
      <c r="F570" s="860">
        <f t="shared" si="234"/>
        <v>-51</v>
      </c>
      <c r="G570" s="380">
        <f t="shared" si="234"/>
        <v>-71</v>
      </c>
      <c r="H570" s="221">
        <f t="shared" si="234"/>
        <v>119</v>
      </c>
      <c r="I570" s="221">
        <f t="shared" si="234"/>
        <v>-161</v>
      </c>
      <c r="J570" s="927">
        <f t="shared" si="234"/>
        <v>155</v>
      </c>
      <c r="K570" s="348">
        <f t="shared" si="234"/>
        <v>-138</v>
      </c>
      <c r="L570" s="220">
        <f t="shared" si="234"/>
        <v>-3</v>
      </c>
      <c r="M570" s="221">
        <f t="shared" si="234"/>
        <v>-143</v>
      </c>
      <c r="N570" s="221">
        <f t="shared" si="234"/>
        <v>35</v>
      </c>
      <c r="O570" s="221">
        <f t="shared" si="234"/>
        <v>27</v>
      </c>
      <c r="P570" s="226">
        <f t="shared" si="234"/>
        <v>0</v>
      </c>
      <c r="Q570" s="380">
        <f t="shared" si="234"/>
        <v>37</v>
      </c>
      <c r="R570" s="221">
        <f t="shared" si="234"/>
        <v>-47</v>
      </c>
      <c r="S570" s="927">
        <f t="shared" si="234"/>
        <v>133</v>
      </c>
      <c r="T570" s="221">
        <f t="shared" si="234"/>
        <v>41</v>
      </c>
      <c r="U570" s="348">
        <f t="shared" si="234"/>
        <v>41</v>
      </c>
      <c r="V570" s="265">
        <f t="shared" si="234"/>
        <v>4</v>
      </c>
      <c r="W570" s="526"/>
      <c r="X570" s="877"/>
      <c r="Y570" s="371"/>
    </row>
    <row r="571" spans="1:25" x14ac:dyDescent="0.2">
      <c r="A571" s="266" t="s">
        <v>51</v>
      </c>
      <c r="B571" s="362">
        <v>568</v>
      </c>
      <c r="C571" s="321">
        <v>575</v>
      </c>
      <c r="D571" s="321">
        <v>145</v>
      </c>
      <c r="E571" s="321">
        <v>582</v>
      </c>
      <c r="F571" s="530">
        <v>583</v>
      </c>
      <c r="G571" s="378">
        <v>578</v>
      </c>
      <c r="H571" s="268">
        <v>583</v>
      </c>
      <c r="I571" s="268">
        <v>150</v>
      </c>
      <c r="J571" s="268">
        <v>584</v>
      </c>
      <c r="K571" s="323">
        <v>580</v>
      </c>
      <c r="L571" s="267">
        <v>487</v>
      </c>
      <c r="M571" s="268">
        <v>483</v>
      </c>
      <c r="N571" s="268">
        <v>165</v>
      </c>
      <c r="O571" s="268">
        <v>487</v>
      </c>
      <c r="P571" s="269">
        <v>484</v>
      </c>
      <c r="Q571" s="378">
        <v>502</v>
      </c>
      <c r="R571" s="268">
        <v>511</v>
      </c>
      <c r="S571" s="268">
        <v>172</v>
      </c>
      <c r="T571" s="268">
        <v>510</v>
      </c>
      <c r="U571" s="323">
        <v>509</v>
      </c>
      <c r="V571" s="270">
        <f>SUM(B571:U571)</f>
        <v>9238</v>
      </c>
      <c r="W571" s="1003" t="s">
        <v>56</v>
      </c>
      <c r="X571" s="271">
        <f>V557-V571</f>
        <v>26</v>
      </c>
      <c r="Y571" s="292">
        <f>X571/V557</f>
        <v>2.8065630397236616E-3</v>
      </c>
    </row>
    <row r="572" spans="1:25" x14ac:dyDescent="0.2">
      <c r="A572" s="273" t="s">
        <v>28</v>
      </c>
      <c r="B572" s="218"/>
      <c r="C572" s="1005"/>
      <c r="D572" s="1005"/>
      <c r="E572" s="1005"/>
      <c r="F572" s="857"/>
      <c r="G572" s="379"/>
      <c r="H572" s="1005"/>
      <c r="I572" s="1005"/>
      <c r="J572" s="1005"/>
      <c r="K572" s="322"/>
      <c r="L572" s="218"/>
      <c r="M572" s="1005"/>
      <c r="N572" s="1005"/>
      <c r="O572" s="1005"/>
      <c r="P572" s="219"/>
      <c r="Q572" s="379"/>
      <c r="R572" s="1005"/>
      <c r="S572" s="1005"/>
      <c r="T572" s="1005"/>
      <c r="U572" s="322"/>
      <c r="V572" s="222"/>
      <c r="W572" s="1003" t="s">
        <v>57</v>
      </c>
      <c r="X572" s="880">
        <v>161.44999999999999</v>
      </c>
      <c r="Y572" s="878"/>
    </row>
    <row r="573" spans="1:25" ht="13.5" thickBot="1" x14ac:dyDescent="0.25">
      <c r="A573" s="274" t="s">
        <v>26</v>
      </c>
      <c r="B573" s="216">
        <f t="shared" ref="B573:U573" si="235">B572-B558</f>
        <v>0</v>
      </c>
      <c r="C573" s="217">
        <f t="shared" si="235"/>
        <v>0</v>
      </c>
      <c r="D573" s="217">
        <f t="shared" si="235"/>
        <v>0</v>
      </c>
      <c r="E573" s="217">
        <f t="shared" si="235"/>
        <v>0</v>
      </c>
      <c r="F573" s="410">
        <f t="shared" si="235"/>
        <v>0</v>
      </c>
      <c r="G573" s="483">
        <f t="shared" si="235"/>
        <v>0</v>
      </c>
      <c r="H573" s="217">
        <f t="shared" si="235"/>
        <v>0</v>
      </c>
      <c r="I573" s="217">
        <f t="shared" si="235"/>
        <v>0</v>
      </c>
      <c r="J573" s="217">
        <f t="shared" si="235"/>
        <v>0</v>
      </c>
      <c r="K573" s="416">
        <f t="shared" si="235"/>
        <v>0</v>
      </c>
      <c r="L573" s="216">
        <f t="shared" si="235"/>
        <v>0</v>
      </c>
      <c r="M573" s="217">
        <f t="shared" si="235"/>
        <v>0</v>
      </c>
      <c r="N573" s="217">
        <f t="shared" si="235"/>
        <v>0</v>
      </c>
      <c r="O573" s="217">
        <f t="shared" si="235"/>
        <v>0</v>
      </c>
      <c r="P573" s="410">
        <f t="shared" si="235"/>
        <v>0</v>
      </c>
      <c r="Q573" s="483">
        <f t="shared" si="235"/>
        <v>0</v>
      </c>
      <c r="R573" s="217">
        <f t="shared" si="235"/>
        <v>0</v>
      </c>
      <c r="S573" s="217">
        <f t="shared" si="235"/>
        <v>0</v>
      </c>
      <c r="T573" s="217">
        <f t="shared" si="235"/>
        <v>0</v>
      </c>
      <c r="U573" s="416">
        <f t="shared" si="235"/>
        <v>0</v>
      </c>
      <c r="V573" s="223"/>
      <c r="W573" s="1003" t="s">
        <v>57</v>
      </c>
      <c r="X573" s="880">
        <f>X572-X558</f>
        <v>-1.7800000000000011</v>
      </c>
      <c r="Y573" s="1003"/>
    </row>
    <row r="574" spans="1:25" x14ac:dyDescent="0.2">
      <c r="A574" s="1007"/>
      <c r="B574" s="1007"/>
      <c r="C574" s="1007"/>
      <c r="D574" s="1007"/>
      <c r="E574" s="1007"/>
      <c r="F574" s="1007"/>
      <c r="G574" s="1007"/>
      <c r="H574" s="1007"/>
      <c r="I574" s="1007"/>
      <c r="J574" s="1007"/>
      <c r="K574" s="1007"/>
      <c r="L574" s="1007"/>
      <c r="M574" s="1007"/>
      <c r="N574" s="1007"/>
      <c r="O574" s="1007"/>
      <c r="P574" s="1007"/>
      <c r="Q574" s="1007"/>
      <c r="R574" s="1007"/>
      <c r="S574" s="1007"/>
      <c r="T574" s="1007"/>
      <c r="U574" s="1007"/>
      <c r="V574" s="1007"/>
      <c r="W574" s="1007"/>
      <c r="X574" s="1007"/>
      <c r="Y574" s="1007"/>
    </row>
    <row r="575" spans="1:25" x14ac:dyDescent="0.2">
      <c r="A575" s="1007"/>
      <c r="B575" s="1007"/>
      <c r="C575" s="1007"/>
      <c r="D575" s="1007"/>
      <c r="E575" s="1007"/>
      <c r="F575" s="1007"/>
      <c r="G575" s="1007"/>
      <c r="H575" s="1007"/>
      <c r="I575" s="1007"/>
      <c r="J575" s="1007"/>
      <c r="K575" s="1007"/>
      <c r="L575" s="1007"/>
      <c r="M575" s="1007"/>
      <c r="N575" s="1007"/>
      <c r="O575" s="1007"/>
      <c r="P575" s="1007"/>
      <c r="Q575" s="1007"/>
      <c r="R575" s="1007"/>
      <c r="S575" s="1007"/>
      <c r="T575" s="1007"/>
      <c r="U575" s="1007"/>
      <c r="V575" s="1007"/>
      <c r="W575" s="1007"/>
      <c r="X575" s="1007"/>
      <c r="Y575" s="1007"/>
    </row>
    <row r="576" spans="1:25" ht="13.5" thickBot="1" x14ac:dyDescent="0.25">
      <c r="A576" s="1007"/>
      <c r="B576" s="1007"/>
      <c r="C576" s="1007"/>
      <c r="D576" s="1007"/>
      <c r="E576" s="1007"/>
      <c r="F576" s="1007"/>
      <c r="G576" s="1007"/>
      <c r="H576" s="1007"/>
      <c r="I576" s="1007"/>
      <c r="J576" s="1007"/>
      <c r="K576" s="1007"/>
      <c r="L576" s="1007"/>
      <c r="M576" s="1007"/>
      <c r="N576" s="1007"/>
      <c r="O576" s="1007"/>
      <c r="P576" s="1007"/>
      <c r="Q576" s="1007"/>
      <c r="R576" s="1007"/>
      <c r="S576" s="1007"/>
      <c r="T576" s="1007"/>
      <c r="U576" s="1007"/>
      <c r="V576" s="1007"/>
      <c r="W576" s="1007"/>
      <c r="X576" s="1007"/>
      <c r="Y576" s="1007"/>
    </row>
    <row r="577" spans="1:25" ht="13.5" thickBot="1" x14ac:dyDescent="0.25">
      <c r="A577" s="1010" t="s">
        <v>358</v>
      </c>
      <c r="B577" s="1062" t="s">
        <v>53</v>
      </c>
      <c r="C577" s="1063"/>
      <c r="D577" s="1063"/>
      <c r="E577" s="1063"/>
      <c r="F577" s="1064"/>
      <c r="G577" s="1065" t="s">
        <v>140</v>
      </c>
      <c r="H577" s="1065"/>
      <c r="I577" s="1065"/>
      <c r="J577" s="1065"/>
      <c r="K577" s="1065"/>
      <c r="L577" s="1066" t="s">
        <v>63</v>
      </c>
      <c r="M577" s="1067"/>
      <c r="N577" s="1067"/>
      <c r="O577" s="1067"/>
      <c r="P577" s="1068"/>
      <c r="Q577" s="1065" t="s">
        <v>64</v>
      </c>
      <c r="R577" s="1065"/>
      <c r="S577" s="1065"/>
      <c r="T577" s="1065"/>
      <c r="U577" s="1065"/>
      <c r="V577" s="1008" t="s">
        <v>55</v>
      </c>
      <c r="W577" s="1007">
        <v>524</v>
      </c>
      <c r="X577" s="1007"/>
      <c r="Y577" s="1007"/>
    </row>
    <row r="578" spans="1:25" x14ac:dyDescent="0.2">
      <c r="A578" s="231" t="s">
        <v>54</v>
      </c>
      <c r="B578" s="324">
        <v>1</v>
      </c>
      <c r="C578" s="325">
        <v>2</v>
      </c>
      <c r="D578" s="325">
        <v>3</v>
      </c>
      <c r="E578" s="325">
        <v>4</v>
      </c>
      <c r="F578" s="859">
        <v>5</v>
      </c>
      <c r="G578" s="379">
        <v>1</v>
      </c>
      <c r="H578" s="1009">
        <v>2</v>
      </c>
      <c r="I578" s="1009">
        <v>3</v>
      </c>
      <c r="J578" s="1009">
        <v>4</v>
      </c>
      <c r="K578" s="322">
        <v>5</v>
      </c>
      <c r="L578" s="218">
        <v>1</v>
      </c>
      <c r="M578" s="1009">
        <v>2</v>
      </c>
      <c r="N578" s="1009">
        <v>3</v>
      </c>
      <c r="O578" s="1009">
        <v>4</v>
      </c>
      <c r="P578" s="219">
        <v>5</v>
      </c>
      <c r="Q578" s="379">
        <v>1</v>
      </c>
      <c r="R578" s="1009">
        <v>2</v>
      </c>
      <c r="S578" s="1009">
        <v>3</v>
      </c>
      <c r="T578" s="1009">
        <v>4</v>
      </c>
      <c r="U578" s="322">
        <v>5</v>
      </c>
      <c r="V578" s="344"/>
      <c r="W578" s="1007"/>
      <c r="X578" s="1007"/>
      <c r="Y578" s="1007"/>
    </row>
    <row r="579" spans="1:25" x14ac:dyDescent="0.2">
      <c r="A579" s="236" t="s">
        <v>3</v>
      </c>
      <c r="B579" s="237">
        <v>4014</v>
      </c>
      <c r="C579" s="238">
        <v>4014</v>
      </c>
      <c r="D579" s="238">
        <v>4014</v>
      </c>
      <c r="E579" s="238">
        <v>4014</v>
      </c>
      <c r="F579" s="858">
        <v>4014</v>
      </c>
      <c r="G579" s="240">
        <v>4014</v>
      </c>
      <c r="H579" s="238">
        <v>4014</v>
      </c>
      <c r="I579" s="238">
        <v>4014</v>
      </c>
      <c r="J579" s="238">
        <v>4014</v>
      </c>
      <c r="K579" s="314">
        <v>4014</v>
      </c>
      <c r="L579" s="237">
        <v>4014</v>
      </c>
      <c r="M579" s="238">
        <v>4014</v>
      </c>
      <c r="N579" s="238">
        <v>4014</v>
      </c>
      <c r="O579" s="238">
        <v>4014</v>
      </c>
      <c r="P579" s="239">
        <v>4014</v>
      </c>
      <c r="Q579" s="240">
        <v>4014</v>
      </c>
      <c r="R579" s="238">
        <v>4014</v>
      </c>
      <c r="S579" s="238">
        <v>4014</v>
      </c>
      <c r="T579" s="238">
        <v>4014</v>
      </c>
      <c r="U579" s="314">
        <v>4014</v>
      </c>
      <c r="V579" s="421">
        <v>4014</v>
      </c>
      <c r="W579" s="328"/>
      <c r="X579" s="329"/>
      <c r="Y579" s="329"/>
    </row>
    <row r="580" spans="1:25" x14ac:dyDescent="0.2">
      <c r="A580" s="242" t="s">
        <v>6</v>
      </c>
      <c r="B580" s="243">
        <v>4673</v>
      </c>
      <c r="C580" s="244">
        <v>4727</v>
      </c>
      <c r="D580" s="244">
        <v>4843</v>
      </c>
      <c r="E580" s="244">
        <v>4952</v>
      </c>
      <c r="F580" s="245">
        <v>4756</v>
      </c>
      <c r="G580" s="246">
        <v>5015</v>
      </c>
      <c r="H580" s="244">
        <v>4914</v>
      </c>
      <c r="I580" s="244">
        <v>4750</v>
      </c>
      <c r="J580" s="244">
        <v>4733</v>
      </c>
      <c r="K580" s="287">
        <v>4689</v>
      </c>
      <c r="L580" s="243">
        <v>4462</v>
      </c>
      <c r="M580" s="244">
        <v>4591</v>
      </c>
      <c r="N580" s="244">
        <v>4865</v>
      </c>
      <c r="O580" s="244">
        <v>4433</v>
      </c>
      <c r="P580" s="245">
        <v>4534</v>
      </c>
      <c r="Q580" s="246">
        <v>4674</v>
      </c>
      <c r="R580" s="244">
        <v>4469</v>
      </c>
      <c r="S580" s="244">
        <v>4360</v>
      </c>
      <c r="T580" s="244">
        <v>4563</v>
      </c>
      <c r="U580" s="287">
        <v>4316</v>
      </c>
      <c r="V580" s="335">
        <v>4660</v>
      </c>
      <c r="W580" s="527"/>
      <c r="X580" s="329"/>
      <c r="Y580" s="329"/>
    </row>
    <row r="581" spans="1:25" x14ac:dyDescent="0.2">
      <c r="A581" s="231" t="s">
        <v>7</v>
      </c>
      <c r="B581" s="247">
        <v>80</v>
      </c>
      <c r="C581" s="248">
        <v>70</v>
      </c>
      <c r="D581" s="248">
        <v>81.8</v>
      </c>
      <c r="E581" s="248">
        <v>76.7</v>
      </c>
      <c r="F581" s="524">
        <v>63.3</v>
      </c>
      <c r="G581" s="250">
        <v>80</v>
      </c>
      <c r="H581" s="248">
        <v>66.7</v>
      </c>
      <c r="I581" s="248">
        <v>45.5</v>
      </c>
      <c r="J581" s="248">
        <v>83.3</v>
      </c>
      <c r="K581" s="288">
        <v>80</v>
      </c>
      <c r="L581" s="247">
        <v>73.3</v>
      </c>
      <c r="M581" s="248">
        <v>70</v>
      </c>
      <c r="N581" s="248">
        <v>54.5</v>
      </c>
      <c r="O581" s="248">
        <v>70</v>
      </c>
      <c r="P581" s="249">
        <v>63.3</v>
      </c>
      <c r="Q581" s="250">
        <v>60</v>
      </c>
      <c r="R581" s="248">
        <v>83.3</v>
      </c>
      <c r="S581" s="248">
        <v>54.5</v>
      </c>
      <c r="T581" s="248">
        <v>76.7</v>
      </c>
      <c r="U581" s="288">
        <v>66.7</v>
      </c>
      <c r="V581" s="251">
        <v>65.599999999999994</v>
      </c>
      <c r="W581" s="525"/>
      <c r="X581" s="877"/>
      <c r="Y581" s="877"/>
    </row>
    <row r="582" spans="1:25" x14ac:dyDescent="0.2">
      <c r="A582" s="231" t="s">
        <v>8</v>
      </c>
      <c r="B582" s="252">
        <v>7.5999999999999998E-2</v>
      </c>
      <c r="C582" s="253">
        <v>9.0999999999999998E-2</v>
      </c>
      <c r="D582" s="253">
        <v>0.11600000000000001</v>
      </c>
      <c r="E582" s="253">
        <v>8.5000000000000006E-2</v>
      </c>
      <c r="F582" s="254">
        <v>0.105</v>
      </c>
      <c r="G582" s="255">
        <v>8.2000000000000003E-2</v>
      </c>
      <c r="H582" s="253">
        <v>0.10100000000000001</v>
      </c>
      <c r="I582" s="253">
        <v>0.121</v>
      </c>
      <c r="J582" s="253">
        <v>8.1000000000000003E-2</v>
      </c>
      <c r="K582" s="290">
        <v>7.3999999999999996E-2</v>
      </c>
      <c r="L582" s="252">
        <v>0.10100000000000001</v>
      </c>
      <c r="M582" s="253">
        <v>9.9000000000000005E-2</v>
      </c>
      <c r="N582" s="253">
        <v>0.13500000000000001</v>
      </c>
      <c r="O582" s="253">
        <v>0.105</v>
      </c>
      <c r="P582" s="254">
        <v>0.106</v>
      </c>
      <c r="Q582" s="255">
        <v>9.9000000000000005E-2</v>
      </c>
      <c r="R582" s="253">
        <v>0.09</v>
      </c>
      <c r="S582" s="253">
        <v>0.122</v>
      </c>
      <c r="T582" s="253">
        <v>7.8E-2</v>
      </c>
      <c r="U582" s="290">
        <v>0.105</v>
      </c>
      <c r="V582" s="256">
        <v>0.10199999999999999</v>
      </c>
      <c r="W582" s="526"/>
      <c r="X582" s="371"/>
      <c r="Y582" s="371"/>
    </row>
    <row r="583" spans="1:25" x14ac:dyDescent="0.2">
      <c r="A583" s="242" t="s">
        <v>1</v>
      </c>
      <c r="B583" s="257">
        <f>B580/B579*100-100</f>
        <v>16.417538614848027</v>
      </c>
      <c r="C583" s="258">
        <f t="shared" ref="C583:V583" si="236">C580/C579*100-100</f>
        <v>17.762830094668658</v>
      </c>
      <c r="D583" s="258">
        <f t="shared" si="236"/>
        <v>20.652715495764824</v>
      </c>
      <c r="E583" s="258">
        <f t="shared" si="236"/>
        <v>23.368211260587941</v>
      </c>
      <c r="F583" s="259">
        <f t="shared" si="236"/>
        <v>18.485301444942692</v>
      </c>
      <c r="G583" s="260">
        <f t="shared" si="236"/>
        <v>24.937717987045332</v>
      </c>
      <c r="H583" s="258">
        <f t="shared" si="236"/>
        <v>22.421524663677133</v>
      </c>
      <c r="I583" s="258">
        <f t="shared" si="236"/>
        <v>18.335824613851528</v>
      </c>
      <c r="J583" s="258">
        <f t="shared" si="236"/>
        <v>17.91230692575985</v>
      </c>
      <c r="K583" s="315">
        <f t="shared" si="236"/>
        <v>16.816143497757835</v>
      </c>
      <c r="L583" s="257">
        <f t="shared" si="236"/>
        <v>11.16093672147484</v>
      </c>
      <c r="M583" s="258">
        <f t="shared" si="236"/>
        <v>14.374688589935232</v>
      </c>
      <c r="N583" s="258">
        <f t="shared" si="236"/>
        <v>21.200797209765824</v>
      </c>
      <c r="O583" s="258">
        <f t="shared" si="236"/>
        <v>10.438465371200792</v>
      </c>
      <c r="P583" s="259">
        <f t="shared" si="236"/>
        <v>12.954658694569005</v>
      </c>
      <c r="Q583" s="260">
        <f t="shared" si="236"/>
        <v>16.442451420029897</v>
      </c>
      <c r="R583" s="258">
        <f t="shared" si="236"/>
        <v>11.335326357747874</v>
      </c>
      <c r="S583" s="258">
        <f t="shared" si="236"/>
        <v>8.6198305929247709</v>
      </c>
      <c r="T583" s="258">
        <f t="shared" si="236"/>
        <v>13.677130044843054</v>
      </c>
      <c r="U583" s="315">
        <f t="shared" si="236"/>
        <v>7.5236671649227702</v>
      </c>
      <c r="V583" s="333">
        <f t="shared" si="236"/>
        <v>16.093672147483801</v>
      </c>
      <c r="W583" s="1007"/>
      <c r="X583" s="371"/>
      <c r="Y583" s="371"/>
    </row>
    <row r="584" spans="1:25" ht="13.5" thickBot="1" x14ac:dyDescent="0.25">
      <c r="A584" s="261" t="s">
        <v>27</v>
      </c>
      <c r="B584" s="220">
        <f>B580-B566</f>
        <v>5</v>
      </c>
      <c r="C584" s="221">
        <f t="shared" ref="C584:V584" si="237">C580-C566</f>
        <v>-33</v>
      </c>
      <c r="D584" s="221">
        <f t="shared" si="237"/>
        <v>210</v>
      </c>
      <c r="E584" s="221">
        <f t="shared" si="237"/>
        <v>148</v>
      </c>
      <c r="F584" s="860">
        <f t="shared" si="237"/>
        <v>161</v>
      </c>
      <c r="G584" s="380">
        <f t="shared" si="237"/>
        <v>198</v>
      </c>
      <c r="H584" s="221">
        <f t="shared" si="237"/>
        <v>191</v>
      </c>
      <c r="I584" s="221">
        <f t="shared" si="237"/>
        <v>333</v>
      </c>
      <c r="J584" s="927">
        <f t="shared" si="237"/>
        <v>53</v>
      </c>
      <c r="K584" s="348">
        <f t="shared" si="237"/>
        <v>62</v>
      </c>
      <c r="L584" s="220">
        <f t="shared" si="237"/>
        <v>-15</v>
      </c>
      <c r="M584" s="221">
        <f t="shared" si="237"/>
        <v>131</v>
      </c>
      <c r="N584" s="221">
        <f t="shared" si="237"/>
        <v>-96</v>
      </c>
      <c r="O584" s="221">
        <f t="shared" si="237"/>
        <v>31</v>
      </c>
      <c r="P584" s="226">
        <f t="shared" si="237"/>
        <v>48</v>
      </c>
      <c r="Q584" s="380">
        <f t="shared" si="237"/>
        <v>21</v>
      </c>
      <c r="R584" s="221">
        <f t="shared" si="237"/>
        <v>71</v>
      </c>
      <c r="S584" s="927">
        <f t="shared" si="237"/>
        <v>-79</v>
      </c>
      <c r="T584" s="221">
        <f t="shared" si="237"/>
        <v>90</v>
      </c>
      <c r="U584" s="348">
        <f t="shared" si="237"/>
        <v>-136</v>
      </c>
      <c r="V584" s="265">
        <f t="shared" si="237"/>
        <v>66</v>
      </c>
      <c r="W584" s="526"/>
      <c r="X584" s="877"/>
      <c r="Y584" s="371"/>
    </row>
    <row r="585" spans="1:25" x14ac:dyDescent="0.2">
      <c r="A585" s="266" t="s">
        <v>51</v>
      </c>
      <c r="B585" s="362">
        <v>566</v>
      </c>
      <c r="C585" s="321">
        <v>574</v>
      </c>
      <c r="D585" s="321">
        <v>141</v>
      </c>
      <c r="E585" s="321">
        <v>582</v>
      </c>
      <c r="F585" s="530">
        <v>583</v>
      </c>
      <c r="G585" s="378">
        <v>576</v>
      </c>
      <c r="H585" s="268">
        <v>581</v>
      </c>
      <c r="I585" s="268">
        <v>148</v>
      </c>
      <c r="J585" s="268">
        <v>584</v>
      </c>
      <c r="K585" s="323">
        <v>580</v>
      </c>
      <c r="L585" s="267">
        <v>485</v>
      </c>
      <c r="M585" s="268">
        <v>483</v>
      </c>
      <c r="N585" s="268">
        <v>160</v>
      </c>
      <c r="O585" s="268">
        <v>487</v>
      </c>
      <c r="P585" s="269">
        <v>484</v>
      </c>
      <c r="Q585" s="378">
        <v>502</v>
      </c>
      <c r="R585" s="268">
        <v>510</v>
      </c>
      <c r="S585" s="268">
        <v>167</v>
      </c>
      <c r="T585" s="268">
        <v>510</v>
      </c>
      <c r="U585" s="323">
        <v>506</v>
      </c>
      <c r="V585" s="270">
        <f>SUM(B585:U585)</f>
        <v>9209</v>
      </c>
      <c r="W585" s="1007" t="s">
        <v>56</v>
      </c>
      <c r="X585" s="271">
        <f>V571-V585</f>
        <v>29</v>
      </c>
      <c r="Y585" s="292">
        <f>X585/V571</f>
        <v>3.1392076206971206E-3</v>
      </c>
    </row>
    <row r="586" spans="1:25" x14ac:dyDescent="0.2">
      <c r="A586" s="273" t="s">
        <v>28</v>
      </c>
      <c r="B586" s="218"/>
      <c r="C586" s="1009"/>
      <c r="D586" s="1009"/>
      <c r="E586" s="1009"/>
      <c r="F586" s="857"/>
      <c r="G586" s="379"/>
      <c r="H586" s="1009"/>
      <c r="I586" s="1009"/>
      <c r="J586" s="1009"/>
      <c r="K586" s="322"/>
      <c r="L586" s="218"/>
      <c r="M586" s="1009"/>
      <c r="N586" s="1009"/>
      <c r="O586" s="1009"/>
      <c r="P586" s="219"/>
      <c r="Q586" s="379"/>
      <c r="R586" s="1009"/>
      <c r="S586" s="1009"/>
      <c r="T586" s="1009"/>
      <c r="U586" s="322"/>
      <c r="V586" s="222"/>
      <c r="W586" s="1007" t="s">
        <v>57</v>
      </c>
      <c r="X586" s="880">
        <v>161.6</v>
      </c>
      <c r="Y586" s="878"/>
    </row>
    <row r="587" spans="1:25" ht="13.5" thickBot="1" x14ac:dyDescent="0.25">
      <c r="A587" s="274" t="s">
        <v>26</v>
      </c>
      <c r="B587" s="216">
        <f t="shared" ref="B587:U587" si="238">B586-B572</f>
        <v>0</v>
      </c>
      <c r="C587" s="217">
        <f t="shared" si="238"/>
        <v>0</v>
      </c>
      <c r="D587" s="217">
        <f t="shared" si="238"/>
        <v>0</v>
      </c>
      <c r="E587" s="217">
        <f t="shared" si="238"/>
        <v>0</v>
      </c>
      <c r="F587" s="410">
        <f t="shared" si="238"/>
        <v>0</v>
      </c>
      <c r="G587" s="483">
        <f t="shared" si="238"/>
        <v>0</v>
      </c>
      <c r="H587" s="217">
        <f t="shared" si="238"/>
        <v>0</v>
      </c>
      <c r="I587" s="217">
        <f t="shared" si="238"/>
        <v>0</v>
      </c>
      <c r="J587" s="217">
        <f t="shared" si="238"/>
        <v>0</v>
      </c>
      <c r="K587" s="416">
        <f t="shared" si="238"/>
        <v>0</v>
      </c>
      <c r="L587" s="216">
        <f t="shared" si="238"/>
        <v>0</v>
      </c>
      <c r="M587" s="217">
        <f t="shared" si="238"/>
        <v>0</v>
      </c>
      <c r="N587" s="217">
        <f t="shared" si="238"/>
        <v>0</v>
      </c>
      <c r="O587" s="217">
        <f t="shared" si="238"/>
        <v>0</v>
      </c>
      <c r="P587" s="410">
        <f t="shared" si="238"/>
        <v>0</v>
      </c>
      <c r="Q587" s="483">
        <f t="shared" si="238"/>
        <v>0</v>
      </c>
      <c r="R587" s="217">
        <f t="shared" si="238"/>
        <v>0</v>
      </c>
      <c r="S587" s="217">
        <f t="shared" si="238"/>
        <v>0</v>
      </c>
      <c r="T587" s="217">
        <f t="shared" si="238"/>
        <v>0</v>
      </c>
      <c r="U587" s="416">
        <f t="shared" si="238"/>
        <v>0</v>
      </c>
      <c r="V587" s="223"/>
      <c r="W587" s="1007" t="s">
        <v>57</v>
      </c>
      <c r="X587" s="880">
        <f>X586-X572</f>
        <v>0.15000000000000568</v>
      </c>
      <c r="Y587" s="1007"/>
    </row>
    <row r="590" spans="1:25" ht="13.5" thickBot="1" x14ac:dyDescent="0.25"/>
    <row r="591" spans="1:25" ht="13.5" thickBot="1" x14ac:dyDescent="0.25">
      <c r="A591" s="1015" t="s">
        <v>359</v>
      </c>
      <c r="B591" s="1062" t="s">
        <v>53</v>
      </c>
      <c r="C591" s="1063"/>
      <c r="D591" s="1063"/>
      <c r="E591" s="1063"/>
      <c r="F591" s="1064"/>
      <c r="G591" s="1065" t="s">
        <v>140</v>
      </c>
      <c r="H591" s="1065"/>
      <c r="I591" s="1065"/>
      <c r="J591" s="1065"/>
      <c r="K591" s="1065"/>
      <c r="L591" s="1066" t="s">
        <v>63</v>
      </c>
      <c r="M591" s="1067"/>
      <c r="N591" s="1067"/>
      <c r="O591" s="1067"/>
      <c r="P591" s="1068"/>
      <c r="Q591" s="1065" t="s">
        <v>64</v>
      </c>
      <c r="R591" s="1065"/>
      <c r="S591" s="1065"/>
      <c r="T591" s="1065"/>
      <c r="U591" s="1065"/>
      <c r="V591" s="1013" t="s">
        <v>55</v>
      </c>
      <c r="W591" s="1012">
        <v>526</v>
      </c>
      <c r="X591" s="1012"/>
      <c r="Y591" s="1012"/>
    </row>
    <row r="592" spans="1:25" x14ac:dyDescent="0.2">
      <c r="A592" s="231" t="s">
        <v>54</v>
      </c>
      <c r="B592" s="324">
        <v>1</v>
      </c>
      <c r="C592" s="325">
        <v>2</v>
      </c>
      <c r="D592" s="325">
        <v>3</v>
      </c>
      <c r="E592" s="325">
        <v>4</v>
      </c>
      <c r="F592" s="859">
        <v>5</v>
      </c>
      <c r="G592" s="379">
        <v>1</v>
      </c>
      <c r="H592" s="1014">
        <v>2</v>
      </c>
      <c r="I592" s="1014">
        <v>3</v>
      </c>
      <c r="J592" s="1014">
        <v>4</v>
      </c>
      <c r="K592" s="322">
        <v>5</v>
      </c>
      <c r="L592" s="218">
        <v>1</v>
      </c>
      <c r="M592" s="1014">
        <v>2</v>
      </c>
      <c r="N592" s="1014">
        <v>3</v>
      </c>
      <c r="O592" s="1014">
        <v>4</v>
      </c>
      <c r="P592" s="219">
        <v>5</v>
      </c>
      <c r="Q592" s="379">
        <v>1</v>
      </c>
      <c r="R592" s="1014">
        <v>2</v>
      </c>
      <c r="S592" s="1014">
        <v>3</v>
      </c>
      <c r="T592" s="1014">
        <v>4</v>
      </c>
      <c r="U592" s="322">
        <v>5</v>
      </c>
      <c r="V592" s="344"/>
      <c r="W592" s="1012"/>
      <c r="X592" s="1012"/>
      <c r="Y592" s="1012"/>
    </row>
    <row r="593" spans="1:25" x14ac:dyDescent="0.2">
      <c r="A593" s="236" t="s">
        <v>3</v>
      </c>
      <c r="B593" s="237">
        <v>4032</v>
      </c>
      <c r="C593" s="238">
        <v>4032</v>
      </c>
      <c r="D593" s="238">
        <v>4032</v>
      </c>
      <c r="E593" s="238">
        <v>4032</v>
      </c>
      <c r="F593" s="858">
        <v>4032</v>
      </c>
      <c r="G593" s="240">
        <v>4032</v>
      </c>
      <c r="H593" s="238">
        <v>4032</v>
      </c>
      <c r="I593" s="238">
        <v>4032</v>
      </c>
      <c r="J593" s="238">
        <v>4032</v>
      </c>
      <c r="K593" s="314">
        <v>4032</v>
      </c>
      <c r="L593" s="237">
        <v>4032</v>
      </c>
      <c r="M593" s="238">
        <v>4032</v>
      </c>
      <c r="N593" s="238">
        <v>4032</v>
      </c>
      <c r="O593" s="238">
        <v>4032</v>
      </c>
      <c r="P593" s="239">
        <v>4032</v>
      </c>
      <c r="Q593" s="240">
        <v>4032</v>
      </c>
      <c r="R593" s="238">
        <v>4032</v>
      </c>
      <c r="S593" s="238">
        <v>4032</v>
      </c>
      <c r="T593" s="238">
        <v>4032</v>
      </c>
      <c r="U593" s="314">
        <v>4032</v>
      </c>
      <c r="V593" s="421">
        <v>4032</v>
      </c>
      <c r="W593" s="328"/>
      <c r="X593" s="329"/>
      <c r="Y593" s="329"/>
    </row>
    <row r="594" spans="1:25" x14ac:dyDescent="0.2">
      <c r="A594" s="242" t="s">
        <v>6</v>
      </c>
      <c r="B594" s="243">
        <v>4886</v>
      </c>
      <c r="C594" s="244">
        <v>4841</v>
      </c>
      <c r="D594" s="244">
        <v>4995</v>
      </c>
      <c r="E594" s="244">
        <v>4954</v>
      </c>
      <c r="F594" s="245">
        <v>4947</v>
      </c>
      <c r="G594" s="246">
        <v>4860</v>
      </c>
      <c r="H594" s="244">
        <v>4901</v>
      </c>
      <c r="I594" s="244">
        <v>5051</v>
      </c>
      <c r="J594" s="244">
        <v>4813</v>
      </c>
      <c r="K594" s="287">
        <v>4901</v>
      </c>
      <c r="L594" s="243">
        <v>4446</v>
      </c>
      <c r="M594" s="244">
        <v>4828</v>
      </c>
      <c r="N594" s="244">
        <v>4929</v>
      </c>
      <c r="O594" s="244">
        <v>4578</v>
      </c>
      <c r="P594" s="245">
        <v>4590</v>
      </c>
      <c r="Q594" s="246">
        <v>4866</v>
      </c>
      <c r="R594" s="244">
        <v>4671</v>
      </c>
      <c r="S594" s="244">
        <v>4416</v>
      </c>
      <c r="T594" s="244">
        <v>4816</v>
      </c>
      <c r="U594" s="287">
        <v>4590</v>
      </c>
      <c r="V594" s="335">
        <v>4786</v>
      </c>
      <c r="W594" s="527"/>
      <c r="X594" s="329"/>
      <c r="Y594" s="329"/>
    </row>
    <row r="595" spans="1:25" x14ac:dyDescent="0.2">
      <c r="A595" s="231" t="s">
        <v>7</v>
      </c>
      <c r="B595" s="247">
        <v>87.1</v>
      </c>
      <c r="C595" s="248">
        <v>66.7</v>
      </c>
      <c r="D595" s="248">
        <v>90.9</v>
      </c>
      <c r="E595" s="248">
        <v>76.7</v>
      </c>
      <c r="F595" s="524">
        <v>76.7</v>
      </c>
      <c r="G595" s="250">
        <v>90</v>
      </c>
      <c r="H595" s="248">
        <v>80</v>
      </c>
      <c r="I595" s="248">
        <v>72.7</v>
      </c>
      <c r="J595" s="248">
        <v>63.3</v>
      </c>
      <c r="K595" s="288">
        <v>66.7</v>
      </c>
      <c r="L595" s="247">
        <v>63.3</v>
      </c>
      <c r="M595" s="248">
        <v>86.7</v>
      </c>
      <c r="N595" s="248">
        <v>81.8</v>
      </c>
      <c r="O595" s="248">
        <v>66.7</v>
      </c>
      <c r="P595" s="249">
        <v>63.3</v>
      </c>
      <c r="Q595" s="250">
        <v>63.3</v>
      </c>
      <c r="R595" s="248">
        <v>70</v>
      </c>
      <c r="S595" s="248">
        <v>75</v>
      </c>
      <c r="T595" s="248">
        <v>66.7</v>
      </c>
      <c r="U595" s="288">
        <v>56.7</v>
      </c>
      <c r="V595" s="251">
        <v>70</v>
      </c>
      <c r="W595" s="525"/>
      <c r="X595" s="877"/>
      <c r="Y595" s="877"/>
    </row>
    <row r="596" spans="1:25" x14ac:dyDescent="0.2">
      <c r="A596" s="231" t="s">
        <v>8</v>
      </c>
      <c r="B596" s="252">
        <v>7.8E-2</v>
      </c>
      <c r="C596" s="253">
        <v>9.7000000000000003E-2</v>
      </c>
      <c r="D596" s="253">
        <v>5.8999999999999997E-2</v>
      </c>
      <c r="E596" s="253">
        <v>8.4000000000000005E-2</v>
      </c>
      <c r="F596" s="254">
        <v>8.2000000000000003E-2</v>
      </c>
      <c r="G596" s="255">
        <v>6.2E-2</v>
      </c>
      <c r="H596" s="253">
        <v>8.1000000000000003E-2</v>
      </c>
      <c r="I596" s="253">
        <v>9.0999999999999998E-2</v>
      </c>
      <c r="J596" s="253">
        <v>9.6000000000000002E-2</v>
      </c>
      <c r="K596" s="290">
        <v>9.6000000000000002E-2</v>
      </c>
      <c r="L596" s="252">
        <v>0.10299999999999999</v>
      </c>
      <c r="M596" s="253">
        <v>7.1999999999999995E-2</v>
      </c>
      <c r="N596" s="253">
        <v>0.08</v>
      </c>
      <c r="O596" s="253">
        <v>0.108</v>
      </c>
      <c r="P596" s="254">
        <v>8.7999999999999995E-2</v>
      </c>
      <c r="Q596" s="255">
        <v>0.115</v>
      </c>
      <c r="R596" s="253">
        <v>9.6000000000000002E-2</v>
      </c>
      <c r="S596" s="253">
        <v>0.10199999999999999</v>
      </c>
      <c r="T596" s="253">
        <v>0.10299999999999999</v>
      </c>
      <c r="U596" s="290">
        <v>9.6000000000000002E-2</v>
      </c>
      <c r="V596" s="256">
        <v>9.6000000000000002E-2</v>
      </c>
      <c r="W596" s="526"/>
      <c r="X596" s="371"/>
      <c r="Y596" s="371"/>
    </row>
    <row r="597" spans="1:25" x14ac:dyDescent="0.2">
      <c r="A597" s="242" t="s">
        <v>1</v>
      </c>
      <c r="B597" s="257">
        <f>B594/B593*100-100</f>
        <v>21.180555555555557</v>
      </c>
      <c r="C597" s="258">
        <f t="shared" ref="C597:V597" si="239">C594/C593*100-100</f>
        <v>20.064484126984112</v>
      </c>
      <c r="D597" s="258">
        <f t="shared" si="239"/>
        <v>23.883928571428584</v>
      </c>
      <c r="E597" s="258">
        <f t="shared" si="239"/>
        <v>22.867063492063494</v>
      </c>
      <c r="F597" s="259">
        <f t="shared" si="239"/>
        <v>22.69345238095238</v>
      </c>
      <c r="G597" s="260">
        <f t="shared" si="239"/>
        <v>20.535714285714278</v>
      </c>
      <c r="H597" s="258">
        <f t="shared" si="239"/>
        <v>21.552579365079367</v>
      </c>
      <c r="I597" s="258">
        <f t="shared" si="239"/>
        <v>25.272817460317469</v>
      </c>
      <c r="J597" s="258">
        <f t="shared" si="239"/>
        <v>19.370039682539669</v>
      </c>
      <c r="K597" s="315">
        <f t="shared" si="239"/>
        <v>21.552579365079367</v>
      </c>
      <c r="L597" s="257">
        <f t="shared" si="239"/>
        <v>10.267857142857139</v>
      </c>
      <c r="M597" s="258">
        <f t="shared" si="239"/>
        <v>19.742063492063494</v>
      </c>
      <c r="N597" s="258">
        <f t="shared" si="239"/>
        <v>22.24702380952381</v>
      </c>
      <c r="O597" s="258">
        <f t="shared" si="239"/>
        <v>13.541666666666671</v>
      </c>
      <c r="P597" s="259">
        <f t="shared" si="239"/>
        <v>13.839285714285722</v>
      </c>
      <c r="Q597" s="260">
        <f t="shared" si="239"/>
        <v>20.68452380952381</v>
      </c>
      <c r="R597" s="258">
        <f t="shared" si="239"/>
        <v>15.848214285714278</v>
      </c>
      <c r="S597" s="258">
        <f t="shared" si="239"/>
        <v>9.5238095238095326</v>
      </c>
      <c r="T597" s="258">
        <f t="shared" si="239"/>
        <v>19.444444444444443</v>
      </c>
      <c r="U597" s="315">
        <f t="shared" si="239"/>
        <v>13.839285714285722</v>
      </c>
      <c r="V597" s="333">
        <f t="shared" si="239"/>
        <v>18.700396825396808</v>
      </c>
      <c r="W597" s="1012"/>
      <c r="X597" s="371"/>
      <c r="Y597" s="371"/>
    </row>
    <row r="598" spans="1:25" ht="13.5" thickBot="1" x14ac:dyDescent="0.25">
      <c r="A598" s="261" t="s">
        <v>27</v>
      </c>
      <c r="B598" s="220">
        <f>B594-B580</f>
        <v>213</v>
      </c>
      <c r="C598" s="221">
        <f t="shared" ref="C598:V598" si="240">C594-C580</f>
        <v>114</v>
      </c>
      <c r="D598" s="221">
        <f t="shared" si="240"/>
        <v>152</v>
      </c>
      <c r="E598" s="221">
        <f t="shared" si="240"/>
        <v>2</v>
      </c>
      <c r="F598" s="860">
        <f t="shared" si="240"/>
        <v>191</v>
      </c>
      <c r="G598" s="380">
        <f t="shared" si="240"/>
        <v>-155</v>
      </c>
      <c r="H598" s="221">
        <f t="shared" si="240"/>
        <v>-13</v>
      </c>
      <c r="I598" s="221">
        <f t="shared" si="240"/>
        <v>301</v>
      </c>
      <c r="J598" s="927">
        <f t="shared" si="240"/>
        <v>80</v>
      </c>
      <c r="K598" s="348">
        <f t="shared" si="240"/>
        <v>212</v>
      </c>
      <c r="L598" s="220">
        <f t="shared" si="240"/>
        <v>-16</v>
      </c>
      <c r="M598" s="221">
        <f t="shared" si="240"/>
        <v>237</v>
      </c>
      <c r="N598" s="221">
        <f t="shared" si="240"/>
        <v>64</v>
      </c>
      <c r="O598" s="221">
        <f t="shared" si="240"/>
        <v>145</v>
      </c>
      <c r="P598" s="226">
        <f t="shared" si="240"/>
        <v>56</v>
      </c>
      <c r="Q598" s="380">
        <f t="shared" si="240"/>
        <v>192</v>
      </c>
      <c r="R598" s="221">
        <f t="shared" si="240"/>
        <v>202</v>
      </c>
      <c r="S598" s="927">
        <f t="shared" si="240"/>
        <v>56</v>
      </c>
      <c r="T598" s="221">
        <f t="shared" si="240"/>
        <v>253</v>
      </c>
      <c r="U598" s="348">
        <f t="shared" si="240"/>
        <v>274</v>
      </c>
      <c r="V598" s="265">
        <f t="shared" si="240"/>
        <v>126</v>
      </c>
      <c r="W598" s="526"/>
      <c r="X598" s="877"/>
      <c r="Y598" s="371"/>
    </row>
    <row r="599" spans="1:25" x14ac:dyDescent="0.2">
      <c r="A599" s="266" t="s">
        <v>51</v>
      </c>
      <c r="B599" s="362">
        <v>565</v>
      </c>
      <c r="C599" s="321">
        <v>574</v>
      </c>
      <c r="D599" s="321">
        <v>138</v>
      </c>
      <c r="E599" s="321">
        <v>580</v>
      </c>
      <c r="F599" s="530">
        <v>580</v>
      </c>
      <c r="G599" s="378">
        <v>572</v>
      </c>
      <c r="H599" s="268">
        <v>580</v>
      </c>
      <c r="I599" s="268">
        <v>143</v>
      </c>
      <c r="J599" s="268">
        <v>583</v>
      </c>
      <c r="K599" s="323">
        <v>578</v>
      </c>
      <c r="L599" s="267">
        <v>484</v>
      </c>
      <c r="M599" s="268">
        <v>482</v>
      </c>
      <c r="N599" s="268">
        <v>157</v>
      </c>
      <c r="O599" s="268">
        <v>486</v>
      </c>
      <c r="P599" s="269">
        <v>482</v>
      </c>
      <c r="Q599" s="378">
        <v>501</v>
      </c>
      <c r="R599" s="268">
        <v>509</v>
      </c>
      <c r="S599" s="268">
        <v>161</v>
      </c>
      <c r="T599" s="268">
        <v>510</v>
      </c>
      <c r="U599" s="323">
        <v>504</v>
      </c>
      <c r="V599" s="270">
        <f>SUM(B599:U599)</f>
        <v>9169</v>
      </c>
      <c r="W599" s="1012" t="s">
        <v>56</v>
      </c>
      <c r="X599" s="271">
        <f>V585-V599</f>
        <v>40</v>
      </c>
      <c r="Y599" s="292">
        <f>X599/V585</f>
        <v>4.3435769356064717E-3</v>
      </c>
    </row>
    <row r="600" spans="1:25" x14ac:dyDescent="0.2">
      <c r="A600" s="273" t="s">
        <v>28</v>
      </c>
      <c r="B600" s="218"/>
      <c r="C600" s="1014"/>
      <c r="D600" s="1014"/>
      <c r="E600" s="1014"/>
      <c r="F600" s="857"/>
      <c r="G600" s="379"/>
      <c r="H600" s="1014"/>
      <c r="I600" s="1014"/>
      <c r="J600" s="1014"/>
      <c r="K600" s="322"/>
      <c r="L600" s="218"/>
      <c r="M600" s="1014"/>
      <c r="N600" s="1014"/>
      <c r="O600" s="1014"/>
      <c r="P600" s="219"/>
      <c r="Q600" s="379"/>
      <c r="R600" s="1014"/>
      <c r="S600" s="1014"/>
      <c r="T600" s="1014"/>
      <c r="U600" s="322"/>
      <c r="V600" s="222"/>
      <c r="W600" s="1012" t="s">
        <v>57</v>
      </c>
      <c r="X600" s="880">
        <v>161.69999999999999</v>
      </c>
      <c r="Y600" s="878"/>
    </row>
    <row r="601" spans="1:25" ht="13.5" thickBot="1" x14ac:dyDescent="0.25">
      <c r="A601" s="274" t="s">
        <v>26</v>
      </c>
      <c r="B601" s="216">
        <f t="shared" ref="B601:U601" si="241">B600-B586</f>
        <v>0</v>
      </c>
      <c r="C601" s="217">
        <f t="shared" si="241"/>
        <v>0</v>
      </c>
      <c r="D601" s="217">
        <f t="shared" si="241"/>
        <v>0</v>
      </c>
      <c r="E601" s="217">
        <f t="shared" si="241"/>
        <v>0</v>
      </c>
      <c r="F601" s="410">
        <f t="shared" si="241"/>
        <v>0</v>
      </c>
      <c r="G601" s="483">
        <f t="shared" si="241"/>
        <v>0</v>
      </c>
      <c r="H601" s="217">
        <f t="shared" si="241"/>
        <v>0</v>
      </c>
      <c r="I601" s="217">
        <f t="shared" si="241"/>
        <v>0</v>
      </c>
      <c r="J601" s="217">
        <f t="shared" si="241"/>
        <v>0</v>
      </c>
      <c r="K601" s="416">
        <f t="shared" si="241"/>
        <v>0</v>
      </c>
      <c r="L601" s="216">
        <f t="shared" si="241"/>
        <v>0</v>
      </c>
      <c r="M601" s="217">
        <f t="shared" si="241"/>
        <v>0</v>
      </c>
      <c r="N601" s="217">
        <f t="shared" si="241"/>
        <v>0</v>
      </c>
      <c r="O601" s="217">
        <f t="shared" si="241"/>
        <v>0</v>
      </c>
      <c r="P601" s="410">
        <f t="shared" si="241"/>
        <v>0</v>
      </c>
      <c r="Q601" s="483">
        <f t="shared" si="241"/>
        <v>0</v>
      </c>
      <c r="R601" s="217">
        <f t="shared" si="241"/>
        <v>0</v>
      </c>
      <c r="S601" s="217">
        <f t="shared" si="241"/>
        <v>0</v>
      </c>
      <c r="T601" s="217">
        <f t="shared" si="241"/>
        <v>0</v>
      </c>
      <c r="U601" s="416">
        <f t="shared" si="241"/>
        <v>0</v>
      </c>
      <c r="V601" s="223"/>
      <c r="W601" s="1012" t="s">
        <v>57</v>
      </c>
      <c r="X601" s="880">
        <f>X600-X586</f>
        <v>9.9999999999994316E-2</v>
      </c>
      <c r="Y601" s="1012"/>
    </row>
    <row r="604" spans="1:25" ht="13.5" thickBot="1" x14ac:dyDescent="0.25"/>
    <row r="605" spans="1:25" ht="13.5" thickBot="1" x14ac:dyDescent="0.25">
      <c r="A605" s="1019" t="s">
        <v>360</v>
      </c>
      <c r="B605" s="1062" t="s">
        <v>53</v>
      </c>
      <c r="C605" s="1063"/>
      <c r="D605" s="1063"/>
      <c r="E605" s="1063"/>
      <c r="F605" s="1064"/>
      <c r="G605" s="1065" t="s">
        <v>140</v>
      </c>
      <c r="H605" s="1065"/>
      <c r="I605" s="1065"/>
      <c r="J605" s="1065"/>
      <c r="K605" s="1065"/>
      <c r="L605" s="1066" t="s">
        <v>63</v>
      </c>
      <c r="M605" s="1067"/>
      <c r="N605" s="1067"/>
      <c r="O605" s="1067"/>
      <c r="P605" s="1068"/>
      <c r="Q605" s="1065" t="s">
        <v>64</v>
      </c>
      <c r="R605" s="1065"/>
      <c r="S605" s="1065"/>
      <c r="T605" s="1065"/>
      <c r="U605" s="1065"/>
      <c r="V605" s="1017" t="s">
        <v>55</v>
      </c>
      <c r="W605" s="1016">
        <v>526</v>
      </c>
      <c r="X605" s="1016"/>
      <c r="Y605" s="1016"/>
    </row>
    <row r="606" spans="1:25" x14ac:dyDescent="0.2">
      <c r="A606" s="231" t="s">
        <v>54</v>
      </c>
      <c r="B606" s="324">
        <v>1</v>
      </c>
      <c r="C606" s="325">
        <v>2</v>
      </c>
      <c r="D606" s="325">
        <v>3</v>
      </c>
      <c r="E606" s="325">
        <v>4</v>
      </c>
      <c r="F606" s="859">
        <v>5</v>
      </c>
      <c r="G606" s="379">
        <v>1</v>
      </c>
      <c r="H606" s="1018">
        <v>2</v>
      </c>
      <c r="I606" s="1018">
        <v>3</v>
      </c>
      <c r="J606" s="1018">
        <v>4</v>
      </c>
      <c r="K606" s="322">
        <v>5</v>
      </c>
      <c r="L606" s="218">
        <v>1</v>
      </c>
      <c r="M606" s="1018">
        <v>2</v>
      </c>
      <c r="N606" s="1018">
        <v>3</v>
      </c>
      <c r="O606" s="1018">
        <v>4</v>
      </c>
      <c r="P606" s="219">
        <v>5</v>
      </c>
      <c r="Q606" s="379">
        <v>1</v>
      </c>
      <c r="R606" s="1018">
        <v>2</v>
      </c>
      <c r="S606" s="1018">
        <v>3</v>
      </c>
      <c r="T606" s="1018">
        <v>4</v>
      </c>
      <c r="U606" s="322">
        <v>5</v>
      </c>
      <c r="V606" s="344"/>
      <c r="W606" s="1016"/>
      <c r="X606" s="1016"/>
      <c r="Y606" s="1016"/>
    </row>
    <row r="607" spans="1:25" x14ac:dyDescent="0.2">
      <c r="A607" s="236" t="s">
        <v>3</v>
      </c>
      <c r="B607" s="237">
        <v>4050</v>
      </c>
      <c r="C607" s="238">
        <v>4050</v>
      </c>
      <c r="D607" s="238">
        <v>4050</v>
      </c>
      <c r="E607" s="238">
        <v>4050</v>
      </c>
      <c r="F607" s="858">
        <v>4050</v>
      </c>
      <c r="G607" s="240">
        <v>4050</v>
      </c>
      <c r="H607" s="238">
        <v>4050</v>
      </c>
      <c r="I607" s="238">
        <v>4050</v>
      </c>
      <c r="J607" s="238">
        <v>4050</v>
      </c>
      <c r="K607" s="314">
        <v>4050</v>
      </c>
      <c r="L607" s="237">
        <v>4050</v>
      </c>
      <c r="M607" s="238">
        <v>4050</v>
      </c>
      <c r="N607" s="238">
        <v>4050</v>
      </c>
      <c r="O607" s="238">
        <v>4050</v>
      </c>
      <c r="P607" s="239">
        <v>4050</v>
      </c>
      <c r="Q607" s="240">
        <v>4050</v>
      </c>
      <c r="R607" s="238">
        <v>4050</v>
      </c>
      <c r="S607" s="238">
        <v>4050</v>
      </c>
      <c r="T607" s="238">
        <v>4050</v>
      </c>
      <c r="U607" s="314">
        <v>4050</v>
      </c>
      <c r="V607" s="421">
        <v>4050</v>
      </c>
      <c r="W607" s="328"/>
      <c r="X607" s="329"/>
      <c r="Y607" s="329"/>
    </row>
    <row r="608" spans="1:25" x14ac:dyDescent="0.2">
      <c r="A608" s="242" t="s">
        <v>6</v>
      </c>
      <c r="B608" s="243">
        <v>4827</v>
      </c>
      <c r="C608" s="244">
        <v>4864</v>
      </c>
      <c r="D608" s="244">
        <v>4946</v>
      </c>
      <c r="E608" s="244">
        <v>5124</v>
      </c>
      <c r="F608" s="245">
        <v>4800</v>
      </c>
      <c r="G608" s="246">
        <v>5150</v>
      </c>
      <c r="H608" s="244">
        <v>4847</v>
      </c>
      <c r="I608" s="244">
        <v>4734</v>
      </c>
      <c r="J608" s="244">
        <v>4855</v>
      </c>
      <c r="K608" s="287">
        <v>4941</v>
      </c>
      <c r="L608" s="243">
        <v>4734</v>
      </c>
      <c r="M608" s="244">
        <v>4607</v>
      </c>
      <c r="N608" s="244">
        <v>5343</v>
      </c>
      <c r="O608" s="244">
        <v>4893</v>
      </c>
      <c r="P608" s="245">
        <v>4524</v>
      </c>
      <c r="Q608" s="246">
        <v>4863</v>
      </c>
      <c r="R608" s="244">
        <v>4485</v>
      </c>
      <c r="S608" s="244">
        <v>4683</v>
      </c>
      <c r="T608" s="244">
        <v>4874</v>
      </c>
      <c r="U608" s="287">
        <v>4662</v>
      </c>
      <c r="V608" s="335">
        <v>4825</v>
      </c>
      <c r="W608" s="527"/>
      <c r="X608" s="329"/>
      <c r="Y608" s="329"/>
    </row>
    <row r="609" spans="1:25" x14ac:dyDescent="0.2">
      <c r="A609" s="231" t="s">
        <v>7</v>
      </c>
      <c r="B609" s="247">
        <v>80</v>
      </c>
      <c r="C609" s="248">
        <v>70</v>
      </c>
      <c r="D609" s="248">
        <v>63.9</v>
      </c>
      <c r="E609" s="248">
        <v>90</v>
      </c>
      <c r="F609" s="524">
        <v>76.7</v>
      </c>
      <c r="G609" s="250">
        <v>73.3</v>
      </c>
      <c r="H609" s="248">
        <v>74.2</v>
      </c>
      <c r="I609" s="248">
        <v>58.3</v>
      </c>
      <c r="J609" s="248">
        <v>80</v>
      </c>
      <c r="K609" s="288">
        <v>83.3</v>
      </c>
      <c r="L609" s="247">
        <v>86.7</v>
      </c>
      <c r="M609" s="248">
        <v>53.3</v>
      </c>
      <c r="N609" s="248">
        <v>81.8</v>
      </c>
      <c r="O609" s="248">
        <v>46.7</v>
      </c>
      <c r="P609" s="249">
        <v>50</v>
      </c>
      <c r="Q609" s="250">
        <v>66.7</v>
      </c>
      <c r="R609" s="248">
        <v>76.7</v>
      </c>
      <c r="S609" s="248">
        <v>63.6</v>
      </c>
      <c r="T609" s="248">
        <v>70</v>
      </c>
      <c r="U609" s="288">
        <v>63.3</v>
      </c>
      <c r="V609" s="251">
        <v>67.099999999999994</v>
      </c>
      <c r="W609" s="525"/>
      <c r="X609" s="877"/>
      <c r="Y609" s="877"/>
    </row>
    <row r="610" spans="1:25" x14ac:dyDescent="0.2">
      <c r="A610" s="231" t="s">
        <v>8</v>
      </c>
      <c r="B610" s="252">
        <v>7.5999999999999998E-2</v>
      </c>
      <c r="C610" s="253">
        <v>9.1999999999999998E-2</v>
      </c>
      <c r="D610" s="253">
        <v>0.17100000000000001</v>
      </c>
      <c r="E610" s="253">
        <v>0.06</v>
      </c>
      <c r="F610" s="254">
        <v>9.7000000000000003E-2</v>
      </c>
      <c r="G610" s="255">
        <v>8.5999999999999993E-2</v>
      </c>
      <c r="H610" s="253">
        <v>8.5000000000000006E-2</v>
      </c>
      <c r="I610" s="253">
        <v>0.13100000000000001</v>
      </c>
      <c r="J610" s="253">
        <v>7.1999999999999995E-2</v>
      </c>
      <c r="K610" s="290">
        <v>7.9000000000000001E-2</v>
      </c>
      <c r="L610" s="252">
        <v>8.4000000000000005E-2</v>
      </c>
      <c r="M610" s="253">
        <v>0.106</v>
      </c>
      <c r="N610" s="253">
        <v>8.8999999999999996E-2</v>
      </c>
      <c r="O610" s="253">
        <v>0.123</v>
      </c>
      <c r="P610" s="254">
        <v>0.125</v>
      </c>
      <c r="Q610" s="255">
        <v>9.0999999999999998E-2</v>
      </c>
      <c r="R610" s="253">
        <v>0.08</v>
      </c>
      <c r="S610" s="253">
        <v>0.11</v>
      </c>
      <c r="T610" s="253">
        <v>0.112</v>
      </c>
      <c r="U610" s="290">
        <v>9.7000000000000003E-2</v>
      </c>
      <c r="V610" s="256">
        <v>0.10199999999999999</v>
      </c>
      <c r="W610" s="526"/>
      <c r="X610" s="371"/>
      <c r="Y610" s="371"/>
    </row>
    <row r="611" spans="1:25" x14ac:dyDescent="0.2">
      <c r="A611" s="242" t="s">
        <v>1</v>
      </c>
      <c r="B611" s="257">
        <f>B608/B607*100-100</f>
        <v>19.18518518518519</v>
      </c>
      <c r="C611" s="258">
        <f t="shared" ref="C611:V611" si="242">C608/C607*100-100</f>
        <v>20.098765432098759</v>
      </c>
      <c r="D611" s="258">
        <f t="shared" si="242"/>
        <v>22.12345679012347</v>
      </c>
      <c r="E611" s="258">
        <f t="shared" si="242"/>
        <v>26.518518518518519</v>
      </c>
      <c r="F611" s="259">
        <f t="shared" si="242"/>
        <v>18.518518518518505</v>
      </c>
      <c r="G611" s="260">
        <f t="shared" si="242"/>
        <v>27.160493827160508</v>
      </c>
      <c r="H611" s="258">
        <f t="shared" si="242"/>
        <v>19.679012345679013</v>
      </c>
      <c r="I611" s="258">
        <f t="shared" si="242"/>
        <v>16.888888888888886</v>
      </c>
      <c r="J611" s="258">
        <f t="shared" si="242"/>
        <v>19.876543209876559</v>
      </c>
      <c r="K611" s="315">
        <f t="shared" si="242"/>
        <v>22</v>
      </c>
      <c r="L611" s="257">
        <f t="shared" si="242"/>
        <v>16.888888888888886</v>
      </c>
      <c r="M611" s="258">
        <f t="shared" si="242"/>
        <v>13.753086419753075</v>
      </c>
      <c r="N611" s="258">
        <f t="shared" si="242"/>
        <v>31.925925925925924</v>
      </c>
      <c r="O611" s="258">
        <f t="shared" si="242"/>
        <v>20.814814814814824</v>
      </c>
      <c r="P611" s="259">
        <f t="shared" si="242"/>
        <v>11.703703703703709</v>
      </c>
      <c r="Q611" s="260">
        <f t="shared" si="242"/>
        <v>20.074074074074062</v>
      </c>
      <c r="R611" s="258">
        <f t="shared" si="242"/>
        <v>10.740740740740733</v>
      </c>
      <c r="S611" s="258">
        <f t="shared" si="242"/>
        <v>15.629629629629633</v>
      </c>
      <c r="T611" s="258">
        <f t="shared" si="242"/>
        <v>20.34567901234567</v>
      </c>
      <c r="U611" s="315">
        <f t="shared" si="242"/>
        <v>15.111111111111114</v>
      </c>
      <c r="V611" s="333">
        <f t="shared" si="242"/>
        <v>19.135802469135797</v>
      </c>
      <c r="W611" s="1016"/>
      <c r="X611" s="371"/>
      <c r="Y611" s="371"/>
    </row>
    <row r="612" spans="1:25" ht="13.5" thickBot="1" x14ac:dyDescent="0.25">
      <c r="A612" s="261" t="s">
        <v>27</v>
      </c>
      <c r="B612" s="220">
        <f>B608-B594</f>
        <v>-59</v>
      </c>
      <c r="C612" s="221">
        <f t="shared" ref="C612:V612" si="243">C608-C594</f>
        <v>23</v>
      </c>
      <c r="D612" s="221">
        <f t="shared" si="243"/>
        <v>-49</v>
      </c>
      <c r="E612" s="221">
        <f t="shared" si="243"/>
        <v>170</v>
      </c>
      <c r="F612" s="860">
        <f t="shared" si="243"/>
        <v>-147</v>
      </c>
      <c r="G612" s="380">
        <f t="shared" si="243"/>
        <v>290</v>
      </c>
      <c r="H612" s="221">
        <f t="shared" si="243"/>
        <v>-54</v>
      </c>
      <c r="I612" s="221">
        <f t="shared" si="243"/>
        <v>-317</v>
      </c>
      <c r="J612" s="927">
        <f t="shared" si="243"/>
        <v>42</v>
      </c>
      <c r="K612" s="348">
        <f t="shared" si="243"/>
        <v>40</v>
      </c>
      <c r="L612" s="220">
        <f t="shared" si="243"/>
        <v>288</v>
      </c>
      <c r="M612" s="221">
        <f t="shared" si="243"/>
        <v>-221</v>
      </c>
      <c r="N612" s="221">
        <f t="shared" si="243"/>
        <v>414</v>
      </c>
      <c r="O612" s="221">
        <f t="shared" si="243"/>
        <v>315</v>
      </c>
      <c r="P612" s="226">
        <f t="shared" si="243"/>
        <v>-66</v>
      </c>
      <c r="Q612" s="380">
        <f t="shared" si="243"/>
        <v>-3</v>
      </c>
      <c r="R612" s="221">
        <f t="shared" si="243"/>
        <v>-186</v>
      </c>
      <c r="S612" s="927">
        <f t="shared" si="243"/>
        <v>267</v>
      </c>
      <c r="T612" s="221">
        <f t="shared" si="243"/>
        <v>58</v>
      </c>
      <c r="U612" s="348">
        <f t="shared" si="243"/>
        <v>72</v>
      </c>
      <c r="V612" s="265">
        <f t="shared" si="243"/>
        <v>39</v>
      </c>
      <c r="W612" s="526"/>
      <c r="X612" s="877"/>
      <c r="Y612" s="371"/>
    </row>
    <row r="613" spans="1:25" x14ac:dyDescent="0.2">
      <c r="A613" s="266" t="s">
        <v>51</v>
      </c>
      <c r="B613" s="362">
        <v>560</v>
      </c>
      <c r="C613" s="321">
        <v>574</v>
      </c>
      <c r="D613" s="321">
        <v>136</v>
      </c>
      <c r="E613" s="321">
        <v>578</v>
      </c>
      <c r="F613" s="530">
        <v>577</v>
      </c>
      <c r="G613" s="378">
        <v>570</v>
      </c>
      <c r="H613" s="268">
        <v>579</v>
      </c>
      <c r="I613" s="268">
        <v>138</v>
      </c>
      <c r="J613" s="268">
        <v>583</v>
      </c>
      <c r="K613" s="323">
        <v>577</v>
      </c>
      <c r="L613" s="267">
        <v>483</v>
      </c>
      <c r="M613" s="268">
        <v>482</v>
      </c>
      <c r="N613" s="268">
        <v>154</v>
      </c>
      <c r="O613" s="268">
        <v>486</v>
      </c>
      <c r="P613" s="269">
        <v>482</v>
      </c>
      <c r="Q613" s="378">
        <v>500</v>
      </c>
      <c r="R613" s="268">
        <v>509</v>
      </c>
      <c r="S613" s="268">
        <v>156</v>
      </c>
      <c r="T613" s="268">
        <v>509</v>
      </c>
      <c r="U613" s="323">
        <v>504</v>
      </c>
      <c r="V613" s="270">
        <f>SUM(B613:U613)</f>
        <v>9137</v>
      </c>
      <c r="W613" s="1016" t="s">
        <v>56</v>
      </c>
      <c r="X613" s="271">
        <f>V599-V613</f>
        <v>32</v>
      </c>
      <c r="Y613" s="292">
        <f>X613/V599</f>
        <v>3.4900207219980368E-3</v>
      </c>
    </row>
    <row r="614" spans="1:25" x14ac:dyDescent="0.2">
      <c r="A614" s="273" t="s">
        <v>28</v>
      </c>
      <c r="B614" s="218"/>
      <c r="C614" s="1018"/>
      <c r="D614" s="1018"/>
      <c r="E614" s="1018"/>
      <c r="F614" s="857"/>
      <c r="G614" s="379"/>
      <c r="H614" s="1018"/>
      <c r="I614" s="1018"/>
      <c r="J614" s="1018"/>
      <c r="K614" s="322"/>
      <c r="L614" s="218"/>
      <c r="M614" s="1018"/>
      <c r="N614" s="1018"/>
      <c r="O614" s="1018"/>
      <c r="P614" s="219"/>
      <c r="Q614" s="379"/>
      <c r="R614" s="1018"/>
      <c r="S614" s="1018"/>
      <c r="T614" s="1018"/>
      <c r="U614" s="322"/>
      <c r="V614" s="222"/>
      <c r="W614" s="1016" t="s">
        <v>57</v>
      </c>
      <c r="X614" s="880">
        <v>161.19</v>
      </c>
      <c r="Y614" s="878"/>
    </row>
    <row r="615" spans="1:25" ht="13.5" thickBot="1" x14ac:dyDescent="0.25">
      <c r="A615" s="274" t="s">
        <v>26</v>
      </c>
      <c r="B615" s="216">
        <f t="shared" ref="B615:U615" si="244">B614-B600</f>
        <v>0</v>
      </c>
      <c r="C615" s="217">
        <f t="shared" si="244"/>
        <v>0</v>
      </c>
      <c r="D615" s="217">
        <f t="shared" si="244"/>
        <v>0</v>
      </c>
      <c r="E615" s="217">
        <f t="shared" si="244"/>
        <v>0</v>
      </c>
      <c r="F615" s="410">
        <f t="shared" si="244"/>
        <v>0</v>
      </c>
      <c r="G615" s="483">
        <f t="shared" si="244"/>
        <v>0</v>
      </c>
      <c r="H615" s="217">
        <f t="shared" si="244"/>
        <v>0</v>
      </c>
      <c r="I615" s="217">
        <f t="shared" si="244"/>
        <v>0</v>
      </c>
      <c r="J615" s="217">
        <f t="shared" si="244"/>
        <v>0</v>
      </c>
      <c r="K615" s="416">
        <f t="shared" si="244"/>
        <v>0</v>
      </c>
      <c r="L615" s="216">
        <f t="shared" si="244"/>
        <v>0</v>
      </c>
      <c r="M615" s="217">
        <f t="shared" si="244"/>
        <v>0</v>
      </c>
      <c r="N615" s="217">
        <f t="shared" si="244"/>
        <v>0</v>
      </c>
      <c r="O615" s="217">
        <f t="shared" si="244"/>
        <v>0</v>
      </c>
      <c r="P615" s="410">
        <f t="shared" si="244"/>
        <v>0</v>
      </c>
      <c r="Q615" s="483">
        <f t="shared" si="244"/>
        <v>0</v>
      </c>
      <c r="R615" s="217">
        <f t="shared" si="244"/>
        <v>0</v>
      </c>
      <c r="S615" s="217">
        <f t="shared" si="244"/>
        <v>0</v>
      </c>
      <c r="T615" s="217">
        <f t="shared" si="244"/>
        <v>0</v>
      </c>
      <c r="U615" s="416">
        <f t="shared" si="244"/>
        <v>0</v>
      </c>
      <c r="V615" s="223"/>
      <c r="W615" s="1016" t="s">
        <v>57</v>
      </c>
      <c r="X615" s="880">
        <f>X614-X600</f>
        <v>-0.50999999999999091</v>
      </c>
      <c r="Y615" s="1016"/>
    </row>
    <row r="618" spans="1:25" ht="1.5" customHeight="1" x14ac:dyDescent="0.2"/>
    <row r="619" spans="1:25" hidden="1" x14ac:dyDescent="0.2">
      <c r="A619" s="1026" t="s">
        <v>362</v>
      </c>
      <c r="B619" s="1062" t="s">
        <v>53</v>
      </c>
      <c r="C619" s="1063"/>
      <c r="D619" s="1063"/>
      <c r="E619" s="1063"/>
      <c r="F619" s="1064"/>
      <c r="G619" s="1065" t="s">
        <v>140</v>
      </c>
      <c r="H619" s="1065"/>
      <c r="I619" s="1065"/>
      <c r="J619" s="1065"/>
      <c r="K619" s="1065"/>
      <c r="L619" s="1066" t="s">
        <v>63</v>
      </c>
      <c r="M619" s="1067"/>
      <c r="N619" s="1067"/>
      <c r="O619" s="1067"/>
      <c r="P619" s="1068"/>
      <c r="Q619" s="1065" t="s">
        <v>64</v>
      </c>
      <c r="R619" s="1065"/>
      <c r="S619" s="1065"/>
      <c r="T619" s="1065"/>
      <c r="U619" s="1065"/>
      <c r="V619" s="1024" t="s">
        <v>55</v>
      </c>
      <c r="W619" s="1023">
        <v>490</v>
      </c>
      <c r="X619" s="1023"/>
      <c r="Y619" s="1023"/>
    </row>
    <row r="620" spans="1:25" hidden="1" x14ac:dyDescent="0.2">
      <c r="A620" s="231" t="s">
        <v>54</v>
      </c>
      <c r="B620" s="324">
        <v>1</v>
      </c>
      <c r="C620" s="325">
        <v>2</v>
      </c>
      <c r="D620" s="325">
        <v>3</v>
      </c>
      <c r="E620" s="325">
        <v>4</v>
      </c>
      <c r="F620" s="859">
        <v>5</v>
      </c>
      <c r="G620" s="379">
        <v>1</v>
      </c>
      <c r="H620" s="1025">
        <v>2</v>
      </c>
      <c r="I620" s="1025">
        <v>3</v>
      </c>
      <c r="J620" s="1025">
        <v>4</v>
      </c>
      <c r="K620" s="322">
        <v>5</v>
      </c>
      <c r="L620" s="218">
        <v>1</v>
      </c>
      <c r="M620" s="1025">
        <v>2</v>
      </c>
      <c r="N620" s="1025">
        <v>3</v>
      </c>
      <c r="O620" s="1025">
        <v>4</v>
      </c>
      <c r="P620" s="219">
        <v>5</v>
      </c>
      <c r="Q620" s="379">
        <v>1</v>
      </c>
      <c r="R620" s="1025">
        <v>2</v>
      </c>
      <c r="S620" s="1025">
        <v>3</v>
      </c>
      <c r="T620" s="1025">
        <v>4</v>
      </c>
      <c r="U620" s="322">
        <v>5</v>
      </c>
      <c r="V620" s="344"/>
      <c r="W620" s="1023"/>
      <c r="X620" s="1023"/>
      <c r="Y620" s="1023"/>
    </row>
    <row r="621" spans="1:25" x14ac:dyDescent="0.2">
      <c r="A621" s="236" t="s">
        <v>3</v>
      </c>
      <c r="B621" s="237">
        <v>4086</v>
      </c>
      <c r="C621" s="238">
        <v>4086</v>
      </c>
      <c r="D621" s="238">
        <v>4086</v>
      </c>
      <c r="E621" s="238">
        <v>4086</v>
      </c>
      <c r="F621" s="858">
        <v>4086</v>
      </c>
      <c r="G621" s="240">
        <v>4086</v>
      </c>
      <c r="H621" s="238">
        <v>4086</v>
      </c>
      <c r="I621" s="238">
        <v>4086</v>
      </c>
      <c r="J621" s="238">
        <v>4086</v>
      </c>
      <c r="K621" s="314">
        <v>4086</v>
      </c>
      <c r="L621" s="237">
        <v>4086</v>
      </c>
      <c r="M621" s="238">
        <v>4086</v>
      </c>
      <c r="N621" s="238">
        <v>4086</v>
      </c>
      <c r="O621" s="238">
        <v>4086</v>
      </c>
      <c r="P621" s="239">
        <v>4086</v>
      </c>
      <c r="Q621" s="240">
        <v>4086</v>
      </c>
      <c r="R621" s="238">
        <v>4086</v>
      </c>
      <c r="S621" s="238">
        <v>4086</v>
      </c>
      <c r="T621" s="238">
        <v>4086</v>
      </c>
      <c r="U621" s="314">
        <v>4086</v>
      </c>
      <c r="V621" s="421">
        <v>4086</v>
      </c>
      <c r="W621" s="328"/>
      <c r="X621" s="329"/>
      <c r="Y621" s="329"/>
    </row>
    <row r="622" spans="1:25" x14ac:dyDescent="0.2">
      <c r="A622" s="242" t="s">
        <v>6</v>
      </c>
      <c r="B622" s="243">
        <v>5010</v>
      </c>
      <c r="C622" s="244">
        <v>5109</v>
      </c>
      <c r="D622" s="244">
        <v>5253</v>
      </c>
      <c r="E622" s="244">
        <v>5169</v>
      </c>
      <c r="F622" s="245">
        <v>4999</v>
      </c>
      <c r="G622" s="246">
        <v>5361</v>
      </c>
      <c r="H622" s="244">
        <v>5124</v>
      </c>
      <c r="I622" s="244">
        <v>5153</v>
      </c>
      <c r="J622" s="244">
        <v>5231</v>
      </c>
      <c r="K622" s="287">
        <v>4973</v>
      </c>
      <c r="L622" s="243">
        <v>4922</v>
      </c>
      <c r="M622" s="244">
        <v>4830</v>
      </c>
      <c r="N622" s="244">
        <v>5157</v>
      </c>
      <c r="O622" s="244">
        <v>4604</v>
      </c>
      <c r="P622" s="245">
        <v>4710</v>
      </c>
      <c r="Q622" s="246">
        <v>5077</v>
      </c>
      <c r="R622" s="244">
        <v>4704</v>
      </c>
      <c r="S622" s="244">
        <v>4798</v>
      </c>
      <c r="T622" s="244">
        <v>4931</v>
      </c>
      <c r="U622" s="287">
        <v>4828</v>
      </c>
      <c r="V622" s="335">
        <v>4983</v>
      </c>
      <c r="W622" s="527"/>
      <c r="X622" s="329"/>
      <c r="Y622" s="329"/>
    </row>
    <row r="623" spans="1:25" x14ac:dyDescent="0.2">
      <c r="A623" s="231" t="s">
        <v>7</v>
      </c>
      <c r="B623" s="247">
        <v>67.900000000000006</v>
      </c>
      <c r="C623" s="248">
        <v>82.1</v>
      </c>
      <c r="D623" s="248">
        <v>70</v>
      </c>
      <c r="E623" s="248">
        <v>71.400000000000006</v>
      </c>
      <c r="F623" s="524">
        <v>57.1</v>
      </c>
      <c r="G623" s="250">
        <v>92.9</v>
      </c>
      <c r="H623" s="248">
        <v>75</v>
      </c>
      <c r="I623" s="248">
        <v>70</v>
      </c>
      <c r="J623" s="248">
        <v>71.400000000000006</v>
      </c>
      <c r="K623" s="288">
        <v>76.7</v>
      </c>
      <c r="L623" s="247">
        <v>67.900000000000006</v>
      </c>
      <c r="M623" s="248">
        <v>71.400000000000006</v>
      </c>
      <c r="N623" s="248">
        <v>80</v>
      </c>
      <c r="O623" s="248">
        <v>53.6</v>
      </c>
      <c r="P623" s="249">
        <v>60.7</v>
      </c>
      <c r="Q623" s="250">
        <v>67.900000000000006</v>
      </c>
      <c r="R623" s="248">
        <v>60.7</v>
      </c>
      <c r="S623" s="248">
        <v>40</v>
      </c>
      <c r="T623" s="248">
        <v>64.3</v>
      </c>
      <c r="U623" s="288">
        <v>82.1</v>
      </c>
      <c r="V623" s="251">
        <v>66.099999999999994</v>
      </c>
      <c r="W623" s="525"/>
      <c r="X623" s="877"/>
      <c r="Y623" s="877"/>
    </row>
    <row r="624" spans="1:25" x14ac:dyDescent="0.2">
      <c r="A624" s="231" t="s">
        <v>8</v>
      </c>
      <c r="B624" s="252">
        <v>0.106</v>
      </c>
      <c r="C624" s="253">
        <v>9.7000000000000003E-2</v>
      </c>
      <c r="D624" s="253">
        <v>0.106</v>
      </c>
      <c r="E624" s="253">
        <v>9.1999999999999998E-2</v>
      </c>
      <c r="F624" s="254">
        <v>0.10199999999999999</v>
      </c>
      <c r="G624" s="255">
        <v>6.9000000000000006E-2</v>
      </c>
      <c r="H624" s="253">
        <v>9.1999999999999998E-2</v>
      </c>
      <c r="I624" s="253">
        <v>8.7999999999999995E-2</v>
      </c>
      <c r="J624" s="253">
        <v>9.7000000000000003E-2</v>
      </c>
      <c r="K624" s="290">
        <v>9.1999999999999998E-2</v>
      </c>
      <c r="L624" s="252">
        <v>8.6999999999999994E-2</v>
      </c>
      <c r="M624" s="253">
        <v>9.9000000000000005E-2</v>
      </c>
      <c r="N624" s="253">
        <v>9.7000000000000003E-2</v>
      </c>
      <c r="O624" s="253">
        <v>0.121</v>
      </c>
      <c r="P624" s="254">
        <v>0.11</v>
      </c>
      <c r="Q624" s="255">
        <v>0.1</v>
      </c>
      <c r="R624" s="253">
        <v>0.1</v>
      </c>
      <c r="S624" s="253">
        <v>0.14000000000000001</v>
      </c>
      <c r="T624" s="253">
        <v>9.6000000000000002E-2</v>
      </c>
      <c r="U624" s="290">
        <v>7.9000000000000001E-2</v>
      </c>
      <c r="V624" s="256">
        <v>0.104</v>
      </c>
      <c r="W624" s="526"/>
      <c r="X624" s="371"/>
      <c r="Y624" s="371"/>
    </row>
    <row r="625" spans="1:25" x14ac:dyDescent="0.2">
      <c r="A625" s="242" t="s">
        <v>1</v>
      </c>
      <c r="B625" s="257">
        <f>B622/B621*100-100</f>
        <v>22.613803230543311</v>
      </c>
      <c r="C625" s="258">
        <f t="shared" ref="C625:V625" si="245">C622/C621*100-100</f>
        <v>25.036710719530106</v>
      </c>
      <c r="D625" s="258">
        <f t="shared" si="245"/>
        <v>28.560939794419994</v>
      </c>
      <c r="E625" s="258">
        <f t="shared" si="245"/>
        <v>26.505139500734202</v>
      </c>
      <c r="F625" s="259">
        <f t="shared" si="245"/>
        <v>22.344591287322558</v>
      </c>
      <c r="G625" s="260">
        <f t="shared" si="245"/>
        <v>31.204111600587368</v>
      </c>
      <c r="H625" s="258">
        <f t="shared" si="245"/>
        <v>25.403817914831123</v>
      </c>
      <c r="I625" s="258">
        <f t="shared" si="245"/>
        <v>26.113558492413119</v>
      </c>
      <c r="J625" s="258">
        <f t="shared" si="245"/>
        <v>28.022515907978459</v>
      </c>
      <c r="K625" s="315">
        <f t="shared" si="245"/>
        <v>21.708272148800773</v>
      </c>
      <c r="L625" s="257">
        <f t="shared" si="245"/>
        <v>20.460107684777284</v>
      </c>
      <c r="M625" s="258">
        <f t="shared" si="245"/>
        <v>18.208516886930994</v>
      </c>
      <c r="N625" s="258">
        <f t="shared" si="245"/>
        <v>26.211453744493383</v>
      </c>
      <c r="O625" s="258">
        <f t="shared" si="245"/>
        <v>12.677435144395503</v>
      </c>
      <c r="P625" s="259">
        <f t="shared" si="245"/>
        <v>15.271659324522773</v>
      </c>
      <c r="Q625" s="260">
        <f t="shared" si="245"/>
        <v>24.253548702887912</v>
      </c>
      <c r="R625" s="258">
        <f t="shared" si="245"/>
        <v>15.124816446402349</v>
      </c>
      <c r="S625" s="258">
        <f t="shared" si="245"/>
        <v>17.4253548702888</v>
      </c>
      <c r="T625" s="258">
        <f t="shared" si="245"/>
        <v>20.68037200195792</v>
      </c>
      <c r="U625" s="315">
        <f t="shared" si="245"/>
        <v>18.159569260890834</v>
      </c>
      <c r="V625" s="333">
        <f t="shared" si="245"/>
        <v>21.953010279001475</v>
      </c>
      <c r="W625" s="1023"/>
      <c r="X625" s="371"/>
      <c r="Y625" s="371"/>
    </row>
    <row r="626" spans="1:25" ht="13.5" thickBot="1" x14ac:dyDescent="0.25">
      <c r="A626" s="261" t="s">
        <v>27</v>
      </c>
      <c r="B626" s="220">
        <f>B622-B608</f>
        <v>183</v>
      </c>
      <c r="C626" s="221">
        <f t="shared" ref="C626:V626" si="246">C622-C608</f>
        <v>245</v>
      </c>
      <c r="D626" s="221">
        <f t="shared" si="246"/>
        <v>307</v>
      </c>
      <c r="E626" s="221">
        <f t="shared" si="246"/>
        <v>45</v>
      </c>
      <c r="F626" s="860">
        <f t="shared" si="246"/>
        <v>199</v>
      </c>
      <c r="G626" s="380">
        <f t="shared" si="246"/>
        <v>211</v>
      </c>
      <c r="H626" s="221">
        <f t="shared" si="246"/>
        <v>277</v>
      </c>
      <c r="I626" s="221">
        <f t="shared" si="246"/>
        <v>419</v>
      </c>
      <c r="J626" s="927">
        <f t="shared" si="246"/>
        <v>376</v>
      </c>
      <c r="K626" s="348">
        <f t="shared" si="246"/>
        <v>32</v>
      </c>
      <c r="L626" s="220">
        <f t="shared" si="246"/>
        <v>188</v>
      </c>
      <c r="M626" s="221">
        <f t="shared" si="246"/>
        <v>223</v>
      </c>
      <c r="N626" s="221">
        <f t="shared" si="246"/>
        <v>-186</v>
      </c>
      <c r="O626" s="221">
        <f t="shared" si="246"/>
        <v>-289</v>
      </c>
      <c r="P626" s="226">
        <f t="shared" si="246"/>
        <v>186</v>
      </c>
      <c r="Q626" s="380">
        <f t="shared" si="246"/>
        <v>214</v>
      </c>
      <c r="R626" s="221">
        <f t="shared" si="246"/>
        <v>219</v>
      </c>
      <c r="S626" s="927">
        <f t="shared" si="246"/>
        <v>115</v>
      </c>
      <c r="T626" s="221">
        <f t="shared" si="246"/>
        <v>57</v>
      </c>
      <c r="U626" s="348">
        <f t="shared" si="246"/>
        <v>166</v>
      </c>
      <c r="V626" s="265">
        <f t="shared" si="246"/>
        <v>158</v>
      </c>
      <c r="W626" s="526"/>
      <c r="X626" s="877"/>
      <c r="Y626" s="371"/>
    </row>
    <row r="627" spans="1:25" x14ac:dyDescent="0.2">
      <c r="A627" s="266" t="s">
        <v>51</v>
      </c>
      <c r="B627" s="362">
        <v>555</v>
      </c>
      <c r="C627" s="321">
        <v>571</v>
      </c>
      <c r="D627" s="321">
        <v>133</v>
      </c>
      <c r="E627" s="321">
        <v>573</v>
      </c>
      <c r="F627" s="530">
        <v>573</v>
      </c>
      <c r="G627" s="378">
        <v>565</v>
      </c>
      <c r="H627" s="268">
        <v>577</v>
      </c>
      <c r="I627" s="268">
        <v>133</v>
      </c>
      <c r="J627" s="268">
        <v>577</v>
      </c>
      <c r="K627" s="323">
        <v>572</v>
      </c>
      <c r="L627" s="267">
        <v>481</v>
      </c>
      <c r="M627" s="268">
        <v>481</v>
      </c>
      <c r="N627" s="268">
        <v>145</v>
      </c>
      <c r="O627" s="268">
        <v>486</v>
      </c>
      <c r="P627" s="269">
        <v>482</v>
      </c>
      <c r="Q627" s="378">
        <v>498</v>
      </c>
      <c r="R627" s="268">
        <v>509</v>
      </c>
      <c r="S627" s="268">
        <v>145</v>
      </c>
      <c r="T627" s="268">
        <v>508</v>
      </c>
      <c r="U627" s="323">
        <v>504</v>
      </c>
      <c r="V627" s="270">
        <f>SUM(B627:U627)</f>
        <v>9068</v>
      </c>
      <c r="W627" s="1023" t="s">
        <v>56</v>
      </c>
      <c r="X627" s="271">
        <f>V613-V627</f>
        <v>69</v>
      </c>
      <c r="Y627" s="292">
        <f>X627/V613</f>
        <v>7.5517128160227645E-3</v>
      </c>
    </row>
    <row r="628" spans="1:25" x14ac:dyDescent="0.2">
      <c r="A628" s="273" t="s">
        <v>28</v>
      </c>
      <c r="B628" s="218"/>
      <c r="C628" s="1025"/>
      <c r="D628" s="1025"/>
      <c r="E628" s="1025"/>
      <c r="F628" s="857"/>
      <c r="G628" s="379"/>
      <c r="H628" s="1025"/>
      <c r="I628" s="1025"/>
      <c r="J628" s="1025"/>
      <c r="K628" s="322"/>
      <c r="L628" s="218"/>
      <c r="M628" s="1025"/>
      <c r="N628" s="1025"/>
      <c r="O628" s="1025"/>
      <c r="P628" s="219"/>
      <c r="Q628" s="379"/>
      <c r="R628" s="1025"/>
      <c r="S628" s="1025"/>
      <c r="T628" s="1025"/>
      <c r="U628" s="322"/>
      <c r="V628" s="222"/>
      <c r="W628" s="1023" t="s">
        <v>57</v>
      </c>
      <c r="X628" s="880">
        <v>161.30000000000001</v>
      </c>
      <c r="Y628" s="878"/>
    </row>
    <row r="629" spans="1:25" ht="13.5" thickBot="1" x14ac:dyDescent="0.25">
      <c r="A629" s="274" t="s">
        <v>26</v>
      </c>
      <c r="B629" s="216">
        <f t="shared" ref="B629:U629" si="247">B628-B614</f>
        <v>0</v>
      </c>
      <c r="C629" s="217">
        <f t="shared" si="247"/>
        <v>0</v>
      </c>
      <c r="D629" s="217">
        <f t="shared" si="247"/>
        <v>0</v>
      </c>
      <c r="E629" s="217">
        <f t="shared" si="247"/>
        <v>0</v>
      </c>
      <c r="F629" s="410">
        <f t="shared" si="247"/>
        <v>0</v>
      </c>
      <c r="G629" s="483">
        <f t="shared" si="247"/>
        <v>0</v>
      </c>
      <c r="H629" s="217">
        <f t="shared" si="247"/>
        <v>0</v>
      </c>
      <c r="I629" s="217">
        <f t="shared" si="247"/>
        <v>0</v>
      </c>
      <c r="J629" s="217">
        <f t="shared" si="247"/>
        <v>0</v>
      </c>
      <c r="K629" s="416">
        <f t="shared" si="247"/>
        <v>0</v>
      </c>
      <c r="L629" s="216">
        <f t="shared" si="247"/>
        <v>0</v>
      </c>
      <c r="M629" s="217">
        <f t="shared" si="247"/>
        <v>0</v>
      </c>
      <c r="N629" s="217">
        <f t="shared" si="247"/>
        <v>0</v>
      </c>
      <c r="O629" s="217">
        <f t="shared" si="247"/>
        <v>0</v>
      </c>
      <c r="P629" s="410">
        <f t="shared" si="247"/>
        <v>0</v>
      </c>
      <c r="Q629" s="483">
        <f t="shared" si="247"/>
        <v>0</v>
      </c>
      <c r="R629" s="217">
        <f t="shared" si="247"/>
        <v>0</v>
      </c>
      <c r="S629" s="217">
        <f t="shared" si="247"/>
        <v>0</v>
      </c>
      <c r="T629" s="217">
        <f t="shared" si="247"/>
        <v>0</v>
      </c>
      <c r="U629" s="416">
        <f t="shared" si="247"/>
        <v>0</v>
      </c>
      <c r="V629" s="223"/>
      <c r="W629" s="1023" t="s">
        <v>57</v>
      </c>
      <c r="X629" s="880">
        <f>X628-X614</f>
        <v>0.11000000000001364</v>
      </c>
      <c r="Y629" s="1023"/>
    </row>
    <row r="632" spans="1:25" ht="13.5" thickBot="1" x14ac:dyDescent="0.25"/>
    <row r="633" spans="1:25" ht="13.5" thickBot="1" x14ac:dyDescent="0.25">
      <c r="A633" s="1031" t="s">
        <v>364</v>
      </c>
      <c r="B633" s="1062" t="s">
        <v>53</v>
      </c>
      <c r="C633" s="1063"/>
      <c r="D633" s="1063"/>
      <c r="E633" s="1063"/>
      <c r="F633" s="1064"/>
      <c r="G633" s="1065" t="s">
        <v>140</v>
      </c>
      <c r="H633" s="1065"/>
      <c r="I633" s="1065"/>
      <c r="J633" s="1065"/>
      <c r="K633" s="1065"/>
      <c r="L633" s="1066" t="s">
        <v>63</v>
      </c>
      <c r="M633" s="1067"/>
      <c r="N633" s="1067"/>
      <c r="O633" s="1067"/>
      <c r="P633" s="1068"/>
      <c r="Q633" s="1065" t="s">
        <v>64</v>
      </c>
      <c r="R633" s="1065"/>
      <c r="S633" s="1065"/>
      <c r="T633" s="1065"/>
      <c r="U633" s="1065"/>
      <c r="V633" s="1030" t="s">
        <v>55</v>
      </c>
      <c r="W633" s="1028">
        <v>480</v>
      </c>
      <c r="X633" s="1028"/>
      <c r="Y633" s="1028"/>
    </row>
    <row r="634" spans="1:25" x14ac:dyDescent="0.2">
      <c r="A634" s="231" t="s">
        <v>54</v>
      </c>
      <c r="B634" s="324">
        <v>1</v>
      </c>
      <c r="C634" s="325">
        <v>2</v>
      </c>
      <c r="D634" s="325">
        <v>3</v>
      </c>
      <c r="E634" s="325">
        <v>4</v>
      </c>
      <c r="F634" s="859">
        <v>5</v>
      </c>
      <c r="G634" s="379">
        <v>1</v>
      </c>
      <c r="H634" s="1029">
        <v>2</v>
      </c>
      <c r="I634" s="1029">
        <v>3</v>
      </c>
      <c r="J634" s="1029">
        <v>4</v>
      </c>
      <c r="K634" s="322">
        <v>5</v>
      </c>
      <c r="L634" s="218">
        <v>1</v>
      </c>
      <c r="M634" s="1029">
        <v>2</v>
      </c>
      <c r="N634" s="1029">
        <v>3</v>
      </c>
      <c r="O634" s="1029">
        <v>4</v>
      </c>
      <c r="P634" s="219">
        <v>5</v>
      </c>
      <c r="Q634" s="379">
        <v>1</v>
      </c>
      <c r="R634" s="1029">
        <v>2</v>
      </c>
      <c r="S634" s="1029">
        <v>3</v>
      </c>
      <c r="T634" s="1029">
        <v>4</v>
      </c>
      <c r="U634" s="322">
        <v>5</v>
      </c>
      <c r="V634" s="344"/>
      <c r="W634" s="1028"/>
      <c r="X634" s="1028"/>
      <c r="Y634" s="1028"/>
    </row>
    <row r="635" spans="1:25" x14ac:dyDescent="0.2">
      <c r="A635" s="236" t="s">
        <v>3</v>
      </c>
      <c r="B635" s="237">
        <v>4122</v>
      </c>
      <c r="C635" s="238">
        <v>4122</v>
      </c>
      <c r="D635" s="238">
        <v>4122</v>
      </c>
      <c r="E635" s="238">
        <v>4122</v>
      </c>
      <c r="F635" s="858">
        <v>4122</v>
      </c>
      <c r="G635" s="240">
        <v>4122</v>
      </c>
      <c r="H635" s="238">
        <v>4122</v>
      </c>
      <c r="I635" s="238">
        <v>4122</v>
      </c>
      <c r="J635" s="238">
        <v>4122</v>
      </c>
      <c r="K635" s="314">
        <v>4122</v>
      </c>
      <c r="L635" s="237">
        <v>4122</v>
      </c>
      <c r="M635" s="238">
        <v>4122</v>
      </c>
      <c r="N635" s="238">
        <v>4122</v>
      </c>
      <c r="O635" s="238">
        <v>4122</v>
      </c>
      <c r="P635" s="239">
        <v>4122</v>
      </c>
      <c r="Q635" s="240">
        <v>4122</v>
      </c>
      <c r="R635" s="238">
        <v>4122</v>
      </c>
      <c r="S635" s="238">
        <v>4122</v>
      </c>
      <c r="T635" s="238">
        <v>4122</v>
      </c>
      <c r="U635" s="314">
        <v>4122</v>
      </c>
      <c r="V635" s="421">
        <v>4122</v>
      </c>
      <c r="W635" s="328"/>
      <c r="X635" s="329"/>
      <c r="Y635" s="329"/>
    </row>
    <row r="636" spans="1:25" x14ac:dyDescent="0.2">
      <c r="A636" s="242" t="s">
        <v>6</v>
      </c>
      <c r="B636" s="243">
        <v>5120</v>
      </c>
      <c r="C636" s="244">
        <v>5104</v>
      </c>
      <c r="D636" s="244">
        <v>5103</v>
      </c>
      <c r="E636" s="244">
        <v>5134</v>
      </c>
      <c r="F636" s="245">
        <v>5106</v>
      </c>
      <c r="G636" s="246">
        <v>5279</v>
      </c>
      <c r="H636" s="244">
        <v>5258</v>
      </c>
      <c r="I636" s="244">
        <v>5305</v>
      </c>
      <c r="J636" s="244">
        <v>5040</v>
      </c>
      <c r="K636" s="287">
        <v>5261</v>
      </c>
      <c r="L636" s="243">
        <v>4985</v>
      </c>
      <c r="M636" s="244">
        <v>4943</v>
      </c>
      <c r="N636" s="244">
        <v>4798</v>
      </c>
      <c r="O636" s="244">
        <v>4717</v>
      </c>
      <c r="P636" s="245">
        <v>4782</v>
      </c>
      <c r="Q636" s="246">
        <v>5131</v>
      </c>
      <c r="R636" s="244">
        <v>4627</v>
      </c>
      <c r="S636" s="244">
        <v>4946</v>
      </c>
      <c r="T636" s="244">
        <v>4985</v>
      </c>
      <c r="U636" s="287">
        <v>4741</v>
      </c>
      <c r="V636" s="335">
        <v>5018</v>
      </c>
      <c r="W636" s="527"/>
      <c r="X636" s="329"/>
      <c r="Y636" s="329"/>
    </row>
    <row r="637" spans="1:25" x14ac:dyDescent="0.2">
      <c r="A637" s="231" t="s">
        <v>7</v>
      </c>
      <c r="B637" s="247">
        <v>75</v>
      </c>
      <c r="C637" s="248">
        <v>78.599999999999994</v>
      </c>
      <c r="D637" s="248">
        <v>70</v>
      </c>
      <c r="E637" s="248">
        <v>82.1</v>
      </c>
      <c r="F637" s="524">
        <v>64.3</v>
      </c>
      <c r="G637" s="250">
        <v>75</v>
      </c>
      <c r="H637" s="248">
        <v>67.900000000000006</v>
      </c>
      <c r="I637" s="248">
        <v>70</v>
      </c>
      <c r="J637" s="248">
        <v>71.400000000000006</v>
      </c>
      <c r="K637" s="288">
        <v>67.900000000000006</v>
      </c>
      <c r="L637" s="247">
        <v>59.3</v>
      </c>
      <c r="M637" s="248">
        <v>70.400000000000006</v>
      </c>
      <c r="N637" s="248">
        <v>60</v>
      </c>
      <c r="O637" s="248">
        <v>59.3</v>
      </c>
      <c r="P637" s="249">
        <v>55.6</v>
      </c>
      <c r="Q637" s="250">
        <v>66.7</v>
      </c>
      <c r="R637" s="248">
        <v>66.7</v>
      </c>
      <c r="S637" s="248">
        <v>70</v>
      </c>
      <c r="T637" s="248">
        <v>55.6</v>
      </c>
      <c r="U637" s="288">
        <v>77.8</v>
      </c>
      <c r="V637" s="251">
        <v>63.5</v>
      </c>
      <c r="W637" s="525"/>
      <c r="X637" s="877"/>
      <c r="Y637" s="877"/>
    </row>
    <row r="638" spans="1:25" x14ac:dyDescent="0.2">
      <c r="A638" s="231" t="s">
        <v>8</v>
      </c>
      <c r="B638" s="252">
        <v>9.4E-2</v>
      </c>
      <c r="C638" s="253">
        <v>8.5000000000000006E-2</v>
      </c>
      <c r="D638" s="253">
        <v>0.13400000000000001</v>
      </c>
      <c r="E638" s="253">
        <v>8.2000000000000003E-2</v>
      </c>
      <c r="F638" s="254">
        <v>9.6000000000000002E-2</v>
      </c>
      <c r="G638" s="255">
        <v>8.2000000000000003E-2</v>
      </c>
      <c r="H638" s="253">
        <v>0.10299999999999999</v>
      </c>
      <c r="I638" s="253">
        <v>8.5999999999999993E-2</v>
      </c>
      <c r="J638" s="253">
        <v>9.9000000000000005E-2</v>
      </c>
      <c r="K638" s="290">
        <v>9.8000000000000004E-2</v>
      </c>
      <c r="L638" s="252">
        <v>0.112</v>
      </c>
      <c r="M638" s="253">
        <v>0.12</v>
      </c>
      <c r="N638" s="253">
        <v>0.111</v>
      </c>
      <c r="O638" s="253">
        <v>0.111</v>
      </c>
      <c r="P638" s="254">
        <v>0.114</v>
      </c>
      <c r="Q638" s="255">
        <v>0.10100000000000001</v>
      </c>
      <c r="R638" s="253">
        <v>9.4E-2</v>
      </c>
      <c r="S638" s="253">
        <v>0.109</v>
      </c>
      <c r="T638" s="253">
        <v>0.113</v>
      </c>
      <c r="U638" s="290">
        <v>9.1999999999999998E-2</v>
      </c>
      <c r="V638" s="256">
        <v>0.106</v>
      </c>
      <c r="W638" s="526"/>
      <c r="X638" s="371"/>
      <c r="Y638" s="371"/>
    </row>
    <row r="639" spans="1:25" x14ac:dyDescent="0.2">
      <c r="A639" s="242" t="s">
        <v>1</v>
      </c>
      <c r="B639" s="257">
        <f>B636/B635*100-100</f>
        <v>24.211547792333803</v>
      </c>
      <c r="C639" s="258">
        <f t="shared" ref="C639:V639" si="248">C636/C635*100-100</f>
        <v>23.82338670548279</v>
      </c>
      <c r="D639" s="258">
        <f t="shared" si="248"/>
        <v>23.799126637554593</v>
      </c>
      <c r="E639" s="258">
        <f t="shared" si="248"/>
        <v>24.551188743328495</v>
      </c>
      <c r="F639" s="259">
        <f t="shared" si="248"/>
        <v>23.871906841339154</v>
      </c>
      <c r="G639" s="260">
        <f t="shared" si="248"/>
        <v>28.068898592916071</v>
      </c>
      <c r="H639" s="258">
        <f t="shared" si="248"/>
        <v>27.559437166424061</v>
      </c>
      <c r="I639" s="258">
        <f t="shared" si="248"/>
        <v>28.699660359049005</v>
      </c>
      <c r="J639" s="258">
        <f t="shared" si="248"/>
        <v>22.270742358078593</v>
      </c>
      <c r="K639" s="315">
        <f t="shared" si="248"/>
        <v>27.63221737020865</v>
      </c>
      <c r="L639" s="257">
        <f t="shared" si="248"/>
        <v>20.936438622028135</v>
      </c>
      <c r="M639" s="258">
        <f t="shared" si="248"/>
        <v>19.917515769044144</v>
      </c>
      <c r="N639" s="258">
        <f t="shared" si="248"/>
        <v>16.399805919456583</v>
      </c>
      <c r="O639" s="258">
        <f t="shared" si="248"/>
        <v>14.434740417273176</v>
      </c>
      <c r="P639" s="259">
        <f t="shared" si="248"/>
        <v>16.011644832605526</v>
      </c>
      <c r="Q639" s="260">
        <f t="shared" si="248"/>
        <v>24.478408539543906</v>
      </c>
      <c r="R639" s="258">
        <f t="shared" si="248"/>
        <v>12.251334303736058</v>
      </c>
      <c r="S639" s="258">
        <f t="shared" si="248"/>
        <v>19.990295972828733</v>
      </c>
      <c r="T639" s="258">
        <f t="shared" si="248"/>
        <v>20.936438622028135</v>
      </c>
      <c r="U639" s="315">
        <f t="shared" si="248"/>
        <v>15.016982047549732</v>
      </c>
      <c r="V639" s="333">
        <f t="shared" si="248"/>
        <v>21.737020863658401</v>
      </c>
      <c r="W639" s="1028"/>
      <c r="X639" s="371"/>
      <c r="Y639" s="371"/>
    </row>
    <row r="640" spans="1:25" ht="13.5" thickBot="1" x14ac:dyDescent="0.25">
      <c r="A640" s="261" t="s">
        <v>27</v>
      </c>
      <c r="B640" s="220">
        <f>B636-B622</f>
        <v>110</v>
      </c>
      <c r="C640" s="221">
        <f t="shared" ref="C640:V640" si="249">C636-C622</f>
        <v>-5</v>
      </c>
      <c r="D640" s="221">
        <f t="shared" si="249"/>
        <v>-150</v>
      </c>
      <c r="E640" s="221">
        <f t="shared" si="249"/>
        <v>-35</v>
      </c>
      <c r="F640" s="860">
        <f t="shared" si="249"/>
        <v>107</v>
      </c>
      <c r="G640" s="380">
        <f t="shared" si="249"/>
        <v>-82</v>
      </c>
      <c r="H640" s="221">
        <f t="shared" si="249"/>
        <v>134</v>
      </c>
      <c r="I640" s="221">
        <f t="shared" si="249"/>
        <v>152</v>
      </c>
      <c r="J640" s="927">
        <f t="shared" si="249"/>
        <v>-191</v>
      </c>
      <c r="K640" s="348">
        <f t="shared" si="249"/>
        <v>288</v>
      </c>
      <c r="L640" s="220">
        <f t="shared" si="249"/>
        <v>63</v>
      </c>
      <c r="M640" s="221">
        <f t="shared" si="249"/>
        <v>113</v>
      </c>
      <c r="N640" s="221">
        <f t="shared" si="249"/>
        <v>-359</v>
      </c>
      <c r="O640" s="221">
        <f t="shared" si="249"/>
        <v>113</v>
      </c>
      <c r="P640" s="226">
        <f t="shared" si="249"/>
        <v>72</v>
      </c>
      <c r="Q640" s="380">
        <f t="shared" si="249"/>
        <v>54</v>
      </c>
      <c r="R640" s="221">
        <f t="shared" si="249"/>
        <v>-77</v>
      </c>
      <c r="S640" s="927">
        <f t="shared" si="249"/>
        <v>148</v>
      </c>
      <c r="T640" s="221">
        <f t="shared" si="249"/>
        <v>54</v>
      </c>
      <c r="U640" s="348">
        <f t="shared" si="249"/>
        <v>-87</v>
      </c>
      <c r="V640" s="265">
        <f t="shared" si="249"/>
        <v>35</v>
      </c>
      <c r="W640" s="526"/>
      <c r="X640" s="877"/>
      <c r="Y640" s="371"/>
    </row>
    <row r="641" spans="1:25" x14ac:dyDescent="0.2">
      <c r="A641" s="266" t="s">
        <v>51</v>
      </c>
      <c r="B641" s="362">
        <v>549</v>
      </c>
      <c r="C641" s="321">
        <v>571</v>
      </c>
      <c r="D641" s="321">
        <v>119</v>
      </c>
      <c r="E641" s="321">
        <v>571</v>
      </c>
      <c r="F641" s="530">
        <v>571</v>
      </c>
      <c r="G641" s="378">
        <v>560</v>
      </c>
      <c r="H641" s="268">
        <v>572</v>
      </c>
      <c r="I641" s="268">
        <v>123</v>
      </c>
      <c r="J641" s="268">
        <v>573</v>
      </c>
      <c r="K641" s="323">
        <v>571</v>
      </c>
      <c r="L641" s="267">
        <v>481</v>
      </c>
      <c r="M641" s="268">
        <v>480</v>
      </c>
      <c r="N641" s="268">
        <v>139</v>
      </c>
      <c r="O641" s="268">
        <v>483</v>
      </c>
      <c r="P641" s="269">
        <v>481</v>
      </c>
      <c r="Q641" s="378">
        <v>495</v>
      </c>
      <c r="R641" s="268">
        <v>509</v>
      </c>
      <c r="S641" s="268">
        <v>141</v>
      </c>
      <c r="T641" s="268">
        <v>506</v>
      </c>
      <c r="U641" s="323">
        <v>504</v>
      </c>
      <c r="V641" s="270">
        <f>SUM(B641:U641)</f>
        <v>8999</v>
      </c>
      <c r="W641" s="1028" t="s">
        <v>56</v>
      </c>
      <c r="X641" s="271">
        <f>V627-V641</f>
        <v>69</v>
      </c>
      <c r="Y641" s="292">
        <f>X641/V627</f>
        <v>7.6091751213056905E-3</v>
      </c>
    </row>
    <row r="642" spans="1:25" x14ac:dyDescent="0.2">
      <c r="A642" s="273" t="s">
        <v>28</v>
      </c>
      <c r="B642" s="218"/>
      <c r="C642" s="1029"/>
      <c r="D642" s="1029"/>
      <c r="E642" s="1029"/>
      <c r="F642" s="857"/>
      <c r="G642" s="379"/>
      <c r="H642" s="1029"/>
      <c r="I642" s="1029"/>
      <c r="J642" s="1029"/>
      <c r="K642" s="322"/>
      <c r="L642" s="218"/>
      <c r="M642" s="1029"/>
      <c r="N642" s="1029"/>
      <c r="O642" s="1029"/>
      <c r="P642" s="219"/>
      <c r="Q642" s="379"/>
      <c r="R642" s="1029"/>
      <c r="S642" s="1029"/>
      <c r="T642" s="1029"/>
      <c r="U642" s="322"/>
      <c r="V642" s="222"/>
      <c r="W642" s="1028" t="s">
        <v>57</v>
      </c>
      <c r="X642" s="880">
        <v>160.07</v>
      </c>
      <c r="Y642" s="878"/>
    </row>
    <row r="643" spans="1:25" ht="13.5" thickBot="1" x14ac:dyDescent="0.25">
      <c r="A643" s="274" t="s">
        <v>26</v>
      </c>
      <c r="B643" s="216">
        <f t="shared" ref="B643:U643" si="250">B642-B628</f>
        <v>0</v>
      </c>
      <c r="C643" s="217">
        <f t="shared" si="250"/>
        <v>0</v>
      </c>
      <c r="D643" s="217">
        <f t="shared" si="250"/>
        <v>0</v>
      </c>
      <c r="E643" s="217">
        <f t="shared" si="250"/>
        <v>0</v>
      </c>
      <c r="F643" s="410">
        <f t="shared" si="250"/>
        <v>0</v>
      </c>
      <c r="G643" s="483">
        <f t="shared" si="250"/>
        <v>0</v>
      </c>
      <c r="H643" s="217">
        <f t="shared" si="250"/>
        <v>0</v>
      </c>
      <c r="I643" s="217">
        <f t="shared" si="250"/>
        <v>0</v>
      </c>
      <c r="J643" s="217">
        <f t="shared" si="250"/>
        <v>0</v>
      </c>
      <c r="K643" s="416">
        <f t="shared" si="250"/>
        <v>0</v>
      </c>
      <c r="L643" s="216">
        <f t="shared" si="250"/>
        <v>0</v>
      </c>
      <c r="M643" s="217">
        <f t="shared" si="250"/>
        <v>0</v>
      </c>
      <c r="N643" s="217">
        <f t="shared" si="250"/>
        <v>0</v>
      </c>
      <c r="O643" s="217">
        <f t="shared" si="250"/>
        <v>0</v>
      </c>
      <c r="P643" s="410">
        <f t="shared" si="250"/>
        <v>0</v>
      </c>
      <c r="Q643" s="483">
        <f t="shared" si="250"/>
        <v>0</v>
      </c>
      <c r="R643" s="217">
        <f t="shared" si="250"/>
        <v>0</v>
      </c>
      <c r="S643" s="217">
        <f t="shared" si="250"/>
        <v>0</v>
      </c>
      <c r="T643" s="217">
        <f t="shared" si="250"/>
        <v>0</v>
      </c>
      <c r="U643" s="416">
        <f t="shared" si="250"/>
        <v>0</v>
      </c>
      <c r="V643" s="223"/>
      <c r="W643" s="1028" t="s">
        <v>57</v>
      </c>
      <c r="X643" s="880">
        <f>X642-X628</f>
        <v>-1.2300000000000182</v>
      </c>
      <c r="Y643" s="1028"/>
    </row>
    <row r="646" spans="1:25" ht="13.5" thickBot="1" x14ac:dyDescent="0.25"/>
    <row r="647" spans="1:25" ht="13.5" thickBot="1" x14ac:dyDescent="0.25">
      <c r="A647" s="1038" t="s">
        <v>366</v>
      </c>
      <c r="B647" s="1062" t="s">
        <v>53</v>
      </c>
      <c r="C647" s="1063"/>
      <c r="D647" s="1063"/>
      <c r="E647" s="1063"/>
      <c r="F647" s="1064"/>
      <c r="G647" s="1065" t="s">
        <v>140</v>
      </c>
      <c r="H647" s="1065"/>
      <c r="I647" s="1065"/>
      <c r="J647" s="1065"/>
      <c r="K647" s="1065"/>
      <c r="L647" s="1066" t="s">
        <v>63</v>
      </c>
      <c r="M647" s="1067"/>
      <c r="N647" s="1067"/>
      <c r="O647" s="1067"/>
      <c r="P647" s="1068"/>
      <c r="Q647" s="1065" t="s">
        <v>64</v>
      </c>
      <c r="R647" s="1065"/>
      <c r="S647" s="1065"/>
      <c r="T647" s="1065"/>
      <c r="U647" s="1065"/>
      <c r="V647" s="1037" t="s">
        <v>55</v>
      </c>
      <c r="W647" s="1035">
        <v>513</v>
      </c>
      <c r="X647" s="1035"/>
      <c r="Y647" s="1035"/>
    </row>
    <row r="648" spans="1:25" x14ac:dyDescent="0.2">
      <c r="A648" s="231" t="s">
        <v>54</v>
      </c>
      <c r="B648" s="324">
        <v>1</v>
      </c>
      <c r="C648" s="325">
        <v>2</v>
      </c>
      <c r="D648" s="325">
        <v>3</v>
      </c>
      <c r="E648" s="325">
        <v>4</v>
      </c>
      <c r="F648" s="859">
        <v>5</v>
      </c>
      <c r="G648" s="379">
        <v>1</v>
      </c>
      <c r="H648" s="1036">
        <v>2</v>
      </c>
      <c r="I648" s="1036">
        <v>3</v>
      </c>
      <c r="J648" s="1036">
        <v>4</v>
      </c>
      <c r="K648" s="322">
        <v>5</v>
      </c>
      <c r="L648" s="218">
        <v>1</v>
      </c>
      <c r="M648" s="1036">
        <v>2</v>
      </c>
      <c r="N648" s="1036">
        <v>3</v>
      </c>
      <c r="O648" s="1036">
        <v>4</v>
      </c>
      <c r="P648" s="219">
        <v>5</v>
      </c>
      <c r="Q648" s="379">
        <v>1</v>
      </c>
      <c r="R648" s="1036">
        <v>2</v>
      </c>
      <c r="S648" s="1036">
        <v>3</v>
      </c>
      <c r="T648" s="1036">
        <v>4</v>
      </c>
      <c r="U648" s="322">
        <v>5</v>
      </c>
      <c r="V648" s="344"/>
      <c r="W648" s="1035"/>
      <c r="X648" s="1035"/>
      <c r="Y648" s="1035"/>
    </row>
    <row r="649" spans="1:25" x14ac:dyDescent="0.2">
      <c r="A649" s="236" t="s">
        <v>3</v>
      </c>
      <c r="B649" s="237">
        <v>4158</v>
      </c>
      <c r="C649" s="238">
        <v>4158</v>
      </c>
      <c r="D649" s="238">
        <v>4158</v>
      </c>
      <c r="E649" s="238">
        <v>4158</v>
      </c>
      <c r="F649" s="858">
        <v>4158</v>
      </c>
      <c r="G649" s="240">
        <v>4158</v>
      </c>
      <c r="H649" s="238">
        <v>4158</v>
      </c>
      <c r="I649" s="238">
        <v>4158</v>
      </c>
      <c r="J649" s="238">
        <v>4158</v>
      </c>
      <c r="K649" s="314">
        <v>4158</v>
      </c>
      <c r="L649" s="237">
        <v>4158</v>
      </c>
      <c r="M649" s="238">
        <v>4158</v>
      </c>
      <c r="N649" s="238">
        <v>4158</v>
      </c>
      <c r="O649" s="238">
        <v>4158</v>
      </c>
      <c r="P649" s="239">
        <v>4158</v>
      </c>
      <c r="Q649" s="240">
        <v>4158</v>
      </c>
      <c r="R649" s="238">
        <v>4158</v>
      </c>
      <c r="S649" s="238">
        <v>4158</v>
      </c>
      <c r="T649" s="238">
        <v>4158</v>
      </c>
      <c r="U649" s="314">
        <v>4158</v>
      </c>
      <c r="V649" s="421">
        <v>4158</v>
      </c>
      <c r="W649" s="328"/>
      <c r="X649" s="329"/>
      <c r="Y649" s="329"/>
    </row>
    <row r="650" spans="1:25" x14ac:dyDescent="0.2">
      <c r="A650" s="242" t="s">
        <v>6</v>
      </c>
      <c r="B650" s="243">
        <v>4999</v>
      </c>
      <c r="C650" s="244">
        <v>5268</v>
      </c>
      <c r="D650" s="244">
        <v>5382</v>
      </c>
      <c r="E650" s="244">
        <v>5381</v>
      </c>
      <c r="F650" s="245">
        <v>5336</v>
      </c>
      <c r="G650" s="246">
        <v>5305</v>
      </c>
      <c r="H650" s="244">
        <v>5291</v>
      </c>
      <c r="I650" s="244">
        <v>5277</v>
      </c>
      <c r="J650" s="244">
        <v>5359</v>
      </c>
      <c r="K650" s="287">
        <v>5286</v>
      </c>
      <c r="L650" s="243">
        <v>4799</v>
      </c>
      <c r="M650" s="244">
        <v>4830</v>
      </c>
      <c r="N650" s="244">
        <v>5391</v>
      </c>
      <c r="O650" s="244">
        <v>4957</v>
      </c>
      <c r="P650" s="245">
        <v>4414</v>
      </c>
      <c r="Q650" s="246">
        <v>5104</v>
      </c>
      <c r="R650" s="244">
        <v>4954</v>
      </c>
      <c r="S650" s="244">
        <v>4243</v>
      </c>
      <c r="T650" s="244">
        <v>4949</v>
      </c>
      <c r="U650" s="287">
        <v>4770</v>
      </c>
      <c r="V650" s="335">
        <v>5062</v>
      </c>
      <c r="W650" s="527"/>
      <c r="X650" s="329"/>
      <c r="Y650" s="329"/>
    </row>
    <row r="651" spans="1:25" x14ac:dyDescent="0.2">
      <c r="A651" s="231" t="s">
        <v>7</v>
      </c>
      <c r="B651" s="247">
        <v>86.2</v>
      </c>
      <c r="C651" s="248">
        <v>69</v>
      </c>
      <c r="D651" s="248">
        <v>70</v>
      </c>
      <c r="E651" s="248">
        <v>66.7</v>
      </c>
      <c r="F651" s="524">
        <v>65.5</v>
      </c>
      <c r="G651" s="250">
        <v>79.3</v>
      </c>
      <c r="H651" s="248">
        <v>70</v>
      </c>
      <c r="I651" s="248">
        <v>70</v>
      </c>
      <c r="J651" s="248">
        <v>82.2</v>
      </c>
      <c r="K651" s="288">
        <v>70</v>
      </c>
      <c r="L651" s="247">
        <v>63.3</v>
      </c>
      <c r="M651" s="248">
        <v>58.6</v>
      </c>
      <c r="N651" s="248">
        <v>80</v>
      </c>
      <c r="O651" s="248">
        <v>46.7</v>
      </c>
      <c r="P651" s="249">
        <v>63.3</v>
      </c>
      <c r="Q651" s="250">
        <v>69</v>
      </c>
      <c r="R651" s="248">
        <v>66.7</v>
      </c>
      <c r="S651" s="248">
        <v>50</v>
      </c>
      <c r="T651" s="248">
        <v>66.7</v>
      </c>
      <c r="U651" s="288">
        <v>56.7</v>
      </c>
      <c r="V651" s="251">
        <v>57.7</v>
      </c>
      <c r="W651" s="525"/>
      <c r="X651" s="877"/>
      <c r="Y651" s="877"/>
    </row>
    <row r="652" spans="1:25" x14ac:dyDescent="0.2">
      <c r="A652" s="231" t="s">
        <v>8</v>
      </c>
      <c r="B652" s="252">
        <v>7.1999999999999995E-2</v>
      </c>
      <c r="C652" s="253">
        <v>9.8000000000000004E-2</v>
      </c>
      <c r="D652" s="253">
        <v>8.7999999999999995E-2</v>
      </c>
      <c r="E652" s="253">
        <v>0.10100000000000001</v>
      </c>
      <c r="F652" s="254">
        <v>0.105</v>
      </c>
      <c r="G652" s="255">
        <v>0.08</v>
      </c>
      <c r="H652" s="253">
        <v>0.109</v>
      </c>
      <c r="I652" s="253">
        <v>0.123</v>
      </c>
      <c r="J652" s="253">
        <v>8.8999999999999996E-2</v>
      </c>
      <c r="K652" s="290">
        <v>9.8000000000000004E-2</v>
      </c>
      <c r="L652" s="252">
        <v>0.106</v>
      </c>
      <c r="M652" s="253">
        <v>0.127</v>
      </c>
      <c r="N652" s="253">
        <v>8.2000000000000003E-2</v>
      </c>
      <c r="O652" s="253">
        <v>0.13400000000000001</v>
      </c>
      <c r="P652" s="254">
        <v>0.13100000000000001</v>
      </c>
      <c r="Q652" s="255">
        <v>0.113</v>
      </c>
      <c r="R652" s="253">
        <v>9.8000000000000004E-2</v>
      </c>
      <c r="S652" s="253">
        <v>0.13100000000000001</v>
      </c>
      <c r="T652" s="253">
        <v>0.115</v>
      </c>
      <c r="U652" s="290">
        <v>0.114</v>
      </c>
      <c r="V652" s="256">
        <v>0.11899999999999999</v>
      </c>
      <c r="W652" s="526"/>
      <c r="X652" s="371"/>
      <c r="Y652" s="371"/>
    </row>
    <row r="653" spans="1:25" ht="19.5" customHeight="1" x14ac:dyDescent="0.2">
      <c r="A653" s="242" t="s">
        <v>1</v>
      </c>
      <c r="B653" s="257">
        <f>B650/B649*100-100</f>
        <v>20.226070226070235</v>
      </c>
      <c r="C653" s="258">
        <f t="shared" ref="C653:V653" si="251">C650/C649*100-100</f>
        <v>26.695526695526709</v>
      </c>
      <c r="D653" s="258">
        <f t="shared" si="251"/>
        <v>29.437229437229433</v>
      </c>
      <c r="E653" s="258">
        <f t="shared" si="251"/>
        <v>29.413179413179392</v>
      </c>
      <c r="F653" s="259">
        <f t="shared" si="251"/>
        <v>28.330928330928344</v>
      </c>
      <c r="G653" s="260">
        <f t="shared" si="251"/>
        <v>27.585377585377586</v>
      </c>
      <c r="H653" s="258">
        <f t="shared" si="251"/>
        <v>27.248677248677254</v>
      </c>
      <c r="I653" s="258">
        <f t="shared" si="251"/>
        <v>26.911976911976907</v>
      </c>
      <c r="J653" s="258">
        <f t="shared" si="251"/>
        <v>28.884078884078889</v>
      </c>
      <c r="K653" s="315">
        <f t="shared" si="251"/>
        <v>27.128427128427134</v>
      </c>
      <c r="L653" s="257">
        <f t="shared" si="251"/>
        <v>15.416065416065422</v>
      </c>
      <c r="M653" s="258">
        <f t="shared" si="251"/>
        <v>16.161616161616152</v>
      </c>
      <c r="N653" s="258">
        <f t="shared" si="251"/>
        <v>29.653679653679632</v>
      </c>
      <c r="O653" s="258">
        <f t="shared" si="251"/>
        <v>19.215969215969224</v>
      </c>
      <c r="P653" s="259">
        <f t="shared" si="251"/>
        <v>6.1568061568061552</v>
      </c>
      <c r="Q653" s="260">
        <f t="shared" si="251"/>
        <v>22.751322751322746</v>
      </c>
      <c r="R653" s="258">
        <f t="shared" si="251"/>
        <v>19.143819143819158</v>
      </c>
      <c r="S653" s="258">
        <f t="shared" si="251"/>
        <v>2.0442520442520475</v>
      </c>
      <c r="T653" s="258">
        <f t="shared" si="251"/>
        <v>19.023569023569024</v>
      </c>
      <c r="U653" s="315">
        <f t="shared" si="251"/>
        <v>14.718614718614702</v>
      </c>
      <c r="V653" s="333">
        <f t="shared" si="251"/>
        <v>21.74122174122175</v>
      </c>
      <c r="W653" s="1035"/>
      <c r="X653" s="371"/>
      <c r="Y653" s="371"/>
    </row>
    <row r="654" spans="1:25" ht="13.5" thickBot="1" x14ac:dyDescent="0.25">
      <c r="A654" s="261" t="s">
        <v>27</v>
      </c>
      <c r="B654" s="220">
        <f>B650-B636</f>
        <v>-121</v>
      </c>
      <c r="C654" s="221">
        <f t="shared" ref="C654:V654" si="252">C650-C636</f>
        <v>164</v>
      </c>
      <c r="D654" s="221">
        <f t="shared" si="252"/>
        <v>279</v>
      </c>
      <c r="E654" s="221">
        <f t="shared" si="252"/>
        <v>247</v>
      </c>
      <c r="F654" s="860">
        <f t="shared" si="252"/>
        <v>230</v>
      </c>
      <c r="G654" s="380">
        <f t="shared" si="252"/>
        <v>26</v>
      </c>
      <c r="H654" s="221">
        <f t="shared" si="252"/>
        <v>33</v>
      </c>
      <c r="I654" s="221">
        <f t="shared" si="252"/>
        <v>-28</v>
      </c>
      <c r="J654" s="927">
        <f t="shared" si="252"/>
        <v>319</v>
      </c>
      <c r="K654" s="348">
        <f t="shared" si="252"/>
        <v>25</v>
      </c>
      <c r="L654" s="220">
        <f t="shared" si="252"/>
        <v>-186</v>
      </c>
      <c r="M654" s="221">
        <f t="shared" si="252"/>
        <v>-113</v>
      </c>
      <c r="N654" s="221">
        <f t="shared" si="252"/>
        <v>593</v>
      </c>
      <c r="O654" s="221">
        <f t="shared" si="252"/>
        <v>240</v>
      </c>
      <c r="P654" s="226">
        <f t="shared" si="252"/>
        <v>-368</v>
      </c>
      <c r="Q654" s="380">
        <f t="shared" si="252"/>
        <v>-27</v>
      </c>
      <c r="R654" s="221">
        <f t="shared" si="252"/>
        <v>327</v>
      </c>
      <c r="S654" s="927">
        <f t="shared" si="252"/>
        <v>-703</v>
      </c>
      <c r="T654" s="221">
        <f t="shared" si="252"/>
        <v>-36</v>
      </c>
      <c r="U654" s="348">
        <f t="shared" si="252"/>
        <v>29</v>
      </c>
      <c r="V654" s="265">
        <f t="shared" si="252"/>
        <v>44</v>
      </c>
      <c r="W654" s="526"/>
      <c r="X654" s="877"/>
      <c r="Y654" s="371"/>
    </row>
    <row r="655" spans="1:25" x14ac:dyDescent="0.2">
      <c r="A655" s="266" t="s">
        <v>51</v>
      </c>
      <c r="B655" s="362">
        <v>547</v>
      </c>
      <c r="C655" s="321">
        <v>570</v>
      </c>
      <c r="D655" s="321">
        <v>111</v>
      </c>
      <c r="E655" s="321">
        <v>569</v>
      </c>
      <c r="F655" s="530">
        <v>570</v>
      </c>
      <c r="G655" s="378">
        <v>559</v>
      </c>
      <c r="H655" s="268">
        <v>570</v>
      </c>
      <c r="I655" s="268">
        <v>103</v>
      </c>
      <c r="J655" s="268">
        <v>570</v>
      </c>
      <c r="K655" s="323">
        <v>569</v>
      </c>
      <c r="L655" s="267">
        <v>479</v>
      </c>
      <c r="M655" s="268">
        <v>478</v>
      </c>
      <c r="N655" s="268">
        <v>134</v>
      </c>
      <c r="O655" s="268">
        <v>480</v>
      </c>
      <c r="P655" s="269">
        <v>477</v>
      </c>
      <c r="Q655" s="378">
        <v>494</v>
      </c>
      <c r="R655" s="268">
        <v>508</v>
      </c>
      <c r="S655" s="268">
        <v>132</v>
      </c>
      <c r="T655" s="268">
        <v>504</v>
      </c>
      <c r="U655" s="323">
        <v>500</v>
      </c>
      <c r="V655" s="270">
        <f>SUM(B655:U655)</f>
        <v>8924</v>
      </c>
      <c r="W655" s="1035" t="s">
        <v>56</v>
      </c>
      <c r="X655" s="271">
        <f>V641-V655</f>
        <v>75</v>
      </c>
      <c r="Y655" s="292">
        <f>X655/V641</f>
        <v>8.3342593621513507E-3</v>
      </c>
    </row>
    <row r="656" spans="1:25" ht="12" customHeight="1" x14ac:dyDescent="0.2">
      <c r="A656" s="273" t="s">
        <v>28</v>
      </c>
      <c r="B656" s="218"/>
      <c r="C656" s="1036"/>
      <c r="D656" s="1036"/>
      <c r="E656" s="1036"/>
      <c r="F656" s="857"/>
      <c r="G656" s="379"/>
      <c r="H656" s="1036"/>
      <c r="I656" s="1036"/>
      <c r="J656" s="1036"/>
      <c r="K656" s="322"/>
      <c r="L656" s="218"/>
      <c r="M656" s="1036"/>
      <c r="N656" s="1036"/>
      <c r="O656" s="1036"/>
      <c r="P656" s="219"/>
      <c r="Q656" s="379"/>
      <c r="R656" s="1036"/>
      <c r="S656" s="1036"/>
      <c r="T656" s="1036"/>
      <c r="U656" s="322"/>
      <c r="V656" s="222"/>
      <c r="W656" s="1035" t="s">
        <v>57</v>
      </c>
      <c r="X656" s="880">
        <v>157.86000000000001</v>
      </c>
      <c r="Y656" s="878"/>
    </row>
    <row r="657" spans="1:25" ht="13.5" thickBot="1" x14ac:dyDescent="0.25">
      <c r="A657" s="274" t="s">
        <v>26</v>
      </c>
      <c r="B657" s="216">
        <f t="shared" ref="B657:U657" si="253">B656-B642</f>
        <v>0</v>
      </c>
      <c r="C657" s="217">
        <f t="shared" si="253"/>
        <v>0</v>
      </c>
      <c r="D657" s="217">
        <f t="shared" si="253"/>
        <v>0</v>
      </c>
      <c r="E657" s="217">
        <f t="shared" si="253"/>
        <v>0</v>
      </c>
      <c r="F657" s="410">
        <f t="shared" si="253"/>
        <v>0</v>
      </c>
      <c r="G657" s="483">
        <f t="shared" si="253"/>
        <v>0</v>
      </c>
      <c r="H657" s="217">
        <f t="shared" si="253"/>
        <v>0</v>
      </c>
      <c r="I657" s="217">
        <f t="shared" si="253"/>
        <v>0</v>
      </c>
      <c r="J657" s="217">
        <f t="shared" si="253"/>
        <v>0</v>
      </c>
      <c r="K657" s="416">
        <f t="shared" si="253"/>
        <v>0</v>
      </c>
      <c r="L657" s="216">
        <f t="shared" si="253"/>
        <v>0</v>
      </c>
      <c r="M657" s="217">
        <f t="shared" si="253"/>
        <v>0</v>
      </c>
      <c r="N657" s="217">
        <f t="shared" si="253"/>
        <v>0</v>
      </c>
      <c r="O657" s="217">
        <f t="shared" si="253"/>
        <v>0</v>
      </c>
      <c r="P657" s="410">
        <f t="shared" si="253"/>
        <v>0</v>
      </c>
      <c r="Q657" s="483">
        <f t="shared" si="253"/>
        <v>0</v>
      </c>
      <c r="R657" s="217">
        <f t="shared" si="253"/>
        <v>0</v>
      </c>
      <c r="S657" s="217">
        <f t="shared" si="253"/>
        <v>0</v>
      </c>
      <c r="T657" s="217">
        <f t="shared" si="253"/>
        <v>0</v>
      </c>
      <c r="U657" s="416">
        <f t="shared" si="253"/>
        <v>0</v>
      </c>
      <c r="V657" s="223"/>
      <c r="W657" s="1035" t="s">
        <v>57</v>
      </c>
      <c r="X657" s="880">
        <f>X656-X642</f>
        <v>-2.2099999999999795</v>
      </c>
      <c r="Y657" s="1035"/>
    </row>
    <row r="660" spans="1:25" ht="13.5" thickBot="1" x14ac:dyDescent="0.25"/>
    <row r="661" spans="1:25" ht="13.5" thickBot="1" x14ac:dyDescent="0.25">
      <c r="A661" s="1047" t="s">
        <v>368</v>
      </c>
      <c r="B661" s="1062" t="s">
        <v>53</v>
      </c>
      <c r="C661" s="1063"/>
      <c r="D661" s="1063"/>
      <c r="E661" s="1063"/>
      <c r="F661" s="1064"/>
      <c r="G661" s="1065" t="s">
        <v>140</v>
      </c>
      <c r="H661" s="1065"/>
      <c r="I661" s="1065"/>
      <c r="J661" s="1065"/>
      <c r="K661" s="1065"/>
      <c r="L661" s="1066" t="s">
        <v>63</v>
      </c>
      <c r="M661" s="1067"/>
      <c r="N661" s="1067"/>
      <c r="O661" s="1067"/>
      <c r="P661" s="1068"/>
      <c r="Q661" s="1065" t="s">
        <v>64</v>
      </c>
      <c r="R661" s="1065"/>
      <c r="S661" s="1065"/>
      <c r="T661" s="1065"/>
      <c r="U661" s="1065"/>
      <c r="V661" s="1045" t="s">
        <v>55</v>
      </c>
      <c r="W661" s="1044">
        <v>513</v>
      </c>
      <c r="X661" s="1044"/>
      <c r="Y661" s="1044"/>
    </row>
    <row r="662" spans="1:25" x14ac:dyDescent="0.2">
      <c r="A662" s="231" t="s">
        <v>54</v>
      </c>
      <c r="B662" s="324">
        <v>1</v>
      </c>
      <c r="C662" s="325">
        <v>2</v>
      </c>
      <c r="D662" s="325">
        <v>3</v>
      </c>
      <c r="E662" s="325">
        <v>4</v>
      </c>
      <c r="F662" s="859">
        <v>5</v>
      </c>
      <c r="G662" s="379">
        <v>1</v>
      </c>
      <c r="H662" s="1046">
        <v>2</v>
      </c>
      <c r="I662" s="1046">
        <v>3</v>
      </c>
      <c r="J662" s="1046">
        <v>4</v>
      </c>
      <c r="K662" s="322">
        <v>5</v>
      </c>
      <c r="L662" s="218">
        <v>1</v>
      </c>
      <c r="M662" s="1046">
        <v>2</v>
      </c>
      <c r="N662" s="1046">
        <v>3</v>
      </c>
      <c r="O662" s="1046">
        <v>4</v>
      </c>
      <c r="P662" s="219">
        <v>5</v>
      </c>
      <c r="Q662" s="379">
        <v>1</v>
      </c>
      <c r="R662" s="1046">
        <v>2</v>
      </c>
      <c r="S662" s="1046">
        <v>3</v>
      </c>
      <c r="T662" s="1046">
        <v>4</v>
      </c>
      <c r="U662" s="322">
        <v>5</v>
      </c>
      <c r="V662" s="344"/>
      <c r="W662" s="1044"/>
      <c r="X662" s="1044"/>
      <c r="Y662" s="1044"/>
    </row>
    <row r="663" spans="1:25" x14ac:dyDescent="0.2">
      <c r="A663" s="236" t="s">
        <v>3</v>
      </c>
      <c r="B663" s="237">
        <v>4194</v>
      </c>
      <c r="C663" s="238">
        <v>4194</v>
      </c>
      <c r="D663" s="238">
        <v>4194</v>
      </c>
      <c r="E663" s="238">
        <v>4194</v>
      </c>
      <c r="F663" s="858">
        <v>4194</v>
      </c>
      <c r="G663" s="240">
        <v>4194</v>
      </c>
      <c r="H663" s="238">
        <v>4194</v>
      </c>
      <c r="I663" s="238">
        <v>4194</v>
      </c>
      <c r="J663" s="238">
        <v>4194</v>
      </c>
      <c r="K663" s="314">
        <v>4194</v>
      </c>
      <c r="L663" s="237">
        <v>4194</v>
      </c>
      <c r="M663" s="238">
        <v>4194</v>
      </c>
      <c r="N663" s="238">
        <v>4194</v>
      </c>
      <c r="O663" s="238">
        <v>4194</v>
      </c>
      <c r="P663" s="239">
        <v>4194</v>
      </c>
      <c r="Q663" s="240">
        <v>4194</v>
      </c>
      <c r="R663" s="238">
        <v>4194</v>
      </c>
      <c r="S663" s="238">
        <v>4194</v>
      </c>
      <c r="T663" s="238">
        <v>4194</v>
      </c>
      <c r="U663" s="314">
        <v>4194</v>
      </c>
      <c r="V663" s="421">
        <v>4194</v>
      </c>
      <c r="W663" s="328"/>
      <c r="X663" s="329"/>
      <c r="Y663" s="329"/>
    </row>
    <row r="664" spans="1:25" x14ac:dyDescent="0.2">
      <c r="A664" s="242" t="s">
        <v>6</v>
      </c>
      <c r="B664" s="306">
        <v>5268</v>
      </c>
      <c r="C664" s="307">
        <v>5373</v>
      </c>
      <c r="D664" s="307">
        <v>5333</v>
      </c>
      <c r="E664" s="307">
        <v>5343</v>
      </c>
      <c r="F664" s="407">
        <v>5402</v>
      </c>
      <c r="G664" s="306">
        <v>5451</v>
      </c>
      <c r="H664" s="307">
        <v>5493</v>
      </c>
      <c r="I664" s="307">
        <v>5310</v>
      </c>
      <c r="J664" s="307">
        <v>5436</v>
      </c>
      <c r="K664" s="407">
        <v>5434</v>
      </c>
      <c r="L664" s="306">
        <v>4981</v>
      </c>
      <c r="M664" s="307">
        <v>5159</v>
      </c>
      <c r="N664" s="307">
        <v>5438</v>
      </c>
      <c r="O664" s="307">
        <v>5148</v>
      </c>
      <c r="P664" s="407">
        <v>4621</v>
      </c>
      <c r="Q664" s="306">
        <v>5176</v>
      </c>
      <c r="R664" s="307">
        <v>4867</v>
      </c>
      <c r="S664" s="307">
        <v>4768</v>
      </c>
      <c r="T664" s="307">
        <v>5051</v>
      </c>
      <c r="U664" s="407">
        <v>4990</v>
      </c>
      <c r="V664" s="397">
        <v>5200</v>
      </c>
      <c r="W664" s="527"/>
      <c r="X664" s="329"/>
      <c r="Y664" s="329"/>
    </row>
    <row r="665" spans="1:25" x14ac:dyDescent="0.2">
      <c r="A665" s="231" t="s">
        <v>7</v>
      </c>
      <c r="B665" s="247">
        <v>80</v>
      </c>
      <c r="C665" s="248">
        <v>66.7</v>
      </c>
      <c r="D665" s="248">
        <v>90</v>
      </c>
      <c r="E665" s="248">
        <v>86.7</v>
      </c>
      <c r="F665" s="524">
        <v>60</v>
      </c>
      <c r="G665" s="250">
        <v>70</v>
      </c>
      <c r="H665" s="248">
        <v>76.7</v>
      </c>
      <c r="I665" s="248">
        <v>50</v>
      </c>
      <c r="J665" s="248">
        <v>73.3</v>
      </c>
      <c r="K665" s="288">
        <v>73.3</v>
      </c>
      <c r="L665" s="247">
        <v>63.3</v>
      </c>
      <c r="M665" s="248">
        <v>76.7</v>
      </c>
      <c r="N665" s="248">
        <v>70</v>
      </c>
      <c r="O665" s="248">
        <v>83.3</v>
      </c>
      <c r="P665" s="249">
        <v>73.3</v>
      </c>
      <c r="Q665" s="250">
        <v>64.5</v>
      </c>
      <c r="R665" s="248">
        <v>73.3</v>
      </c>
      <c r="S665" s="248">
        <v>50</v>
      </c>
      <c r="T665" s="248">
        <v>53.3</v>
      </c>
      <c r="U665" s="288">
        <v>50</v>
      </c>
      <c r="V665" s="251">
        <v>64.5</v>
      </c>
      <c r="W665" s="525"/>
      <c r="X665" s="877"/>
      <c r="Y665" s="877"/>
    </row>
    <row r="666" spans="1:25" x14ac:dyDescent="0.2">
      <c r="A666" s="231" t="s">
        <v>8</v>
      </c>
      <c r="B666" s="252">
        <v>7.5999999999999998E-2</v>
      </c>
      <c r="C666" s="253">
        <v>0.10100000000000001</v>
      </c>
      <c r="D666" s="253">
        <v>9.7000000000000003E-2</v>
      </c>
      <c r="E666" s="253">
        <v>8</v>
      </c>
      <c r="F666" s="254">
        <v>0.104</v>
      </c>
      <c r="G666" s="255">
        <v>0.09</v>
      </c>
      <c r="H666" s="253">
        <v>7.8</v>
      </c>
      <c r="I666" s="253">
        <v>0.115</v>
      </c>
      <c r="J666" s="253">
        <v>9.0999999999999998E-2</v>
      </c>
      <c r="K666" s="290">
        <v>0.106</v>
      </c>
      <c r="L666" s="252">
        <v>0.11899999999999999</v>
      </c>
      <c r="M666" s="253">
        <v>8.2000000000000003E-2</v>
      </c>
      <c r="N666" s="253">
        <v>9.5000000000000001E-2</v>
      </c>
      <c r="O666" s="253">
        <v>7.5999999999999998E-2</v>
      </c>
      <c r="P666" s="254">
        <v>0.10100000000000001</v>
      </c>
      <c r="Q666" s="255">
        <v>0.10299999999999999</v>
      </c>
      <c r="R666" s="253">
        <v>8.5999999999999993E-2</v>
      </c>
      <c r="S666" s="253">
        <v>0.16400000000000001</v>
      </c>
      <c r="T666" s="253">
        <v>0.121</v>
      </c>
      <c r="U666" s="290">
        <v>0.13500000000000001</v>
      </c>
      <c r="V666" s="256">
        <v>0.108</v>
      </c>
      <c r="W666" s="526"/>
      <c r="X666" s="371"/>
      <c r="Y666" s="371"/>
    </row>
    <row r="667" spans="1:25" x14ac:dyDescent="0.2">
      <c r="A667" s="242" t="s">
        <v>1</v>
      </c>
      <c r="B667" s="257">
        <f>B664/B663*100-100</f>
        <v>25.608011444921303</v>
      </c>
      <c r="C667" s="258">
        <f t="shared" ref="C667:V667" si="254">C664/C663*100-100</f>
        <v>28.111587982832617</v>
      </c>
      <c r="D667" s="258">
        <f t="shared" si="254"/>
        <v>27.157844539818797</v>
      </c>
      <c r="E667" s="258">
        <f t="shared" si="254"/>
        <v>27.396280400572252</v>
      </c>
      <c r="F667" s="259">
        <f t="shared" si="254"/>
        <v>28.803051979017653</v>
      </c>
      <c r="G667" s="260">
        <f t="shared" si="254"/>
        <v>29.971387696709598</v>
      </c>
      <c r="H667" s="258">
        <f t="shared" si="254"/>
        <v>30.972818311874107</v>
      </c>
      <c r="I667" s="258">
        <f t="shared" si="254"/>
        <v>26.60944206008584</v>
      </c>
      <c r="J667" s="258">
        <f t="shared" si="254"/>
        <v>29.613733905579409</v>
      </c>
      <c r="K667" s="315">
        <f t="shared" si="254"/>
        <v>29.56604673342872</v>
      </c>
      <c r="L667" s="257">
        <f t="shared" si="254"/>
        <v>18.764902241297094</v>
      </c>
      <c r="M667" s="258">
        <f t="shared" si="254"/>
        <v>23.00906056270864</v>
      </c>
      <c r="N667" s="258">
        <f t="shared" si="254"/>
        <v>29.661421077730097</v>
      </c>
      <c r="O667" s="258">
        <f t="shared" si="254"/>
        <v>22.746781115879827</v>
      </c>
      <c r="P667" s="259">
        <f t="shared" si="254"/>
        <v>10.181211254172624</v>
      </c>
      <c r="Q667" s="260">
        <f t="shared" si="254"/>
        <v>23.414401525989504</v>
      </c>
      <c r="R667" s="258">
        <f t="shared" si="254"/>
        <v>16.046733428707682</v>
      </c>
      <c r="S667" s="258">
        <f t="shared" si="254"/>
        <v>13.686218407248447</v>
      </c>
      <c r="T667" s="258">
        <f t="shared" si="254"/>
        <v>20.433953266571294</v>
      </c>
      <c r="U667" s="315">
        <f t="shared" si="254"/>
        <v>18.979494515975205</v>
      </c>
      <c r="V667" s="333">
        <f t="shared" si="254"/>
        <v>23.986647591797805</v>
      </c>
      <c r="W667" s="1044"/>
      <c r="X667" s="371"/>
      <c r="Y667" s="371"/>
    </row>
    <row r="668" spans="1:25" ht="13.5" thickBot="1" x14ac:dyDescent="0.25">
      <c r="A668" s="261" t="s">
        <v>27</v>
      </c>
      <c r="B668" s="220">
        <f>B664-B650</f>
        <v>269</v>
      </c>
      <c r="C668" s="221">
        <f t="shared" ref="C668:V668" si="255">C664-C650</f>
        <v>105</v>
      </c>
      <c r="D668" s="221">
        <f t="shared" si="255"/>
        <v>-49</v>
      </c>
      <c r="E668" s="221">
        <f t="shared" si="255"/>
        <v>-38</v>
      </c>
      <c r="F668" s="860">
        <f t="shared" si="255"/>
        <v>66</v>
      </c>
      <c r="G668" s="380">
        <f t="shared" si="255"/>
        <v>146</v>
      </c>
      <c r="H668" s="221">
        <f t="shared" si="255"/>
        <v>202</v>
      </c>
      <c r="I668" s="221">
        <f t="shared" si="255"/>
        <v>33</v>
      </c>
      <c r="J668" s="927">
        <f t="shared" si="255"/>
        <v>77</v>
      </c>
      <c r="K668" s="348">
        <f t="shared" si="255"/>
        <v>148</v>
      </c>
      <c r="L668" s="220">
        <f t="shared" si="255"/>
        <v>182</v>
      </c>
      <c r="M668" s="221">
        <f t="shared" si="255"/>
        <v>329</v>
      </c>
      <c r="N668" s="221">
        <f t="shared" si="255"/>
        <v>47</v>
      </c>
      <c r="O668" s="221">
        <f t="shared" si="255"/>
        <v>191</v>
      </c>
      <c r="P668" s="226">
        <f t="shared" si="255"/>
        <v>207</v>
      </c>
      <c r="Q668" s="380">
        <f t="shared" si="255"/>
        <v>72</v>
      </c>
      <c r="R668" s="221">
        <f t="shared" si="255"/>
        <v>-87</v>
      </c>
      <c r="S668" s="927">
        <f t="shared" si="255"/>
        <v>525</v>
      </c>
      <c r="T668" s="221">
        <f t="shared" si="255"/>
        <v>102</v>
      </c>
      <c r="U668" s="348">
        <f t="shared" si="255"/>
        <v>220</v>
      </c>
      <c r="V668" s="265">
        <f t="shared" si="255"/>
        <v>138</v>
      </c>
      <c r="W668" s="526"/>
      <c r="X668" s="877"/>
      <c r="Y668" s="371"/>
    </row>
    <row r="669" spans="1:25" x14ac:dyDescent="0.2">
      <c r="A669" s="266" t="s">
        <v>51</v>
      </c>
      <c r="B669" s="362">
        <v>541</v>
      </c>
      <c r="C669" s="321">
        <v>564</v>
      </c>
      <c r="D669" s="321">
        <v>98</v>
      </c>
      <c r="E669" s="321">
        <v>566</v>
      </c>
      <c r="F669" s="530">
        <v>570</v>
      </c>
      <c r="G669" s="378">
        <v>555</v>
      </c>
      <c r="H669" s="268">
        <v>567</v>
      </c>
      <c r="I669" s="268">
        <v>99</v>
      </c>
      <c r="J669" s="268">
        <v>566</v>
      </c>
      <c r="K669" s="323">
        <v>568</v>
      </c>
      <c r="L669" s="267">
        <v>474</v>
      </c>
      <c r="M669" s="268">
        <v>477</v>
      </c>
      <c r="N669" s="268">
        <v>125</v>
      </c>
      <c r="O669" s="268">
        <v>476</v>
      </c>
      <c r="P669" s="269">
        <v>476</v>
      </c>
      <c r="Q669" s="378">
        <v>490</v>
      </c>
      <c r="R669" s="268">
        <v>507</v>
      </c>
      <c r="S669" s="268">
        <v>127</v>
      </c>
      <c r="T669" s="268">
        <v>501</v>
      </c>
      <c r="U669" s="323">
        <v>499</v>
      </c>
      <c r="V669" s="270">
        <f>SUM(B669:U669)</f>
        <v>8846</v>
      </c>
      <c r="W669" s="1044" t="s">
        <v>56</v>
      </c>
      <c r="X669" s="271">
        <f>V655-V669</f>
        <v>78</v>
      </c>
      <c r="Y669" s="292">
        <f>X669/V655</f>
        <v>8.7404751232631108E-3</v>
      </c>
    </row>
    <row r="670" spans="1:25" x14ac:dyDescent="0.2">
      <c r="A670" s="273" t="s">
        <v>28</v>
      </c>
      <c r="B670" s="218"/>
      <c r="C670" s="1046"/>
      <c r="D670" s="1046"/>
      <c r="E670" s="1046"/>
      <c r="F670" s="857"/>
      <c r="G670" s="379"/>
      <c r="H670" s="1046"/>
      <c r="I670" s="1046"/>
      <c r="J670" s="1046"/>
      <c r="K670" s="322"/>
      <c r="L670" s="218"/>
      <c r="M670" s="1046"/>
      <c r="N670" s="1046"/>
      <c r="O670" s="1046"/>
      <c r="P670" s="219"/>
      <c r="Q670" s="379"/>
      <c r="R670" s="1046"/>
      <c r="S670" s="1046"/>
      <c r="T670" s="1046"/>
      <c r="U670" s="322"/>
      <c r="V670" s="222"/>
      <c r="W670" s="1044" t="s">
        <v>57</v>
      </c>
      <c r="X670" s="880">
        <v>157.79</v>
      </c>
      <c r="Y670" s="878"/>
    </row>
    <row r="671" spans="1:25" ht="13.5" thickBot="1" x14ac:dyDescent="0.25">
      <c r="A671" s="274" t="s">
        <v>26</v>
      </c>
      <c r="B671" s="216">
        <f t="shared" ref="B671:U671" si="256">B670-B656</f>
        <v>0</v>
      </c>
      <c r="C671" s="217">
        <f t="shared" si="256"/>
        <v>0</v>
      </c>
      <c r="D671" s="217">
        <f t="shared" si="256"/>
        <v>0</v>
      </c>
      <c r="E671" s="217">
        <f t="shared" si="256"/>
        <v>0</v>
      </c>
      <c r="F671" s="410">
        <f t="shared" si="256"/>
        <v>0</v>
      </c>
      <c r="G671" s="483">
        <f t="shared" si="256"/>
        <v>0</v>
      </c>
      <c r="H671" s="217">
        <f t="shared" si="256"/>
        <v>0</v>
      </c>
      <c r="I671" s="217">
        <f t="shared" si="256"/>
        <v>0</v>
      </c>
      <c r="J671" s="217">
        <f t="shared" si="256"/>
        <v>0</v>
      </c>
      <c r="K671" s="416">
        <f t="shared" si="256"/>
        <v>0</v>
      </c>
      <c r="L671" s="216">
        <f t="shared" si="256"/>
        <v>0</v>
      </c>
      <c r="M671" s="217">
        <f t="shared" si="256"/>
        <v>0</v>
      </c>
      <c r="N671" s="217">
        <f t="shared" si="256"/>
        <v>0</v>
      </c>
      <c r="O671" s="217">
        <f t="shared" si="256"/>
        <v>0</v>
      </c>
      <c r="P671" s="410">
        <f t="shared" si="256"/>
        <v>0</v>
      </c>
      <c r="Q671" s="483">
        <f t="shared" si="256"/>
        <v>0</v>
      </c>
      <c r="R671" s="217">
        <f t="shared" si="256"/>
        <v>0</v>
      </c>
      <c r="S671" s="217">
        <f t="shared" si="256"/>
        <v>0</v>
      </c>
      <c r="T671" s="217">
        <f t="shared" si="256"/>
        <v>0</v>
      </c>
      <c r="U671" s="416">
        <f t="shared" si="256"/>
        <v>0</v>
      </c>
      <c r="V671" s="223"/>
      <c r="W671" s="1044" t="s">
        <v>57</v>
      </c>
      <c r="X671" s="880">
        <f>X670-X656</f>
        <v>-7.00000000000216E-2</v>
      </c>
      <c r="Y671" s="1044"/>
    </row>
    <row r="672" spans="1:25" x14ac:dyDescent="0.2">
      <c r="A672" s="1050"/>
    </row>
    <row r="674" spans="1:25" ht="13.5" thickBot="1" x14ac:dyDescent="0.25"/>
    <row r="675" spans="1:25" ht="13.5" thickBot="1" x14ac:dyDescent="0.25">
      <c r="A675" s="1055" t="s">
        <v>370</v>
      </c>
      <c r="B675" s="1062" t="s">
        <v>53</v>
      </c>
      <c r="C675" s="1063"/>
      <c r="D675" s="1063"/>
      <c r="E675" s="1063"/>
      <c r="F675" s="1064"/>
      <c r="G675" s="1065" t="s">
        <v>140</v>
      </c>
      <c r="H675" s="1065"/>
      <c r="I675" s="1065"/>
      <c r="J675" s="1065"/>
      <c r="K675" s="1065"/>
      <c r="L675" s="1066" t="s">
        <v>63</v>
      </c>
      <c r="M675" s="1067"/>
      <c r="N675" s="1067"/>
      <c r="O675" s="1067"/>
      <c r="P675" s="1068"/>
      <c r="Q675" s="1065" t="s">
        <v>64</v>
      </c>
      <c r="R675" s="1065"/>
      <c r="S675" s="1065"/>
      <c r="T675" s="1065"/>
      <c r="U675" s="1065"/>
      <c r="V675" s="1054" t="s">
        <v>55</v>
      </c>
      <c r="W675" s="1052"/>
      <c r="X675" s="1052"/>
      <c r="Y675" s="1052"/>
    </row>
    <row r="676" spans="1:25" x14ac:dyDescent="0.2">
      <c r="A676" s="231" t="s">
        <v>54</v>
      </c>
      <c r="B676" s="324">
        <v>1</v>
      </c>
      <c r="C676" s="325">
        <v>2</v>
      </c>
      <c r="D676" s="325">
        <v>3</v>
      </c>
      <c r="E676" s="325">
        <v>4</v>
      </c>
      <c r="F676" s="859">
        <v>5</v>
      </c>
      <c r="G676" s="379">
        <v>1</v>
      </c>
      <c r="H676" s="1053">
        <v>2</v>
      </c>
      <c r="I676" s="1053">
        <v>3</v>
      </c>
      <c r="J676" s="1053">
        <v>4</v>
      </c>
      <c r="K676" s="322">
        <v>5</v>
      </c>
      <c r="L676" s="218">
        <v>1</v>
      </c>
      <c r="M676" s="1053">
        <v>2</v>
      </c>
      <c r="N676" s="1053">
        <v>3</v>
      </c>
      <c r="O676" s="1053">
        <v>4</v>
      </c>
      <c r="P676" s="219">
        <v>5</v>
      </c>
      <c r="Q676" s="379">
        <v>1</v>
      </c>
      <c r="R676" s="1053">
        <v>2</v>
      </c>
      <c r="S676" s="1053">
        <v>3</v>
      </c>
      <c r="T676" s="1053">
        <v>4</v>
      </c>
      <c r="U676" s="322">
        <v>5</v>
      </c>
      <c r="V676" s="344"/>
      <c r="W676" s="1052"/>
      <c r="X676" s="1052"/>
      <c r="Y676" s="1052"/>
    </row>
    <row r="677" spans="1:25" x14ac:dyDescent="0.2">
      <c r="A677" s="236" t="s">
        <v>3</v>
      </c>
      <c r="B677" s="237">
        <v>4230</v>
      </c>
      <c r="C677" s="238">
        <v>4230</v>
      </c>
      <c r="D677" s="238">
        <v>4230</v>
      </c>
      <c r="E677" s="238">
        <v>4230</v>
      </c>
      <c r="F677" s="858">
        <v>4230</v>
      </c>
      <c r="G677" s="240">
        <v>4230</v>
      </c>
      <c r="H677" s="238">
        <v>4230</v>
      </c>
      <c r="I677" s="238">
        <v>4230</v>
      </c>
      <c r="J677" s="238">
        <v>4230</v>
      </c>
      <c r="K677" s="314">
        <v>4230</v>
      </c>
      <c r="L677" s="237">
        <v>4230</v>
      </c>
      <c r="M677" s="238">
        <v>4230</v>
      </c>
      <c r="N677" s="238">
        <v>4230</v>
      </c>
      <c r="O677" s="238">
        <v>4230</v>
      </c>
      <c r="P677" s="239">
        <v>4230</v>
      </c>
      <c r="Q677" s="240">
        <v>4230</v>
      </c>
      <c r="R677" s="238">
        <v>4230</v>
      </c>
      <c r="S677" s="238">
        <v>4230</v>
      </c>
      <c r="T677" s="238">
        <v>4230</v>
      </c>
      <c r="U677" s="314">
        <v>4230</v>
      </c>
      <c r="V677" s="421">
        <v>4230</v>
      </c>
      <c r="W677" s="328"/>
      <c r="X677" s="329"/>
      <c r="Y677" s="329"/>
    </row>
    <row r="678" spans="1:25" x14ac:dyDescent="0.2">
      <c r="A678" s="242" t="s">
        <v>6</v>
      </c>
      <c r="B678" s="306">
        <v>5534</v>
      </c>
      <c r="C678" s="307">
        <v>5279</v>
      </c>
      <c r="D678" s="307">
        <v>4888</v>
      </c>
      <c r="E678" s="307">
        <v>5639</v>
      </c>
      <c r="F678" s="407">
        <v>5406</v>
      </c>
      <c r="G678" s="306">
        <v>5350</v>
      </c>
      <c r="H678" s="307">
        <v>5517</v>
      </c>
      <c r="I678" s="307">
        <v>5536</v>
      </c>
      <c r="J678" s="307">
        <v>5428</v>
      </c>
      <c r="K678" s="407">
        <v>5371</v>
      </c>
      <c r="L678" s="306">
        <v>4941</v>
      </c>
      <c r="M678" s="307">
        <v>4874</v>
      </c>
      <c r="N678" s="307">
        <v>5266</v>
      </c>
      <c r="O678" s="307">
        <v>5073</v>
      </c>
      <c r="P678" s="407">
        <v>4724</v>
      </c>
      <c r="Q678" s="306">
        <v>5109</v>
      </c>
      <c r="R678" s="307">
        <v>4820</v>
      </c>
      <c r="S678" s="307">
        <v>4133</v>
      </c>
      <c r="T678" s="307">
        <v>5216</v>
      </c>
      <c r="U678" s="407">
        <v>4835</v>
      </c>
      <c r="V678" s="397">
        <v>5176</v>
      </c>
      <c r="W678" s="527"/>
      <c r="X678" s="329"/>
      <c r="Y678" s="329"/>
    </row>
    <row r="679" spans="1:25" x14ac:dyDescent="0.2">
      <c r="A679" s="231" t="s">
        <v>7</v>
      </c>
      <c r="B679" s="247">
        <v>80</v>
      </c>
      <c r="C679" s="248">
        <v>73.3</v>
      </c>
      <c r="D679" s="248">
        <v>70</v>
      </c>
      <c r="E679" s="248">
        <v>76.7</v>
      </c>
      <c r="F679" s="524">
        <v>83.3</v>
      </c>
      <c r="G679" s="250">
        <v>60</v>
      </c>
      <c r="H679" s="248">
        <v>83.3</v>
      </c>
      <c r="I679" s="248">
        <v>70</v>
      </c>
      <c r="J679" s="248">
        <v>83.3</v>
      </c>
      <c r="K679" s="288">
        <v>56.7</v>
      </c>
      <c r="L679" s="247">
        <v>60</v>
      </c>
      <c r="M679" s="248">
        <v>66.7</v>
      </c>
      <c r="N679" s="248">
        <v>70</v>
      </c>
      <c r="O679" s="248">
        <v>60</v>
      </c>
      <c r="P679" s="249">
        <v>56.7</v>
      </c>
      <c r="Q679" s="250">
        <v>76.7</v>
      </c>
      <c r="R679" s="248">
        <v>80</v>
      </c>
      <c r="S679" s="248">
        <v>80</v>
      </c>
      <c r="T679" s="248">
        <v>56.7</v>
      </c>
      <c r="U679" s="288">
        <v>56.7</v>
      </c>
      <c r="V679" s="251">
        <v>59.8</v>
      </c>
      <c r="W679" s="525"/>
      <c r="X679" s="877"/>
      <c r="Y679" s="877"/>
    </row>
    <row r="680" spans="1:25" x14ac:dyDescent="0.2">
      <c r="A680" s="231" t="s">
        <v>8</v>
      </c>
      <c r="B680" s="252">
        <v>7.1999999999999995E-2</v>
      </c>
      <c r="C680" s="253">
        <v>0.10199999999999999</v>
      </c>
      <c r="D680" s="253">
        <v>0.154</v>
      </c>
      <c r="E680" s="253">
        <v>7.6999999999999999E-2</v>
      </c>
      <c r="F680" s="254">
        <v>7.5999999999999998E-2</v>
      </c>
      <c r="G680" s="255">
        <v>0.10100000000000001</v>
      </c>
      <c r="H680" s="253">
        <v>8.1000000000000003E-2</v>
      </c>
      <c r="I680" s="253">
        <v>0.123</v>
      </c>
      <c r="J680" s="253">
        <v>7.5999999999999998E-2</v>
      </c>
      <c r="K680" s="290">
        <v>0.129</v>
      </c>
      <c r="L680" s="252">
        <v>0.127</v>
      </c>
      <c r="M680" s="253">
        <v>0.108</v>
      </c>
      <c r="N680" s="253">
        <v>0.10199999999999999</v>
      </c>
      <c r="O680" s="253">
        <v>0.109</v>
      </c>
      <c r="P680" s="254">
        <v>0.129</v>
      </c>
      <c r="Q680" s="255">
        <v>0.104</v>
      </c>
      <c r="R680" s="253">
        <v>9.6000000000000002E-2</v>
      </c>
      <c r="S680" s="253">
        <v>0.124</v>
      </c>
      <c r="T680" s="253">
        <v>0.111</v>
      </c>
      <c r="U680" s="290">
        <v>0.126</v>
      </c>
      <c r="V680" s="256">
        <v>0.11899999999999999</v>
      </c>
      <c r="W680" s="526"/>
      <c r="X680" s="371"/>
      <c r="Y680" s="371"/>
    </row>
    <row r="681" spans="1:25" x14ac:dyDescent="0.2">
      <c r="A681" s="242" t="s">
        <v>1</v>
      </c>
      <c r="B681" s="257">
        <f>B678/B677*100-100</f>
        <v>30.827423167848707</v>
      </c>
      <c r="C681" s="258">
        <f t="shared" ref="C681:V681" si="257">C678/C677*100-100</f>
        <v>24.799054373522452</v>
      </c>
      <c r="D681" s="258">
        <f t="shared" si="257"/>
        <v>15.555555555555543</v>
      </c>
      <c r="E681" s="258">
        <f t="shared" si="257"/>
        <v>33.309692671394799</v>
      </c>
      <c r="F681" s="259">
        <f t="shared" si="257"/>
        <v>27.801418439716315</v>
      </c>
      <c r="G681" s="260">
        <f t="shared" si="257"/>
        <v>26.477541371158381</v>
      </c>
      <c r="H681" s="258">
        <f t="shared" si="257"/>
        <v>30.425531914893611</v>
      </c>
      <c r="I681" s="258">
        <f t="shared" si="257"/>
        <v>30.874704491725765</v>
      </c>
      <c r="J681" s="258">
        <f t="shared" si="257"/>
        <v>28.321513002364071</v>
      </c>
      <c r="K681" s="315">
        <f t="shared" si="257"/>
        <v>26.973995271867608</v>
      </c>
      <c r="L681" s="257">
        <f t="shared" si="257"/>
        <v>16.808510638297875</v>
      </c>
      <c r="M681" s="258">
        <f t="shared" si="257"/>
        <v>15.224586288416077</v>
      </c>
      <c r="N681" s="258">
        <f t="shared" si="257"/>
        <v>24.491725768321501</v>
      </c>
      <c r="O681" s="258">
        <f t="shared" si="257"/>
        <v>19.929078014184398</v>
      </c>
      <c r="P681" s="259">
        <f t="shared" si="257"/>
        <v>11.678486997635943</v>
      </c>
      <c r="Q681" s="260">
        <f t="shared" si="257"/>
        <v>20.780141843971634</v>
      </c>
      <c r="R681" s="258">
        <f t="shared" si="257"/>
        <v>13.94799054373523</v>
      </c>
      <c r="S681" s="258">
        <f t="shared" si="257"/>
        <v>-2.2931442080378162</v>
      </c>
      <c r="T681" s="258">
        <f t="shared" si="257"/>
        <v>23.309692671394799</v>
      </c>
      <c r="U681" s="315">
        <f t="shared" si="257"/>
        <v>14.302600472813239</v>
      </c>
      <c r="V681" s="333">
        <f t="shared" si="257"/>
        <v>22.364066193853432</v>
      </c>
      <c r="W681" s="1052"/>
      <c r="X681" s="371"/>
      <c r="Y681" s="371"/>
    </row>
    <row r="682" spans="1:25" ht="13.5" thickBot="1" x14ac:dyDescent="0.25">
      <c r="A682" s="261" t="s">
        <v>27</v>
      </c>
      <c r="B682" s="220">
        <f>B678-B664</f>
        <v>266</v>
      </c>
      <c r="C682" s="221">
        <f t="shared" ref="C682:V682" si="258">C678-C664</f>
        <v>-94</v>
      </c>
      <c r="D682" s="221">
        <f t="shared" si="258"/>
        <v>-445</v>
      </c>
      <c r="E682" s="221">
        <f t="shared" si="258"/>
        <v>296</v>
      </c>
      <c r="F682" s="860">
        <f t="shared" si="258"/>
        <v>4</v>
      </c>
      <c r="G682" s="380">
        <f t="shared" si="258"/>
        <v>-101</v>
      </c>
      <c r="H682" s="221">
        <f t="shared" si="258"/>
        <v>24</v>
      </c>
      <c r="I682" s="221">
        <f t="shared" si="258"/>
        <v>226</v>
      </c>
      <c r="J682" s="927">
        <f t="shared" si="258"/>
        <v>-8</v>
      </c>
      <c r="K682" s="348">
        <f t="shared" si="258"/>
        <v>-63</v>
      </c>
      <c r="L682" s="220">
        <f t="shared" si="258"/>
        <v>-40</v>
      </c>
      <c r="M682" s="221">
        <f t="shared" si="258"/>
        <v>-285</v>
      </c>
      <c r="N682" s="221">
        <f t="shared" si="258"/>
        <v>-172</v>
      </c>
      <c r="O682" s="221">
        <f t="shared" si="258"/>
        <v>-75</v>
      </c>
      <c r="P682" s="226">
        <f t="shared" si="258"/>
        <v>103</v>
      </c>
      <c r="Q682" s="380">
        <f t="shared" si="258"/>
        <v>-67</v>
      </c>
      <c r="R682" s="221">
        <f t="shared" si="258"/>
        <v>-47</v>
      </c>
      <c r="S682" s="927">
        <f t="shared" si="258"/>
        <v>-635</v>
      </c>
      <c r="T682" s="221">
        <f t="shared" si="258"/>
        <v>165</v>
      </c>
      <c r="U682" s="348">
        <f t="shared" si="258"/>
        <v>-155</v>
      </c>
      <c r="V682" s="265">
        <f t="shared" si="258"/>
        <v>-24</v>
      </c>
      <c r="W682" s="526"/>
      <c r="X682" s="877"/>
      <c r="Y682" s="371"/>
    </row>
    <row r="683" spans="1:25" x14ac:dyDescent="0.2">
      <c r="A683" s="266" t="s">
        <v>51</v>
      </c>
      <c r="B683" s="362">
        <v>537</v>
      </c>
      <c r="C683" s="321">
        <v>561</v>
      </c>
      <c r="D683" s="321">
        <v>88</v>
      </c>
      <c r="E683" s="321">
        <v>561</v>
      </c>
      <c r="F683" s="530">
        <v>562</v>
      </c>
      <c r="G683" s="378">
        <v>550</v>
      </c>
      <c r="H683" s="268">
        <v>562</v>
      </c>
      <c r="I683" s="268">
        <v>88</v>
      </c>
      <c r="J683" s="268">
        <v>564</v>
      </c>
      <c r="K683" s="323">
        <v>565</v>
      </c>
      <c r="L683" s="267">
        <v>473</v>
      </c>
      <c r="M683" s="268">
        <v>475</v>
      </c>
      <c r="N683" s="268">
        <v>123</v>
      </c>
      <c r="O683" s="268">
        <v>473</v>
      </c>
      <c r="P683" s="269">
        <v>475</v>
      </c>
      <c r="Q683" s="378">
        <v>485</v>
      </c>
      <c r="R683" s="268">
        <v>505</v>
      </c>
      <c r="S683" s="268">
        <v>118</v>
      </c>
      <c r="T683" s="268">
        <v>497</v>
      </c>
      <c r="U683" s="323">
        <v>499</v>
      </c>
      <c r="V683" s="270">
        <f>SUM(B683:U683)</f>
        <v>8761</v>
      </c>
      <c r="W683" s="1052" t="s">
        <v>56</v>
      </c>
      <c r="X683" s="271">
        <f>V669-V683</f>
        <v>85</v>
      </c>
      <c r="Y683" s="292">
        <f>X683/V669</f>
        <v>9.6088627628306573E-3</v>
      </c>
    </row>
    <row r="684" spans="1:25" x14ac:dyDescent="0.2">
      <c r="A684" s="273" t="s">
        <v>28</v>
      </c>
      <c r="B684" s="218"/>
      <c r="C684" s="1053"/>
      <c r="D684" s="1053"/>
      <c r="E684" s="1053"/>
      <c r="F684" s="857"/>
      <c r="G684" s="379"/>
      <c r="H684" s="1053"/>
      <c r="I684" s="1053"/>
      <c r="J684" s="1053"/>
      <c r="K684" s="322"/>
      <c r="L684" s="218"/>
      <c r="M684" s="1053"/>
      <c r="N684" s="1053"/>
      <c r="O684" s="1053"/>
      <c r="P684" s="219"/>
      <c r="Q684" s="379"/>
      <c r="R684" s="1053"/>
      <c r="S684" s="1053"/>
      <c r="T684" s="1053"/>
      <c r="U684" s="322"/>
      <c r="V684" s="222"/>
      <c r="W684" s="1052" t="s">
        <v>57</v>
      </c>
      <c r="X684" s="880"/>
      <c r="Y684" s="878"/>
    </row>
    <row r="685" spans="1:25" ht="13.5" thickBot="1" x14ac:dyDescent="0.25">
      <c r="A685" s="274" t="s">
        <v>26</v>
      </c>
      <c r="B685" s="216">
        <f t="shared" ref="B685:U685" si="259">B684-B670</f>
        <v>0</v>
      </c>
      <c r="C685" s="217">
        <f t="shared" si="259"/>
        <v>0</v>
      </c>
      <c r="D685" s="217">
        <f t="shared" si="259"/>
        <v>0</v>
      </c>
      <c r="E685" s="217">
        <f t="shared" si="259"/>
        <v>0</v>
      </c>
      <c r="F685" s="410">
        <f t="shared" si="259"/>
        <v>0</v>
      </c>
      <c r="G685" s="483">
        <f t="shared" si="259"/>
        <v>0</v>
      </c>
      <c r="H685" s="217">
        <f t="shared" si="259"/>
        <v>0</v>
      </c>
      <c r="I685" s="217">
        <f t="shared" si="259"/>
        <v>0</v>
      </c>
      <c r="J685" s="217">
        <f t="shared" si="259"/>
        <v>0</v>
      </c>
      <c r="K685" s="416">
        <f t="shared" si="259"/>
        <v>0</v>
      </c>
      <c r="L685" s="216">
        <f t="shared" si="259"/>
        <v>0</v>
      </c>
      <c r="M685" s="217">
        <f t="shared" si="259"/>
        <v>0</v>
      </c>
      <c r="N685" s="217">
        <f t="shared" si="259"/>
        <v>0</v>
      </c>
      <c r="O685" s="217">
        <f t="shared" si="259"/>
        <v>0</v>
      </c>
      <c r="P685" s="410">
        <f t="shared" si="259"/>
        <v>0</v>
      </c>
      <c r="Q685" s="483">
        <f t="shared" si="259"/>
        <v>0</v>
      </c>
      <c r="R685" s="217">
        <f t="shared" si="259"/>
        <v>0</v>
      </c>
      <c r="S685" s="217">
        <f t="shared" si="259"/>
        <v>0</v>
      </c>
      <c r="T685" s="217">
        <f t="shared" si="259"/>
        <v>0</v>
      </c>
      <c r="U685" s="416">
        <f t="shared" si="259"/>
        <v>0</v>
      </c>
      <c r="V685" s="223"/>
      <c r="W685" s="1052" t="s">
        <v>57</v>
      </c>
      <c r="X685" s="880">
        <f>X684-X670</f>
        <v>-157.79</v>
      </c>
      <c r="Y685" s="1052"/>
    </row>
  </sheetData>
  <mergeCells count="346">
    <mergeCell ref="B675:F675"/>
    <mergeCell ref="G675:K675"/>
    <mergeCell ref="L675:P675"/>
    <mergeCell ref="Q675:U675"/>
    <mergeCell ref="B451:F451"/>
    <mergeCell ref="G451:K451"/>
    <mergeCell ref="G354:K354"/>
    <mergeCell ref="L354:P354"/>
    <mergeCell ref="Q354:U354"/>
    <mergeCell ref="B409:F409"/>
    <mergeCell ref="G409:K409"/>
    <mergeCell ref="G381:K381"/>
    <mergeCell ref="L381:P381"/>
    <mergeCell ref="Q381:U381"/>
    <mergeCell ref="B367:F367"/>
    <mergeCell ref="G367:K367"/>
    <mergeCell ref="L367:P367"/>
    <mergeCell ref="Q367:U367"/>
    <mergeCell ref="B354:F354"/>
    <mergeCell ref="G437:K437"/>
    <mergeCell ref="L437:P437"/>
    <mergeCell ref="Q437:U437"/>
    <mergeCell ref="B423:F423"/>
    <mergeCell ref="G423:K423"/>
    <mergeCell ref="L423:P423"/>
    <mergeCell ref="Q423:U423"/>
    <mergeCell ref="N169:R169"/>
    <mergeCell ref="W341:W344"/>
    <mergeCell ref="B345:B348"/>
    <mergeCell ref="G345:G348"/>
    <mergeCell ref="B341:B344"/>
    <mergeCell ref="G341:G344"/>
    <mergeCell ref="H341:H344"/>
    <mergeCell ref="I341:I344"/>
    <mergeCell ref="J341:J344"/>
    <mergeCell ref="K341:K344"/>
    <mergeCell ref="L341:L344"/>
    <mergeCell ref="N341:N344"/>
    <mergeCell ref="S341:S344"/>
    <mergeCell ref="T341:T344"/>
    <mergeCell ref="U341:U344"/>
    <mergeCell ref="V341:V344"/>
    <mergeCell ref="B197:I197"/>
    <mergeCell ref="J197:M197"/>
    <mergeCell ref="N197:R197"/>
    <mergeCell ref="S197:W197"/>
    <mergeCell ref="B254:I254"/>
    <mergeCell ref="J254:M254"/>
    <mergeCell ref="N254:R254"/>
    <mergeCell ref="S254:W254"/>
    <mergeCell ref="B183:I183"/>
    <mergeCell ref="J183:M183"/>
    <mergeCell ref="N183:R183"/>
    <mergeCell ref="S183:W183"/>
    <mergeCell ref="AT172:AY177"/>
    <mergeCell ref="B110:I110"/>
    <mergeCell ref="J110:M110"/>
    <mergeCell ref="N110:R110"/>
    <mergeCell ref="B125:I125"/>
    <mergeCell ref="J125:M125"/>
    <mergeCell ref="AO125:AR125"/>
    <mergeCell ref="AD125:AG125"/>
    <mergeCell ref="B141:I141"/>
    <mergeCell ref="J141:M141"/>
    <mergeCell ref="N141:R141"/>
    <mergeCell ref="S141:W141"/>
    <mergeCell ref="AJ125:AM125"/>
    <mergeCell ref="S125:W125"/>
    <mergeCell ref="B169:I169"/>
    <mergeCell ref="B155:I155"/>
    <mergeCell ref="J155:M155"/>
    <mergeCell ref="N155:R155"/>
    <mergeCell ref="S155:W155"/>
    <mergeCell ref="N125:R125"/>
    <mergeCell ref="S110:W110"/>
    <mergeCell ref="H167:I167"/>
    <mergeCell ref="J169:M169"/>
    <mergeCell ref="S169:W169"/>
    <mergeCell ref="AE6:AF6"/>
    <mergeCell ref="F2:I2"/>
    <mergeCell ref="P8:T8"/>
    <mergeCell ref="K8:O8"/>
    <mergeCell ref="B8:I8"/>
    <mergeCell ref="B38:I38"/>
    <mergeCell ref="B68:K68"/>
    <mergeCell ref="L68:Q68"/>
    <mergeCell ref="R68:W68"/>
    <mergeCell ref="V44:AD46"/>
    <mergeCell ref="L53:Q53"/>
    <mergeCell ref="R53:U53"/>
    <mergeCell ref="B53:K53"/>
    <mergeCell ref="X58:AA58"/>
    <mergeCell ref="AD54:AI54"/>
    <mergeCell ref="K9:L9"/>
    <mergeCell ref="P9:Q9"/>
    <mergeCell ref="B23:I23"/>
    <mergeCell ref="K23:N23"/>
    <mergeCell ref="O23:R23"/>
    <mergeCell ref="AI26:AJ29"/>
    <mergeCell ref="U42:AE42"/>
    <mergeCell ref="K38:N38"/>
    <mergeCell ref="O38:R38"/>
    <mergeCell ref="R96:W96"/>
    <mergeCell ref="V27:X28"/>
    <mergeCell ref="Z28:AE28"/>
    <mergeCell ref="AF40:AG40"/>
    <mergeCell ref="AH40:AI40"/>
    <mergeCell ref="AJ40:AK40"/>
    <mergeCell ref="B82:K82"/>
    <mergeCell ref="L82:Q82"/>
    <mergeCell ref="R82:W82"/>
    <mergeCell ref="B96:K96"/>
    <mergeCell ref="L96:Q96"/>
    <mergeCell ref="B327:K327"/>
    <mergeCell ref="N327:W327"/>
    <mergeCell ref="AU199:AY199"/>
    <mergeCell ref="AI199:AM199"/>
    <mergeCell ref="B240:I240"/>
    <mergeCell ref="J240:M240"/>
    <mergeCell ref="N240:R240"/>
    <mergeCell ref="S240:W240"/>
    <mergeCell ref="B226:I226"/>
    <mergeCell ref="J226:M226"/>
    <mergeCell ref="N226:R226"/>
    <mergeCell ref="S226:W226"/>
    <mergeCell ref="B212:I212"/>
    <mergeCell ref="J212:M212"/>
    <mergeCell ref="N212:R212"/>
    <mergeCell ref="S212:W212"/>
    <mergeCell ref="AO199:AS199"/>
    <mergeCell ref="AC199:AG199"/>
    <mergeCell ref="B296:I296"/>
    <mergeCell ref="J296:M296"/>
    <mergeCell ref="T296:X296"/>
    <mergeCell ref="B282:I282"/>
    <mergeCell ref="J282:M282"/>
    <mergeCell ref="T282:X282"/>
    <mergeCell ref="Y310:Y312"/>
    <mergeCell ref="B310:I310"/>
    <mergeCell ref="T310:X310"/>
    <mergeCell ref="O310:S310"/>
    <mergeCell ref="J310:N310"/>
    <mergeCell ref="B268:I268"/>
    <mergeCell ref="J268:M268"/>
    <mergeCell ref="N268:R268"/>
    <mergeCell ref="S268:W268"/>
    <mergeCell ref="O296:S296"/>
    <mergeCell ref="O282:S282"/>
    <mergeCell ref="Z327:AI327"/>
    <mergeCell ref="AL327:AU327"/>
    <mergeCell ref="B329:B332"/>
    <mergeCell ref="G329:G332"/>
    <mergeCell ref="H329:H332"/>
    <mergeCell ref="I329:I332"/>
    <mergeCell ref="J329:J332"/>
    <mergeCell ref="K329:K332"/>
    <mergeCell ref="L329:L332"/>
    <mergeCell ref="N329:N332"/>
    <mergeCell ref="S329:S332"/>
    <mergeCell ref="T329:T332"/>
    <mergeCell ref="U329:U332"/>
    <mergeCell ref="V329:V332"/>
    <mergeCell ref="W329:W332"/>
    <mergeCell ref="X329:X332"/>
    <mergeCell ref="Z329:Z332"/>
    <mergeCell ref="AE329:AE332"/>
    <mergeCell ref="AF329:AF332"/>
    <mergeCell ref="AG329:AG332"/>
    <mergeCell ref="AH329:AH332"/>
    <mergeCell ref="AI329:AI332"/>
    <mergeCell ref="AJ329:AJ332"/>
    <mergeCell ref="AL329:AL332"/>
    <mergeCell ref="T333:T336"/>
    <mergeCell ref="U333:U336"/>
    <mergeCell ref="V333:V336"/>
    <mergeCell ref="W333:W336"/>
    <mergeCell ref="X333:X336"/>
    <mergeCell ref="Z333:Z336"/>
    <mergeCell ref="AE333:AE336"/>
    <mergeCell ref="AF333:AF336"/>
    <mergeCell ref="AG333:AG336"/>
    <mergeCell ref="B333:B336"/>
    <mergeCell ref="G333:G336"/>
    <mergeCell ref="H333:H336"/>
    <mergeCell ref="I333:I336"/>
    <mergeCell ref="J333:J336"/>
    <mergeCell ref="K333:K336"/>
    <mergeCell ref="L333:L336"/>
    <mergeCell ref="N333:N336"/>
    <mergeCell ref="S333:S336"/>
    <mergeCell ref="T337:T340"/>
    <mergeCell ref="U337:U340"/>
    <mergeCell ref="V337:V340"/>
    <mergeCell ref="W337:W340"/>
    <mergeCell ref="X337:X340"/>
    <mergeCell ref="Z337:Z340"/>
    <mergeCell ref="AE337:AE340"/>
    <mergeCell ref="AF337:AF340"/>
    <mergeCell ref="AG337:AG340"/>
    <mergeCell ref="B337:B340"/>
    <mergeCell ref="G337:G340"/>
    <mergeCell ref="H337:H340"/>
    <mergeCell ref="I337:I340"/>
    <mergeCell ref="J337:J340"/>
    <mergeCell ref="K337:K340"/>
    <mergeCell ref="L337:L340"/>
    <mergeCell ref="N337:N340"/>
    <mergeCell ref="S337:S340"/>
    <mergeCell ref="AH337:AH340"/>
    <mergeCell ref="AI337:AI340"/>
    <mergeCell ref="AU337:AU340"/>
    <mergeCell ref="AJ337:AJ340"/>
    <mergeCell ref="AT329:AT332"/>
    <mergeCell ref="AU329:AU332"/>
    <mergeCell ref="AV329:AV332"/>
    <mergeCell ref="AH333:AH336"/>
    <mergeCell ref="AI333:AI336"/>
    <mergeCell ref="AL337:AL340"/>
    <mergeCell ref="AQ337:AQ340"/>
    <mergeCell ref="AR337:AR340"/>
    <mergeCell ref="AS337:AS340"/>
    <mergeCell ref="AT337:AT340"/>
    <mergeCell ref="AV337:AV340"/>
    <mergeCell ref="AS333:AS336"/>
    <mergeCell ref="AQ329:AQ332"/>
    <mergeCell ref="AR329:AR332"/>
    <mergeCell ref="AS329:AS332"/>
    <mergeCell ref="AL333:AL336"/>
    <mergeCell ref="AQ333:AQ336"/>
    <mergeCell ref="AR333:AR336"/>
    <mergeCell ref="AJ333:AJ336"/>
    <mergeCell ref="AI341:AI344"/>
    <mergeCell ref="AJ341:AJ344"/>
    <mergeCell ref="BA330:BA347"/>
    <mergeCell ref="AU341:AU344"/>
    <mergeCell ref="AV341:AV344"/>
    <mergeCell ref="AJ345:AJ348"/>
    <mergeCell ref="AT333:AT336"/>
    <mergeCell ref="AU333:AU336"/>
    <mergeCell ref="AV333:AV336"/>
    <mergeCell ref="AQ345:AQ348"/>
    <mergeCell ref="AR345:AR348"/>
    <mergeCell ref="AS345:AS348"/>
    <mergeCell ref="AT345:AT348"/>
    <mergeCell ref="AU345:AU348"/>
    <mergeCell ref="AV345:AV348"/>
    <mergeCell ref="AQ341:AQ344"/>
    <mergeCell ref="AR341:AR344"/>
    <mergeCell ref="AS341:AS344"/>
    <mergeCell ref="AT341:AT344"/>
    <mergeCell ref="AL341:AL344"/>
    <mergeCell ref="AL345:AL348"/>
    <mergeCell ref="AI345:AI348"/>
    <mergeCell ref="AF345:AF348"/>
    <mergeCell ref="L409:P409"/>
    <mergeCell ref="Q409:U409"/>
    <mergeCell ref="X341:X344"/>
    <mergeCell ref="Z341:Z344"/>
    <mergeCell ref="AE341:AE344"/>
    <mergeCell ref="AF341:AF344"/>
    <mergeCell ref="AG341:AG344"/>
    <mergeCell ref="AH341:AH344"/>
    <mergeCell ref="V345:V348"/>
    <mergeCell ref="W345:W348"/>
    <mergeCell ref="X345:X348"/>
    <mergeCell ref="Z345:Z348"/>
    <mergeCell ref="AE345:AE348"/>
    <mergeCell ref="AG345:AG348"/>
    <mergeCell ref="AH345:AH348"/>
    <mergeCell ref="H345:H348"/>
    <mergeCell ref="I345:I348"/>
    <mergeCell ref="J345:J348"/>
    <mergeCell ref="K345:K348"/>
    <mergeCell ref="L345:L348"/>
    <mergeCell ref="N345:N348"/>
    <mergeCell ref="S345:S348"/>
    <mergeCell ref="T345:T348"/>
    <mergeCell ref="U345:U348"/>
    <mergeCell ref="B507:F507"/>
    <mergeCell ref="G507:K507"/>
    <mergeCell ref="L507:P507"/>
    <mergeCell ref="Q507:U507"/>
    <mergeCell ref="B395:F395"/>
    <mergeCell ref="G395:K395"/>
    <mergeCell ref="L395:P395"/>
    <mergeCell ref="Q395:U395"/>
    <mergeCell ref="B381:F381"/>
    <mergeCell ref="B493:F493"/>
    <mergeCell ref="G493:K493"/>
    <mergeCell ref="L493:P493"/>
    <mergeCell ref="Q493:U493"/>
    <mergeCell ref="B479:F479"/>
    <mergeCell ref="G479:K479"/>
    <mergeCell ref="L479:P479"/>
    <mergeCell ref="Q479:U479"/>
    <mergeCell ref="B465:F465"/>
    <mergeCell ref="G465:K465"/>
    <mergeCell ref="L465:P465"/>
    <mergeCell ref="Q465:U465"/>
    <mergeCell ref="L451:P451"/>
    <mergeCell ref="Q451:U451"/>
    <mergeCell ref="B437:F437"/>
    <mergeCell ref="B535:F535"/>
    <mergeCell ref="G535:K535"/>
    <mergeCell ref="L535:P535"/>
    <mergeCell ref="Q535:U535"/>
    <mergeCell ref="B521:F521"/>
    <mergeCell ref="G521:K521"/>
    <mergeCell ref="L521:P521"/>
    <mergeCell ref="Q521:U521"/>
    <mergeCell ref="B549:F549"/>
    <mergeCell ref="G549:K549"/>
    <mergeCell ref="L549:P549"/>
    <mergeCell ref="Q549:U549"/>
    <mergeCell ref="B591:F591"/>
    <mergeCell ref="G591:K591"/>
    <mergeCell ref="L591:P591"/>
    <mergeCell ref="Q591:U591"/>
    <mergeCell ref="B577:F577"/>
    <mergeCell ref="G577:K577"/>
    <mergeCell ref="L577:P577"/>
    <mergeCell ref="Q577:U577"/>
    <mergeCell ref="B563:F563"/>
    <mergeCell ref="G563:K563"/>
    <mergeCell ref="L563:P563"/>
    <mergeCell ref="Q563:U563"/>
    <mergeCell ref="B661:F661"/>
    <mergeCell ref="G661:K661"/>
    <mergeCell ref="L661:P661"/>
    <mergeCell ref="Q661:U661"/>
    <mergeCell ref="B619:F619"/>
    <mergeCell ref="G619:K619"/>
    <mergeCell ref="L619:P619"/>
    <mergeCell ref="Q619:U619"/>
    <mergeCell ref="B605:F605"/>
    <mergeCell ref="G605:K605"/>
    <mergeCell ref="L605:P605"/>
    <mergeCell ref="Q605:U605"/>
    <mergeCell ref="B647:F647"/>
    <mergeCell ref="G647:K647"/>
    <mergeCell ref="L647:P647"/>
    <mergeCell ref="Q647:U647"/>
    <mergeCell ref="B633:F633"/>
    <mergeCell ref="G633:K633"/>
    <mergeCell ref="L633:P633"/>
    <mergeCell ref="Q633:U633"/>
  </mergeCells>
  <conditionalFormatting sqref="B398:U39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4:U38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0:U37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2:U41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6:U4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0:U44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4:U45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8:U46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2:U48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6:U49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0:U51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4:U52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8:U53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2:U55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6:U56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0:U58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4:U59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8:U60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2:U62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6:U63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0:U65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4:U6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8:U6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Bautista, Gilda</cp:lastModifiedBy>
  <cp:lastPrinted>2018-07-16T23:48:49Z</cp:lastPrinted>
  <dcterms:created xsi:type="dcterms:W3CDTF">1996-11-27T10:00:04Z</dcterms:created>
  <dcterms:modified xsi:type="dcterms:W3CDTF">2025-02-06T22:13:31Z</dcterms:modified>
</cp:coreProperties>
</file>