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3\Lote M612 F611\liquidador sem-1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H16" i="251" s="1"/>
  <c r="I16" i="251" s="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J17" i="250" s="1"/>
  <c r="K17" i="250" s="1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Z5" i="236"/>
  <c r="B4" i="240"/>
  <c r="D4" i="240" s="1"/>
  <c r="H16" i="249"/>
  <c r="I16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<sst xmlns="http://schemas.openxmlformats.org/spreadsheetml/2006/main" count="417" uniqueCount="73">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</sst>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343" t="s">
        <v>18</v>
      </c>
      <c r="C4" s="344"/>
      <c r="D4" s="344"/>
      <c r="E4" s="344"/>
      <c r="F4" s="344"/>
      <c r="G4" s="344"/>
      <c r="H4" s="344"/>
      <c r="I4" s="344"/>
      <c r="J4" s="345"/>
      <c r="K4" s="343" t="s">
        <v>21</v>
      </c>
      <c r="L4" s="344"/>
      <c r="M4" s="344"/>
      <c r="N4" s="344"/>
      <c r="O4" s="344"/>
      <c r="P4" s="344"/>
      <c r="Q4" s="344"/>
      <c r="R4" s="344"/>
      <c r="S4" s="344"/>
      <c r="T4" s="34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343" t="s">
        <v>23</v>
      </c>
      <c r="C17" s="344"/>
      <c r="D17" s="344"/>
      <c r="E17" s="344"/>
      <c r="F17" s="34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18"/>
  <sheetViews>
    <sheetView showGridLines="0" zoomScale="75" zoomScaleNormal="75" workbookViewId="0">
      <selection activeCell="F14" sqref="F14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7" width="12.7109375" style="200" bestFit="1" customWidth="1"/>
    <col min="8" max="9" width="9.28515625" style="200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355" t="s">
        <v>53</v>
      </c>
      <c r="C8" s="356"/>
      <c r="D8" s="356"/>
      <c r="E8" s="356"/>
      <c r="F8" s="301" t="s">
        <v>0</v>
      </c>
    </row>
    <row r="9" spans="1:9" x14ac:dyDescent="0.2">
      <c r="A9" s="214" t="s">
        <v>2</v>
      </c>
      <c r="B9" s="303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4" t="s">
        <v>3</v>
      </c>
      <c r="B10" s="304">
        <v>140</v>
      </c>
      <c r="C10" s="305">
        <v>140</v>
      </c>
      <c r="D10" s="306">
        <v>140</v>
      </c>
      <c r="E10" s="306">
        <v>140</v>
      </c>
      <c r="F10" s="307">
        <v>140</v>
      </c>
    </row>
    <row r="11" spans="1:9" x14ac:dyDescent="0.2">
      <c r="A11" s="287" t="s">
        <v>6</v>
      </c>
      <c r="B11" s="308">
        <v>143.30000000000001</v>
      </c>
      <c r="C11" s="309">
        <v>150.43478260869566</v>
      </c>
      <c r="D11" s="309">
        <v>144.60294117647058</v>
      </c>
      <c r="E11" s="309">
        <v>147.90140845070422</v>
      </c>
      <c r="F11" s="340">
        <v>146.56474820143885</v>
      </c>
      <c r="G11" s="339" t="s">
        <v>70</v>
      </c>
    </row>
    <row r="12" spans="1:9" x14ac:dyDescent="0.2">
      <c r="A12" s="214" t="s">
        <v>7</v>
      </c>
      <c r="B12" s="310">
        <v>35.714285714285715</v>
      </c>
      <c r="C12" s="311">
        <v>47.826086956521742</v>
      </c>
      <c r="D12" s="312">
        <v>47.058823529411768</v>
      </c>
      <c r="E12" s="312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3">
        <v>0.16435849293392366</v>
      </c>
      <c r="E13" s="313">
        <v>0.18458367623928851</v>
      </c>
      <c r="F13" s="256">
        <v>0.17455666629831032</v>
      </c>
    </row>
    <row r="14" spans="1:9" x14ac:dyDescent="0.2">
      <c r="A14" s="287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8">
        <f t="shared" si="0"/>
        <v>4.689105858170592</v>
      </c>
      <c r="G14" s="339" t="s">
        <v>70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7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4">
        <f>H16/B4</f>
        <v>6.8765834238146945E-2</v>
      </c>
    </row>
    <row r="17" spans="1:7" x14ac:dyDescent="0.2">
      <c r="A17" s="297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</row>
    <row r="18" spans="1:7" ht="13.5" thickBot="1" x14ac:dyDescent="0.25">
      <c r="A18" s="299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</sheetData>
  <mergeCells count="1">
    <mergeCell ref="B8:E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0"/>
  <sheetViews>
    <sheetView showGridLines="0" zoomScale="73" zoomScaleNormal="73" workbookViewId="0">
      <selection activeCell="H14" sqref="H14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355" t="s">
        <v>50</v>
      </c>
      <c r="C8" s="356"/>
      <c r="D8" s="356"/>
      <c r="E8" s="356"/>
      <c r="F8" s="356"/>
      <c r="G8" s="357"/>
      <c r="H8" s="300" t="s">
        <v>0</v>
      </c>
    </row>
    <row r="9" spans="1:15" x14ac:dyDescent="0.2">
      <c r="A9" s="214" t="s">
        <v>54</v>
      </c>
      <c r="B9" s="279">
        <v>1</v>
      </c>
      <c r="C9" s="280">
        <v>2</v>
      </c>
      <c r="D9" s="281">
        <v>3</v>
      </c>
      <c r="E9" s="280">
        <v>4</v>
      </c>
      <c r="F9" s="281">
        <v>5</v>
      </c>
      <c r="G9" s="276">
        <v>6</v>
      </c>
      <c r="H9" s="282"/>
      <c r="I9" s="213"/>
    </row>
    <row r="10" spans="1:15" x14ac:dyDescent="0.2">
      <c r="A10" s="214" t="s">
        <v>2</v>
      </c>
      <c r="B10" s="233">
        <v>1</v>
      </c>
      <c r="C10" s="315">
        <v>2</v>
      </c>
      <c r="D10" s="234">
        <v>3</v>
      </c>
      <c r="E10" s="302">
        <v>4</v>
      </c>
      <c r="F10" s="335">
        <v>5</v>
      </c>
      <c r="G10" s="336">
        <v>6</v>
      </c>
      <c r="H10" s="277" t="s">
        <v>0</v>
      </c>
      <c r="I10" s="229"/>
      <c r="J10" s="283"/>
      <c r="K10" s="358" t="s">
        <v>68</v>
      </c>
      <c r="L10" s="358"/>
      <c r="M10" s="358"/>
      <c r="N10" s="358"/>
      <c r="O10" s="358"/>
    </row>
    <row r="11" spans="1:15" x14ac:dyDescent="0.2">
      <c r="A11" s="284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5">
        <v>150</v>
      </c>
      <c r="I11" s="286"/>
      <c r="J11" s="283"/>
      <c r="K11" s="358"/>
      <c r="L11" s="358"/>
      <c r="M11" s="358"/>
      <c r="N11" s="358"/>
      <c r="O11" s="358"/>
    </row>
    <row r="12" spans="1:15" x14ac:dyDescent="0.2">
      <c r="A12" s="287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8">
        <v>161.13114754098362</v>
      </c>
      <c r="G12" s="245">
        <v>169.26470588235293</v>
      </c>
      <c r="H12" s="342">
        <v>149.36741214057508</v>
      </c>
      <c r="I12" s="339" t="s">
        <v>70</v>
      </c>
      <c r="J12" s="283"/>
      <c r="K12" s="358"/>
      <c r="L12" s="358"/>
      <c r="M12" s="358"/>
      <c r="N12" s="358"/>
      <c r="O12" s="358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9">
        <v>95.081967213114751</v>
      </c>
      <c r="G13" s="249">
        <v>82.352941176470594</v>
      </c>
      <c r="H13" s="290">
        <v>56.869009584664539</v>
      </c>
      <c r="I13" s="291"/>
      <c r="J13" s="283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2">
        <v>5.2941439909054186E-2</v>
      </c>
      <c r="G14" s="254">
        <v>7.5042431478579322E-2</v>
      </c>
      <c r="H14" s="293">
        <v>0.13403951049846149</v>
      </c>
      <c r="I14" s="294"/>
      <c r="J14" s="295"/>
    </row>
    <row r="15" spans="1:15" x14ac:dyDescent="0.2">
      <c r="A15" s="287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8">
        <f t="shared" si="0"/>
        <v>-0.42172523961660602</v>
      </c>
      <c r="I15" s="339" t="s">
        <v>70</v>
      </c>
      <c r="J15" s="295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6">
        <f t="shared" si="2"/>
        <v>104.68884071200365</v>
      </c>
      <c r="I16" s="215"/>
      <c r="J16" s="295"/>
    </row>
    <row r="17" spans="1:11" x14ac:dyDescent="0.2">
      <c r="A17" s="297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8">
        <f>B4-H17</f>
        <v>75</v>
      </c>
      <c r="K17" s="272">
        <f>J17/B4</f>
        <v>2.4342745861733205E-2</v>
      </c>
    </row>
    <row r="18" spans="1:11" x14ac:dyDescent="0.2">
      <c r="A18" s="297" t="s">
        <v>28</v>
      </c>
      <c r="B18" s="218">
        <v>30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147.94999999999999</v>
      </c>
    </row>
    <row r="19" spans="1:11" ht="13.5" thickBot="1" x14ac:dyDescent="0.25">
      <c r="A19" s="299" t="s">
        <v>26</v>
      </c>
      <c r="B19" s="220">
        <f>(B18-B7)</f>
        <v>8.8000000000000007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1" x14ac:dyDescent="0.2">
      <c r="B20" s="200">
        <v>30.5</v>
      </c>
    </row>
  </sheetData>
  <mergeCells count="2">
    <mergeCell ref="B8:G8"/>
    <mergeCell ref="K10:O1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19"/>
  <sheetViews>
    <sheetView showGridLines="0" tabSelected="1" zoomScale="75" zoomScaleNormal="75" workbookViewId="0">
      <selection activeCell="F13" sqref="F13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355" t="s">
        <v>53</v>
      </c>
      <c r="C8" s="356"/>
      <c r="D8" s="356"/>
      <c r="E8" s="356"/>
      <c r="F8" s="301" t="s">
        <v>0</v>
      </c>
    </row>
    <row r="9" spans="1:9" x14ac:dyDescent="0.2">
      <c r="A9" s="214" t="s">
        <v>2</v>
      </c>
      <c r="B9" s="303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4" t="s">
        <v>3</v>
      </c>
      <c r="B10" s="304">
        <v>140</v>
      </c>
      <c r="C10" s="305">
        <v>140</v>
      </c>
      <c r="D10" s="306">
        <v>140</v>
      </c>
      <c r="E10" s="306">
        <v>140</v>
      </c>
      <c r="F10" s="307">
        <v>140</v>
      </c>
    </row>
    <row r="11" spans="1:9" x14ac:dyDescent="0.2">
      <c r="A11" s="287" t="s">
        <v>6</v>
      </c>
      <c r="B11" s="308">
        <v>190.72857142857143</v>
      </c>
      <c r="C11" s="309">
        <v>192.02857142857144</v>
      </c>
      <c r="D11" s="309">
        <v>177.83333333333334</v>
      </c>
      <c r="E11" s="309">
        <v>177.8</v>
      </c>
      <c r="F11" s="340">
        <v>184.31849315068493</v>
      </c>
      <c r="G11" s="339" t="s">
        <v>70</v>
      </c>
    </row>
    <row r="12" spans="1:9" x14ac:dyDescent="0.2">
      <c r="A12" s="214" t="s">
        <v>7</v>
      </c>
      <c r="B12" s="310">
        <v>55.714285714285715</v>
      </c>
      <c r="C12" s="311">
        <v>60</v>
      </c>
      <c r="D12" s="312">
        <v>45.833333333333336</v>
      </c>
      <c r="E12" s="312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3">
        <v>0.13702788647406361</v>
      </c>
      <c r="E13" s="313">
        <v>0.19857313022221681</v>
      </c>
      <c r="F13" s="256">
        <v>0.15730219666906781</v>
      </c>
    </row>
    <row r="14" spans="1:9" x14ac:dyDescent="0.2">
      <c r="A14" s="287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8">
        <f t="shared" si="0"/>
        <v>31.656066536203525</v>
      </c>
      <c r="G14" s="339" t="s">
        <v>70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7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4">
        <f>H16/B4</f>
        <v>2.2197962154294031E-2</v>
      </c>
    </row>
    <row r="17" spans="1:7" x14ac:dyDescent="0.2">
      <c r="A17" s="297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</row>
    <row r="18" spans="1:7" ht="13.5" thickBot="1" x14ac:dyDescent="0.25">
      <c r="A18" s="299" t="s">
        <v>26</v>
      </c>
      <c r="B18" s="216">
        <f>B17-B7</f>
        <v>34.6</v>
      </c>
      <c r="C18" s="217">
        <f>C17-C7</f>
        <v>34.6</v>
      </c>
      <c r="D18" s="217">
        <f>D17-D7</f>
        <v>34.6</v>
      </c>
      <c r="E18" s="217">
        <f>E17-E7</f>
        <v>34.6</v>
      </c>
      <c r="F18" s="223"/>
      <c r="G18" s="200" t="s">
        <v>26</v>
      </c>
    </row>
    <row r="19" spans="1:7" x14ac:dyDescent="0.2">
      <c r="B19" s="200">
        <v>60</v>
      </c>
      <c r="C19" s="200">
        <v>60</v>
      </c>
      <c r="D19" s="200">
        <v>60</v>
      </c>
      <c r="E19" s="200">
        <v>60</v>
      </c>
    </row>
  </sheetData>
  <mergeCells count="1">
    <mergeCell ref="B8:E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43" t="s">
        <v>18</v>
      </c>
      <c r="C4" s="344"/>
      <c r="D4" s="344"/>
      <c r="E4" s="344"/>
      <c r="F4" s="344"/>
      <c r="G4" s="344"/>
      <c r="H4" s="344"/>
      <c r="I4" s="344"/>
      <c r="J4" s="345"/>
      <c r="K4" s="343" t="s">
        <v>21</v>
      </c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43" t="s">
        <v>23</v>
      </c>
      <c r="C17" s="344"/>
      <c r="D17" s="344"/>
      <c r="E17" s="344"/>
      <c r="F17" s="34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43" t="s">
        <v>18</v>
      </c>
      <c r="C4" s="344"/>
      <c r="D4" s="344"/>
      <c r="E4" s="344"/>
      <c r="F4" s="344"/>
      <c r="G4" s="344"/>
      <c r="H4" s="344"/>
      <c r="I4" s="344"/>
      <c r="J4" s="345"/>
      <c r="K4" s="343" t="s">
        <v>21</v>
      </c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43" t="s">
        <v>23</v>
      </c>
      <c r="C17" s="344"/>
      <c r="D17" s="344"/>
      <c r="E17" s="344"/>
      <c r="F17" s="34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43" t="s">
        <v>18</v>
      </c>
      <c r="C4" s="344"/>
      <c r="D4" s="344"/>
      <c r="E4" s="344"/>
      <c r="F4" s="344"/>
      <c r="G4" s="344"/>
      <c r="H4" s="344"/>
      <c r="I4" s="344"/>
      <c r="J4" s="345"/>
      <c r="K4" s="343" t="s">
        <v>21</v>
      </c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43" t="s">
        <v>23</v>
      </c>
      <c r="C17" s="344"/>
      <c r="D17" s="344"/>
      <c r="E17" s="344"/>
      <c r="F17" s="34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46" t="s">
        <v>42</v>
      </c>
      <c r="B1" s="34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46" t="s">
        <v>42</v>
      </c>
      <c r="B1" s="34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347" t="s">
        <v>42</v>
      </c>
      <c r="B1" s="34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46" t="s">
        <v>42</v>
      </c>
      <c r="B1" s="34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F20"/>
  <sheetViews>
    <sheetView showGridLines="0" zoomScale="75" zoomScaleNormal="75" workbookViewId="0">
      <selection activeCell="U15" sqref="U15"/>
    </sheetView>
  </sheetViews>
  <sheetFormatPr baseColWidth="10" defaultColWidth="11.42578125" defaultRowHeight="12.75" x14ac:dyDescent="0.2"/>
  <cols>
    <col min="1" max="1" width="16.28515625" style="200" bestFit="1" customWidth="1"/>
    <col min="2" max="21" width="9" style="200" customWidth="1"/>
    <col min="22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348"/>
      <c r="G2" s="348"/>
      <c r="H2" s="348"/>
      <c r="I2" s="348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348"/>
      <c r="AF6" s="348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353" t="s">
        <v>65</v>
      </c>
      <c r="C8" s="354"/>
      <c r="D8" s="354"/>
      <c r="E8" s="354"/>
      <c r="F8" s="354"/>
      <c r="G8" s="354"/>
      <c r="H8" s="354"/>
      <c r="I8" s="354"/>
      <c r="J8" s="323"/>
      <c r="K8" s="351" t="s">
        <v>63</v>
      </c>
      <c r="L8" s="352"/>
      <c r="M8" s="352"/>
      <c r="N8" s="352"/>
      <c r="O8" s="352"/>
      <c r="P8" s="349" t="s">
        <v>64</v>
      </c>
      <c r="Q8" s="350"/>
      <c r="R8" s="350"/>
      <c r="S8" s="350"/>
      <c r="T8" s="350"/>
      <c r="U8" s="321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5">
        <v>9</v>
      </c>
      <c r="K9" s="327">
        <v>1</v>
      </c>
      <c r="L9" s="328">
        <v>2</v>
      </c>
      <c r="M9" s="328">
        <v>3</v>
      </c>
      <c r="N9" s="328">
        <v>4</v>
      </c>
      <c r="O9" s="329">
        <v>5</v>
      </c>
      <c r="P9" s="320">
        <v>1</v>
      </c>
      <c r="Q9" s="232">
        <v>2</v>
      </c>
      <c r="R9" s="232">
        <v>3</v>
      </c>
      <c r="S9" s="232">
        <v>4</v>
      </c>
      <c r="T9" s="232">
        <v>5</v>
      </c>
      <c r="U9" s="222"/>
    </row>
    <row r="10" spans="1:32" x14ac:dyDescent="0.2">
      <c r="A10" s="231" t="s">
        <v>2</v>
      </c>
      <c r="B10" s="233">
        <v>1</v>
      </c>
      <c r="C10" s="315">
        <v>2</v>
      </c>
      <c r="D10" s="234">
        <v>3</v>
      </c>
      <c r="E10" s="234">
        <v>3</v>
      </c>
      <c r="F10" s="302">
        <v>4</v>
      </c>
      <c r="G10" s="335">
        <v>5</v>
      </c>
      <c r="H10" s="336">
        <v>6</v>
      </c>
      <c r="I10" s="235">
        <v>7</v>
      </c>
      <c r="J10" s="330">
        <v>8</v>
      </c>
      <c r="K10" s="233">
        <v>1</v>
      </c>
      <c r="L10" s="315">
        <v>2</v>
      </c>
      <c r="M10" s="234">
        <v>3</v>
      </c>
      <c r="N10" s="302">
        <v>4</v>
      </c>
      <c r="O10" s="335">
        <v>5</v>
      </c>
      <c r="P10" s="233">
        <v>1</v>
      </c>
      <c r="Q10" s="315">
        <v>2</v>
      </c>
      <c r="R10" s="234">
        <v>3</v>
      </c>
      <c r="S10" s="302">
        <v>4</v>
      </c>
      <c r="T10" s="335">
        <v>5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6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31"/>
      <c r="W11" s="332"/>
      <c r="X11" s="332"/>
      <c r="Y11" s="332"/>
      <c r="Z11" s="332"/>
      <c r="AA11" s="332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8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40">
        <v>158.24200913242009</v>
      </c>
      <c r="V12" s="339" t="s">
        <v>70</v>
      </c>
      <c r="W12" s="332" t="s">
        <v>72</v>
      </c>
      <c r="X12" s="332"/>
      <c r="Y12" s="332"/>
      <c r="Z12" s="332"/>
      <c r="AA12" s="295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9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31" t="s">
        <v>66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2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31" t="s">
        <v>67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7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8">
        <f t="shared" ref="U15" si="7">U12/U11*100-100</f>
        <v>13.030006523157198</v>
      </c>
      <c r="V15" s="339" t="s">
        <v>70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8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9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41" t="s">
        <v>71</v>
      </c>
      <c r="W16" s="210"/>
      <c r="X16" s="210"/>
      <c r="Y16" s="210"/>
      <c r="Z16" s="210"/>
      <c r="AA16" s="210"/>
      <c r="AD16" s="337" t="s">
        <v>69</v>
      </c>
    </row>
    <row r="17" spans="1:25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6">
        <v>252</v>
      </c>
      <c r="K17" s="333">
        <v>163</v>
      </c>
      <c r="L17" s="324">
        <v>421</v>
      </c>
      <c r="M17" s="324">
        <v>715</v>
      </c>
      <c r="N17" s="324">
        <v>866</v>
      </c>
      <c r="O17" s="324">
        <v>556</v>
      </c>
      <c r="P17" s="334">
        <v>117</v>
      </c>
      <c r="Q17" s="268">
        <v>349</v>
      </c>
      <c r="R17" s="268">
        <v>830</v>
      </c>
      <c r="S17" s="268">
        <v>928</v>
      </c>
      <c r="T17" s="268">
        <v>435</v>
      </c>
      <c r="U17" s="322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25" x14ac:dyDescent="0.2">
      <c r="A18" s="273" t="s">
        <v>28</v>
      </c>
      <c r="B18" s="218">
        <v>31</v>
      </c>
      <c r="C18" s="218">
        <v>30</v>
      </c>
      <c r="D18" s="218">
        <v>29</v>
      </c>
      <c r="E18" s="218">
        <v>29</v>
      </c>
      <c r="F18" s="218">
        <v>29</v>
      </c>
      <c r="G18" s="218">
        <v>28.5</v>
      </c>
      <c r="H18" s="218">
        <v>28.5</v>
      </c>
      <c r="I18" s="218">
        <v>28.5</v>
      </c>
      <c r="J18" s="218">
        <v>28</v>
      </c>
      <c r="K18" s="218">
        <v>31</v>
      </c>
      <c r="L18" s="218">
        <v>29.5</v>
      </c>
      <c r="M18" s="218">
        <v>29</v>
      </c>
      <c r="N18" s="218">
        <v>28.5</v>
      </c>
      <c r="O18" s="218">
        <v>28.5</v>
      </c>
      <c r="P18" s="218">
        <v>31</v>
      </c>
      <c r="Q18" s="218">
        <v>29.5</v>
      </c>
      <c r="R18" s="218">
        <v>29</v>
      </c>
      <c r="S18" s="218">
        <v>29</v>
      </c>
      <c r="T18" s="218">
        <v>28</v>
      </c>
      <c r="U18" s="218">
        <v>29.5</v>
      </c>
      <c r="V18" s="200" t="s">
        <v>57</v>
      </c>
      <c r="W18" s="200">
        <v>153.22</v>
      </c>
    </row>
    <row r="19" spans="1:25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8.1999999999999993</v>
      </c>
      <c r="D19" s="216">
        <f t="shared" si="9"/>
        <v>7.1999999999999993</v>
      </c>
      <c r="E19" s="216">
        <f t="shared" si="9"/>
        <v>7.1999999999999993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6.6999999999999993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7.6999999999999993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6.6999999999999993</v>
      </c>
      <c r="P19" s="216">
        <f t="shared" si="9"/>
        <v>9.1999999999999993</v>
      </c>
      <c r="Q19" s="216">
        <f t="shared" si="9"/>
        <v>7.6999999999999993</v>
      </c>
      <c r="R19" s="216">
        <f t="shared" si="9"/>
        <v>7.1999999999999993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25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</sheetData>
  <mergeCells count="5">
    <mergeCell ref="AE6:AF6"/>
    <mergeCell ref="F2:I2"/>
    <mergeCell ref="P8:T8"/>
    <mergeCell ref="K8:O8"/>
    <mergeCell ref="B8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2024-02-23T14:07:52Z</dcterms:modified>
</cp:coreProperties>
</file>