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viagen\Desktop\Pesos\Pesos M2\"/>
    </mc:Choice>
  </mc:AlternateContent>
  <bookViews>
    <workbookView xWindow="-120" yWindow="-120" windowWidth="20610" windowHeight="7050" tabRatio="733" firstSheet="8" activeTab="8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2" sheetId="248" r:id="rId9"/>
    <sheet name="CEPA 7 MODULO 2" sheetId="249" r:id="rId10"/>
    <sheet name="CEPA 4 MODULO 2" sheetId="250" r:id="rId11"/>
    <sheet name="CEPA 1 MODULO 2" sheetId="251" r:id="rId12"/>
  </sheets>
  <calcPr calcId="162913"/>
</workbook>
</file>

<file path=xl/calcChain.xml><?xml version="1.0" encoding="utf-8"?>
<calcChain xmlns="http://schemas.openxmlformats.org/spreadsheetml/2006/main">
  <c r="C145" i="250" l="1"/>
  <c r="D145" i="250"/>
  <c r="E145" i="250"/>
  <c r="F145" i="250"/>
  <c r="G145" i="250"/>
  <c r="H145" i="250"/>
  <c r="I145" i="250"/>
  <c r="B145" i="250"/>
  <c r="C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B146" i="248"/>
  <c r="B142" i="248"/>
  <c r="C142" i="248"/>
  <c r="D142" i="248"/>
  <c r="E142" i="248"/>
  <c r="F142" i="248"/>
  <c r="G142" i="248"/>
  <c r="H142" i="248"/>
  <c r="I142" i="248"/>
  <c r="J142" i="248"/>
  <c r="K142" i="248"/>
  <c r="B143" i="248"/>
  <c r="C143" i="248"/>
  <c r="D143" i="248"/>
  <c r="E143" i="248"/>
  <c r="F143" i="248"/>
  <c r="G143" i="248"/>
  <c r="H143" i="248"/>
  <c r="I143" i="248"/>
  <c r="J143" i="248"/>
  <c r="K143" i="248"/>
  <c r="J143" i="250" l="1"/>
  <c r="I142" i="250"/>
  <c r="I141" i="250"/>
  <c r="I135" i="251" l="1"/>
  <c r="D135" i="251"/>
  <c r="C135" i="251"/>
  <c r="B135" i="251"/>
  <c r="G133" i="251"/>
  <c r="G132" i="251"/>
  <c r="D132" i="251"/>
  <c r="C132" i="251"/>
  <c r="B132" i="251"/>
  <c r="G131" i="251"/>
  <c r="D131" i="251"/>
  <c r="C131" i="251"/>
  <c r="B131" i="251"/>
  <c r="L145" i="250"/>
  <c r="J142" i="250"/>
  <c r="H142" i="250"/>
  <c r="G142" i="250"/>
  <c r="F142" i="250"/>
  <c r="E142" i="250"/>
  <c r="D142" i="250"/>
  <c r="C142" i="250"/>
  <c r="B142" i="250"/>
  <c r="J141" i="250"/>
  <c r="H141" i="250"/>
  <c r="G141" i="250"/>
  <c r="F141" i="250"/>
  <c r="E141" i="250"/>
  <c r="D141" i="250"/>
  <c r="C141" i="250"/>
  <c r="B141" i="250"/>
  <c r="I135" i="249"/>
  <c r="F135" i="249"/>
  <c r="E135" i="249"/>
  <c r="D135" i="249"/>
  <c r="C135" i="249"/>
  <c r="B135" i="249"/>
  <c r="G133" i="249"/>
  <c r="G132" i="249"/>
  <c r="F132" i="249"/>
  <c r="E132" i="249"/>
  <c r="D132" i="249"/>
  <c r="C132" i="249"/>
  <c r="B132" i="249"/>
  <c r="G131" i="249"/>
  <c r="F131" i="249"/>
  <c r="E131" i="249"/>
  <c r="D131" i="249"/>
  <c r="C131" i="249"/>
  <c r="B131" i="249"/>
  <c r="Y146" i="248" l="1"/>
  <c r="W144" i="248"/>
  <c r="W143" i="248"/>
  <c r="V143" i="248"/>
  <c r="U143" i="248"/>
  <c r="T143" i="248"/>
  <c r="S143" i="248"/>
  <c r="R143" i="248"/>
  <c r="Q143" i="248"/>
  <c r="P143" i="248"/>
  <c r="O143" i="248"/>
  <c r="N143" i="248"/>
  <c r="M143" i="248"/>
  <c r="L143" i="248"/>
  <c r="W142" i="248"/>
  <c r="V142" i="248"/>
  <c r="U142" i="248"/>
  <c r="T142" i="248"/>
  <c r="S142" i="248"/>
  <c r="R142" i="248"/>
  <c r="Q142" i="248"/>
  <c r="P142" i="248"/>
  <c r="O142" i="248"/>
  <c r="N142" i="248"/>
  <c r="M142" i="248"/>
  <c r="L142" i="248"/>
  <c r="I122" i="251" l="1"/>
  <c r="D122" i="251" l="1"/>
  <c r="C122" i="251"/>
  <c r="B122" i="251"/>
  <c r="G120" i="251"/>
  <c r="I133" i="251" s="1"/>
  <c r="J133" i="251" s="1"/>
  <c r="G119" i="251"/>
  <c r="D119" i="251"/>
  <c r="C119" i="251"/>
  <c r="B119" i="251"/>
  <c r="G118" i="251"/>
  <c r="D118" i="251"/>
  <c r="C118" i="251"/>
  <c r="B118" i="251"/>
  <c r="K131" i="250"/>
  <c r="H131" i="250"/>
  <c r="G131" i="250"/>
  <c r="F131" i="250"/>
  <c r="E131" i="250"/>
  <c r="D131" i="250"/>
  <c r="C131" i="250"/>
  <c r="B131" i="250"/>
  <c r="I129" i="250"/>
  <c r="L143" i="250" s="1"/>
  <c r="M143" i="250" s="1"/>
  <c r="I128" i="250"/>
  <c r="H128" i="250"/>
  <c r="G128" i="250"/>
  <c r="F128" i="250"/>
  <c r="E128" i="250"/>
  <c r="D128" i="250"/>
  <c r="C128" i="250"/>
  <c r="B128" i="250"/>
  <c r="I127" i="250"/>
  <c r="H127" i="250"/>
  <c r="G127" i="250"/>
  <c r="F127" i="250"/>
  <c r="E127" i="250"/>
  <c r="D127" i="250"/>
  <c r="C127" i="250"/>
  <c r="B127" i="250"/>
  <c r="I122" i="249"/>
  <c r="F122" i="249"/>
  <c r="E122" i="249"/>
  <c r="D122" i="249"/>
  <c r="C122" i="249"/>
  <c r="B122" i="249"/>
  <c r="G120" i="249"/>
  <c r="I133" i="249" s="1"/>
  <c r="J133" i="249" s="1"/>
  <c r="G119" i="249"/>
  <c r="F119" i="249"/>
  <c r="E119" i="249"/>
  <c r="D119" i="249"/>
  <c r="C119" i="249"/>
  <c r="B119" i="249"/>
  <c r="G118" i="249"/>
  <c r="F118" i="249"/>
  <c r="E118" i="249"/>
  <c r="D118" i="249"/>
  <c r="C118" i="249"/>
  <c r="B118" i="249"/>
  <c r="Z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29" i="248"/>
  <c r="Y144" i="248" s="1"/>
  <c r="Z144" i="248" s="1"/>
  <c r="X128" i="248"/>
  <c r="W128" i="248"/>
  <c r="V128" i="248"/>
  <c r="U128" i="248"/>
  <c r="T128" i="248"/>
  <c r="S128" i="248"/>
  <c r="R128" i="248"/>
  <c r="Q128" i="248"/>
  <c r="P128" i="248"/>
  <c r="O128" i="248"/>
  <c r="N128" i="248"/>
  <c r="M128" i="248"/>
  <c r="L128" i="248"/>
  <c r="K128" i="248"/>
  <c r="J128" i="248"/>
  <c r="I128" i="248"/>
  <c r="H128" i="248"/>
  <c r="G128" i="248"/>
  <c r="F128" i="248"/>
  <c r="E128" i="248"/>
  <c r="D128" i="248"/>
  <c r="C128" i="248"/>
  <c r="B128" i="248"/>
  <c r="X127" i="248"/>
  <c r="W127" i="248"/>
  <c r="V127" i="248"/>
  <c r="U127" i="248"/>
  <c r="T127" i="248"/>
  <c r="S127" i="248"/>
  <c r="R127" i="248"/>
  <c r="Q127" i="248"/>
  <c r="P127" i="248"/>
  <c r="O127" i="248"/>
  <c r="N127" i="248"/>
  <c r="M127" i="248"/>
  <c r="L127" i="248"/>
  <c r="K127" i="248"/>
  <c r="J127" i="248"/>
  <c r="I127" i="248"/>
  <c r="H127" i="248"/>
  <c r="G127" i="248"/>
  <c r="F127" i="248"/>
  <c r="E127" i="248"/>
  <c r="D127" i="248"/>
  <c r="C127" i="248"/>
  <c r="B127" i="248"/>
  <c r="I109" i="251" l="1"/>
  <c r="D109" i="251"/>
  <c r="C109" i="251"/>
  <c r="B109" i="251"/>
  <c r="G107" i="251"/>
  <c r="I120" i="251" s="1"/>
  <c r="J120" i="251" s="1"/>
  <c r="G106" i="251"/>
  <c r="D106" i="251"/>
  <c r="C106" i="251"/>
  <c r="B106" i="251"/>
  <c r="G105" i="251"/>
  <c r="D105" i="251"/>
  <c r="C105" i="251"/>
  <c r="B105" i="251"/>
  <c r="K117" i="250"/>
  <c r="H117" i="250"/>
  <c r="G117" i="250"/>
  <c r="F117" i="250"/>
  <c r="E117" i="250"/>
  <c r="D117" i="250"/>
  <c r="C117" i="250"/>
  <c r="B117" i="250"/>
  <c r="I115" i="250"/>
  <c r="K129" i="250" s="1"/>
  <c r="L129" i="250" s="1"/>
  <c r="I114" i="250"/>
  <c r="H114" i="250"/>
  <c r="G114" i="250"/>
  <c r="F114" i="250"/>
  <c r="E114" i="250"/>
  <c r="D114" i="250"/>
  <c r="C114" i="250"/>
  <c r="B114" i="250"/>
  <c r="I113" i="250"/>
  <c r="H113" i="250"/>
  <c r="G113" i="250"/>
  <c r="F113" i="250"/>
  <c r="E113" i="250"/>
  <c r="D113" i="250"/>
  <c r="C113" i="250"/>
  <c r="B113" i="250"/>
  <c r="I109" i="249"/>
  <c r="F109" i="249"/>
  <c r="E109" i="249"/>
  <c r="D109" i="249"/>
  <c r="C109" i="249"/>
  <c r="B109" i="249"/>
  <c r="G107" i="249"/>
  <c r="I120" i="249" s="1"/>
  <c r="J120" i="249" s="1"/>
  <c r="G106" i="249"/>
  <c r="F106" i="249"/>
  <c r="E106" i="249"/>
  <c r="D106" i="249"/>
  <c r="C106" i="249"/>
  <c r="B106" i="249"/>
  <c r="G105" i="249"/>
  <c r="F105" i="249"/>
  <c r="E105" i="249"/>
  <c r="D105" i="249"/>
  <c r="C105" i="249"/>
  <c r="B105" i="249"/>
  <c r="Z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5" i="248"/>
  <c r="Z129" i="248" s="1"/>
  <c r="AA129" i="248" s="1"/>
  <c r="X114" i="248"/>
  <c r="W114" i="248"/>
  <c r="V114" i="248"/>
  <c r="U114" i="248"/>
  <c r="T114" i="248"/>
  <c r="S114" i="248"/>
  <c r="R114" i="248"/>
  <c r="Q114" i="248"/>
  <c r="P114" i="248"/>
  <c r="O114" i="248"/>
  <c r="N114" i="248"/>
  <c r="M114" i="248"/>
  <c r="L114" i="248"/>
  <c r="K114" i="248"/>
  <c r="J114" i="248"/>
  <c r="I114" i="248"/>
  <c r="H114" i="248"/>
  <c r="G114" i="248"/>
  <c r="F114" i="248"/>
  <c r="E114" i="248"/>
  <c r="D114" i="248"/>
  <c r="C114" i="248"/>
  <c r="B114" i="248"/>
  <c r="X113" i="248"/>
  <c r="W113" i="248"/>
  <c r="V113" i="248"/>
  <c r="U113" i="248"/>
  <c r="T113" i="248"/>
  <c r="S113" i="248"/>
  <c r="R113" i="248"/>
  <c r="Q113" i="248"/>
  <c r="P113" i="248"/>
  <c r="O113" i="248"/>
  <c r="N113" i="248"/>
  <c r="M113" i="248"/>
  <c r="L113" i="248"/>
  <c r="K113" i="248"/>
  <c r="J113" i="248"/>
  <c r="I113" i="248"/>
  <c r="H113" i="248"/>
  <c r="G113" i="248"/>
  <c r="F113" i="248"/>
  <c r="E113" i="248"/>
  <c r="D113" i="248"/>
  <c r="C113" i="248"/>
  <c r="B113" i="248"/>
  <c r="I101" i="250" l="1"/>
  <c r="K115" i="250" s="1"/>
  <c r="L115" i="250" s="1"/>
  <c r="I96" i="251" l="1"/>
  <c r="D96" i="251"/>
  <c r="C96" i="251"/>
  <c r="B96" i="251"/>
  <c r="G94" i="251"/>
  <c r="I107" i="251" s="1"/>
  <c r="J107" i="251" s="1"/>
  <c r="G93" i="251"/>
  <c r="D93" i="251"/>
  <c r="C93" i="251"/>
  <c r="B93" i="251"/>
  <c r="G92" i="251"/>
  <c r="D92" i="251"/>
  <c r="C92" i="251"/>
  <c r="B92" i="251"/>
  <c r="K103" i="250"/>
  <c r="H103" i="250"/>
  <c r="G103" i="250"/>
  <c r="F103" i="250"/>
  <c r="E103" i="250"/>
  <c r="D103" i="250"/>
  <c r="C103" i="250"/>
  <c r="B103" i="250"/>
  <c r="I100" i="250"/>
  <c r="H100" i="250"/>
  <c r="G100" i="250"/>
  <c r="F100" i="250"/>
  <c r="E100" i="250"/>
  <c r="D100" i="250"/>
  <c r="C100" i="250"/>
  <c r="B100" i="250"/>
  <c r="I99" i="250"/>
  <c r="H99" i="250"/>
  <c r="G99" i="250"/>
  <c r="F99" i="250"/>
  <c r="E99" i="250"/>
  <c r="D99" i="250"/>
  <c r="C99" i="250"/>
  <c r="B99" i="250"/>
  <c r="I96" i="249"/>
  <c r="F96" i="249"/>
  <c r="E96" i="249"/>
  <c r="D96" i="249"/>
  <c r="C96" i="249"/>
  <c r="B96" i="249"/>
  <c r="G94" i="249"/>
  <c r="I107" i="249" s="1"/>
  <c r="J107" i="249" s="1"/>
  <c r="G93" i="249"/>
  <c r="F93" i="249"/>
  <c r="E93" i="249"/>
  <c r="D93" i="249"/>
  <c r="C93" i="249"/>
  <c r="B93" i="249"/>
  <c r="G92" i="249"/>
  <c r="F92" i="249"/>
  <c r="E92" i="249"/>
  <c r="D92" i="249"/>
  <c r="C92" i="249"/>
  <c r="B92" i="249"/>
  <c r="Z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1" i="248"/>
  <c r="Z115" i="248" s="1"/>
  <c r="AA115" i="248" s="1"/>
  <c r="X100" i="248"/>
  <c r="W100" i="248"/>
  <c r="V100" i="248"/>
  <c r="U100" i="248"/>
  <c r="T100" i="248"/>
  <c r="S100" i="248"/>
  <c r="R100" i="248"/>
  <c r="Q100" i="248"/>
  <c r="P100" i="248"/>
  <c r="O100" i="248"/>
  <c r="N100" i="248"/>
  <c r="M100" i="248"/>
  <c r="L100" i="248"/>
  <c r="K100" i="248"/>
  <c r="J100" i="248"/>
  <c r="I100" i="248"/>
  <c r="H100" i="248"/>
  <c r="G100" i="248"/>
  <c r="F100" i="248"/>
  <c r="E100" i="248"/>
  <c r="D100" i="248"/>
  <c r="C100" i="248"/>
  <c r="B100" i="248"/>
  <c r="X99" i="248"/>
  <c r="W99" i="248"/>
  <c r="V99" i="248"/>
  <c r="U99" i="248"/>
  <c r="T99" i="248"/>
  <c r="S99" i="248"/>
  <c r="R99" i="248"/>
  <c r="Q99" i="248"/>
  <c r="P99" i="248"/>
  <c r="O99" i="248"/>
  <c r="N99" i="248"/>
  <c r="M99" i="248"/>
  <c r="L99" i="248"/>
  <c r="K99" i="248"/>
  <c r="J99" i="248"/>
  <c r="I99" i="248"/>
  <c r="H99" i="248"/>
  <c r="G99" i="248"/>
  <c r="F99" i="248"/>
  <c r="E99" i="248"/>
  <c r="D99" i="248"/>
  <c r="C99" i="248"/>
  <c r="B99" i="248"/>
  <c r="I83" i="251" l="1"/>
  <c r="I83" i="249"/>
  <c r="H89" i="250" l="1"/>
  <c r="B79" i="249" l="1"/>
  <c r="B80" i="249"/>
  <c r="D83" i="251" l="1"/>
  <c r="C83" i="251"/>
  <c r="B83" i="251"/>
  <c r="G81" i="251"/>
  <c r="I94" i="251" s="1"/>
  <c r="J94" i="251" s="1"/>
  <c r="G80" i="251"/>
  <c r="D80" i="251"/>
  <c r="C80" i="251"/>
  <c r="B80" i="251"/>
  <c r="G79" i="251"/>
  <c r="D79" i="251"/>
  <c r="C79" i="251"/>
  <c r="B79" i="251"/>
  <c r="K89" i="250"/>
  <c r="G89" i="250"/>
  <c r="F89" i="250"/>
  <c r="E89" i="250"/>
  <c r="D89" i="250"/>
  <c r="C89" i="250"/>
  <c r="B89" i="250"/>
  <c r="I87" i="250"/>
  <c r="K101" i="250" s="1"/>
  <c r="L101" i="250" s="1"/>
  <c r="I86" i="250"/>
  <c r="H86" i="250"/>
  <c r="G86" i="250"/>
  <c r="F86" i="250"/>
  <c r="E86" i="250"/>
  <c r="D86" i="250"/>
  <c r="C86" i="250"/>
  <c r="B86" i="250"/>
  <c r="I85" i="250"/>
  <c r="H85" i="250"/>
  <c r="G85" i="250"/>
  <c r="F85" i="250"/>
  <c r="E85" i="250"/>
  <c r="D85" i="250"/>
  <c r="C85" i="250"/>
  <c r="B85" i="250"/>
  <c r="F83" i="249"/>
  <c r="E83" i="249"/>
  <c r="D83" i="249"/>
  <c r="C83" i="249"/>
  <c r="B83" i="249"/>
  <c r="G81" i="249"/>
  <c r="I94" i="249" s="1"/>
  <c r="J94" i="249" s="1"/>
  <c r="G80" i="249"/>
  <c r="F80" i="249"/>
  <c r="E80" i="249"/>
  <c r="D80" i="249"/>
  <c r="C80" i="249"/>
  <c r="G79" i="249"/>
  <c r="F79" i="249"/>
  <c r="E79" i="249"/>
  <c r="D79" i="249"/>
  <c r="C79" i="249"/>
  <c r="Z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7" i="248"/>
  <c r="Z101" i="248" s="1"/>
  <c r="AA101" i="248" s="1"/>
  <c r="X86" i="248"/>
  <c r="W86" i="248"/>
  <c r="V86" i="248"/>
  <c r="U86" i="248"/>
  <c r="T86" i="248"/>
  <c r="S86" i="248"/>
  <c r="R86" i="248"/>
  <c r="Q86" i="248"/>
  <c r="P86" i="248"/>
  <c r="O86" i="248"/>
  <c r="N86" i="248"/>
  <c r="M86" i="248"/>
  <c r="L86" i="248"/>
  <c r="K86" i="248"/>
  <c r="J86" i="248"/>
  <c r="I86" i="248"/>
  <c r="H86" i="248"/>
  <c r="G86" i="248"/>
  <c r="F86" i="248"/>
  <c r="E86" i="248"/>
  <c r="D86" i="248"/>
  <c r="C86" i="248"/>
  <c r="B86" i="248"/>
  <c r="X85" i="248"/>
  <c r="W85" i="248"/>
  <c r="V85" i="248"/>
  <c r="U85" i="248"/>
  <c r="T85" i="248"/>
  <c r="S85" i="248"/>
  <c r="R85" i="248"/>
  <c r="Q85" i="248"/>
  <c r="P85" i="248"/>
  <c r="O85" i="248"/>
  <c r="N85" i="248"/>
  <c r="M85" i="248"/>
  <c r="L85" i="248"/>
  <c r="K85" i="248"/>
  <c r="J85" i="248"/>
  <c r="I85" i="248"/>
  <c r="H85" i="248"/>
  <c r="G85" i="248"/>
  <c r="F85" i="248"/>
  <c r="E85" i="248"/>
  <c r="D85" i="248"/>
  <c r="C85" i="248"/>
  <c r="B85" i="248"/>
  <c r="C75" i="250" l="1"/>
  <c r="D75" i="250"/>
  <c r="E75" i="250"/>
  <c r="F75" i="250"/>
  <c r="G75" i="250"/>
  <c r="H75" i="250"/>
  <c r="B75" i="250"/>
  <c r="C75" i="248"/>
  <c r="D75" i="248"/>
  <c r="E75" i="248"/>
  <c r="F75" i="248"/>
  <c r="G75" i="248"/>
  <c r="H75" i="248"/>
  <c r="I75" i="248"/>
  <c r="J75" i="248"/>
  <c r="K75" i="248"/>
  <c r="L75" i="248"/>
  <c r="M75" i="248"/>
  <c r="N75" i="248"/>
  <c r="O75" i="248"/>
  <c r="P75" i="248"/>
  <c r="Q75" i="248"/>
  <c r="R75" i="248"/>
  <c r="S75" i="248"/>
  <c r="T75" i="248"/>
  <c r="U75" i="248"/>
  <c r="V75" i="248"/>
  <c r="W75" i="248"/>
  <c r="B75" i="248"/>
  <c r="Z75" i="248"/>
  <c r="F70" i="249" l="1"/>
  <c r="E70" i="249"/>
  <c r="D70" i="249"/>
  <c r="C70" i="249"/>
  <c r="F67" i="249"/>
  <c r="E67" i="249"/>
  <c r="D67" i="249"/>
  <c r="C67" i="249"/>
  <c r="F66" i="249"/>
  <c r="E66" i="249"/>
  <c r="D66" i="249"/>
  <c r="C66" i="249"/>
  <c r="D70" i="251"/>
  <c r="C70" i="251"/>
  <c r="D67" i="251"/>
  <c r="C67" i="251"/>
  <c r="D66" i="251"/>
  <c r="C66" i="251"/>
  <c r="G68" i="251" l="1"/>
  <c r="I81" i="251" s="1"/>
  <c r="J81" i="251" s="1"/>
  <c r="G55" i="251"/>
  <c r="G42" i="251"/>
  <c r="G29" i="251"/>
  <c r="G16" i="251"/>
  <c r="I68" i="251" l="1"/>
  <c r="J68" i="251" s="1"/>
  <c r="I70" i="251"/>
  <c r="B70" i="251"/>
  <c r="G67" i="251"/>
  <c r="B67" i="251"/>
  <c r="G66" i="251"/>
  <c r="B66" i="251"/>
  <c r="I72" i="250"/>
  <c r="K75" i="250"/>
  <c r="I73" i="250"/>
  <c r="K87" i="250" s="1"/>
  <c r="L87" i="250" s="1"/>
  <c r="H72" i="250"/>
  <c r="G72" i="250"/>
  <c r="F72" i="250"/>
  <c r="E72" i="250"/>
  <c r="D72" i="250"/>
  <c r="C72" i="250"/>
  <c r="B72" i="250"/>
  <c r="I71" i="250"/>
  <c r="H71" i="250"/>
  <c r="G71" i="250"/>
  <c r="F71" i="250"/>
  <c r="E71" i="250"/>
  <c r="D71" i="250"/>
  <c r="C71" i="250"/>
  <c r="B71" i="250"/>
  <c r="I70" i="249"/>
  <c r="B70" i="249"/>
  <c r="G68" i="249"/>
  <c r="I81" i="249" s="1"/>
  <c r="J81" i="249" s="1"/>
  <c r="G67" i="249"/>
  <c r="B67" i="249"/>
  <c r="G66" i="249"/>
  <c r="B66" i="249"/>
  <c r="X73" i="248"/>
  <c r="Z87" i="248" s="1"/>
  <c r="AA87" i="248" s="1"/>
  <c r="X72" i="248"/>
  <c r="W72" i="248"/>
  <c r="V72" i="248"/>
  <c r="U72" i="248"/>
  <c r="T72" i="248"/>
  <c r="S72" i="248"/>
  <c r="R72" i="248"/>
  <c r="Q72" i="248"/>
  <c r="P72" i="248"/>
  <c r="O72" i="248"/>
  <c r="N72" i="248"/>
  <c r="M72" i="248"/>
  <c r="L72" i="248"/>
  <c r="K72" i="248"/>
  <c r="J72" i="248"/>
  <c r="I72" i="248"/>
  <c r="H72" i="248"/>
  <c r="G72" i="248"/>
  <c r="F72" i="248"/>
  <c r="E72" i="248"/>
  <c r="D72" i="248"/>
  <c r="C72" i="248"/>
  <c r="B72" i="248"/>
  <c r="X71" i="248"/>
  <c r="W71" i="248"/>
  <c r="V71" i="248"/>
  <c r="U71" i="248"/>
  <c r="T71" i="248"/>
  <c r="S71" i="248"/>
  <c r="R71" i="248"/>
  <c r="Q71" i="248"/>
  <c r="P71" i="248"/>
  <c r="O71" i="248"/>
  <c r="N71" i="248"/>
  <c r="M71" i="248"/>
  <c r="L71" i="248"/>
  <c r="K71" i="248"/>
  <c r="J71" i="248"/>
  <c r="I71" i="248"/>
  <c r="H71" i="248"/>
  <c r="G71" i="248"/>
  <c r="F71" i="248"/>
  <c r="E71" i="248"/>
  <c r="D71" i="248"/>
  <c r="C71" i="248"/>
  <c r="B71" i="248"/>
  <c r="O61" i="248" l="1"/>
  <c r="P61" i="248"/>
  <c r="Q61" i="248"/>
  <c r="R61" i="248"/>
  <c r="S61" i="248"/>
  <c r="T61" i="248"/>
  <c r="U61" i="248"/>
  <c r="V61" i="248"/>
  <c r="W61" i="248"/>
  <c r="C61" i="248"/>
  <c r="D61" i="248"/>
  <c r="E61" i="248"/>
  <c r="F61" i="248"/>
  <c r="G61" i="248"/>
  <c r="H61" i="248"/>
  <c r="I61" i="248"/>
  <c r="J61" i="248"/>
  <c r="K61" i="248"/>
  <c r="L61" i="248"/>
  <c r="M61" i="248"/>
  <c r="N61" i="248"/>
  <c r="B61" i="248"/>
  <c r="B57" i="248"/>
  <c r="C57" i="248"/>
  <c r="D57" i="248"/>
  <c r="E57" i="248"/>
  <c r="F57" i="248"/>
  <c r="G57" i="248"/>
  <c r="H57" i="248"/>
  <c r="I57" i="248"/>
  <c r="J57" i="248"/>
  <c r="K57" i="248"/>
  <c r="L57" i="248"/>
  <c r="M57" i="248"/>
  <c r="N57" i="248"/>
  <c r="B58" i="248"/>
  <c r="C58" i="248"/>
  <c r="D58" i="248"/>
  <c r="E58" i="248"/>
  <c r="F58" i="248"/>
  <c r="G58" i="248"/>
  <c r="H58" i="248"/>
  <c r="I58" i="248"/>
  <c r="J58" i="248"/>
  <c r="K58" i="248"/>
  <c r="L58" i="248"/>
  <c r="M58" i="248"/>
  <c r="N58" i="248"/>
  <c r="H61" i="250" l="1"/>
  <c r="G61" i="250"/>
  <c r="F61" i="250"/>
  <c r="E61" i="250"/>
  <c r="D61" i="250"/>
  <c r="C61" i="250"/>
  <c r="B61" i="250"/>
  <c r="G53" i="251" l="1"/>
  <c r="V57" i="248"/>
  <c r="P57" i="248"/>
  <c r="H58" i="250" l="1"/>
  <c r="H57" i="250"/>
  <c r="I59" i="250"/>
  <c r="K73" i="250" s="1"/>
  <c r="L73" i="250" s="1"/>
  <c r="I57" i="251" l="1"/>
  <c r="B57" i="251"/>
  <c r="I55" i="251"/>
  <c r="J55" i="251" s="1"/>
  <c r="G54" i="251"/>
  <c r="B54" i="251"/>
  <c r="B53" i="251"/>
  <c r="K61" i="250"/>
  <c r="I58" i="250"/>
  <c r="G58" i="250"/>
  <c r="F58" i="250"/>
  <c r="E58" i="250"/>
  <c r="D58" i="250"/>
  <c r="C58" i="250"/>
  <c r="B58" i="250"/>
  <c r="I57" i="250"/>
  <c r="G57" i="250"/>
  <c r="F57" i="250"/>
  <c r="E57" i="250"/>
  <c r="D57" i="250"/>
  <c r="C57" i="250"/>
  <c r="B57" i="250"/>
  <c r="I57" i="249"/>
  <c r="B57" i="249"/>
  <c r="G55" i="249"/>
  <c r="I68" i="249" s="1"/>
  <c r="J68" i="249" s="1"/>
  <c r="G54" i="249"/>
  <c r="B54" i="249"/>
  <c r="G53" i="249"/>
  <c r="B53" i="249"/>
  <c r="Z61" i="248"/>
  <c r="X59" i="248"/>
  <c r="Z73" i="248" s="1"/>
  <c r="AA73" i="248" s="1"/>
  <c r="X58" i="248"/>
  <c r="W58" i="248"/>
  <c r="V58" i="248"/>
  <c r="U58" i="248"/>
  <c r="T58" i="248"/>
  <c r="S58" i="248"/>
  <c r="R58" i="248"/>
  <c r="Q58" i="248"/>
  <c r="P58" i="248"/>
  <c r="O58" i="248"/>
  <c r="X57" i="248"/>
  <c r="W57" i="248"/>
  <c r="U57" i="248"/>
  <c r="T57" i="248"/>
  <c r="S57" i="248"/>
  <c r="R57" i="248"/>
  <c r="Q57" i="248"/>
  <c r="O57" i="248"/>
  <c r="V43" i="248" l="1"/>
  <c r="X47" i="248" l="1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V45" i="248"/>
  <c r="Z59" i="248" s="1"/>
  <c r="AA59" i="248" s="1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I44" i="249"/>
  <c r="B44" i="249"/>
  <c r="G42" i="249"/>
  <c r="I55" i="249" s="1"/>
  <c r="J55" i="249" s="1"/>
  <c r="G41" i="249"/>
  <c r="B41" i="249"/>
  <c r="G40" i="249"/>
  <c r="B40" i="249"/>
  <c r="J47" i="250"/>
  <c r="G47" i="250"/>
  <c r="F47" i="250"/>
  <c r="E47" i="250"/>
  <c r="D47" i="250"/>
  <c r="C47" i="250"/>
  <c r="B47" i="250"/>
  <c r="H45" i="250"/>
  <c r="K59" i="250" s="1"/>
  <c r="L59" i="250" s="1"/>
  <c r="H44" i="250"/>
  <c r="G44" i="250"/>
  <c r="F44" i="250"/>
  <c r="E44" i="250"/>
  <c r="D44" i="250"/>
  <c r="C44" i="250"/>
  <c r="B44" i="250"/>
  <c r="H43" i="250"/>
  <c r="G43" i="250"/>
  <c r="F43" i="250"/>
  <c r="E43" i="250"/>
  <c r="D43" i="250"/>
  <c r="C43" i="250"/>
  <c r="B43" i="250"/>
  <c r="I44" i="251"/>
  <c r="B44" i="251"/>
  <c r="G41" i="251"/>
  <c r="B41" i="251"/>
  <c r="G40" i="251"/>
  <c r="B40" i="251"/>
  <c r="D33" i="250" l="1"/>
  <c r="E33" i="250"/>
  <c r="F33" i="250"/>
  <c r="G33" i="250"/>
  <c r="C33" i="250"/>
  <c r="B33" i="250"/>
  <c r="I31" i="251" l="1"/>
  <c r="J33" i="250"/>
  <c r="I31" i="249"/>
  <c r="X33" i="248"/>
  <c r="C31" i="251"/>
  <c r="D31" i="251"/>
  <c r="E31" i="251"/>
  <c r="F31" i="251"/>
  <c r="B31" i="251"/>
  <c r="C28" i="251"/>
  <c r="D28" i="251"/>
  <c r="E28" i="251"/>
  <c r="F28" i="251"/>
  <c r="G28" i="251"/>
  <c r="B28" i="251"/>
  <c r="I42" i="251"/>
  <c r="J42" i="251" s="1"/>
  <c r="G27" i="251"/>
  <c r="F27" i="251"/>
  <c r="E27" i="251"/>
  <c r="D27" i="251"/>
  <c r="C27" i="251"/>
  <c r="B27" i="251"/>
  <c r="V30" i="248"/>
  <c r="G28" i="249"/>
  <c r="H30" i="250"/>
  <c r="C30" i="250"/>
  <c r="D30" i="250"/>
  <c r="E30" i="250"/>
  <c r="F30" i="250"/>
  <c r="G30" i="250"/>
  <c r="B30" i="250"/>
  <c r="H31" i="250"/>
  <c r="J45" i="250" s="1"/>
  <c r="K45" i="250" s="1"/>
  <c r="H29" i="250"/>
  <c r="G29" i="250"/>
  <c r="F29" i="250"/>
  <c r="E29" i="250"/>
  <c r="D29" i="250"/>
  <c r="C29" i="250"/>
  <c r="B29" i="250"/>
  <c r="C31" i="249"/>
  <c r="D31" i="249"/>
  <c r="E31" i="249"/>
  <c r="F31" i="249"/>
  <c r="B31" i="249"/>
  <c r="C28" i="249"/>
  <c r="D28" i="249"/>
  <c r="E28" i="249"/>
  <c r="F28" i="249"/>
  <c r="B28" i="249"/>
  <c r="G29" i="249"/>
  <c r="I42" i="249" s="1"/>
  <c r="J42" i="249" s="1"/>
  <c r="G27" i="249"/>
  <c r="F27" i="249"/>
  <c r="E27" i="249"/>
  <c r="D27" i="249"/>
  <c r="C27" i="249"/>
  <c r="B27" i="249"/>
  <c r="C30" i="248" l="1"/>
  <c r="D30" i="248"/>
  <c r="E30" i="248"/>
  <c r="F30" i="248"/>
  <c r="G30" i="248"/>
  <c r="H30" i="248"/>
  <c r="I30" i="248"/>
  <c r="J30" i="248"/>
  <c r="K30" i="248"/>
  <c r="L30" i="248"/>
  <c r="M30" i="248"/>
  <c r="N30" i="248"/>
  <c r="O30" i="248"/>
  <c r="P30" i="248"/>
  <c r="Q30" i="248"/>
  <c r="R30" i="248"/>
  <c r="S30" i="248"/>
  <c r="T30" i="248"/>
  <c r="U30" i="248"/>
  <c r="B30" i="248"/>
  <c r="C33" i="248"/>
  <c r="D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B33" i="248"/>
  <c r="V31" i="248"/>
  <c r="X45" i="248" s="1"/>
  <c r="Y45" i="248" s="1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I29" i="251" l="1"/>
  <c r="J29" i="251" s="1"/>
  <c r="F18" i="251"/>
  <c r="F15" i="251"/>
  <c r="F14" i="251"/>
  <c r="G16" i="249"/>
  <c r="I29" i="249" s="1"/>
  <c r="J29" i="249" s="1"/>
  <c r="F18" i="249"/>
  <c r="F15" i="249"/>
  <c r="F14" i="249"/>
  <c r="V17" i="248"/>
  <c r="X31" i="248" s="1"/>
  <c r="Y31" i="248" s="1"/>
  <c r="U19" i="248"/>
  <c r="U16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I16" i="251"/>
  <c r="J16" i="251" s="1"/>
  <c r="G15" i="251"/>
  <c r="E15" i="251"/>
  <c r="D15" i="251"/>
  <c r="C15" i="251"/>
  <c r="B15" i="251"/>
  <c r="G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V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G14" i="249"/>
  <c r="E14" i="249"/>
  <c r="D14" i="249"/>
  <c r="C14" i="249"/>
  <c r="B14" i="249"/>
  <c r="V15" i="248"/>
  <c r="L15" i="248"/>
  <c r="E15" i="249"/>
  <c r="Y17" i="248" l="1"/>
  <c r="L16" i="248"/>
  <c r="C18" i="249"/>
  <c r="D18" i="249"/>
  <c r="B18" i="249"/>
  <c r="C15" i="249"/>
  <c r="D15" i="249"/>
  <c r="G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I16" i="249"/>
  <c r="J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G6" i="239"/>
  <c r="G7" i="239" s="1"/>
  <c r="B5" i="240"/>
  <c r="B6" i="240" s="1"/>
  <c r="B7" i="240" s="1"/>
  <c r="H4" i="239"/>
  <c r="B5" i="237"/>
  <c r="D4" i="237"/>
  <c r="G7" i="237"/>
  <c r="H6" i="237"/>
  <c r="B6" i="238"/>
  <c r="D5" i="238"/>
  <c r="G5" i="240"/>
  <c r="H4" i="240"/>
  <c r="H6" i="238"/>
  <c r="G7" i="238"/>
  <c r="D6" i="240" l="1"/>
  <c r="H6" i="239"/>
  <c r="D5" i="240"/>
  <c r="D5" i="239"/>
  <c r="B8" i="239"/>
  <c r="D8" i="239" s="1"/>
  <c r="D6" i="239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D10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B11" i="239" l="1"/>
  <c r="D9" i="239"/>
  <c r="B8" i="237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<sst xmlns="http://schemas.openxmlformats.org/spreadsheetml/2006/main" count="1144" uniqueCount="144">
  <si>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</si>
  <si>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</si>
  <si>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</si>
  <si>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</si>
  <si>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</si>
  <si>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</si>
  <si>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</si>
  <si>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</si>
  <si>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</si>
  <si>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</si>
  <si>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</si>
  <si>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</si>
  <si>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</si>
  <si>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</si>
  <si>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</si>
  <si>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</si>
  <si>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</si>
  <si>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</si>
  <si>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</si>
  <si>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</si>
  <si>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</si>
  <si>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</si>
  <si>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</si>
  <si>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</si>
  <si>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</si>
  <si>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</si>
  <si>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</si>
  <si>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</si>
  <si>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</si>
  <si>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</si>
  <si>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</si>
  <si>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</si>
  <si>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</si>
  <si>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</si>
  <si>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</si>
  <si>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</si>
  <si>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</si>
  <si>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</si>
  <si>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</si>
  <si>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</si>
  <si>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</si>
  <si>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</si>
  <si>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</si>
  <si>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</si>
  <si>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</si>
  <si>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</si>
  <si>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</si>
  <si>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</si>
  <si>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</si>
  <si>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</si>
  <si>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</si>
  <si>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</si>
  <si>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</si>
  <si>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</si>
  <si>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</si>
  <si>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</si>
  <si>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</si>
  <si>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</si>
  <si>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</si>
  <si>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</si>
  <si>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</si>
  <si>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</si>
  <si>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</si>
  <si>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Se realizo grading de la caseta A 1/04/24 Y caseta B 2/04/2024</t>
  </si>
  <si>
    <t>se realio grading el 30/03/2024</t>
  </si>
  <si>
    <t>Semana 2</t>
  </si>
  <si>
    <t>Semana 3</t>
  </si>
  <si>
    <t>caseta 2-B</t>
  </si>
  <si>
    <t>rango</t>
  </si>
  <si>
    <t>gramos</t>
  </si>
  <si>
    <t>360-390</t>
  </si>
  <si>
    <t>400-420</t>
  </si>
  <si>
    <t>430-450</t>
  </si>
  <si>
    <t>460-480</t>
  </si>
  <si>
    <t xml:space="preserve">Rango </t>
  </si>
  <si>
    <t>peso</t>
  </si>
  <si>
    <t xml:space="preserve">aves </t>
  </si>
  <si>
    <t>Grading Cepa 9 C-A</t>
  </si>
  <si>
    <t>380-400</t>
  </si>
  <si>
    <t>410-430</t>
  </si>
  <si>
    <t>440-450</t>
  </si>
  <si>
    <t>460-470</t>
  </si>
  <si>
    <t>480-490</t>
  </si>
  <si>
    <t>500-520</t>
  </si>
  <si>
    <t>propuesta</t>
  </si>
  <si>
    <t>Grading Cepa 9 C- B</t>
  </si>
  <si>
    <t>Rango</t>
  </si>
  <si>
    <t>430-440</t>
  </si>
  <si>
    <t>450-460</t>
  </si>
  <si>
    <t>470-480</t>
  </si>
  <si>
    <t>490-500</t>
  </si>
  <si>
    <t>Semana 4</t>
  </si>
  <si>
    <t>Semana 5</t>
  </si>
  <si>
    <t>el Consumo que calculo es</t>
  </si>
  <si>
    <t xml:space="preserve">este valor quedo asi en Protein pór que la genetica se selecciono el sabado y se vendieron el lunes, normalmente los descartes se sacan el ultimo dia de la semana del lote pero esta vez no dio para hacerlo asi </t>
  </si>
  <si>
    <t>Eso es facil. Se saca el consumo desde el primer dia de la semana. Ya saben que se deja el 15% de los machos Vs las hembras y se sacan al descarte aves y consumo.</t>
  </si>
  <si>
    <t xml:space="preserve">Muy desuniforme. </t>
  </si>
  <si>
    <t>Qué pasará con esta uniformidad tan mala?</t>
  </si>
  <si>
    <t>Semana 6</t>
  </si>
  <si>
    <t xml:space="preserve">se contaron los corrales y se encontraron diferencias , se habian pasado descartes a los corrales 1 y 2 , se verifico numero de canales , se hicieron correciones </t>
  </si>
  <si>
    <t>se realizo visita al modulo se verifico numero de comederos , altura de los mismos, ubicación , estamos a la espera de subir uniformidad</t>
  </si>
  <si>
    <t>Contar</t>
  </si>
  <si>
    <t>Semana 7</t>
  </si>
  <si>
    <t>Semana 8</t>
  </si>
  <si>
    <t>Semana 9</t>
  </si>
  <si>
    <t>grading realizado el dia de hoy 29-05</t>
  </si>
  <si>
    <t>1010-1140</t>
  </si>
  <si>
    <t>1000-1060</t>
  </si>
  <si>
    <t>1070-1130</t>
  </si>
  <si>
    <t>Flacas primeros 3 corrales</t>
  </si>
  <si>
    <t>Dividir según colores</t>
  </si>
  <si>
    <t>Descartes</t>
  </si>
  <si>
    <t>1710-1840</t>
  </si>
  <si>
    <t>1850-1960</t>
  </si>
  <si>
    <t>grading realizado el dia de hoy 30-05</t>
  </si>
  <si>
    <t>caseta 2-A</t>
  </si>
  <si>
    <t>1070-1140</t>
  </si>
  <si>
    <t>940-990</t>
  </si>
  <si>
    <t>890-970</t>
  </si>
  <si>
    <t>980-1050</t>
  </si>
  <si>
    <t>1060-1140</t>
  </si>
  <si>
    <t>caseta 1-A</t>
  </si>
  <si>
    <t>970-1110</t>
  </si>
  <si>
    <t>grading realizado el dia de hoy 31-05</t>
  </si>
  <si>
    <t>grading realizado el dia de hoy 01-06</t>
  </si>
  <si>
    <t>1020-1100</t>
  </si>
  <si>
    <t>940-1010</t>
  </si>
  <si>
    <t>940-1000</t>
  </si>
  <si>
    <t>1010-1080</t>
  </si>
  <si>
    <t>Semana 10</t>
  </si>
  <si>
    <t>CASETA A1</t>
  </si>
  <si>
    <t>CASETA A2</t>
  </si>
  <si>
    <t>1470 - 1520</t>
  </si>
  <si>
    <t>1530 - 1590</t>
  </si>
  <si>
    <t>1600 - 1650</t>
  </si>
  <si>
    <t>1660 - 1720</t>
  </si>
  <si>
    <t xml:space="preserve">trasladados a la caseta A2 ,antes de la distribucion de los corrales sugeridos por usted. Se redistribuyo lo bastante uniforme posible </t>
  </si>
  <si>
    <t>Mortalidad alta por la sacada de los descartes.</t>
  </si>
  <si>
    <t>Descartes.</t>
  </si>
  <si>
    <t>Muy grande ese corral. Dividirlo en 2. Ojala nunca tener corrales de mas de 800 aves.</t>
  </si>
  <si>
    <t xml:space="preserve">Por favor con colores decirme como fue la distribucion realizada en el grading. No se cuales corrales quedaron agrupados. </t>
  </si>
  <si>
    <t>No entiendo por qué los rangos 3 y 4 comen mas que los rangos 1 y 2</t>
  </si>
  <si>
    <t>Poblacion no cumple con campana de Gauss</t>
  </si>
  <si>
    <t>doctora esta fue la distribucion realizada en el grading de acuerdo a los colores.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</si>
</sst>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CC"/>
        <bgColor indexed="64"/>
      </patternFill>
    </fill>
  </fills>
  <borders count="14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rgb="FF00FF00"/>
      </top>
      <bottom style="thin">
        <color auto="1"/>
      </bottom>
      <diagonal/>
    </border>
    <border>
      <left style="medium">
        <color rgb="FF00FF00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00FF00"/>
      </left>
      <right style="thin">
        <color auto="1"/>
      </right>
      <top/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rgb="FF00FF00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FF0000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rgb="FFFF0000"/>
      </bottom>
      <diagonal/>
    </border>
    <border>
      <left/>
      <right style="thin">
        <color auto="1"/>
      </right>
      <top style="medium">
        <color rgb="FFFF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medium">
        <color rgb="FFFF33CC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rgb="FFFF33CC"/>
      </top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rgb="FF00FF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00FF00"/>
      </bottom>
      <diagonal/>
    </border>
    <border>
      <left style="medium">
        <color theme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/>
      <right style="thin">
        <color auto="1"/>
      </right>
      <top style="medium">
        <color rgb="FFFF33CC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33CC"/>
      </bottom>
      <diagonal/>
    </border>
    <border>
      <left style="medium">
        <color rgb="FF00B0F0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FF0000"/>
      </bottom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theme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/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/>
      <right/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790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2" fontId="1" fillId="12" borderId="50" xfId="3" applyNumberFormat="1" applyFont="1" applyFill="1" applyBorder="1" applyAlignment="1">
      <alignment horizontal="center" vertical="center"/>
    </xf>
    <xf numFmtId="2" fontId="1" fillId="12" borderId="50" xfId="0" applyNumberFormat="1" applyFont="1" applyFill="1" applyBorder="1" applyAlignment="1">
      <alignment horizontal="center" vertical="center"/>
    </xf>
    <xf numFmtId="2" fontId="1" fillId="12" borderId="50" xfId="1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9" fillId="0" borderId="0" xfId="10" applyNumberFormat="1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7" borderId="59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58" xfId="0" applyFont="1" applyBorder="1" applyAlignment="1">
      <alignment horizontal="center" vertical="center"/>
    </xf>
    <xf numFmtId="0" fontId="1" fillId="6" borderId="0" xfId="0" applyFont="1" applyFill="1" applyBorder="1" applyAlignment="1">
      <alignment vertical="center"/>
    </xf>
    <xf numFmtId="0" fontId="14" fillId="3" borderId="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4" fillId="11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1" fontId="1" fillId="0" borderId="61" xfId="0" applyNumberFormat="1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8" xfId="1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2" fillId="0" borderId="53" xfId="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7" borderId="14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1" fontId="12" fillId="0" borderId="2" xfId="0" applyNumberFormat="1" applyFont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2" fontId="1" fillId="0" borderId="50" xfId="0" applyNumberFormat="1" applyFont="1" applyFill="1" applyBorder="1" applyAlignment="1">
      <alignment horizontal="center"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2" fontId="1" fillId="0" borderId="8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60" xfId="10" applyNumberFormat="1" applyFont="1" applyBorder="1" applyAlignment="1">
      <alignment horizontal="center" vertical="center"/>
    </xf>
    <xf numFmtId="10" fontId="1" fillId="0" borderId="60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6" fillId="0" borderId="59" xfId="0" applyFont="1" applyBorder="1" applyAlignment="1">
      <alignment vertical="center"/>
    </xf>
    <xf numFmtId="0" fontId="27" fillId="0" borderId="60" xfId="0" applyFont="1" applyBorder="1" applyAlignment="1">
      <alignment horizontal="center" vertical="center"/>
    </xf>
    <xf numFmtId="2" fontId="1" fillId="12" borderId="60" xfId="10" applyNumberFormat="1" applyFill="1" applyBorder="1" applyAlignment="1">
      <alignment horizontal="center" vertical="center"/>
    </xf>
    <xf numFmtId="2" fontId="19" fillId="0" borderId="60" xfId="10" applyNumberFormat="1" applyFont="1" applyBorder="1" applyAlignment="1">
      <alignment horizontal="center" vertical="center"/>
    </xf>
    <xf numFmtId="2" fontId="1" fillId="12" borderId="60" xfId="3" applyNumberFormat="1" applyFont="1" applyFill="1" applyBorder="1" applyAlignment="1">
      <alignment horizontal="center" vertical="center"/>
    </xf>
    <xf numFmtId="2" fontId="1" fillId="0" borderId="66" xfId="0" applyNumberFormat="1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2" fillId="0" borderId="60" xfId="0" applyFont="1" applyBorder="1" applyAlignment="1">
      <alignment horizontal="center" vertical="center"/>
    </xf>
    <xf numFmtId="2" fontId="1" fillId="12" borderId="60" xfId="0" applyNumberFormat="1" applyFont="1" applyFill="1" applyBorder="1" applyAlignment="1">
      <alignment horizontal="center" vertical="center"/>
    </xf>
    <xf numFmtId="2" fontId="1" fillId="0" borderId="60" xfId="0" applyNumberFormat="1" applyFont="1" applyFill="1" applyBorder="1" applyAlignment="1">
      <alignment horizontal="center" vertical="center"/>
    </xf>
    <xf numFmtId="10" fontId="1" fillId="0" borderId="60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4" fillId="7" borderId="17" xfId="0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59" xfId="0" applyNumberFormat="1" applyFont="1" applyBorder="1" applyAlignment="1">
      <alignment horizontal="center" vertical="center"/>
    </xf>
    <xf numFmtId="2" fontId="1" fillId="0" borderId="60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11" borderId="60" xfId="0" applyNumberFormat="1" applyFont="1" applyFill="1" applyBorder="1" applyAlignment="1">
      <alignment horizontal="center" vertical="center"/>
    </xf>
    <xf numFmtId="0" fontId="1" fillId="11" borderId="0" xfId="0" applyFont="1" applyFill="1" applyAlignment="1">
      <alignment horizontal="left" vertical="center"/>
    </xf>
    <xf numFmtId="2" fontId="1" fillId="16" borderId="2" xfId="10" applyNumberFormat="1" applyFill="1" applyBorder="1" applyAlignment="1">
      <alignment horizontal="center" vertical="center"/>
    </xf>
    <xf numFmtId="2" fontId="19" fillId="16" borderId="0" xfId="10" applyNumberFormat="1" applyFont="1" applyFill="1" applyAlignment="1">
      <alignment horizontal="left" vertical="center"/>
    </xf>
    <xf numFmtId="2" fontId="1" fillId="16" borderId="5" xfId="10" applyNumberForma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2" fontId="19" fillId="0" borderId="60" xfId="10" applyNumberFormat="1" applyFont="1" applyFill="1" applyBorder="1" applyAlignment="1">
      <alignment horizontal="center" vertical="center"/>
    </xf>
    <xf numFmtId="0" fontId="14" fillId="0" borderId="59" xfId="0" applyFont="1" applyFill="1" applyBorder="1" applyAlignment="1">
      <alignment horizontal="center" vertical="center"/>
    </xf>
    <xf numFmtId="1" fontId="1" fillId="0" borderId="58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11" borderId="21" xfId="0" applyFont="1" applyFill="1" applyBorder="1" applyAlignment="1">
      <alignment horizontal="center" vertical="center"/>
    </xf>
    <xf numFmtId="0" fontId="1" fillId="11" borderId="22" xfId="0" applyFont="1" applyFill="1" applyBorder="1" applyAlignment="1">
      <alignment horizontal="center" vertical="center"/>
    </xf>
    <xf numFmtId="0" fontId="1" fillId="16" borderId="22" xfId="0" applyFont="1" applyFill="1" applyBorder="1" applyAlignment="1">
      <alignment horizontal="center" vertical="center"/>
    </xf>
    <xf numFmtId="0" fontId="1" fillId="17" borderId="22" xfId="0" applyFont="1" applyFill="1" applyBorder="1" applyAlignment="1">
      <alignment horizontal="center" vertical="center"/>
    </xf>
    <xf numFmtId="0" fontId="1" fillId="17" borderId="4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2" fontId="12" fillId="11" borderId="5" xfId="10" applyNumberFormat="1" applyFont="1" applyFill="1" applyBorder="1" applyAlignment="1">
      <alignment horizontal="center" vertical="center"/>
    </xf>
    <xf numFmtId="2" fontId="1" fillId="11" borderId="5" xfId="10" applyNumberFormat="1" applyFill="1" applyBorder="1" applyAlignment="1">
      <alignment horizontal="center" vertical="center"/>
    </xf>
    <xf numFmtId="10" fontId="1" fillId="11" borderId="5" xfId="3" applyNumberFormat="1" applyFont="1" applyFill="1" applyBorder="1" applyAlignment="1">
      <alignment horizontal="center" vertical="center"/>
    </xf>
    <xf numFmtId="2" fontId="1" fillId="11" borderId="5" xfId="3" applyNumberFormat="1" applyFont="1" applyFill="1" applyBorder="1" applyAlignment="1">
      <alignment horizontal="center" vertical="center"/>
    </xf>
    <xf numFmtId="2" fontId="1" fillId="11" borderId="6" xfId="0" applyNumberFormat="1" applyFont="1" applyFill="1" applyBorder="1" applyAlignment="1">
      <alignment horizontal="center" vertical="center"/>
    </xf>
    <xf numFmtId="1" fontId="1" fillId="11" borderId="22" xfId="0" applyNumberFormat="1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7" borderId="24" xfId="0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quotePrefix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0" fontId="1" fillId="0" borderId="70" xfId="0" applyFont="1" applyBorder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71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1" fontId="1" fillId="11" borderId="0" xfId="0" applyNumberFormat="1" applyFont="1" applyFill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4" fillId="3" borderId="43" xfId="0" applyFont="1" applyFill="1" applyBorder="1" applyAlignment="1">
      <alignment horizontal="center" vertical="center"/>
    </xf>
    <xf numFmtId="0" fontId="14" fillId="8" borderId="4" xfId="0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left" vertical="center"/>
    </xf>
    <xf numFmtId="1" fontId="1" fillId="15" borderId="22" xfId="0" applyNumberFormat="1" applyFont="1" applyFill="1" applyBorder="1" applyAlignment="1">
      <alignment horizontal="center" vertical="center"/>
    </xf>
    <xf numFmtId="1" fontId="1" fillId="15" borderId="40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1" borderId="41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2" fontId="12" fillId="18" borderId="57" xfId="10" applyNumberFormat="1" applyFont="1" applyFill="1" applyBorder="1" applyAlignment="1">
      <alignment horizontal="center" vertical="center"/>
    </xf>
    <xf numFmtId="2" fontId="1" fillId="18" borderId="5" xfId="10" applyNumberFormat="1" applyFill="1" applyBorder="1" applyAlignment="1">
      <alignment horizontal="center" vertical="center"/>
    </xf>
    <xf numFmtId="10" fontId="1" fillId="18" borderId="5" xfId="3" applyNumberFormat="1" applyFont="1" applyFill="1" applyBorder="1" applyAlignment="1">
      <alignment horizontal="center" vertical="center"/>
    </xf>
    <xf numFmtId="2" fontId="1" fillId="18" borderId="5" xfId="3" applyNumberFormat="1" applyFont="1" applyFill="1" applyBorder="1" applyAlignment="1">
      <alignment horizontal="center" vertical="center"/>
    </xf>
    <xf numFmtId="2" fontId="1" fillId="18" borderId="13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0" fontId="1" fillId="18" borderId="5" xfId="0" applyFont="1" applyFill="1" applyBorder="1" applyAlignment="1">
      <alignment horizontal="center" vertical="center"/>
    </xf>
    <xf numFmtId="0" fontId="1" fillId="11" borderId="72" xfId="0" applyFont="1" applyFill="1" applyBorder="1" applyAlignment="1">
      <alignment horizontal="center" vertical="center"/>
    </xf>
    <xf numFmtId="0" fontId="1" fillId="11" borderId="73" xfId="0" applyFont="1" applyFill="1" applyBorder="1" applyAlignment="1">
      <alignment horizontal="center" vertical="center"/>
    </xf>
    <xf numFmtId="0" fontId="1" fillId="11" borderId="74" xfId="0" applyFont="1" applyFill="1" applyBorder="1" applyAlignment="1">
      <alignment horizontal="center" vertical="center"/>
    </xf>
    <xf numFmtId="0" fontId="14" fillId="11" borderId="75" xfId="0" applyFont="1" applyFill="1" applyBorder="1" applyAlignment="1">
      <alignment horizontal="center" vertical="center"/>
    </xf>
    <xf numFmtId="2" fontId="12" fillId="18" borderId="76" xfId="10" applyNumberFormat="1" applyFont="1" applyFill="1" applyBorder="1" applyAlignment="1">
      <alignment horizontal="center" vertical="center"/>
    </xf>
    <xf numFmtId="2" fontId="1" fillId="18" borderId="77" xfId="10" applyNumberFormat="1" applyFill="1" applyBorder="1" applyAlignment="1">
      <alignment horizontal="center" vertical="center"/>
    </xf>
    <xf numFmtId="10" fontId="1" fillId="18" borderId="77" xfId="3" applyNumberFormat="1" applyFont="1" applyFill="1" applyBorder="1" applyAlignment="1">
      <alignment horizontal="center" vertical="center"/>
    </xf>
    <xf numFmtId="2" fontId="1" fillId="18" borderId="77" xfId="3" applyNumberFormat="1" applyFont="1" applyFill="1" applyBorder="1" applyAlignment="1">
      <alignment horizontal="center" vertical="center"/>
    </xf>
    <xf numFmtId="2" fontId="1" fillId="18" borderId="79" xfId="0" applyNumberFormat="1" applyFont="1" applyFill="1" applyBorder="1" applyAlignment="1">
      <alignment horizontal="center" vertical="center"/>
    </xf>
    <xf numFmtId="1" fontId="1" fillId="18" borderId="80" xfId="0" applyNumberFormat="1" applyFont="1" applyFill="1" applyBorder="1" applyAlignment="1">
      <alignment horizontal="center" vertical="center"/>
    </xf>
    <xf numFmtId="0" fontId="1" fillId="18" borderId="77" xfId="0" applyFont="1" applyFill="1" applyBorder="1" applyAlignment="1">
      <alignment horizontal="center" vertical="center"/>
    </xf>
    <xf numFmtId="0" fontId="1" fillId="18" borderId="82" xfId="0" applyFont="1" applyFill="1" applyBorder="1" applyAlignment="1">
      <alignment horizontal="center" vertical="center"/>
    </xf>
    <xf numFmtId="0" fontId="1" fillId="18" borderId="83" xfId="0" applyFont="1" applyFill="1" applyBorder="1" applyAlignment="1">
      <alignment horizontal="center" vertical="center"/>
    </xf>
    <xf numFmtId="0" fontId="14" fillId="8" borderId="71" xfId="0" applyFont="1" applyFill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3" borderId="77" xfId="0" applyFont="1" applyFill="1" applyBorder="1" applyAlignment="1">
      <alignment horizontal="center" vertical="center"/>
    </xf>
    <xf numFmtId="0" fontId="14" fillId="9" borderId="78" xfId="0" applyFont="1" applyFill="1" applyBorder="1" applyAlignment="1">
      <alignment horizontal="center" vertical="center"/>
    </xf>
    <xf numFmtId="2" fontId="12" fillId="0" borderId="77" xfId="10" applyNumberFormat="1" applyFont="1" applyBorder="1" applyAlignment="1">
      <alignment horizontal="center" vertical="center"/>
    </xf>
    <xf numFmtId="2" fontId="12" fillId="0" borderId="78" xfId="10" applyNumberFormat="1" applyFont="1" applyBorder="1" applyAlignment="1">
      <alignment horizontal="center" vertical="center"/>
    </xf>
    <xf numFmtId="2" fontId="1" fillId="3" borderId="77" xfId="10" applyNumberFormat="1" applyFill="1" applyBorder="1" applyAlignment="1">
      <alignment horizontal="center" vertical="center"/>
    </xf>
    <xf numFmtId="2" fontId="1" fillId="3" borderId="78" xfId="10" applyNumberFormat="1" applyFill="1" applyBorder="1" applyAlignment="1">
      <alignment horizontal="center" vertical="center"/>
    </xf>
    <xf numFmtId="2" fontId="1" fillId="0" borderId="77" xfId="10" applyNumberFormat="1" applyFill="1" applyBorder="1" applyAlignment="1">
      <alignment horizontal="center" vertical="center"/>
    </xf>
    <xf numFmtId="2" fontId="1" fillId="0" borderId="78" xfId="10" applyNumberFormat="1" applyFill="1" applyBorder="1" applyAlignment="1">
      <alignment horizontal="center" vertical="center"/>
    </xf>
    <xf numFmtId="10" fontId="1" fillId="0" borderId="77" xfId="3" applyNumberFormat="1" applyFont="1" applyFill="1" applyBorder="1" applyAlignment="1">
      <alignment horizontal="center" vertical="center"/>
    </xf>
    <xf numFmtId="10" fontId="1" fillId="0" borderId="78" xfId="3" applyNumberFormat="1" applyFont="1" applyFill="1" applyBorder="1" applyAlignment="1">
      <alignment horizontal="center" vertical="center"/>
    </xf>
    <xf numFmtId="2" fontId="1" fillId="3" borderId="77" xfId="3" applyNumberFormat="1" applyFont="1" applyFill="1" applyBorder="1" applyAlignment="1">
      <alignment horizontal="center" vertical="center"/>
    </xf>
    <xf numFmtId="2" fontId="1" fillId="3" borderId="78" xfId="3" applyNumberFormat="1" applyFont="1" applyFill="1" applyBorder="1" applyAlignment="1">
      <alignment horizontal="center" vertical="center"/>
    </xf>
    <xf numFmtId="2" fontId="1" fillId="0" borderId="85" xfId="0" applyNumberFormat="1" applyFont="1" applyBorder="1" applyAlignment="1">
      <alignment horizontal="center" vertical="center"/>
    </xf>
    <xf numFmtId="2" fontId="1" fillId="0" borderId="86" xfId="0" applyNumberFormat="1" applyFont="1" applyBorder="1" applyAlignment="1">
      <alignment horizontal="center" vertical="center"/>
    </xf>
    <xf numFmtId="1" fontId="1" fillId="0" borderId="80" xfId="0" applyNumberFormat="1" applyFont="1" applyBorder="1" applyAlignment="1">
      <alignment horizontal="center" vertical="center"/>
    </xf>
    <xf numFmtId="1" fontId="1" fillId="0" borderId="81" xfId="0" applyNumberFormat="1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82" xfId="0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14" fillId="9" borderId="20" xfId="0" applyFont="1" applyFill="1" applyBorder="1" applyAlignment="1">
      <alignment horizontal="center" vertical="center"/>
    </xf>
    <xf numFmtId="0" fontId="1" fillId="0" borderId="87" xfId="0" applyFont="1" applyFill="1" applyBorder="1" applyAlignment="1">
      <alignment horizontal="center" vertical="center"/>
    </xf>
    <xf numFmtId="0" fontId="1" fillId="0" borderId="88" xfId="0" applyFont="1" applyFill="1" applyBorder="1" applyAlignment="1">
      <alignment horizontal="center" vertical="center"/>
    </xf>
    <xf numFmtId="0" fontId="14" fillId="8" borderId="89" xfId="0" applyFont="1" applyFill="1" applyBorder="1" applyAlignment="1">
      <alignment horizontal="center" vertical="center"/>
    </xf>
    <xf numFmtId="2" fontId="12" fillId="0" borderId="90" xfId="10" applyNumberFormat="1" applyFont="1" applyBorder="1" applyAlignment="1">
      <alignment horizontal="center" vertical="center"/>
    </xf>
    <xf numFmtId="2" fontId="1" fillId="3" borderId="91" xfId="10" applyNumberFormat="1" applyFill="1" applyBorder="1" applyAlignment="1">
      <alignment horizontal="center" vertical="center"/>
    </xf>
    <xf numFmtId="2" fontId="1" fillId="0" borderId="91" xfId="10" applyNumberFormat="1" applyFill="1" applyBorder="1" applyAlignment="1">
      <alignment horizontal="center" vertical="center"/>
    </xf>
    <xf numFmtId="10" fontId="1" fillId="0" borderId="91" xfId="3" applyNumberFormat="1" applyFont="1" applyFill="1" applyBorder="1" applyAlignment="1">
      <alignment horizontal="center" vertical="center"/>
    </xf>
    <xf numFmtId="2" fontId="1" fillId="3" borderId="91" xfId="3" applyNumberFormat="1" applyFont="1" applyFill="1" applyBorder="1" applyAlignment="1">
      <alignment horizontal="center" vertical="center"/>
    </xf>
    <xf numFmtId="2" fontId="1" fillId="0" borderId="92" xfId="0" applyNumberFormat="1" applyFont="1" applyBorder="1" applyAlignment="1">
      <alignment horizontal="center" vertical="center"/>
    </xf>
    <xf numFmtId="1" fontId="1" fillId="0" borderId="90" xfId="0" applyNumberFormat="1" applyFont="1" applyBorder="1" applyAlignment="1">
      <alignment horizontal="center" vertical="center"/>
    </xf>
    <xf numFmtId="0" fontId="1" fillId="0" borderId="91" xfId="0" applyFont="1" applyBorder="1" applyAlignment="1">
      <alignment horizontal="center" vertical="center"/>
    </xf>
    <xf numFmtId="0" fontId="1" fillId="0" borderId="93" xfId="0" applyFont="1" applyBorder="1" applyAlignment="1">
      <alignment horizontal="center" vertical="center"/>
    </xf>
    <xf numFmtId="0" fontId="1" fillId="0" borderId="94" xfId="0" applyFont="1" applyBorder="1" applyAlignment="1">
      <alignment horizontal="center" vertical="center"/>
    </xf>
    <xf numFmtId="0" fontId="1" fillId="9" borderId="87" xfId="0" applyFont="1" applyFill="1" applyBorder="1" applyAlignment="1">
      <alignment horizontal="center" vertical="center"/>
    </xf>
    <xf numFmtId="0" fontId="1" fillId="0" borderId="95" xfId="0" applyFont="1" applyFill="1" applyBorder="1" applyAlignment="1">
      <alignment horizontal="center" vertical="center"/>
    </xf>
    <xf numFmtId="0" fontId="1" fillId="0" borderId="96" xfId="0" applyFont="1" applyBorder="1" applyAlignment="1">
      <alignment horizontal="center" vertical="center"/>
    </xf>
    <xf numFmtId="0" fontId="1" fillId="0" borderId="97" xfId="0" applyFont="1" applyFill="1" applyBorder="1" applyAlignment="1">
      <alignment horizontal="center" vertical="center"/>
    </xf>
    <xf numFmtId="0" fontId="1" fillId="0" borderId="98" xfId="0" applyFont="1" applyFill="1" applyBorder="1" applyAlignment="1">
      <alignment horizontal="center" vertical="center"/>
    </xf>
    <xf numFmtId="0" fontId="14" fillId="3" borderId="99" xfId="0" applyFont="1" applyFill="1" applyBorder="1" applyAlignment="1">
      <alignment horizontal="center" vertical="center"/>
    </xf>
    <xf numFmtId="2" fontId="12" fillId="0" borderId="100" xfId="10" applyNumberFormat="1" applyFont="1" applyBorder="1" applyAlignment="1">
      <alignment horizontal="center" vertical="center"/>
    </xf>
    <xf numFmtId="2" fontId="1" fillId="3" borderId="101" xfId="10" applyNumberFormat="1" applyFill="1" applyBorder="1" applyAlignment="1">
      <alignment horizontal="center" vertical="center"/>
    </xf>
    <xf numFmtId="2" fontId="1" fillId="0" borderId="101" xfId="10" applyNumberFormat="1" applyFill="1" applyBorder="1" applyAlignment="1">
      <alignment horizontal="center" vertical="center"/>
    </xf>
    <xf numFmtId="10" fontId="1" fillId="0" borderId="101" xfId="3" applyNumberFormat="1" applyFont="1" applyFill="1" applyBorder="1" applyAlignment="1">
      <alignment horizontal="center" vertical="center"/>
    </xf>
    <xf numFmtId="2" fontId="1" fillId="3" borderId="101" xfId="3" applyNumberFormat="1" applyFont="1" applyFill="1" applyBorder="1" applyAlignment="1">
      <alignment horizontal="center" vertical="center"/>
    </xf>
    <xf numFmtId="2" fontId="1" fillId="0" borderId="102" xfId="0" applyNumberFormat="1" applyFont="1" applyBorder="1" applyAlignment="1">
      <alignment horizontal="center" vertical="center"/>
    </xf>
    <xf numFmtId="1" fontId="1" fillId="0" borderId="100" xfId="0" applyNumberFormat="1" applyFont="1" applyFill="1" applyBorder="1" applyAlignment="1">
      <alignment horizontal="center" vertical="center"/>
    </xf>
    <xf numFmtId="0" fontId="1" fillId="0" borderId="101" xfId="0" applyFont="1" applyBorder="1" applyAlignment="1">
      <alignment horizontal="center" vertical="center"/>
    </xf>
    <xf numFmtId="0" fontId="1" fillId="0" borderId="103" xfId="0" applyFont="1" applyBorder="1" applyAlignment="1">
      <alignment horizontal="center" vertical="center"/>
    </xf>
    <xf numFmtId="0" fontId="1" fillId="0" borderId="104" xfId="0" applyFont="1" applyBorder="1" applyAlignment="1">
      <alignment horizontal="center" vertical="center"/>
    </xf>
    <xf numFmtId="0" fontId="1" fillId="17" borderId="95" xfId="0" applyFont="1" applyFill="1" applyBorder="1" applyAlignment="1">
      <alignment horizontal="center" vertical="center"/>
    </xf>
    <xf numFmtId="0" fontId="1" fillId="17" borderId="97" xfId="0" applyFont="1" applyFill="1" applyBorder="1" applyAlignment="1">
      <alignment horizontal="center" vertical="center"/>
    </xf>
    <xf numFmtId="0" fontId="1" fillId="17" borderId="98" xfId="0" applyFont="1" applyFill="1" applyBorder="1" applyAlignment="1">
      <alignment horizontal="center" vertical="center"/>
    </xf>
    <xf numFmtId="0" fontId="14" fillId="9" borderId="102" xfId="0" applyFont="1" applyFill="1" applyBorder="1" applyAlignment="1">
      <alignment horizontal="center" vertical="center"/>
    </xf>
    <xf numFmtId="2" fontId="1" fillId="0" borderId="105" xfId="0" applyNumberFormat="1" applyFont="1" applyBorder="1" applyAlignment="1">
      <alignment horizontal="center" vertical="center"/>
    </xf>
    <xf numFmtId="0" fontId="1" fillId="11" borderId="106" xfId="0" applyFont="1" applyFill="1" applyBorder="1" applyAlignment="1">
      <alignment horizontal="center" vertical="center"/>
    </xf>
    <xf numFmtId="0" fontId="14" fillId="3" borderId="48" xfId="0" applyFont="1" applyFill="1" applyBorder="1" applyAlignment="1">
      <alignment horizontal="center" vertical="center"/>
    </xf>
    <xf numFmtId="2" fontId="12" fillId="18" borderId="61" xfId="10" applyNumberFormat="1" applyFont="1" applyFill="1" applyBorder="1" applyAlignment="1">
      <alignment horizontal="center" vertical="center"/>
    </xf>
    <xf numFmtId="2" fontId="1" fillId="18" borderId="8" xfId="10" applyNumberFormat="1" applyFill="1" applyBorder="1" applyAlignment="1">
      <alignment horizontal="center" vertical="center"/>
    </xf>
    <xf numFmtId="10" fontId="1" fillId="18" borderId="8" xfId="3" applyNumberFormat="1" applyFont="1" applyFill="1" applyBorder="1" applyAlignment="1">
      <alignment horizontal="center" vertical="center"/>
    </xf>
    <xf numFmtId="2" fontId="1" fillId="18" borderId="8" xfId="3" applyNumberFormat="1" applyFont="1" applyFill="1" applyBorder="1" applyAlignment="1">
      <alignment horizontal="center" vertical="center"/>
    </xf>
    <xf numFmtId="2" fontId="1" fillId="18" borderId="14" xfId="0" applyNumberFormat="1" applyFont="1" applyFill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0" fontId="1" fillId="18" borderId="8" xfId="0" applyFont="1" applyFill="1" applyBorder="1" applyAlignment="1">
      <alignment horizontal="center" vertical="center"/>
    </xf>
    <xf numFmtId="0" fontId="1" fillId="18" borderId="107" xfId="0" applyFont="1" applyFill="1" applyBorder="1" applyAlignment="1">
      <alignment horizontal="center" vertical="center"/>
    </xf>
    <xf numFmtId="0" fontId="1" fillId="11" borderId="108" xfId="0" applyFont="1" applyFill="1" applyBorder="1" applyAlignment="1">
      <alignment horizontal="center" vertical="center"/>
    </xf>
    <xf numFmtId="0" fontId="1" fillId="16" borderId="109" xfId="0" applyFont="1" applyFill="1" applyBorder="1" applyAlignment="1">
      <alignment horizontal="center" vertical="center"/>
    </xf>
    <xf numFmtId="0" fontId="14" fillId="3" borderId="110" xfId="0" applyFont="1" applyFill="1" applyBorder="1" applyAlignment="1">
      <alignment horizontal="center" vertical="center"/>
    </xf>
    <xf numFmtId="2" fontId="12" fillId="0" borderId="111" xfId="10" applyNumberFormat="1" applyFont="1" applyBorder="1" applyAlignment="1">
      <alignment horizontal="center" vertical="center"/>
    </xf>
    <xf numFmtId="2" fontId="1" fillId="3" borderId="112" xfId="10" applyNumberFormat="1" applyFill="1" applyBorder="1" applyAlignment="1">
      <alignment horizontal="center" vertical="center"/>
    </xf>
    <xf numFmtId="2" fontId="1" fillId="0" borderId="112" xfId="10" applyNumberFormat="1" applyFill="1" applyBorder="1" applyAlignment="1">
      <alignment horizontal="center" vertical="center"/>
    </xf>
    <xf numFmtId="10" fontId="1" fillId="0" borderId="112" xfId="3" applyNumberFormat="1" applyFont="1" applyFill="1" applyBorder="1" applyAlignment="1">
      <alignment horizontal="center" vertical="center"/>
    </xf>
    <xf numFmtId="2" fontId="1" fillId="3" borderId="112" xfId="3" applyNumberFormat="1" applyFont="1" applyFill="1" applyBorder="1" applyAlignment="1">
      <alignment horizontal="center" vertical="center"/>
    </xf>
    <xf numFmtId="2" fontId="1" fillId="0" borderId="113" xfId="0" applyNumberFormat="1" applyFont="1" applyBorder="1" applyAlignment="1">
      <alignment horizontal="center" vertical="center"/>
    </xf>
    <xf numFmtId="1" fontId="1" fillId="0" borderId="114" xfId="0" applyNumberFormat="1" applyFont="1" applyBorder="1" applyAlignment="1">
      <alignment horizontal="center" vertical="center"/>
    </xf>
    <xf numFmtId="0" fontId="1" fillId="0" borderId="112" xfId="0" applyFont="1" applyBorder="1" applyAlignment="1">
      <alignment horizontal="center" vertical="center"/>
    </xf>
    <xf numFmtId="0" fontId="1" fillId="0" borderId="115" xfId="0" applyFont="1" applyBorder="1" applyAlignment="1">
      <alignment horizontal="center" vertical="center"/>
    </xf>
    <xf numFmtId="0" fontId="1" fillId="0" borderId="116" xfId="0" applyFont="1" applyBorder="1" applyAlignment="1">
      <alignment horizontal="center" vertical="center"/>
    </xf>
    <xf numFmtId="0" fontId="1" fillId="16" borderId="58" xfId="0" applyFont="1" applyFill="1" applyBorder="1" applyAlignment="1">
      <alignment horizontal="center" vertical="center"/>
    </xf>
    <xf numFmtId="0" fontId="14" fillId="11" borderId="14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0" fontId="1" fillId="17" borderId="117" xfId="0" applyFont="1" applyFill="1" applyBorder="1" applyAlignment="1">
      <alignment horizontal="center" vertical="center"/>
    </xf>
    <xf numFmtId="0" fontId="14" fillId="3" borderId="71" xfId="0" applyFont="1" applyFill="1" applyBorder="1" applyAlignment="1">
      <alignment horizontal="center" vertical="center"/>
    </xf>
    <xf numFmtId="0" fontId="1" fillId="0" borderId="118" xfId="0" applyFont="1" applyBorder="1" applyAlignment="1">
      <alignment horizontal="center" vertical="center"/>
    </xf>
    <xf numFmtId="0" fontId="1" fillId="11" borderId="119" xfId="0" applyFont="1" applyFill="1" applyBorder="1" applyAlignment="1">
      <alignment horizontal="center" vertical="center"/>
    </xf>
    <xf numFmtId="0" fontId="1" fillId="11" borderId="120" xfId="0" applyFont="1" applyFill="1" applyBorder="1" applyAlignment="1">
      <alignment horizontal="center" vertical="center"/>
    </xf>
    <xf numFmtId="0" fontId="1" fillId="11" borderId="121" xfId="0" applyFont="1" applyFill="1" applyBorder="1" applyAlignment="1">
      <alignment horizontal="center" vertical="center"/>
    </xf>
    <xf numFmtId="0" fontId="14" fillId="11" borderId="122" xfId="0" applyFont="1" applyFill="1" applyBorder="1" applyAlignment="1">
      <alignment horizontal="center" vertical="center"/>
    </xf>
    <xf numFmtId="0" fontId="14" fillId="11" borderId="123" xfId="0" applyFont="1" applyFill="1" applyBorder="1" applyAlignment="1">
      <alignment horizontal="center" vertical="center"/>
    </xf>
    <xf numFmtId="2" fontId="12" fillId="11" borderId="124" xfId="10" applyNumberFormat="1" applyFont="1" applyFill="1" applyBorder="1" applyAlignment="1">
      <alignment horizontal="center" vertical="center"/>
    </xf>
    <xf numFmtId="2" fontId="12" fillId="11" borderId="123" xfId="10" applyNumberFormat="1" applyFont="1" applyFill="1" applyBorder="1" applyAlignment="1">
      <alignment horizontal="center" vertical="center"/>
    </xf>
    <xf numFmtId="2" fontId="1" fillId="11" borderId="124" xfId="10" applyNumberFormat="1" applyFill="1" applyBorder="1" applyAlignment="1">
      <alignment horizontal="center" vertical="center"/>
    </xf>
    <xf numFmtId="2" fontId="1" fillId="11" borderId="123" xfId="10" applyNumberFormat="1" applyFill="1" applyBorder="1" applyAlignment="1">
      <alignment horizontal="center" vertical="center"/>
    </xf>
    <xf numFmtId="10" fontId="1" fillId="11" borderId="124" xfId="3" applyNumberFormat="1" applyFont="1" applyFill="1" applyBorder="1" applyAlignment="1">
      <alignment horizontal="center" vertical="center"/>
    </xf>
    <xf numFmtId="10" fontId="1" fillId="11" borderId="123" xfId="3" applyNumberFormat="1" applyFont="1" applyFill="1" applyBorder="1" applyAlignment="1">
      <alignment horizontal="center" vertical="center"/>
    </xf>
    <xf numFmtId="2" fontId="1" fillId="11" borderId="124" xfId="3" applyNumberFormat="1" applyFont="1" applyFill="1" applyBorder="1" applyAlignment="1">
      <alignment horizontal="center" vertical="center"/>
    </xf>
    <xf numFmtId="2" fontId="1" fillId="11" borderId="123" xfId="3" applyNumberFormat="1" applyFont="1" applyFill="1" applyBorder="1" applyAlignment="1">
      <alignment horizontal="center" vertical="center"/>
    </xf>
    <xf numFmtId="2" fontId="1" fillId="11" borderId="125" xfId="0" applyNumberFormat="1" applyFont="1" applyFill="1" applyBorder="1" applyAlignment="1">
      <alignment horizontal="center" vertical="center"/>
    </xf>
    <xf numFmtId="2" fontId="1" fillId="11" borderId="126" xfId="0" applyNumberFormat="1" applyFont="1" applyFill="1" applyBorder="1" applyAlignment="1">
      <alignment horizontal="center" vertical="center"/>
    </xf>
    <xf numFmtId="1" fontId="1" fillId="11" borderId="127" xfId="0" applyNumberFormat="1" applyFont="1" applyFill="1" applyBorder="1" applyAlignment="1">
      <alignment horizontal="center" vertical="center"/>
    </xf>
    <xf numFmtId="1" fontId="1" fillId="11" borderId="128" xfId="0" applyNumberFormat="1" applyFont="1" applyFill="1" applyBorder="1" applyAlignment="1">
      <alignment horizontal="center" vertical="center"/>
    </xf>
    <xf numFmtId="0" fontId="1" fillId="11" borderId="124" xfId="0" applyFont="1" applyFill="1" applyBorder="1" applyAlignment="1">
      <alignment horizontal="center" vertical="center"/>
    </xf>
    <xf numFmtId="0" fontId="1" fillId="11" borderId="123" xfId="0" applyFont="1" applyFill="1" applyBorder="1" applyAlignment="1">
      <alignment horizontal="center" vertical="center"/>
    </xf>
    <xf numFmtId="0" fontId="1" fillId="11" borderId="129" xfId="0" applyFont="1" applyFill="1" applyBorder="1" applyAlignment="1">
      <alignment horizontal="center" vertical="center"/>
    </xf>
    <xf numFmtId="0" fontId="1" fillId="11" borderId="130" xfId="0" applyFont="1" applyFill="1" applyBorder="1" applyAlignment="1">
      <alignment horizontal="center" vertical="center"/>
    </xf>
    <xf numFmtId="0" fontId="1" fillId="11" borderId="131" xfId="0" applyFont="1" applyFill="1" applyBorder="1" applyAlignment="1">
      <alignment horizontal="center" vertical="center"/>
    </xf>
    <xf numFmtId="0" fontId="1" fillId="9" borderId="132" xfId="0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center" vertical="center"/>
    </xf>
    <xf numFmtId="0" fontId="1" fillId="0" borderId="133" xfId="0" applyFont="1" applyBorder="1" applyAlignment="1">
      <alignment horizontal="center" vertical="center"/>
    </xf>
    <xf numFmtId="0" fontId="1" fillId="11" borderId="134" xfId="0" applyFont="1" applyFill="1" applyBorder="1" applyAlignment="1">
      <alignment horizontal="center" vertical="center"/>
    </xf>
    <xf numFmtId="0" fontId="14" fillId="11" borderId="135" xfId="0" applyFont="1" applyFill="1" applyBorder="1" applyAlignment="1">
      <alignment horizontal="center" vertical="center"/>
    </xf>
    <xf numFmtId="2" fontId="12" fillId="11" borderId="136" xfId="10" applyNumberFormat="1" applyFont="1" applyFill="1" applyBorder="1" applyAlignment="1">
      <alignment horizontal="center" vertical="center"/>
    </xf>
    <xf numFmtId="2" fontId="1" fillId="11" borderId="135" xfId="10" applyNumberFormat="1" applyFill="1" applyBorder="1" applyAlignment="1">
      <alignment horizontal="center" vertical="center"/>
    </xf>
    <xf numFmtId="10" fontId="1" fillId="11" borderId="135" xfId="3" applyNumberFormat="1" applyFont="1" applyFill="1" applyBorder="1" applyAlignment="1">
      <alignment horizontal="center" vertical="center"/>
    </xf>
    <xf numFmtId="2" fontId="1" fillId="11" borderId="135" xfId="3" applyNumberFormat="1" applyFont="1" applyFill="1" applyBorder="1" applyAlignment="1">
      <alignment horizontal="center" vertical="center"/>
    </xf>
    <xf numFmtId="2" fontId="1" fillId="11" borderId="137" xfId="0" applyNumberFormat="1" applyFont="1" applyFill="1" applyBorder="1" applyAlignment="1">
      <alignment horizontal="center" vertical="center"/>
    </xf>
    <xf numFmtId="1" fontId="1" fillId="11" borderId="136" xfId="0" applyNumberFormat="1" applyFont="1" applyFill="1" applyBorder="1" applyAlignment="1">
      <alignment horizontal="center" vertical="center"/>
    </xf>
    <xf numFmtId="0" fontId="1" fillId="11" borderId="135" xfId="0" applyFont="1" applyFill="1" applyBorder="1" applyAlignment="1">
      <alignment horizontal="center" vertical="center"/>
    </xf>
    <xf numFmtId="0" fontId="1" fillId="11" borderId="138" xfId="0" applyFont="1" applyFill="1" applyBorder="1" applyAlignment="1">
      <alignment horizontal="center" vertical="center"/>
    </xf>
    <xf numFmtId="0" fontId="1" fillId="16" borderId="139" xfId="0" applyFont="1" applyFill="1" applyBorder="1" applyAlignment="1">
      <alignment horizontal="center" vertical="center"/>
    </xf>
    <xf numFmtId="0" fontId="14" fillId="11" borderId="7" xfId="0" applyFont="1" applyFill="1" applyBorder="1" applyAlignment="1">
      <alignment horizontal="center" vertical="center"/>
    </xf>
    <xf numFmtId="0" fontId="1" fillId="0" borderId="140" xfId="0" applyFont="1" applyBorder="1" applyAlignment="1">
      <alignment horizontal="center" vertical="center"/>
    </xf>
    <xf numFmtId="0" fontId="1" fillId="0" borderId="117" xfId="0" applyFont="1" applyFill="1" applyBorder="1" applyAlignment="1">
      <alignment horizontal="center" vertical="center"/>
    </xf>
    <xf numFmtId="0" fontId="1" fillId="0" borderId="119" xfId="0" applyFont="1" applyFill="1" applyBorder="1" applyAlignment="1">
      <alignment horizontal="center" vertical="center"/>
    </xf>
    <xf numFmtId="0" fontId="1" fillId="0" borderId="120" xfId="0" applyFont="1" applyFill="1" applyBorder="1" applyAlignment="1">
      <alignment horizontal="center" vertical="center"/>
    </xf>
    <xf numFmtId="0" fontId="1" fillId="0" borderId="121" xfId="0" applyFont="1" applyFill="1" applyBorder="1" applyAlignment="1">
      <alignment horizontal="center" vertical="center"/>
    </xf>
    <xf numFmtId="0" fontId="14" fillId="3" borderId="124" xfId="0" applyFont="1" applyFill="1" applyBorder="1" applyAlignment="1">
      <alignment horizontal="center" vertical="center"/>
    </xf>
    <xf numFmtId="0" fontId="14" fillId="9" borderId="141" xfId="0" applyFont="1" applyFill="1" applyBorder="1" applyAlignment="1">
      <alignment horizontal="center" vertical="center"/>
    </xf>
    <xf numFmtId="2" fontId="12" fillId="0" borderId="124" xfId="10" applyNumberFormat="1" applyFont="1" applyFill="1" applyBorder="1" applyAlignment="1">
      <alignment horizontal="center" vertical="center"/>
    </xf>
    <xf numFmtId="2" fontId="12" fillId="0" borderId="123" xfId="10" applyNumberFormat="1" applyFont="1" applyFill="1" applyBorder="1" applyAlignment="1">
      <alignment horizontal="center" vertical="center"/>
    </xf>
    <xf numFmtId="2" fontId="1" fillId="3" borderId="124" xfId="3" applyNumberFormat="1" applyFont="1" applyFill="1" applyBorder="1" applyAlignment="1">
      <alignment horizontal="center" vertical="center"/>
    </xf>
    <xf numFmtId="2" fontId="1" fillId="3" borderId="123" xfId="3" applyNumberFormat="1" applyFont="1" applyFill="1" applyBorder="1" applyAlignment="1">
      <alignment horizontal="center" vertical="center"/>
    </xf>
    <xf numFmtId="2" fontId="1" fillId="0" borderId="122" xfId="0" applyNumberFormat="1" applyFont="1" applyFill="1" applyBorder="1" applyAlignment="1">
      <alignment horizontal="center" vertical="center"/>
    </xf>
    <xf numFmtId="2" fontId="1" fillId="0" borderId="141" xfId="0" applyNumberFormat="1" applyFont="1" applyFill="1" applyBorder="1" applyAlignment="1">
      <alignment horizontal="center" vertical="center"/>
    </xf>
    <xf numFmtId="1" fontId="1" fillId="0" borderId="127" xfId="0" applyNumberFormat="1" applyFont="1" applyFill="1" applyBorder="1" applyAlignment="1">
      <alignment horizontal="center" vertical="center"/>
    </xf>
    <xf numFmtId="1" fontId="1" fillId="0" borderId="128" xfId="0" applyNumberFormat="1" applyFont="1" applyFill="1" applyBorder="1" applyAlignment="1">
      <alignment horizontal="center" vertical="center"/>
    </xf>
    <xf numFmtId="0" fontId="1" fillId="0" borderId="124" xfId="0" applyFont="1" applyFill="1" applyBorder="1" applyAlignment="1">
      <alignment horizontal="center" vertical="center"/>
    </xf>
    <xf numFmtId="0" fontId="1" fillId="0" borderId="123" xfId="0" applyFont="1" applyFill="1" applyBorder="1" applyAlignment="1">
      <alignment horizontal="center" vertical="center"/>
    </xf>
    <xf numFmtId="0" fontId="1" fillId="0" borderId="129" xfId="0" applyFont="1" applyBorder="1" applyAlignment="1">
      <alignment horizontal="center" vertical="center"/>
    </xf>
    <xf numFmtId="0" fontId="1" fillId="0" borderId="130" xfId="0" applyFont="1" applyBorder="1" applyAlignment="1">
      <alignment horizontal="center" vertical="center"/>
    </xf>
    <xf numFmtId="0" fontId="1" fillId="0" borderId="131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Fill="1" applyBorder="1" applyAlignment="1">
      <alignment horizontal="center" vertical="center"/>
    </xf>
    <xf numFmtId="0" fontId="1" fillId="11" borderId="56" xfId="0" applyFont="1" applyFill="1" applyBorder="1" applyAlignment="1">
      <alignment horizontal="center" vertical="center" wrapText="1"/>
    </xf>
    <xf numFmtId="0" fontId="1" fillId="11" borderId="0" xfId="0" applyFont="1" applyFill="1" applyBorder="1" applyAlignment="1">
      <alignment horizontal="center" vertical="center" wrapText="1"/>
    </xf>
    <xf numFmtId="0" fontId="1" fillId="11" borderId="69" xfId="0" applyFont="1" applyFill="1" applyBorder="1" applyAlignment="1">
      <alignment horizontal="center" vertical="center" wrapText="1"/>
    </xf>
    <xf numFmtId="0" fontId="1" fillId="4" borderId="23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0" borderId="142" xfId="0" applyFont="1" applyFill="1" applyBorder="1" applyAlignment="1">
      <alignment horizontal="center" vertical="center"/>
    </xf>
    <xf numFmtId="0" fontId="1" fillId="0" borderId="143" xfId="0" applyFont="1" applyFill="1" applyBorder="1" applyAlignment="1">
      <alignment horizontal="center" vertical="center"/>
    </xf>
    <xf numFmtId="0" fontId="1" fillId="0" borderId="14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49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59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0" fontId="1" fillId="12" borderId="0" xfId="0" applyFont="1" applyFill="1" applyAlignment="1">
      <alignment horizontal="center" vertical="center" wrapText="1"/>
    </xf>
    <xf numFmtId="0" fontId="1" fillId="15" borderId="0" xfId="0" applyFont="1" applyFill="1" applyAlignment="1">
      <alignment horizontal="left" vertical="center" wrapText="1"/>
    </xf>
    <xf numFmtId="0" fontId="1" fillId="11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top" wrapText="1"/>
    </xf>
    <xf numFmtId="0" fontId="2" fillId="3" borderId="69" xfId="0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 vertical="top" wrapText="1"/>
    </xf>
    <xf numFmtId="0" fontId="1" fillId="11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 wrapText="1"/>
    </xf>
  </cellXfs>
  <cellStyles count="491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FF33CC"/>
      <color rgb="FF990099"/>
      <color rgb="FFFFFFCC"/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737" t="s">
        <v>18</v>
      </c>
      <c r="C4" s="738"/>
      <c r="D4" s="738"/>
      <c r="E4" s="738"/>
      <c r="F4" s="738"/>
      <c r="G4" s="738"/>
      <c r="H4" s="738"/>
      <c r="I4" s="738"/>
      <c r="J4" s="739"/>
      <c r="K4" s="737" t="s">
        <v>21</v>
      </c>
      <c r="L4" s="738"/>
      <c r="M4" s="738"/>
      <c r="N4" s="738"/>
      <c r="O4" s="738"/>
      <c r="P4" s="738"/>
      <c r="Q4" s="738"/>
      <c r="R4" s="738"/>
      <c r="S4" s="738"/>
      <c r="T4" s="739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737" t="s">
        <v>23</v>
      </c>
      <c r="C17" s="738"/>
      <c r="D17" s="738"/>
      <c r="E17" s="738"/>
      <c r="F17" s="739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R136"/>
  <sheetViews>
    <sheetView showGridLines="0" topLeftCell="A117" zoomScale="70" zoomScaleNormal="70" workbookViewId="0">
      <selection activeCell="L134" sqref="L134:R134"/>
    </sheetView>
  </sheetViews>
  <sheetFormatPr baseColWidth="10" defaultColWidth="19.85546875" defaultRowHeight="12.75" x14ac:dyDescent="0.2"/>
  <cols>
    <col min="1" max="1" width="16.85546875" style="200" customWidth="1"/>
    <col min="2" max="5" width="8.85546875" style="200" customWidth="1"/>
    <col min="6" max="6" width="8.85546875" style="319" customWidth="1"/>
    <col min="7" max="7" width="8.85546875" style="200" customWidth="1"/>
    <col min="8" max="8" width="12.7109375" style="200" bestFit="1" customWidth="1"/>
    <col min="9" max="10" width="9.28515625" style="200" customWidth="1"/>
    <col min="11" max="11" width="9.85546875" style="200" customWidth="1"/>
    <col min="12" max="12" width="9.7109375" style="200" bestFit="1" customWidth="1"/>
    <col min="13" max="13" width="10.42578125" style="200" customWidth="1"/>
    <col min="14" max="16" width="11" style="200" customWidth="1"/>
    <col min="17" max="16384" width="19.85546875" style="200"/>
  </cols>
  <sheetData>
    <row r="1" spans="1:10" x14ac:dyDescent="0.2">
      <c r="A1" s="200" t="s">
        <v>58</v>
      </c>
    </row>
    <row r="2" spans="1:10" x14ac:dyDescent="0.2">
      <c r="A2" s="200" t="s">
        <v>59</v>
      </c>
      <c r="B2" s="227">
        <v>39.08</v>
      </c>
    </row>
    <row r="3" spans="1:10" x14ac:dyDescent="0.2">
      <c r="A3" s="200" t="s">
        <v>7</v>
      </c>
      <c r="B3" s="227">
        <v>68.66</v>
      </c>
    </row>
    <row r="4" spans="1:10" x14ac:dyDescent="0.2">
      <c r="A4" s="200" t="s">
        <v>60</v>
      </c>
      <c r="B4" s="200">
        <v>3315</v>
      </c>
    </row>
    <row r="6" spans="1:10" x14ac:dyDescent="0.2">
      <c r="A6" s="229" t="s">
        <v>61</v>
      </c>
      <c r="B6" s="227">
        <v>39</v>
      </c>
      <c r="C6" s="227">
        <v>39.1</v>
      </c>
      <c r="D6" s="227">
        <v>39.1</v>
      </c>
      <c r="E6" s="227">
        <v>39.1</v>
      </c>
      <c r="F6" s="227">
        <v>39.1</v>
      </c>
      <c r="G6" s="227">
        <v>39.1</v>
      </c>
    </row>
    <row r="7" spans="1:10" ht="13.5" thickBot="1" x14ac:dyDescent="0.25">
      <c r="A7" s="229" t="s">
        <v>62</v>
      </c>
      <c r="B7" s="227">
        <v>30.49</v>
      </c>
      <c r="C7" s="227">
        <v>30.49</v>
      </c>
      <c r="D7" s="227">
        <v>30.49</v>
      </c>
      <c r="E7" s="227">
        <v>30.49</v>
      </c>
      <c r="F7" s="227">
        <v>30.49</v>
      </c>
    </row>
    <row r="8" spans="1:10" ht="13.5" thickBot="1" x14ac:dyDescent="0.25">
      <c r="A8" s="270" t="s">
        <v>49</v>
      </c>
      <c r="B8" s="763" t="s">
        <v>50</v>
      </c>
      <c r="C8" s="762"/>
      <c r="D8" s="762"/>
      <c r="E8" s="762"/>
      <c r="F8" s="762"/>
      <c r="G8" s="292" t="s">
        <v>0</v>
      </c>
    </row>
    <row r="9" spans="1:10" x14ac:dyDescent="0.2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331</v>
      </c>
    </row>
    <row r="10" spans="1:10" x14ac:dyDescent="0.2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">
      <c r="A11" s="279" t="s">
        <v>6</v>
      </c>
      <c r="B11" s="299">
        <v>140.13636363636363</v>
      </c>
      <c r="C11" s="300">
        <v>148.24242424242425</v>
      </c>
      <c r="D11" s="300">
        <v>158.69696969696969</v>
      </c>
      <c r="E11" s="300">
        <v>161.36363636363637</v>
      </c>
      <c r="F11" s="300">
        <v>162.59701492537314</v>
      </c>
      <c r="G11" s="317">
        <v>154.23262839879155</v>
      </c>
      <c r="H11" s="321"/>
    </row>
    <row r="12" spans="1:10" x14ac:dyDescent="0.2">
      <c r="A12" s="214" t="s">
        <v>7</v>
      </c>
      <c r="B12" s="301">
        <v>42.424242424242422</v>
      </c>
      <c r="C12" s="302">
        <v>45.454545454545453</v>
      </c>
      <c r="D12" s="303">
        <v>57.575757575757578</v>
      </c>
      <c r="E12" s="303">
        <v>39.393939393939391</v>
      </c>
      <c r="F12" s="303">
        <v>50.746268656716417</v>
      </c>
      <c r="G12" s="245">
        <v>49.244712990936556</v>
      </c>
      <c r="H12" s="321"/>
    </row>
    <row r="13" spans="1:10" x14ac:dyDescent="0.2">
      <c r="A13" s="214" t="s">
        <v>8</v>
      </c>
      <c r="B13" s="246">
        <v>0.12961760003502373</v>
      </c>
      <c r="C13" s="247">
        <v>0.14047739076791116</v>
      </c>
      <c r="D13" s="304">
        <v>0.13011308586936152</v>
      </c>
      <c r="E13" s="304">
        <v>0.15779744314222297</v>
      </c>
      <c r="F13" s="304">
        <v>0.138218435794704</v>
      </c>
      <c r="G13" s="249">
        <v>0.15120263903746084</v>
      </c>
      <c r="H13" s="321"/>
    </row>
    <row r="14" spans="1:10" x14ac:dyDescent="0.2">
      <c r="A14" s="279" t="s">
        <v>1</v>
      </c>
      <c r="B14" s="250">
        <f t="shared" ref="B14:G14" si="0">B11/B10*100-100</f>
        <v>9.740259740257784E-2</v>
      </c>
      <c r="C14" s="251">
        <f t="shared" si="0"/>
        <v>5.8874458874458924</v>
      </c>
      <c r="D14" s="251">
        <f t="shared" si="0"/>
        <v>13.354978354978343</v>
      </c>
      <c r="E14" s="251">
        <f t="shared" si="0"/>
        <v>15.259740259740255</v>
      </c>
      <c r="F14" s="251">
        <f t="shared" ref="F14" si="1">F11/F10*100-100</f>
        <v>16.140724946695101</v>
      </c>
      <c r="G14" s="316">
        <f t="shared" si="0"/>
        <v>10.166163141993962</v>
      </c>
      <c r="H14" s="321"/>
    </row>
    <row r="15" spans="1:10" ht="13.5" thickBot="1" x14ac:dyDescent="0.25">
      <c r="A15" s="214" t="s">
        <v>27</v>
      </c>
      <c r="B15" s="254">
        <f t="shared" ref="B15:G15" si="2">B11-B6</f>
        <v>101.13636363636363</v>
      </c>
      <c r="C15" s="255">
        <f t="shared" si="2"/>
        <v>109.14242424242425</v>
      </c>
      <c r="D15" s="255">
        <f t="shared" si="2"/>
        <v>119.59696969696969</v>
      </c>
      <c r="E15" s="255">
        <f t="shared" si="2"/>
        <v>122.26363636363638</v>
      </c>
      <c r="F15" s="255">
        <f t="shared" si="2"/>
        <v>123.49701492537315</v>
      </c>
      <c r="G15" s="257">
        <f t="shared" si="2"/>
        <v>115.13262839879155</v>
      </c>
    </row>
    <row r="16" spans="1:10" x14ac:dyDescent="0.2">
      <c r="A16" s="288" t="s">
        <v>52</v>
      </c>
      <c r="B16" s="259">
        <v>617</v>
      </c>
      <c r="C16" s="260">
        <v>587</v>
      </c>
      <c r="D16" s="260">
        <v>659</v>
      </c>
      <c r="E16" s="260">
        <v>650</v>
      </c>
      <c r="F16" s="260">
        <v>651</v>
      </c>
      <c r="G16" s="262">
        <f>SUM(B16:F16)</f>
        <v>3164</v>
      </c>
      <c r="H16" s="200" t="s">
        <v>56</v>
      </c>
      <c r="I16" s="263">
        <f>B4-G16</f>
        <v>151</v>
      </c>
      <c r="J16" s="305">
        <f>I16/B4</f>
        <v>4.5550527903469078E-2</v>
      </c>
    </row>
    <row r="17" spans="1:10" x14ac:dyDescent="0.2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31.17</v>
      </c>
    </row>
    <row r="18" spans="1:10" ht="13.5" thickBot="1" x14ac:dyDescent="0.25">
      <c r="A18" s="290" t="s">
        <v>26</v>
      </c>
      <c r="B18" s="352">
        <f>B17-B7</f>
        <v>29.51</v>
      </c>
      <c r="C18" s="353">
        <f>C17-C7</f>
        <v>29.51</v>
      </c>
      <c r="D18" s="353">
        <f>D17-D7</f>
        <v>29.51</v>
      </c>
      <c r="E18" s="353">
        <f>E17-E7</f>
        <v>29.51</v>
      </c>
      <c r="F18" s="353">
        <f>F17-F7</f>
        <v>29.51</v>
      </c>
      <c r="G18" s="223"/>
      <c r="H18" s="200" t="s">
        <v>26</v>
      </c>
    </row>
    <row r="19" spans="1:10" x14ac:dyDescent="0.2">
      <c r="B19" s="200">
        <v>60</v>
      </c>
      <c r="C19" s="355">
        <v>60</v>
      </c>
      <c r="D19" s="355">
        <v>60</v>
      </c>
      <c r="E19" s="355">
        <v>60</v>
      </c>
      <c r="F19" s="355">
        <v>60</v>
      </c>
    </row>
    <row r="20" spans="1:10" ht="13.5" thickBot="1" x14ac:dyDescent="0.25"/>
    <row r="21" spans="1:10" ht="13.5" thickBot="1" x14ac:dyDescent="0.25">
      <c r="A21" s="270" t="s">
        <v>65</v>
      </c>
      <c r="B21" s="763" t="s">
        <v>50</v>
      </c>
      <c r="C21" s="762"/>
      <c r="D21" s="762"/>
      <c r="E21" s="762"/>
      <c r="F21" s="762"/>
      <c r="G21" s="292" t="s">
        <v>0</v>
      </c>
      <c r="H21" s="357"/>
      <c r="I21" s="357"/>
      <c r="J21" s="357"/>
    </row>
    <row r="22" spans="1:10" x14ac:dyDescent="0.2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313</v>
      </c>
      <c r="H22" s="357"/>
      <c r="I22" s="357"/>
      <c r="J22" s="357"/>
    </row>
    <row r="23" spans="1:10" x14ac:dyDescent="0.2">
      <c r="A23" s="276" t="s">
        <v>3</v>
      </c>
      <c r="B23" s="295">
        <v>300</v>
      </c>
      <c r="C23" s="296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">
      <c r="A24" s="279" t="s">
        <v>6</v>
      </c>
      <c r="B24" s="299">
        <v>331</v>
      </c>
      <c r="C24" s="300">
        <v>405</v>
      </c>
      <c r="D24" s="300">
        <v>417</v>
      </c>
      <c r="E24" s="300">
        <v>413</v>
      </c>
      <c r="F24" s="300">
        <v>440</v>
      </c>
      <c r="G24" s="317">
        <v>402</v>
      </c>
      <c r="H24" s="321"/>
      <c r="I24" s="357"/>
      <c r="J24" s="357"/>
    </row>
    <row r="25" spans="1:10" x14ac:dyDescent="0.2">
      <c r="A25" s="214" t="s">
        <v>7</v>
      </c>
      <c r="B25" s="301">
        <v>53</v>
      </c>
      <c r="C25" s="302">
        <v>60.3</v>
      </c>
      <c r="D25" s="303">
        <v>55.4</v>
      </c>
      <c r="E25" s="303">
        <v>69.2</v>
      </c>
      <c r="F25" s="303">
        <v>64.599999999999994</v>
      </c>
      <c r="G25" s="245">
        <v>48.9</v>
      </c>
      <c r="H25" s="321"/>
      <c r="I25" s="357"/>
      <c r="J25" s="357"/>
    </row>
    <row r="26" spans="1:10" x14ac:dyDescent="0.2">
      <c r="A26" s="214" t="s">
        <v>8</v>
      </c>
      <c r="B26" s="246">
        <v>0.13</v>
      </c>
      <c r="C26" s="247">
        <v>0.108</v>
      </c>
      <c r="D26" s="304">
        <v>0.129</v>
      </c>
      <c r="E26" s="304">
        <v>0.1</v>
      </c>
      <c r="F26" s="304">
        <v>0.104</v>
      </c>
      <c r="G26" s="249">
        <v>0.14599999999999999</v>
      </c>
      <c r="H26" s="321"/>
      <c r="I26" s="357"/>
      <c r="J26" s="357"/>
    </row>
    <row r="27" spans="1:10" x14ac:dyDescent="0.2">
      <c r="A27" s="279" t="s">
        <v>1</v>
      </c>
      <c r="B27" s="250">
        <f t="shared" ref="B27:G27" si="3">B24/B23*100-100</f>
        <v>10.333333333333329</v>
      </c>
      <c r="C27" s="251">
        <f t="shared" si="3"/>
        <v>35</v>
      </c>
      <c r="D27" s="251">
        <f t="shared" si="3"/>
        <v>39</v>
      </c>
      <c r="E27" s="251">
        <f t="shared" si="3"/>
        <v>37.666666666666657</v>
      </c>
      <c r="F27" s="251">
        <f t="shared" si="3"/>
        <v>46.666666666666657</v>
      </c>
      <c r="G27" s="316">
        <f t="shared" si="3"/>
        <v>34</v>
      </c>
      <c r="H27" s="321"/>
      <c r="I27" s="357"/>
      <c r="J27" s="357"/>
    </row>
    <row r="28" spans="1:10" ht="13.5" thickBot="1" x14ac:dyDescent="0.25">
      <c r="A28" s="214" t="s">
        <v>27</v>
      </c>
      <c r="B28" s="254">
        <f>B24-B11</f>
        <v>190.86363636363637</v>
      </c>
      <c r="C28" s="255">
        <f t="shared" ref="C28:F28" si="4">C24-C11</f>
        <v>256.75757575757575</v>
      </c>
      <c r="D28" s="255">
        <f t="shared" si="4"/>
        <v>258.30303030303031</v>
      </c>
      <c r="E28" s="255">
        <f t="shared" si="4"/>
        <v>251.63636363636363</v>
      </c>
      <c r="F28" s="255">
        <f t="shared" si="4"/>
        <v>277.40298507462683</v>
      </c>
      <c r="G28" s="257">
        <f>G24-G11</f>
        <v>247.76737160120845</v>
      </c>
      <c r="H28" s="357"/>
      <c r="I28" s="357"/>
      <c r="J28" s="357"/>
    </row>
    <row r="29" spans="1:10" x14ac:dyDescent="0.2">
      <c r="A29" s="288" t="s">
        <v>52</v>
      </c>
      <c r="B29" s="259">
        <v>580</v>
      </c>
      <c r="C29" s="260">
        <v>584</v>
      </c>
      <c r="D29" s="260">
        <v>658</v>
      </c>
      <c r="E29" s="260">
        <v>645</v>
      </c>
      <c r="F29" s="260">
        <v>651</v>
      </c>
      <c r="G29" s="262">
        <f>SUM(B29:F29)</f>
        <v>3118</v>
      </c>
      <c r="H29" s="357" t="s">
        <v>56</v>
      </c>
      <c r="I29" s="263">
        <f>G16-G29</f>
        <v>46</v>
      </c>
      <c r="J29" s="305">
        <f>I29/G16</f>
        <v>1.4538558786346398E-2</v>
      </c>
    </row>
    <row r="30" spans="1:10" x14ac:dyDescent="0.2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60.68</v>
      </c>
      <c r="J30" s="357"/>
    </row>
    <row r="31" spans="1:10" ht="13.5" thickBot="1" x14ac:dyDescent="0.25">
      <c r="A31" s="290" t="s">
        <v>26</v>
      </c>
      <c r="B31" s="352">
        <f>B30-B17</f>
        <v>30</v>
      </c>
      <c r="C31" s="353">
        <f t="shared" ref="C31:F31" si="5">C30-C17</f>
        <v>30</v>
      </c>
      <c r="D31" s="353">
        <f t="shared" si="5"/>
        <v>30</v>
      </c>
      <c r="E31" s="353">
        <f t="shared" si="5"/>
        <v>30</v>
      </c>
      <c r="F31" s="353">
        <f t="shared" si="5"/>
        <v>30</v>
      </c>
      <c r="G31" s="223"/>
      <c r="H31" s="357" t="s">
        <v>26</v>
      </c>
      <c r="I31" s="357">
        <f>I30-I17</f>
        <v>29.509999999999998</v>
      </c>
      <c r="J31" s="357"/>
    </row>
    <row r="33" spans="1:10" ht="13.5" thickBot="1" x14ac:dyDescent="0.25"/>
    <row r="34" spans="1:10" ht="13.5" thickBot="1" x14ac:dyDescent="0.25">
      <c r="A34" s="270" t="s">
        <v>66</v>
      </c>
      <c r="B34" s="763" t="s">
        <v>50</v>
      </c>
      <c r="C34" s="762"/>
      <c r="D34" s="762"/>
      <c r="E34" s="762"/>
      <c r="F34" s="762"/>
      <c r="G34" s="292" t="s">
        <v>0</v>
      </c>
      <c r="H34" s="363"/>
      <c r="I34" s="363"/>
      <c r="J34" s="363"/>
    </row>
    <row r="35" spans="1:10" x14ac:dyDescent="0.2">
      <c r="A35" s="214" t="s">
        <v>2</v>
      </c>
      <c r="B35" s="294">
        <v>1</v>
      </c>
      <c r="C35" s="225"/>
      <c r="D35" s="225"/>
      <c r="E35" s="225"/>
      <c r="F35" s="225"/>
      <c r="G35" s="224">
        <v>300</v>
      </c>
      <c r="H35" s="363"/>
      <c r="I35" s="363"/>
      <c r="J35" s="363"/>
    </row>
    <row r="36" spans="1:10" x14ac:dyDescent="0.2">
      <c r="A36" s="276" t="s">
        <v>3</v>
      </c>
      <c r="B36" s="295">
        <v>490</v>
      </c>
      <c r="C36" s="296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">
      <c r="A37" s="279" t="s">
        <v>6</v>
      </c>
      <c r="B37" s="299">
        <v>644</v>
      </c>
      <c r="C37" s="300"/>
      <c r="D37" s="300"/>
      <c r="E37" s="300"/>
      <c r="F37" s="300"/>
      <c r="G37" s="317">
        <v>644</v>
      </c>
      <c r="H37" s="321"/>
      <c r="I37" s="363"/>
      <c r="J37" s="363"/>
    </row>
    <row r="38" spans="1:10" x14ac:dyDescent="0.2">
      <c r="A38" s="214" t="s">
        <v>7</v>
      </c>
      <c r="B38" s="301">
        <v>50.3</v>
      </c>
      <c r="C38" s="302"/>
      <c r="D38" s="303"/>
      <c r="E38" s="303"/>
      <c r="F38" s="303"/>
      <c r="G38" s="245">
        <v>50.3</v>
      </c>
      <c r="H38" s="321"/>
      <c r="I38" s="363"/>
      <c r="J38" s="363"/>
    </row>
    <row r="39" spans="1:10" x14ac:dyDescent="0.2">
      <c r="A39" s="214" t="s">
        <v>8</v>
      </c>
      <c r="B39" s="246">
        <v>0.151</v>
      </c>
      <c r="C39" s="247"/>
      <c r="D39" s="304"/>
      <c r="E39" s="304"/>
      <c r="F39" s="304"/>
      <c r="G39" s="249">
        <v>0.151</v>
      </c>
      <c r="H39" s="321"/>
      <c r="I39" s="363"/>
      <c r="J39" s="363"/>
    </row>
    <row r="40" spans="1:10" x14ac:dyDescent="0.2">
      <c r="A40" s="279" t="s">
        <v>1</v>
      </c>
      <c r="B40" s="250">
        <f t="shared" ref="B40:G40" si="6">B37/B36*100-100</f>
        <v>31.428571428571416</v>
      </c>
      <c r="C40" s="251"/>
      <c r="D40" s="251"/>
      <c r="E40" s="251"/>
      <c r="F40" s="251"/>
      <c r="G40" s="316">
        <f t="shared" si="6"/>
        <v>31.428571428571416</v>
      </c>
      <c r="H40" s="321"/>
      <c r="I40" s="363"/>
      <c r="J40" s="363"/>
    </row>
    <row r="41" spans="1:10" ht="13.5" thickBot="1" x14ac:dyDescent="0.25">
      <c r="A41" s="214" t="s">
        <v>27</v>
      </c>
      <c r="B41" s="254">
        <f>B37-B24</f>
        <v>313</v>
      </c>
      <c r="C41" s="255"/>
      <c r="D41" s="255"/>
      <c r="E41" s="255"/>
      <c r="F41" s="255"/>
      <c r="G41" s="257">
        <f>G37-G24</f>
        <v>242</v>
      </c>
      <c r="H41" s="363"/>
      <c r="I41" s="363"/>
      <c r="J41" s="363"/>
    </row>
    <row r="42" spans="1:10" x14ac:dyDescent="0.2">
      <c r="A42" s="288" t="s">
        <v>52</v>
      </c>
      <c r="B42" s="259">
        <v>3102</v>
      </c>
      <c r="C42" s="260"/>
      <c r="D42" s="260"/>
      <c r="E42" s="260"/>
      <c r="F42" s="260"/>
      <c r="G42" s="262">
        <f>SUM(B42:F42)</f>
        <v>3102</v>
      </c>
      <c r="H42" s="363" t="s">
        <v>56</v>
      </c>
      <c r="I42" s="263">
        <f>G29-G42</f>
        <v>16</v>
      </c>
      <c r="J42" s="305">
        <f>I42/G29</f>
        <v>5.1314945477870426E-3</v>
      </c>
    </row>
    <row r="43" spans="1:10" x14ac:dyDescent="0.2">
      <c r="A43" s="288" t="s">
        <v>28</v>
      </c>
      <c r="B43" s="218">
        <v>125</v>
      </c>
      <c r="C43" s="267"/>
      <c r="D43" s="267"/>
      <c r="E43" s="267"/>
      <c r="F43" s="267"/>
      <c r="G43" s="222"/>
      <c r="H43" s="363" t="s">
        <v>57</v>
      </c>
      <c r="I43" s="363">
        <v>90.57</v>
      </c>
      <c r="J43" s="363"/>
    </row>
    <row r="44" spans="1:10" ht="13.5" thickBot="1" x14ac:dyDescent="0.25">
      <c r="A44" s="290" t="s">
        <v>26</v>
      </c>
      <c r="B44" s="352">
        <f>B43-B30</f>
        <v>35</v>
      </c>
      <c r="C44" s="353"/>
      <c r="D44" s="353"/>
      <c r="E44" s="353"/>
      <c r="F44" s="353"/>
      <c r="G44" s="223"/>
      <c r="H44" s="363" t="s">
        <v>26</v>
      </c>
      <c r="I44" s="363">
        <f>I43-I30</f>
        <v>29.889999999999993</v>
      </c>
      <c r="J44" s="363"/>
    </row>
    <row r="45" spans="1:10" x14ac:dyDescent="0.2">
      <c r="B45" s="200">
        <v>125</v>
      </c>
    </row>
    <row r="46" spans="1:10" ht="13.5" thickBot="1" x14ac:dyDescent="0.25"/>
    <row r="47" spans="1:10" ht="13.5" thickBot="1" x14ac:dyDescent="0.25">
      <c r="A47" s="270" t="s">
        <v>91</v>
      </c>
      <c r="B47" s="763" t="s">
        <v>50</v>
      </c>
      <c r="C47" s="762"/>
      <c r="D47" s="762"/>
      <c r="E47" s="762"/>
      <c r="F47" s="762"/>
      <c r="G47" s="292" t="s">
        <v>0</v>
      </c>
      <c r="H47" s="383"/>
      <c r="I47" s="383"/>
      <c r="J47" s="383"/>
    </row>
    <row r="48" spans="1:10" x14ac:dyDescent="0.2">
      <c r="A48" s="214" t="s">
        <v>2</v>
      </c>
      <c r="B48" s="294">
        <v>1</v>
      </c>
      <c r="C48" s="225"/>
      <c r="D48" s="225"/>
      <c r="E48" s="225"/>
      <c r="F48" s="225"/>
      <c r="G48" s="224">
        <v>300</v>
      </c>
      <c r="H48" s="383"/>
      <c r="I48" s="383"/>
      <c r="J48" s="383"/>
    </row>
    <row r="49" spans="1:10" x14ac:dyDescent="0.2">
      <c r="A49" s="276" t="s">
        <v>3</v>
      </c>
      <c r="B49" s="295">
        <v>690</v>
      </c>
      <c r="C49" s="296"/>
      <c r="D49" s="297"/>
      <c r="E49" s="297"/>
      <c r="F49" s="297"/>
      <c r="G49" s="298">
        <v>690</v>
      </c>
      <c r="H49" s="383"/>
      <c r="I49" s="383"/>
      <c r="J49" s="383"/>
    </row>
    <row r="50" spans="1:10" x14ac:dyDescent="0.2">
      <c r="A50" s="279" t="s">
        <v>6</v>
      </c>
      <c r="B50" s="299">
        <v>1109</v>
      </c>
      <c r="C50" s="300"/>
      <c r="D50" s="300"/>
      <c r="E50" s="300"/>
      <c r="F50" s="300"/>
      <c r="G50" s="317">
        <v>1109</v>
      </c>
      <c r="H50" s="321"/>
      <c r="I50" s="383"/>
      <c r="J50" s="383"/>
    </row>
    <row r="51" spans="1:10" x14ac:dyDescent="0.2">
      <c r="A51" s="214" t="s">
        <v>7</v>
      </c>
      <c r="B51" s="301">
        <v>62</v>
      </c>
      <c r="C51" s="302"/>
      <c r="D51" s="303"/>
      <c r="E51" s="303"/>
      <c r="F51" s="303"/>
      <c r="G51" s="245">
        <v>62</v>
      </c>
      <c r="H51" s="321"/>
      <c r="I51" s="383"/>
      <c r="J51" s="383"/>
    </row>
    <row r="52" spans="1:10" x14ac:dyDescent="0.2">
      <c r="A52" s="214" t="s">
        <v>8</v>
      </c>
      <c r="B52" s="246">
        <v>0.11600000000000001</v>
      </c>
      <c r="C52" s="247"/>
      <c r="D52" s="304"/>
      <c r="E52" s="304"/>
      <c r="F52" s="304"/>
      <c r="G52" s="249">
        <v>0.11600000000000001</v>
      </c>
      <c r="H52" s="321"/>
      <c r="I52" s="383"/>
      <c r="J52" s="383"/>
    </row>
    <row r="53" spans="1:10" x14ac:dyDescent="0.2">
      <c r="A53" s="279" t="s">
        <v>1</v>
      </c>
      <c r="B53" s="250">
        <f t="shared" ref="B53" si="7">B50/B49*100-100</f>
        <v>60.724637681159408</v>
      </c>
      <c r="C53" s="250"/>
      <c r="D53" s="251"/>
      <c r="E53" s="251"/>
      <c r="F53" s="251"/>
      <c r="G53" s="316">
        <f t="shared" ref="G53" si="8">G50/G49*100-100</f>
        <v>60.724637681159408</v>
      </c>
      <c r="H53" s="321"/>
      <c r="I53" s="383"/>
      <c r="J53" s="383"/>
    </row>
    <row r="54" spans="1:10" ht="13.5" thickBot="1" x14ac:dyDescent="0.25">
      <c r="A54" s="214" t="s">
        <v>27</v>
      </c>
      <c r="B54" s="254">
        <f>B50-B37</f>
        <v>465</v>
      </c>
      <c r="C54" s="254"/>
      <c r="D54" s="255"/>
      <c r="E54" s="255"/>
      <c r="F54" s="255"/>
      <c r="G54" s="257">
        <f>G50-G37</f>
        <v>465</v>
      </c>
      <c r="H54" s="383"/>
      <c r="I54" s="383"/>
      <c r="J54" s="383"/>
    </row>
    <row r="55" spans="1:10" x14ac:dyDescent="0.2">
      <c r="A55" s="265" t="s">
        <v>52</v>
      </c>
      <c r="B55" s="259">
        <v>3095</v>
      </c>
      <c r="C55" s="260"/>
      <c r="D55" s="260"/>
      <c r="E55" s="260"/>
      <c r="F55" s="261"/>
      <c r="G55" s="395">
        <f>SUM(B55:F55)</f>
        <v>3095</v>
      </c>
      <c r="H55" s="383" t="s">
        <v>56</v>
      </c>
      <c r="I55" s="263">
        <f>G42-G55</f>
        <v>7</v>
      </c>
      <c r="J55" s="305">
        <f>I55/G42</f>
        <v>2.2566086395873629E-3</v>
      </c>
    </row>
    <row r="56" spans="1:10" x14ac:dyDescent="0.2">
      <c r="A56" s="265" t="s">
        <v>28</v>
      </c>
      <c r="B56" s="218">
        <v>83.71</v>
      </c>
      <c r="C56" s="425"/>
      <c r="D56" s="425"/>
      <c r="E56" s="425"/>
      <c r="F56" s="219"/>
      <c r="G56" s="328"/>
      <c r="H56" s="383" t="s">
        <v>57</v>
      </c>
      <c r="I56" s="383">
        <v>125.54</v>
      </c>
      <c r="J56" s="383"/>
    </row>
    <row r="57" spans="1:10" ht="13.5" thickBot="1" x14ac:dyDescent="0.25">
      <c r="A57" s="266" t="s">
        <v>26</v>
      </c>
      <c r="B57" s="352">
        <f>B56-B43</f>
        <v>-41.290000000000006</v>
      </c>
      <c r="C57" s="353"/>
      <c r="D57" s="353"/>
      <c r="E57" s="353"/>
      <c r="F57" s="354"/>
      <c r="G57" s="402"/>
      <c r="H57" s="383" t="s">
        <v>26</v>
      </c>
      <c r="I57" s="383">
        <f>I56-I43</f>
        <v>34.970000000000013</v>
      </c>
      <c r="J57" s="383"/>
    </row>
    <row r="59" spans="1:10" ht="13.5" thickBot="1" x14ac:dyDescent="0.25"/>
    <row r="60" spans="1:10" ht="13.5" thickBot="1" x14ac:dyDescent="0.25">
      <c r="A60" s="270" t="s">
        <v>92</v>
      </c>
      <c r="B60" s="746" t="s">
        <v>50</v>
      </c>
      <c r="C60" s="747"/>
      <c r="D60" s="747"/>
      <c r="E60" s="747"/>
      <c r="F60" s="747"/>
      <c r="G60" s="292" t="s">
        <v>0</v>
      </c>
      <c r="H60" s="423"/>
      <c r="I60" s="423"/>
      <c r="J60" s="423"/>
    </row>
    <row r="61" spans="1:10" x14ac:dyDescent="0.2">
      <c r="A61" s="231" t="s">
        <v>2</v>
      </c>
      <c r="B61" s="294">
        <v>1</v>
      </c>
      <c r="C61" s="225">
        <v>2</v>
      </c>
      <c r="D61" s="225">
        <v>3</v>
      </c>
      <c r="E61" s="225">
        <v>4</v>
      </c>
      <c r="F61" s="409">
        <v>5</v>
      </c>
      <c r="G61" s="404">
        <v>178</v>
      </c>
      <c r="H61" s="423"/>
      <c r="I61" s="423"/>
      <c r="J61" s="423"/>
    </row>
    <row r="62" spans="1:10" x14ac:dyDescent="0.2">
      <c r="A62" s="234" t="s">
        <v>3</v>
      </c>
      <c r="B62" s="295">
        <v>890</v>
      </c>
      <c r="C62" s="296">
        <v>890</v>
      </c>
      <c r="D62" s="297">
        <v>890</v>
      </c>
      <c r="E62" s="297">
        <v>890</v>
      </c>
      <c r="F62" s="410">
        <v>890</v>
      </c>
      <c r="G62" s="405">
        <v>890</v>
      </c>
      <c r="H62" s="423"/>
      <c r="I62" s="423"/>
      <c r="J62" s="423"/>
    </row>
    <row r="63" spans="1:10" x14ac:dyDescent="0.2">
      <c r="A63" s="238" t="s">
        <v>6</v>
      </c>
      <c r="B63" s="299">
        <v>1049</v>
      </c>
      <c r="C63" s="300">
        <v>1113</v>
      </c>
      <c r="D63" s="300">
        <v>1168</v>
      </c>
      <c r="E63" s="300">
        <v>1250</v>
      </c>
      <c r="F63" s="411">
        <v>1344</v>
      </c>
      <c r="G63" s="406">
        <v>1191</v>
      </c>
      <c r="H63" s="321"/>
      <c r="I63" s="423"/>
      <c r="J63" s="423"/>
    </row>
    <row r="64" spans="1:10" x14ac:dyDescent="0.2">
      <c r="A64" s="231" t="s">
        <v>7</v>
      </c>
      <c r="B64" s="301">
        <v>100</v>
      </c>
      <c r="C64" s="302">
        <v>100</v>
      </c>
      <c r="D64" s="303">
        <v>100</v>
      </c>
      <c r="E64" s="303">
        <v>100</v>
      </c>
      <c r="F64" s="412">
        <v>90</v>
      </c>
      <c r="G64" s="437">
        <v>70.2</v>
      </c>
      <c r="H64" s="438" t="s">
        <v>96</v>
      </c>
      <c r="I64" s="423"/>
      <c r="J64" s="423"/>
    </row>
    <row r="65" spans="1:18" x14ac:dyDescent="0.2">
      <c r="A65" s="231" t="s">
        <v>8</v>
      </c>
      <c r="B65" s="246">
        <v>3.2000000000000001E-2</v>
      </c>
      <c r="C65" s="247">
        <v>2.7E-2</v>
      </c>
      <c r="D65" s="304">
        <v>2.9000000000000001E-2</v>
      </c>
      <c r="E65" s="304">
        <v>3.4000000000000002E-2</v>
      </c>
      <c r="F65" s="413">
        <v>5.6000000000000001E-2</v>
      </c>
      <c r="G65" s="408">
        <v>9.5000000000000001E-2</v>
      </c>
      <c r="H65" s="321"/>
      <c r="I65" s="423"/>
      <c r="J65" s="423"/>
    </row>
    <row r="66" spans="1:18" x14ac:dyDescent="0.2">
      <c r="A66" s="238" t="s">
        <v>1</v>
      </c>
      <c r="B66" s="250">
        <f t="shared" ref="B66:F66" si="9">B63/B62*100-100</f>
        <v>17.86516853932585</v>
      </c>
      <c r="C66" s="251">
        <f t="shared" si="9"/>
        <v>25.056179775280896</v>
      </c>
      <c r="D66" s="251">
        <f t="shared" si="9"/>
        <v>31.235955056179762</v>
      </c>
      <c r="E66" s="251">
        <f t="shared" si="9"/>
        <v>40.449438202247194</v>
      </c>
      <c r="F66" s="252">
        <f t="shared" si="9"/>
        <v>51.011235955056179</v>
      </c>
      <c r="G66" s="400">
        <f t="shared" ref="G66" si="10">G63/G62*100-100</f>
        <v>33.820224719101134</v>
      </c>
      <c r="H66" s="321"/>
      <c r="I66" s="423"/>
      <c r="J66" s="423"/>
    </row>
    <row r="67" spans="1:18" ht="13.5" thickBot="1" x14ac:dyDescent="0.25">
      <c r="A67" s="231" t="s">
        <v>27</v>
      </c>
      <c r="B67" s="254">
        <f>B63-B50</f>
        <v>-60</v>
      </c>
      <c r="C67" s="255">
        <f>C63-B50</f>
        <v>4</v>
      </c>
      <c r="D67" s="255">
        <f>D63-B50</f>
        <v>59</v>
      </c>
      <c r="E67" s="255">
        <f>E63-B50</f>
        <v>141</v>
      </c>
      <c r="F67" s="256">
        <f>F63-B50</f>
        <v>235</v>
      </c>
      <c r="G67" s="394">
        <f>G63-G50</f>
        <v>82</v>
      </c>
      <c r="H67" s="423"/>
      <c r="I67" s="423"/>
      <c r="J67" s="423"/>
    </row>
    <row r="68" spans="1:18" x14ac:dyDescent="0.2">
      <c r="A68" s="265" t="s">
        <v>52</v>
      </c>
      <c r="B68" s="259">
        <v>299</v>
      </c>
      <c r="C68" s="260">
        <v>358</v>
      </c>
      <c r="D68" s="260">
        <v>415</v>
      </c>
      <c r="E68" s="260">
        <v>321</v>
      </c>
      <c r="F68" s="261">
        <v>407</v>
      </c>
      <c r="G68" s="395">
        <f>SUM(B68:F68)</f>
        <v>1800</v>
      </c>
      <c r="H68" s="423" t="s">
        <v>56</v>
      </c>
      <c r="I68" s="263">
        <f>G55-G68</f>
        <v>1295</v>
      </c>
      <c r="J68" s="305">
        <f>I68/G55</f>
        <v>0.4184168012924071</v>
      </c>
    </row>
    <row r="69" spans="1:18" ht="12.75" customHeight="1" x14ac:dyDescent="0.2">
      <c r="A69" s="265" t="s">
        <v>28</v>
      </c>
      <c r="B69" s="218">
        <v>65</v>
      </c>
      <c r="C69" s="425">
        <v>65</v>
      </c>
      <c r="D69" s="425">
        <v>65</v>
      </c>
      <c r="E69" s="425">
        <v>65</v>
      </c>
      <c r="F69" s="219">
        <v>65</v>
      </c>
      <c r="G69" s="328"/>
      <c r="H69" s="423" t="s">
        <v>57</v>
      </c>
      <c r="I69" s="423">
        <v>131.13</v>
      </c>
      <c r="J69" s="781" t="s">
        <v>94</v>
      </c>
      <c r="K69" s="781"/>
      <c r="L69" s="781"/>
      <c r="M69" s="781"/>
      <c r="N69" s="781"/>
      <c r="O69" s="781"/>
      <c r="P69" s="781"/>
      <c r="Q69" s="782" t="s">
        <v>93</v>
      </c>
      <c r="R69" s="427"/>
    </row>
    <row r="70" spans="1:18" ht="13.5" thickBot="1" x14ac:dyDescent="0.25">
      <c r="A70" s="266" t="s">
        <v>26</v>
      </c>
      <c r="B70" s="352">
        <f>B69-B56</f>
        <v>-18.709999999999994</v>
      </c>
      <c r="C70" s="353">
        <f>C69-B56</f>
        <v>-18.709999999999994</v>
      </c>
      <c r="D70" s="353">
        <f>D69-B56</f>
        <v>-18.709999999999994</v>
      </c>
      <c r="E70" s="353">
        <f>E69-B56</f>
        <v>-18.709999999999994</v>
      </c>
      <c r="F70" s="354">
        <f>F69-B56</f>
        <v>-18.709999999999994</v>
      </c>
      <c r="G70" s="402"/>
      <c r="H70" s="423" t="s">
        <v>26</v>
      </c>
      <c r="I70" s="423">
        <f>I69-I56</f>
        <v>5.5899999999999892</v>
      </c>
      <c r="J70" s="781"/>
      <c r="K70" s="781"/>
      <c r="L70" s="781"/>
      <c r="M70" s="781"/>
      <c r="N70" s="781"/>
      <c r="O70" s="781"/>
      <c r="P70" s="781"/>
      <c r="Q70" s="782"/>
      <c r="R70" s="427"/>
    </row>
    <row r="71" spans="1:18" x14ac:dyDescent="0.2">
      <c r="J71" s="781"/>
      <c r="K71" s="781"/>
      <c r="L71" s="781"/>
      <c r="M71" s="781"/>
      <c r="N71" s="781"/>
      <c r="O71" s="781"/>
      <c r="P71" s="781"/>
      <c r="Q71" s="782"/>
      <c r="R71" s="429">
        <v>83.680999999999997</v>
      </c>
    </row>
    <row r="72" spans="1:18" ht="13.5" thickBot="1" x14ac:dyDescent="0.25">
      <c r="J72" s="228" t="s">
        <v>95</v>
      </c>
    </row>
    <row r="73" spans="1:18" ht="13.5" thickBot="1" x14ac:dyDescent="0.25">
      <c r="A73" s="270" t="s">
        <v>98</v>
      </c>
      <c r="B73" s="746" t="s">
        <v>50</v>
      </c>
      <c r="C73" s="747"/>
      <c r="D73" s="747"/>
      <c r="E73" s="747"/>
      <c r="F73" s="747"/>
      <c r="G73" s="292" t="s">
        <v>0</v>
      </c>
      <c r="H73" s="433"/>
      <c r="I73" s="433"/>
    </row>
    <row r="74" spans="1:18" x14ac:dyDescent="0.2">
      <c r="A74" s="231" t="s">
        <v>2</v>
      </c>
      <c r="B74" s="294">
        <v>1</v>
      </c>
      <c r="C74" s="225">
        <v>2</v>
      </c>
      <c r="D74" s="225">
        <v>3</v>
      </c>
      <c r="E74" s="225">
        <v>4</v>
      </c>
      <c r="F74" s="409">
        <v>5</v>
      </c>
      <c r="G74" s="404">
        <v>181</v>
      </c>
      <c r="H74" s="433"/>
      <c r="I74" s="433"/>
    </row>
    <row r="75" spans="1:18" ht="13.5" thickBot="1" x14ac:dyDescent="0.25">
      <c r="A75" s="234" t="s">
        <v>3</v>
      </c>
      <c r="B75" s="295">
        <v>1080</v>
      </c>
      <c r="C75" s="296">
        <v>1080</v>
      </c>
      <c r="D75" s="297">
        <v>1080</v>
      </c>
      <c r="E75" s="297">
        <v>1080</v>
      </c>
      <c r="F75" s="410">
        <v>1080</v>
      </c>
      <c r="G75" s="405">
        <v>1080</v>
      </c>
      <c r="H75" s="433"/>
      <c r="I75" s="433"/>
    </row>
    <row r="76" spans="1:18" x14ac:dyDescent="0.2">
      <c r="A76" s="238" t="s">
        <v>6</v>
      </c>
      <c r="B76" s="299">
        <v>1178</v>
      </c>
      <c r="C76" s="300">
        <v>1241</v>
      </c>
      <c r="D76" s="300">
        <v>1288</v>
      </c>
      <c r="E76" s="300">
        <v>1387</v>
      </c>
      <c r="F76" s="411">
        <v>1408</v>
      </c>
      <c r="G76" s="406">
        <v>1305</v>
      </c>
      <c r="H76" s="321"/>
      <c r="I76" s="772" t="s">
        <v>99</v>
      </c>
      <c r="J76" s="773"/>
      <c r="K76" s="773"/>
      <c r="L76" s="773"/>
      <c r="M76" s="773"/>
      <c r="N76" s="773"/>
      <c r="O76" s="773"/>
      <c r="P76" s="773"/>
      <c r="Q76" s="774"/>
    </row>
    <row r="77" spans="1:18" x14ac:dyDescent="0.2">
      <c r="A77" s="231" t="s">
        <v>7</v>
      </c>
      <c r="B77" s="301">
        <v>100</v>
      </c>
      <c r="C77" s="302">
        <v>100</v>
      </c>
      <c r="D77" s="303">
        <v>100</v>
      </c>
      <c r="E77" s="303">
        <v>96.9</v>
      </c>
      <c r="F77" s="412">
        <v>72.7</v>
      </c>
      <c r="G77" s="407">
        <v>78.5</v>
      </c>
      <c r="H77" s="365"/>
      <c r="I77" s="775"/>
      <c r="J77" s="776"/>
      <c r="K77" s="776"/>
      <c r="L77" s="776"/>
      <c r="M77" s="776"/>
      <c r="N77" s="776"/>
      <c r="O77" s="776"/>
      <c r="P77" s="776"/>
      <c r="Q77" s="777"/>
    </row>
    <row r="78" spans="1:18" ht="13.5" thickBot="1" x14ac:dyDescent="0.25">
      <c r="A78" s="231" t="s">
        <v>8</v>
      </c>
      <c r="B78" s="246">
        <v>3.4000000000000002E-2</v>
      </c>
      <c r="C78" s="247">
        <v>3.5999999999999997E-2</v>
      </c>
      <c r="D78" s="304">
        <v>0.03</v>
      </c>
      <c r="E78" s="304">
        <v>5.0999999999999997E-2</v>
      </c>
      <c r="F78" s="413">
        <v>5.8000000000000003E-2</v>
      </c>
      <c r="G78" s="408">
        <v>7.8E-2</v>
      </c>
      <c r="H78" s="321"/>
      <c r="I78" s="778"/>
      <c r="J78" s="779"/>
      <c r="K78" s="779"/>
      <c r="L78" s="779"/>
      <c r="M78" s="779"/>
      <c r="N78" s="779"/>
      <c r="O78" s="779"/>
      <c r="P78" s="779"/>
      <c r="Q78" s="780"/>
    </row>
    <row r="79" spans="1:18" x14ac:dyDescent="0.2">
      <c r="A79" s="238" t="s">
        <v>1</v>
      </c>
      <c r="B79" s="250">
        <f t="shared" ref="B79:G79" si="11">B76/B75*100-100</f>
        <v>9.0740740740740762</v>
      </c>
      <c r="C79" s="251">
        <f t="shared" si="11"/>
        <v>14.907407407407419</v>
      </c>
      <c r="D79" s="251">
        <f t="shared" si="11"/>
        <v>19.259259259259267</v>
      </c>
      <c r="E79" s="251">
        <f t="shared" si="11"/>
        <v>28.425925925925924</v>
      </c>
      <c r="F79" s="252">
        <f t="shared" si="11"/>
        <v>30.370370370370381</v>
      </c>
      <c r="G79" s="400">
        <f t="shared" si="11"/>
        <v>20.833333333333329</v>
      </c>
      <c r="H79" s="321"/>
      <c r="I79" s="433"/>
    </row>
    <row r="80" spans="1:18" ht="13.5" thickBot="1" x14ac:dyDescent="0.25">
      <c r="A80" s="231" t="s">
        <v>27</v>
      </c>
      <c r="B80" s="254">
        <f>B76-B63</f>
        <v>129</v>
      </c>
      <c r="C80" s="255">
        <f>C76-B63</f>
        <v>192</v>
      </c>
      <c r="D80" s="255">
        <f>D76-B63</f>
        <v>239</v>
      </c>
      <c r="E80" s="255">
        <f>E76-B63</f>
        <v>338</v>
      </c>
      <c r="F80" s="256">
        <f>F76-B63</f>
        <v>359</v>
      </c>
      <c r="G80" s="394">
        <f>G76-G63</f>
        <v>114</v>
      </c>
      <c r="H80" s="433"/>
      <c r="I80" s="433"/>
    </row>
    <row r="81" spans="1:17" x14ac:dyDescent="0.2">
      <c r="A81" s="265" t="s">
        <v>52</v>
      </c>
      <c r="B81" s="259">
        <v>298</v>
      </c>
      <c r="C81" s="260">
        <v>358</v>
      </c>
      <c r="D81" s="260">
        <v>414</v>
      </c>
      <c r="E81" s="260">
        <v>321</v>
      </c>
      <c r="F81" s="261">
        <v>407</v>
      </c>
      <c r="G81" s="395">
        <f>SUM(B81:F81)</f>
        <v>1798</v>
      </c>
      <c r="H81" s="433" t="s">
        <v>56</v>
      </c>
      <c r="I81" s="263">
        <f>G68-G81</f>
        <v>2</v>
      </c>
      <c r="J81" s="305">
        <f>I81/G68</f>
        <v>1.1111111111111111E-3</v>
      </c>
    </row>
    <row r="82" spans="1:17" x14ac:dyDescent="0.2">
      <c r="A82" s="265" t="s">
        <v>28</v>
      </c>
      <c r="B82" s="218">
        <v>66.5</v>
      </c>
      <c r="C82" s="436">
        <v>66.5</v>
      </c>
      <c r="D82" s="436">
        <v>66.5</v>
      </c>
      <c r="E82" s="436">
        <v>66.5</v>
      </c>
      <c r="F82" s="219">
        <v>66.5</v>
      </c>
      <c r="G82" s="328"/>
      <c r="H82" s="433" t="s">
        <v>57</v>
      </c>
      <c r="I82" s="433">
        <v>65.09</v>
      </c>
    </row>
    <row r="83" spans="1:17" ht="13.5" thickBot="1" x14ac:dyDescent="0.25">
      <c r="A83" s="266" t="s">
        <v>26</v>
      </c>
      <c r="B83" s="352">
        <f>B82-B69</f>
        <v>1.5</v>
      </c>
      <c r="C83" s="353">
        <f>C82-B69</f>
        <v>1.5</v>
      </c>
      <c r="D83" s="353">
        <f>D82-B69</f>
        <v>1.5</v>
      </c>
      <c r="E83" s="353">
        <f>E82-B69</f>
        <v>1.5</v>
      </c>
      <c r="F83" s="354">
        <f>F82-B69</f>
        <v>1.5</v>
      </c>
      <c r="G83" s="402"/>
      <c r="H83" s="433" t="s">
        <v>26</v>
      </c>
      <c r="I83" s="433">
        <f>I82-I69</f>
        <v>-66.039999999999992</v>
      </c>
    </row>
    <row r="85" spans="1:17" ht="13.5" thickBot="1" x14ac:dyDescent="0.25"/>
    <row r="86" spans="1:17" ht="13.5" thickBot="1" x14ac:dyDescent="0.25">
      <c r="A86" s="270" t="s">
        <v>102</v>
      </c>
      <c r="B86" s="746" t="s">
        <v>50</v>
      </c>
      <c r="C86" s="747"/>
      <c r="D86" s="747"/>
      <c r="E86" s="747"/>
      <c r="F86" s="747"/>
      <c r="G86" s="292" t="s">
        <v>0</v>
      </c>
      <c r="H86" s="448"/>
      <c r="I86" s="448"/>
      <c r="J86" s="448"/>
      <c r="K86" s="448"/>
      <c r="L86" s="448"/>
      <c r="M86" s="448"/>
      <c r="N86" s="448"/>
      <c r="O86" s="448"/>
      <c r="P86" s="448"/>
      <c r="Q86" s="448"/>
    </row>
    <row r="87" spans="1:17" x14ac:dyDescent="0.2">
      <c r="A87" s="231" t="s">
        <v>2</v>
      </c>
      <c r="B87" s="294">
        <v>1</v>
      </c>
      <c r="C87" s="225">
        <v>2</v>
      </c>
      <c r="D87" s="225">
        <v>3</v>
      </c>
      <c r="E87" s="225">
        <v>4</v>
      </c>
      <c r="F87" s="409">
        <v>5</v>
      </c>
      <c r="G87" s="404">
        <v>189</v>
      </c>
      <c r="H87" s="448"/>
      <c r="I87" s="448"/>
      <c r="J87" s="448"/>
      <c r="K87" s="448"/>
      <c r="L87" s="448"/>
      <c r="M87" s="448"/>
      <c r="N87" s="448"/>
      <c r="O87" s="448"/>
      <c r="P87" s="448"/>
      <c r="Q87" s="448"/>
    </row>
    <row r="88" spans="1:17" x14ac:dyDescent="0.2">
      <c r="A88" s="234" t="s">
        <v>3</v>
      </c>
      <c r="B88" s="295">
        <v>1250</v>
      </c>
      <c r="C88" s="296">
        <v>1250</v>
      </c>
      <c r="D88" s="297">
        <v>1250</v>
      </c>
      <c r="E88" s="297">
        <v>1250</v>
      </c>
      <c r="F88" s="410">
        <v>1250</v>
      </c>
      <c r="G88" s="405">
        <v>1250</v>
      </c>
      <c r="H88" s="448"/>
      <c r="I88" s="448"/>
      <c r="J88" s="448"/>
      <c r="K88" s="448"/>
      <c r="L88" s="448"/>
      <c r="M88" s="448"/>
      <c r="N88" s="448"/>
      <c r="O88" s="448"/>
      <c r="P88" s="448"/>
      <c r="Q88" s="448"/>
    </row>
    <row r="89" spans="1:17" x14ac:dyDescent="0.2">
      <c r="A89" s="238" t="s">
        <v>6</v>
      </c>
      <c r="B89" s="299">
        <v>1314</v>
      </c>
      <c r="C89" s="300">
        <v>1368</v>
      </c>
      <c r="D89" s="300">
        <v>1396</v>
      </c>
      <c r="E89" s="300">
        <v>1499</v>
      </c>
      <c r="F89" s="411">
        <v>1509</v>
      </c>
      <c r="G89" s="406">
        <v>1425</v>
      </c>
      <c r="H89" s="321"/>
      <c r="I89" s="452"/>
      <c r="J89" s="452"/>
      <c r="K89" s="452"/>
      <c r="L89" s="452"/>
      <c r="M89" s="452"/>
      <c r="N89" s="452"/>
      <c r="O89" s="452"/>
      <c r="P89" s="452"/>
      <c r="Q89" s="452"/>
    </row>
    <row r="90" spans="1:17" x14ac:dyDescent="0.2">
      <c r="A90" s="231" t="s">
        <v>7</v>
      </c>
      <c r="B90" s="301">
        <v>100</v>
      </c>
      <c r="C90" s="302">
        <v>100</v>
      </c>
      <c r="D90" s="303">
        <v>100</v>
      </c>
      <c r="E90" s="303">
        <v>92.7</v>
      </c>
      <c r="F90" s="412">
        <v>92.7</v>
      </c>
      <c r="G90" s="407">
        <v>83.6</v>
      </c>
      <c r="H90" s="365"/>
      <c r="I90" s="452"/>
      <c r="J90" s="452"/>
      <c r="K90" s="452"/>
      <c r="L90" s="452"/>
      <c r="M90" s="452"/>
      <c r="N90" s="452"/>
      <c r="O90" s="452"/>
      <c r="P90" s="452"/>
      <c r="Q90" s="452"/>
    </row>
    <row r="91" spans="1:17" x14ac:dyDescent="0.2">
      <c r="A91" s="231" t="s">
        <v>8</v>
      </c>
      <c r="B91" s="246">
        <v>4.8000000000000001E-2</v>
      </c>
      <c r="C91" s="247">
        <v>4.4999999999999998E-2</v>
      </c>
      <c r="D91" s="304">
        <v>3.5999999999999997E-2</v>
      </c>
      <c r="E91" s="304">
        <v>5.7000000000000002E-2</v>
      </c>
      <c r="F91" s="413">
        <v>4.8000000000000001E-2</v>
      </c>
      <c r="G91" s="408">
        <v>7.0999999999999994E-2</v>
      </c>
      <c r="H91" s="321"/>
      <c r="I91" s="452"/>
      <c r="J91" s="452"/>
      <c r="K91" s="452"/>
      <c r="L91" s="452"/>
      <c r="M91" s="452"/>
      <c r="N91" s="452"/>
      <c r="O91" s="452"/>
      <c r="P91" s="452"/>
      <c r="Q91" s="452"/>
    </row>
    <row r="92" spans="1:17" x14ac:dyDescent="0.2">
      <c r="A92" s="238" t="s">
        <v>1</v>
      </c>
      <c r="B92" s="250">
        <f t="shared" ref="B92:G92" si="12">B89/B88*100-100</f>
        <v>5.1199999999999903</v>
      </c>
      <c r="C92" s="251">
        <f t="shared" si="12"/>
        <v>9.4399999999999977</v>
      </c>
      <c r="D92" s="251">
        <f t="shared" si="12"/>
        <v>11.680000000000007</v>
      </c>
      <c r="E92" s="251">
        <f t="shared" si="12"/>
        <v>19.920000000000002</v>
      </c>
      <c r="F92" s="252">
        <f t="shared" si="12"/>
        <v>20.72</v>
      </c>
      <c r="G92" s="400">
        <f t="shared" si="12"/>
        <v>13.999999999999986</v>
      </c>
      <c r="H92" s="321"/>
      <c r="I92" s="448"/>
      <c r="J92" s="448"/>
      <c r="K92" s="448"/>
      <c r="L92" s="448"/>
      <c r="M92" s="448"/>
      <c r="N92" s="448"/>
      <c r="O92" s="448"/>
      <c r="P92" s="448"/>
      <c r="Q92" s="448"/>
    </row>
    <row r="93" spans="1:17" ht="13.5" thickBot="1" x14ac:dyDescent="0.25">
      <c r="A93" s="231" t="s">
        <v>27</v>
      </c>
      <c r="B93" s="254">
        <f>B89-B76</f>
        <v>136</v>
      </c>
      <c r="C93" s="255">
        <f>C89-B76</f>
        <v>190</v>
      </c>
      <c r="D93" s="255">
        <f>D89-B76</f>
        <v>218</v>
      </c>
      <c r="E93" s="255">
        <f>E89-B76</f>
        <v>321</v>
      </c>
      <c r="F93" s="256">
        <f>F89-B76</f>
        <v>331</v>
      </c>
      <c r="G93" s="394">
        <f>G89-G76</f>
        <v>120</v>
      </c>
      <c r="H93" s="448"/>
      <c r="I93" s="448"/>
      <c r="J93" s="448"/>
      <c r="K93" s="448"/>
      <c r="L93" s="448"/>
      <c r="M93" s="448"/>
      <c r="N93" s="448"/>
      <c r="O93" s="448"/>
      <c r="P93" s="448"/>
      <c r="Q93" s="448"/>
    </row>
    <row r="94" spans="1:17" x14ac:dyDescent="0.2">
      <c r="A94" s="265" t="s">
        <v>52</v>
      </c>
      <c r="B94" s="259">
        <v>298</v>
      </c>
      <c r="C94" s="260">
        <v>357</v>
      </c>
      <c r="D94" s="260">
        <v>414</v>
      </c>
      <c r="E94" s="260">
        <v>321</v>
      </c>
      <c r="F94" s="261">
        <v>407</v>
      </c>
      <c r="G94" s="395">
        <f>SUM(B94:F94)</f>
        <v>1797</v>
      </c>
      <c r="H94" s="448" t="s">
        <v>56</v>
      </c>
      <c r="I94" s="263">
        <f>G81-G94</f>
        <v>1</v>
      </c>
      <c r="J94" s="305">
        <f>I94/G81</f>
        <v>5.5617352614015572E-4</v>
      </c>
      <c r="K94" s="448"/>
      <c r="L94" s="448"/>
      <c r="M94" s="448"/>
      <c r="N94" s="448"/>
      <c r="O94" s="448"/>
      <c r="P94" s="448"/>
      <c r="Q94" s="448"/>
    </row>
    <row r="95" spans="1:17" x14ac:dyDescent="0.2">
      <c r="A95" s="265" t="s">
        <v>28</v>
      </c>
      <c r="B95" s="218">
        <v>68.5</v>
      </c>
      <c r="C95" s="451">
        <v>68.5</v>
      </c>
      <c r="D95" s="451">
        <v>68.5</v>
      </c>
      <c r="E95" s="451">
        <v>68.5</v>
      </c>
      <c r="F95" s="219">
        <v>68.5</v>
      </c>
      <c r="G95" s="328"/>
      <c r="H95" s="448" t="s">
        <v>57</v>
      </c>
      <c r="I95" s="448">
        <v>66.56</v>
      </c>
      <c r="J95" s="448"/>
      <c r="K95" s="448"/>
      <c r="L95" s="448"/>
      <c r="M95" s="448"/>
      <c r="N95" s="448"/>
      <c r="O95" s="448"/>
      <c r="P95" s="448"/>
      <c r="Q95" s="448"/>
    </row>
    <row r="96" spans="1:17" ht="13.5" thickBot="1" x14ac:dyDescent="0.25">
      <c r="A96" s="266" t="s">
        <v>26</v>
      </c>
      <c r="B96" s="352">
        <f>B95-B82</f>
        <v>2</v>
      </c>
      <c r="C96" s="353">
        <f>C95-B82</f>
        <v>2</v>
      </c>
      <c r="D96" s="353">
        <f>D95-B82</f>
        <v>2</v>
      </c>
      <c r="E96" s="353">
        <f>E95-B82</f>
        <v>2</v>
      </c>
      <c r="F96" s="354">
        <f>F95-B82</f>
        <v>2</v>
      </c>
      <c r="G96" s="402"/>
      <c r="H96" s="448" t="s">
        <v>26</v>
      </c>
      <c r="I96" s="448">
        <f>I95-I82</f>
        <v>1.4699999999999989</v>
      </c>
      <c r="J96" s="448"/>
      <c r="K96" s="448"/>
      <c r="L96" s="448"/>
      <c r="M96" s="448"/>
      <c r="N96" s="448"/>
      <c r="O96" s="448"/>
      <c r="P96" s="448"/>
      <c r="Q96" s="448"/>
    </row>
    <row r="97" spans="1:10" x14ac:dyDescent="0.2">
      <c r="B97" s="200">
        <v>68.5</v>
      </c>
      <c r="C97" s="454">
        <v>68.5</v>
      </c>
      <c r="D97" s="454">
        <v>68.5</v>
      </c>
      <c r="E97" s="454">
        <v>68.5</v>
      </c>
      <c r="F97" s="454">
        <v>68.5</v>
      </c>
    </row>
    <row r="98" spans="1:10" ht="13.5" thickBot="1" x14ac:dyDescent="0.25"/>
    <row r="99" spans="1:10" ht="13.5" thickBot="1" x14ac:dyDescent="0.25">
      <c r="A99" s="270" t="s">
        <v>103</v>
      </c>
      <c r="B99" s="746" t="s">
        <v>50</v>
      </c>
      <c r="C99" s="747"/>
      <c r="D99" s="747"/>
      <c r="E99" s="747"/>
      <c r="F99" s="747"/>
      <c r="G99" s="292" t="s">
        <v>0</v>
      </c>
      <c r="H99" s="455"/>
      <c r="I99" s="455"/>
    </row>
    <row r="100" spans="1:10" x14ac:dyDescent="0.2">
      <c r="A100" s="231" t="s">
        <v>2</v>
      </c>
      <c r="B100" s="294">
        <v>1</v>
      </c>
      <c r="C100" s="225">
        <v>2</v>
      </c>
      <c r="D100" s="225">
        <v>3</v>
      </c>
      <c r="E100" s="225">
        <v>4</v>
      </c>
      <c r="F100" s="409">
        <v>5</v>
      </c>
      <c r="G100" s="404">
        <v>180</v>
      </c>
      <c r="H100" s="455"/>
      <c r="I100" s="455"/>
    </row>
    <row r="101" spans="1:10" x14ac:dyDescent="0.2">
      <c r="A101" s="234" t="s">
        <v>3</v>
      </c>
      <c r="B101" s="295">
        <v>1400</v>
      </c>
      <c r="C101" s="296">
        <v>1400</v>
      </c>
      <c r="D101" s="297">
        <v>1400</v>
      </c>
      <c r="E101" s="297">
        <v>1400</v>
      </c>
      <c r="F101" s="410">
        <v>1400</v>
      </c>
      <c r="G101" s="405">
        <v>1400</v>
      </c>
      <c r="H101" s="455"/>
      <c r="I101" s="455"/>
    </row>
    <row r="102" spans="1:10" x14ac:dyDescent="0.2">
      <c r="A102" s="238" t="s">
        <v>6</v>
      </c>
      <c r="B102" s="299">
        <v>1461</v>
      </c>
      <c r="C102" s="300">
        <v>1496</v>
      </c>
      <c r="D102" s="300">
        <v>1539</v>
      </c>
      <c r="E102" s="300">
        <v>1621</v>
      </c>
      <c r="F102" s="411">
        <v>1595</v>
      </c>
      <c r="G102" s="406">
        <v>1545</v>
      </c>
      <c r="H102" s="321"/>
      <c r="I102" s="452"/>
    </row>
    <row r="103" spans="1:10" x14ac:dyDescent="0.2">
      <c r="A103" s="231" t="s">
        <v>7</v>
      </c>
      <c r="B103" s="301">
        <v>93.3</v>
      </c>
      <c r="C103" s="302">
        <v>97.2</v>
      </c>
      <c r="D103" s="303">
        <v>85.4</v>
      </c>
      <c r="E103" s="303">
        <v>96.9</v>
      </c>
      <c r="F103" s="412">
        <v>95.1</v>
      </c>
      <c r="G103" s="407">
        <v>88.9</v>
      </c>
      <c r="H103" s="365"/>
      <c r="I103" s="452"/>
    </row>
    <row r="104" spans="1:10" x14ac:dyDescent="0.2">
      <c r="A104" s="231" t="s">
        <v>8</v>
      </c>
      <c r="B104" s="246">
        <v>5.3999999999999999E-2</v>
      </c>
      <c r="C104" s="247">
        <v>4.8000000000000001E-2</v>
      </c>
      <c r="D104" s="304">
        <v>5.6000000000000001E-2</v>
      </c>
      <c r="E104" s="304">
        <v>4.9000000000000002E-2</v>
      </c>
      <c r="F104" s="413">
        <v>5.7000000000000002E-2</v>
      </c>
      <c r="G104" s="408">
        <v>6.4000000000000001E-2</v>
      </c>
      <c r="H104" s="321"/>
      <c r="I104" s="452"/>
    </row>
    <row r="105" spans="1:10" x14ac:dyDescent="0.2">
      <c r="A105" s="238" t="s">
        <v>1</v>
      </c>
      <c r="B105" s="250">
        <f t="shared" ref="B105:G105" si="13">B102/B101*100-100</f>
        <v>4.3571428571428612</v>
      </c>
      <c r="C105" s="251">
        <f t="shared" si="13"/>
        <v>6.857142857142847</v>
      </c>
      <c r="D105" s="251">
        <f t="shared" si="13"/>
        <v>9.9285714285714164</v>
      </c>
      <c r="E105" s="251">
        <f t="shared" si="13"/>
        <v>15.785714285714292</v>
      </c>
      <c r="F105" s="252">
        <f t="shared" si="13"/>
        <v>13.928571428571416</v>
      </c>
      <c r="G105" s="400">
        <f t="shared" si="13"/>
        <v>10.357142857142861</v>
      </c>
      <c r="H105" s="321"/>
      <c r="I105" s="455"/>
    </row>
    <row r="106" spans="1:10" ht="13.5" thickBot="1" x14ac:dyDescent="0.25">
      <c r="A106" s="231" t="s">
        <v>27</v>
      </c>
      <c r="B106" s="254">
        <f>B102-B89</f>
        <v>147</v>
      </c>
      <c r="C106" s="255">
        <f>C102-B89</f>
        <v>182</v>
      </c>
      <c r="D106" s="255">
        <f>D102-B89</f>
        <v>225</v>
      </c>
      <c r="E106" s="255">
        <f>E102-B89</f>
        <v>307</v>
      </c>
      <c r="F106" s="256">
        <f>F102-B89</f>
        <v>281</v>
      </c>
      <c r="G106" s="394">
        <f>G102-G89</f>
        <v>120</v>
      </c>
      <c r="H106" s="455"/>
      <c r="I106" s="455"/>
    </row>
    <row r="107" spans="1:10" x14ac:dyDescent="0.2">
      <c r="A107" s="265" t="s">
        <v>52</v>
      </c>
      <c r="B107" s="259">
        <v>298</v>
      </c>
      <c r="C107" s="260">
        <v>357</v>
      </c>
      <c r="D107" s="260">
        <v>414</v>
      </c>
      <c r="E107" s="260">
        <v>319</v>
      </c>
      <c r="F107" s="261">
        <v>407</v>
      </c>
      <c r="G107" s="395">
        <f>SUM(B107:F107)</f>
        <v>1795</v>
      </c>
      <c r="H107" s="455" t="s">
        <v>56</v>
      </c>
      <c r="I107" s="263">
        <f>G94-G107</f>
        <v>2</v>
      </c>
      <c r="J107" s="305">
        <f>I107/G94</f>
        <v>1.1129660545353367E-3</v>
      </c>
    </row>
    <row r="108" spans="1:10" x14ac:dyDescent="0.2">
      <c r="A108" s="265" t="s">
        <v>28</v>
      </c>
      <c r="B108" s="218">
        <v>70.5</v>
      </c>
      <c r="C108" s="458">
        <v>70.5</v>
      </c>
      <c r="D108" s="458">
        <v>70.5</v>
      </c>
      <c r="E108" s="458">
        <v>70.5</v>
      </c>
      <c r="F108" s="219">
        <v>70.5</v>
      </c>
      <c r="G108" s="328"/>
      <c r="H108" s="455" t="s">
        <v>57</v>
      </c>
      <c r="I108" s="455">
        <v>68.59</v>
      </c>
    </row>
    <row r="109" spans="1:10" ht="13.5" thickBot="1" x14ac:dyDescent="0.25">
      <c r="A109" s="266" t="s">
        <v>26</v>
      </c>
      <c r="B109" s="352">
        <f>B108-B95</f>
        <v>2</v>
      </c>
      <c r="C109" s="353">
        <f>C108-B95</f>
        <v>2</v>
      </c>
      <c r="D109" s="353">
        <f>D108-B95</f>
        <v>2</v>
      </c>
      <c r="E109" s="353">
        <f>E108-B95</f>
        <v>2</v>
      </c>
      <c r="F109" s="354">
        <f>F108-B95</f>
        <v>2</v>
      </c>
      <c r="G109" s="402"/>
      <c r="H109" s="455" t="s">
        <v>26</v>
      </c>
      <c r="I109" s="455">
        <f>I108-I95</f>
        <v>2.0300000000000011</v>
      </c>
    </row>
    <row r="111" spans="1:10" ht="13.5" thickBot="1" x14ac:dyDescent="0.25"/>
    <row r="112" spans="1:10" ht="13.5" thickBot="1" x14ac:dyDescent="0.25">
      <c r="A112" s="270" t="s">
        <v>104</v>
      </c>
      <c r="B112" s="746" t="s">
        <v>50</v>
      </c>
      <c r="C112" s="747"/>
      <c r="D112" s="747"/>
      <c r="E112" s="747"/>
      <c r="F112" s="747"/>
      <c r="G112" s="292" t="s">
        <v>0</v>
      </c>
      <c r="H112" s="461"/>
      <c r="I112" s="461"/>
    </row>
    <row r="113" spans="1:14" ht="13.5" thickBot="1" x14ac:dyDescent="0.25">
      <c r="A113" s="231" t="s">
        <v>2</v>
      </c>
      <c r="B113" s="294">
        <v>1</v>
      </c>
      <c r="C113" s="225">
        <v>2</v>
      </c>
      <c r="D113" s="225">
        <v>3</v>
      </c>
      <c r="E113" s="225">
        <v>4</v>
      </c>
      <c r="F113" s="409">
        <v>5</v>
      </c>
      <c r="G113" s="404">
        <v>184</v>
      </c>
      <c r="H113" s="461"/>
      <c r="I113" s="461"/>
    </row>
    <row r="114" spans="1:14" x14ac:dyDescent="0.2">
      <c r="A114" s="234" t="s">
        <v>3</v>
      </c>
      <c r="B114" s="295">
        <v>1540</v>
      </c>
      <c r="C114" s="296">
        <v>1540</v>
      </c>
      <c r="D114" s="297">
        <v>1540</v>
      </c>
      <c r="E114" s="297">
        <v>1540</v>
      </c>
      <c r="F114" s="410">
        <v>1540</v>
      </c>
      <c r="G114" s="405">
        <v>1540</v>
      </c>
      <c r="H114" s="461"/>
      <c r="I114" s="461"/>
      <c r="K114" s="765" t="s">
        <v>123</v>
      </c>
      <c r="L114" s="766"/>
      <c r="M114" s="766"/>
      <c r="N114" s="767"/>
    </row>
    <row r="115" spans="1:14" x14ac:dyDescent="0.2">
      <c r="A115" s="238" t="s">
        <v>6</v>
      </c>
      <c r="B115" s="299">
        <v>1501</v>
      </c>
      <c r="C115" s="300">
        <v>1575</v>
      </c>
      <c r="D115" s="300">
        <v>1598</v>
      </c>
      <c r="E115" s="300">
        <v>1719</v>
      </c>
      <c r="F115" s="411">
        <v>1697</v>
      </c>
      <c r="G115" s="406">
        <v>1624</v>
      </c>
      <c r="H115" s="321"/>
      <c r="I115" s="452"/>
      <c r="K115" s="768" t="s">
        <v>115</v>
      </c>
      <c r="L115" s="769"/>
      <c r="M115" s="769"/>
      <c r="N115" s="770"/>
    </row>
    <row r="116" spans="1:14" ht="13.5" thickBot="1" x14ac:dyDescent="0.25">
      <c r="A116" s="231" t="s">
        <v>7</v>
      </c>
      <c r="B116" s="301">
        <v>93.3</v>
      </c>
      <c r="C116" s="302">
        <v>97.2</v>
      </c>
      <c r="D116" s="303">
        <v>97.6</v>
      </c>
      <c r="E116" s="303">
        <v>80.599999999999994</v>
      </c>
      <c r="F116" s="412">
        <v>85.4</v>
      </c>
      <c r="G116" s="407">
        <v>87</v>
      </c>
      <c r="H116" s="365"/>
      <c r="I116" s="452"/>
      <c r="K116" s="374" t="s">
        <v>54</v>
      </c>
      <c r="L116" s="373" t="s">
        <v>68</v>
      </c>
      <c r="M116" s="373" t="s">
        <v>59</v>
      </c>
      <c r="N116" s="375" t="s">
        <v>51</v>
      </c>
    </row>
    <row r="117" spans="1:14" x14ac:dyDescent="0.2">
      <c r="A117" s="231" t="s">
        <v>8</v>
      </c>
      <c r="B117" s="246">
        <v>4.8000000000000001E-2</v>
      </c>
      <c r="C117" s="247">
        <v>0.05</v>
      </c>
      <c r="D117" s="304">
        <v>4.5999999999999999E-2</v>
      </c>
      <c r="E117" s="304">
        <v>7.1999999999999995E-2</v>
      </c>
      <c r="F117" s="413">
        <v>6.7000000000000004E-2</v>
      </c>
      <c r="G117" s="408">
        <v>7.5999999999999998E-2</v>
      </c>
      <c r="H117" s="321"/>
      <c r="I117" s="452"/>
      <c r="K117" s="502">
        <v>1</v>
      </c>
      <c r="L117" s="503">
        <v>1</v>
      </c>
      <c r="M117" s="503" t="s">
        <v>132</v>
      </c>
      <c r="N117" s="504">
        <v>230</v>
      </c>
    </row>
    <row r="118" spans="1:14" x14ac:dyDescent="0.2">
      <c r="A118" s="238" t="s">
        <v>1</v>
      </c>
      <c r="B118" s="250">
        <f t="shared" ref="B118:G118" si="14">B115/B114*100-100</f>
        <v>-2.5324675324675354</v>
      </c>
      <c r="C118" s="251">
        <f t="shared" si="14"/>
        <v>2.2727272727272663</v>
      </c>
      <c r="D118" s="251">
        <f t="shared" si="14"/>
        <v>3.7662337662337677</v>
      </c>
      <c r="E118" s="251">
        <f t="shared" si="14"/>
        <v>11.623376623376629</v>
      </c>
      <c r="F118" s="252">
        <f t="shared" si="14"/>
        <v>10.194805194805198</v>
      </c>
      <c r="G118" s="400">
        <f t="shared" si="14"/>
        <v>5.454545454545439</v>
      </c>
      <c r="H118" s="321"/>
      <c r="I118" s="461"/>
      <c r="K118" s="385">
        <v>2</v>
      </c>
      <c r="L118" s="505">
        <v>2</v>
      </c>
      <c r="M118" s="505" t="s">
        <v>133</v>
      </c>
      <c r="N118" s="506">
        <v>396</v>
      </c>
    </row>
    <row r="119" spans="1:14" ht="13.5" thickBot="1" x14ac:dyDescent="0.25">
      <c r="A119" s="231" t="s">
        <v>27</v>
      </c>
      <c r="B119" s="254">
        <f>B115-B102</f>
        <v>40</v>
      </c>
      <c r="C119" s="255">
        <f>C115-B102</f>
        <v>114</v>
      </c>
      <c r="D119" s="255">
        <f>D115-B102</f>
        <v>137</v>
      </c>
      <c r="E119" s="255">
        <f>E115-B102</f>
        <v>258</v>
      </c>
      <c r="F119" s="256">
        <f>F115-B102</f>
        <v>236</v>
      </c>
      <c r="G119" s="394">
        <f>G115-G102</f>
        <v>79</v>
      </c>
      <c r="H119" s="461"/>
      <c r="I119" s="461"/>
      <c r="K119" s="385">
        <v>3</v>
      </c>
      <c r="L119" s="505">
        <v>3</v>
      </c>
      <c r="M119" s="505" t="s">
        <v>134</v>
      </c>
      <c r="N119" s="506">
        <v>368</v>
      </c>
    </row>
    <row r="120" spans="1:14" x14ac:dyDescent="0.2">
      <c r="A120" s="265" t="s">
        <v>52</v>
      </c>
      <c r="B120" s="259">
        <v>298</v>
      </c>
      <c r="C120" s="260">
        <v>356</v>
      </c>
      <c r="D120" s="260">
        <v>413</v>
      </c>
      <c r="E120" s="260">
        <v>319</v>
      </c>
      <c r="F120" s="261">
        <v>407</v>
      </c>
      <c r="G120" s="395">
        <f>SUM(B120:F120)</f>
        <v>1793</v>
      </c>
      <c r="H120" s="461" t="s">
        <v>56</v>
      </c>
      <c r="I120" s="263">
        <f>G107-G120</f>
        <v>2</v>
      </c>
      <c r="J120" s="305">
        <f>I120/G107</f>
        <v>1.1142061281337048E-3</v>
      </c>
      <c r="K120" s="385">
        <v>4</v>
      </c>
      <c r="L120" s="505">
        <v>4</v>
      </c>
      <c r="M120" s="505" t="s">
        <v>135</v>
      </c>
      <c r="N120" s="506">
        <v>320</v>
      </c>
    </row>
    <row r="121" spans="1:14" ht="13.5" thickBot="1" x14ac:dyDescent="0.25">
      <c r="A121" s="265" t="s">
        <v>28</v>
      </c>
      <c r="B121" s="218">
        <v>73.5</v>
      </c>
      <c r="C121" s="464">
        <v>73.5</v>
      </c>
      <c r="D121" s="464">
        <v>73.5</v>
      </c>
      <c r="E121" s="464">
        <v>73.5</v>
      </c>
      <c r="F121" s="219">
        <v>73.5</v>
      </c>
      <c r="G121" s="328"/>
      <c r="H121" s="461" t="s">
        <v>57</v>
      </c>
      <c r="I121" s="461">
        <v>70.58</v>
      </c>
      <c r="K121" s="386">
        <v>5</v>
      </c>
      <c r="L121" s="521">
        <v>5</v>
      </c>
      <c r="M121" s="521">
        <v>1730</v>
      </c>
      <c r="N121" s="522">
        <v>351</v>
      </c>
    </row>
    <row r="122" spans="1:14" ht="13.5" thickBot="1" x14ac:dyDescent="0.25">
      <c r="A122" s="266" t="s">
        <v>26</v>
      </c>
      <c r="B122" s="352">
        <f>B121-B108</f>
        <v>3</v>
      </c>
      <c r="C122" s="353">
        <f>C121-B108</f>
        <v>3</v>
      </c>
      <c r="D122" s="353">
        <f>D121-B108</f>
        <v>3</v>
      </c>
      <c r="E122" s="353">
        <f>E121-B108</f>
        <v>3</v>
      </c>
      <c r="F122" s="354">
        <f>F121-B108</f>
        <v>3</v>
      </c>
      <c r="G122" s="402"/>
      <c r="H122" s="461" t="s">
        <v>26</v>
      </c>
      <c r="I122" s="461">
        <f>I121-I108</f>
        <v>1.9899999999999949</v>
      </c>
    </row>
    <row r="123" spans="1:14" x14ac:dyDescent="0.2">
      <c r="B123" s="200">
        <v>73.5</v>
      </c>
      <c r="C123" s="468">
        <v>73.5</v>
      </c>
      <c r="D123" s="468">
        <v>73.5</v>
      </c>
      <c r="E123" s="468">
        <v>73.5</v>
      </c>
      <c r="F123" s="468">
        <v>73.5</v>
      </c>
    </row>
    <row r="124" spans="1:14" ht="13.5" thickBot="1" x14ac:dyDescent="0.25"/>
    <row r="125" spans="1:14" ht="13.5" thickBot="1" x14ac:dyDescent="0.25">
      <c r="A125" s="270" t="s">
        <v>129</v>
      </c>
      <c r="B125" s="746" t="s">
        <v>50</v>
      </c>
      <c r="C125" s="747"/>
      <c r="D125" s="747"/>
      <c r="E125" s="747"/>
      <c r="F125" s="747"/>
      <c r="G125" s="292" t="s">
        <v>0</v>
      </c>
      <c r="H125" s="510"/>
      <c r="I125" s="510"/>
    </row>
    <row r="126" spans="1:14" x14ac:dyDescent="0.2">
      <c r="A126" s="231" t="s">
        <v>2</v>
      </c>
      <c r="B126" s="294">
        <v>1</v>
      </c>
      <c r="C126" s="225">
        <v>2</v>
      </c>
      <c r="D126" s="225">
        <v>3</v>
      </c>
      <c r="E126" s="225">
        <v>4</v>
      </c>
      <c r="F126" s="409">
        <v>5</v>
      </c>
      <c r="G126" s="404">
        <v>167</v>
      </c>
      <c r="H126" s="510"/>
      <c r="I126" s="510"/>
    </row>
    <row r="127" spans="1:14" x14ac:dyDescent="0.2">
      <c r="A127" s="234" t="s">
        <v>3</v>
      </c>
      <c r="B127" s="295">
        <v>1670</v>
      </c>
      <c r="C127" s="296">
        <v>1670</v>
      </c>
      <c r="D127" s="297">
        <v>1670</v>
      </c>
      <c r="E127" s="297">
        <v>1670</v>
      </c>
      <c r="F127" s="410">
        <v>1670</v>
      </c>
      <c r="G127" s="405">
        <v>1670</v>
      </c>
      <c r="H127" s="510"/>
      <c r="I127" s="510"/>
    </row>
    <row r="128" spans="1:14" x14ac:dyDescent="0.2">
      <c r="A128" s="238" t="s">
        <v>6</v>
      </c>
      <c r="B128" s="299">
        <v>1633</v>
      </c>
      <c r="C128" s="300">
        <v>1683</v>
      </c>
      <c r="D128" s="300">
        <v>1713</v>
      </c>
      <c r="E128" s="300">
        <v>1813</v>
      </c>
      <c r="F128" s="411">
        <v>1891</v>
      </c>
      <c r="G128" s="406">
        <v>1751</v>
      </c>
      <c r="H128" s="321"/>
      <c r="I128" s="452"/>
    </row>
    <row r="129" spans="1:18" x14ac:dyDescent="0.2">
      <c r="A129" s="231" t="s">
        <v>7</v>
      </c>
      <c r="B129" s="301">
        <v>100</v>
      </c>
      <c r="C129" s="302">
        <v>100</v>
      </c>
      <c r="D129" s="303">
        <v>100</v>
      </c>
      <c r="E129" s="303">
        <v>100</v>
      </c>
      <c r="F129" s="412">
        <v>97.1</v>
      </c>
      <c r="G129" s="407">
        <v>92.8</v>
      </c>
      <c r="H129" s="365"/>
      <c r="I129" s="452"/>
    </row>
    <row r="130" spans="1:18" x14ac:dyDescent="0.2">
      <c r="A130" s="231" t="s">
        <v>8</v>
      </c>
      <c r="B130" s="246">
        <v>3.1E-2</v>
      </c>
      <c r="C130" s="247">
        <v>3.6999999999999998E-2</v>
      </c>
      <c r="D130" s="304">
        <v>2.4E-2</v>
      </c>
      <c r="E130" s="304">
        <v>2.5999999999999999E-2</v>
      </c>
      <c r="F130" s="413">
        <v>5.0999999999999997E-2</v>
      </c>
      <c r="G130" s="408">
        <v>6.3E-2</v>
      </c>
      <c r="H130" s="321"/>
      <c r="I130" s="452"/>
      <c r="P130" s="321"/>
    </row>
    <row r="131" spans="1:18" ht="12.6" customHeight="1" x14ac:dyDescent="0.2">
      <c r="A131" s="238" t="s">
        <v>1</v>
      </c>
      <c r="B131" s="250">
        <f t="shared" ref="B131:G131" si="15">B128/B127*100-100</f>
        <v>-2.2155688622754468</v>
      </c>
      <c r="C131" s="251">
        <f t="shared" si="15"/>
        <v>0.77844311377246811</v>
      </c>
      <c r="D131" s="251">
        <f t="shared" si="15"/>
        <v>2.5748502994011915</v>
      </c>
      <c r="E131" s="251">
        <f t="shared" si="15"/>
        <v>8.5628742514969929</v>
      </c>
      <c r="F131" s="252">
        <f t="shared" si="15"/>
        <v>13.233532934131745</v>
      </c>
      <c r="G131" s="400">
        <f t="shared" si="15"/>
        <v>4.850299401197617</v>
      </c>
      <c r="H131" s="321"/>
      <c r="I131" s="510"/>
      <c r="K131" s="321"/>
      <c r="L131" s="459"/>
      <c r="M131" s="459"/>
      <c r="N131" s="459"/>
      <c r="O131" s="459"/>
      <c r="P131" s="459"/>
    </row>
    <row r="132" spans="1:18" ht="13.5" thickBot="1" x14ac:dyDescent="0.25">
      <c r="A132" s="231" t="s">
        <v>27</v>
      </c>
      <c r="B132" s="254">
        <f>B128-B115</f>
        <v>132</v>
      </c>
      <c r="C132" s="255">
        <f>C128-B115</f>
        <v>182</v>
      </c>
      <c r="D132" s="255">
        <f>D128-B115</f>
        <v>212</v>
      </c>
      <c r="E132" s="255">
        <f>E128-B115</f>
        <v>312</v>
      </c>
      <c r="F132" s="256">
        <f>F128-B115</f>
        <v>390</v>
      </c>
      <c r="G132" s="394">
        <f>G128-G115</f>
        <v>127</v>
      </c>
      <c r="H132" s="510"/>
      <c r="I132" s="510"/>
      <c r="K132" s="321"/>
      <c r="L132" s="459"/>
      <c r="M132" s="459"/>
      <c r="N132" s="459"/>
      <c r="O132" s="459"/>
      <c r="P132" s="459"/>
    </row>
    <row r="133" spans="1:18" ht="12.6" customHeight="1" x14ac:dyDescent="0.2">
      <c r="A133" s="265" t="s">
        <v>52</v>
      </c>
      <c r="B133" s="259">
        <v>230</v>
      </c>
      <c r="C133" s="260">
        <v>396</v>
      </c>
      <c r="D133" s="260">
        <v>368</v>
      </c>
      <c r="E133" s="566">
        <v>320</v>
      </c>
      <c r="F133" s="567">
        <v>351</v>
      </c>
      <c r="G133" s="395">
        <f>SUM(B133:F133)</f>
        <v>1665</v>
      </c>
      <c r="H133" s="529" t="s">
        <v>56</v>
      </c>
      <c r="I133" s="557">
        <f>G120-G133</f>
        <v>128</v>
      </c>
      <c r="J133" s="305">
        <f>I133/G120</f>
        <v>7.1388733965421086E-2</v>
      </c>
      <c r="K133" s="321"/>
      <c r="L133" s="784" t="s">
        <v>137</v>
      </c>
      <c r="M133" s="784"/>
      <c r="N133" s="784"/>
      <c r="O133" s="784"/>
      <c r="P133" s="783" t="s">
        <v>142</v>
      </c>
      <c r="Q133" s="783"/>
      <c r="R133" s="783"/>
    </row>
    <row r="134" spans="1:18" x14ac:dyDescent="0.2">
      <c r="A134" s="265" t="s">
        <v>28</v>
      </c>
      <c r="B134" s="507">
        <v>75.5</v>
      </c>
      <c r="C134" s="508">
        <v>75.5</v>
      </c>
      <c r="D134" s="508">
        <v>75.5</v>
      </c>
      <c r="E134" s="508">
        <v>75.5</v>
      </c>
      <c r="F134" s="509">
        <v>75.5</v>
      </c>
      <c r="G134" s="328"/>
      <c r="H134" s="510" t="s">
        <v>57</v>
      </c>
      <c r="I134" s="510">
        <v>73.88</v>
      </c>
      <c r="K134" s="321"/>
      <c r="L134" s="771"/>
      <c r="M134" s="771"/>
      <c r="N134" s="771"/>
      <c r="O134" s="771"/>
      <c r="P134" s="771"/>
      <c r="Q134" s="771"/>
      <c r="R134" s="771"/>
    </row>
    <row r="135" spans="1:18" ht="13.5" thickBot="1" x14ac:dyDescent="0.25">
      <c r="A135" s="266" t="s">
        <v>26</v>
      </c>
      <c r="B135" s="352">
        <f>B134-B121</f>
        <v>2</v>
      </c>
      <c r="C135" s="353">
        <f>C134-B121</f>
        <v>2</v>
      </c>
      <c r="D135" s="353">
        <f>D134-B121</f>
        <v>2</v>
      </c>
      <c r="E135" s="353">
        <f>E134-B121</f>
        <v>2</v>
      </c>
      <c r="F135" s="354">
        <f>F134-B121</f>
        <v>2</v>
      </c>
      <c r="G135" s="402"/>
      <c r="H135" s="510" t="s">
        <v>26</v>
      </c>
      <c r="I135" s="510">
        <f>I134-I121</f>
        <v>3.2999999999999972</v>
      </c>
      <c r="K135" s="321"/>
      <c r="L135" s="459"/>
      <c r="M135" s="459"/>
      <c r="N135" s="459"/>
      <c r="O135" s="459"/>
      <c r="P135" s="459"/>
    </row>
    <row r="136" spans="1:18" x14ac:dyDescent="0.2">
      <c r="B136" s="200">
        <v>75.5</v>
      </c>
      <c r="C136" s="540">
        <v>75.5</v>
      </c>
      <c r="D136" s="540">
        <v>75.5</v>
      </c>
      <c r="E136" s="540">
        <v>75.5</v>
      </c>
      <c r="F136" s="540">
        <v>75.5</v>
      </c>
      <c r="P136" s="321"/>
    </row>
  </sheetData>
  <mergeCells count="18">
    <mergeCell ref="L134:R134"/>
    <mergeCell ref="I76:Q78"/>
    <mergeCell ref="B73:F73"/>
    <mergeCell ref="J69:P71"/>
    <mergeCell ref="Q69:Q71"/>
    <mergeCell ref="B99:F99"/>
    <mergeCell ref="B86:F86"/>
    <mergeCell ref="P133:R133"/>
    <mergeCell ref="B125:F125"/>
    <mergeCell ref="K114:N114"/>
    <mergeCell ref="K115:N115"/>
    <mergeCell ref="B112:F112"/>
    <mergeCell ref="L133:O133"/>
    <mergeCell ref="B8:F8"/>
    <mergeCell ref="B21:F21"/>
    <mergeCell ref="B34:F34"/>
    <mergeCell ref="B47:F47"/>
    <mergeCell ref="B60:F60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V146"/>
  <sheetViews>
    <sheetView showGridLines="0" topLeftCell="A123" zoomScale="68" zoomScaleNormal="68" workbookViewId="0">
      <selection activeCell="B144" sqref="B144:I144"/>
    </sheetView>
  </sheetViews>
  <sheetFormatPr baseColWidth="10" defaultColWidth="11.42578125" defaultRowHeight="12.75" x14ac:dyDescent="0.2"/>
  <cols>
    <col min="1" max="1" width="16.28515625" style="200" bestFit="1" customWidth="1"/>
    <col min="2" max="8" width="8.85546875" style="200" customWidth="1"/>
    <col min="9" max="10" width="11.28515625" style="200" bestFit="1" customWidth="1"/>
    <col min="11" max="11" width="27.85546875" style="200" bestFit="1" customWidth="1"/>
    <col min="12" max="16384" width="11.42578125" style="200"/>
  </cols>
  <sheetData>
    <row r="1" spans="1:15" x14ac:dyDescent="0.2">
      <c r="A1" s="200" t="s">
        <v>58</v>
      </c>
    </row>
    <row r="2" spans="1:15" x14ac:dyDescent="0.2">
      <c r="A2" s="200" t="s">
        <v>59</v>
      </c>
      <c r="B2" s="227">
        <v>42.28</v>
      </c>
    </row>
    <row r="3" spans="1:15" x14ac:dyDescent="0.2">
      <c r="A3" s="200" t="s">
        <v>7</v>
      </c>
      <c r="B3" s="200">
        <v>44.11</v>
      </c>
    </row>
    <row r="4" spans="1:15" x14ac:dyDescent="0.2">
      <c r="A4" s="200" t="s">
        <v>60</v>
      </c>
      <c r="B4" s="200">
        <v>3703</v>
      </c>
    </row>
    <row r="6" spans="1:15" x14ac:dyDescent="0.2">
      <c r="A6" s="229" t="s">
        <v>61</v>
      </c>
      <c r="B6" s="227">
        <v>42.28</v>
      </c>
      <c r="C6" s="227">
        <v>42.28</v>
      </c>
      <c r="D6" s="227">
        <v>42.28</v>
      </c>
      <c r="E6" s="227">
        <v>42.28</v>
      </c>
      <c r="F6" s="227">
        <v>42.28</v>
      </c>
      <c r="G6" s="227">
        <v>42.28</v>
      </c>
      <c r="H6" s="227">
        <v>42.28</v>
      </c>
    </row>
    <row r="7" spans="1:15" ht="13.5" thickBot="1" x14ac:dyDescent="0.25">
      <c r="A7" s="229" t="s">
        <v>62</v>
      </c>
      <c r="B7" s="227">
        <v>21.7</v>
      </c>
      <c r="C7" s="227">
        <v>21.7</v>
      </c>
      <c r="D7" s="227">
        <v>21.7</v>
      </c>
      <c r="E7" s="227">
        <v>21.7</v>
      </c>
      <c r="F7" s="227">
        <v>21.7</v>
      </c>
      <c r="G7" s="227">
        <v>21.7</v>
      </c>
      <c r="H7" s="215"/>
    </row>
    <row r="8" spans="1:15" ht="13.5" thickBot="1" x14ac:dyDescent="0.25">
      <c r="A8" s="270" t="s">
        <v>49</v>
      </c>
      <c r="B8" s="763" t="s">
        <v>50</v>
      </c>
      <c r="C8" s="762"/>
      <c r="D8" s="762"/>
      <c r="E8" s="762"/>
      <c r="F8" s="762"/>
      <c r="G8" s="764"/>
      <c r="H8" s="291" t="s">
        <v>0</v>
      </c>
    </row>
    <row r="9" spans="1:15" x14ac:dyDescent="0.2">
      <c r="A9" s="214" t="s">
        <v>54</v>
      </c>
      <c r="B9" s="271">
        <v>1</v>
      </c>
      <c r="C9" s="272">
        <v>2</v>
      </c>
      <c r="D9" s="273">
        <v>3</v>
      </c>
      <c r="E9" s="272">
        <v>4</v>
      </c>
      <c r="F9" s="273">
        <v>5</v>
      </c>
      <c r="G9" s="268">
        <v>6</v>
      </c>
      <c r="H9" s="274">
        <v>392</v>
      </c>
      <c r="I9" s="213"/>
    </row>
    <row r="10" spans="1:15" ht="12.95" customHeight="1" x14ac:dyDescent="0.2">
      <c r="A10" s="214" t="s">
        <v>2</v>
      </c>
      <c r="B10" s="232">
        <v>1</v>
      </c>
      <c r="C10" s="306">
        <v>2</v>
      </c>
      <c r="D10" s="233">
        <v>3</v>
      </c>
      <c r="E10" s="293">
        <v>4</v>
      </c>
      <c r="F10" s="314">
        <v>5</v>
      </c>
      <c r="G10" s="315">
        <v>6</v>
      </c>
      <c r="H10" s="269" t="s">
        <v>0</v>
      </c>
      <c r="I10" s="229"/>
      <c r="J10" s="275"/>
      <c r="K10" s="210" t="s">
        <v>64</v>
      </c>
      <c r="L10" s="210"/>
      <c r="M10" s="210"/>
      <c r="N10" s="361"/>
      <c r="O10" s="361"/>
    </row>
    <row r="11" spans="1:15" x14ac:dyDescent="0.2">
      <c r="A11" s="276" t="s">
        <v>3</v>
      </c>
      <c r="B11" s="235">
        <v>150</v>
      </c>
      <c r="C11" s="236">
        <v>150</v>
      </c>
      <c r="D11" s="236">
        <v>150</v>
      </c>
      <c r="E11" s="236">
        <v>150</v>
      </c>
      <c r="F11" s="236">
        <v>150</v>
      </c>
      <c r="G11" s="237">
        <v>150</v>
      </c>
      <c r="H11" s="277">
        <v>150</v>
      </c>
      <c r="I11" s="278"/>
      <c r="J11" s="275"/>
      <c r="K11" s="361"/>
      <c r="L11" s="361"/>
      <c r="M11" s="361"/>
      <c r="N11" s="361"/>
      <c r="O11" s="361"/>
    </row>
    <row r="12" spans="1:15" x14ac:dyDescent="0.2">
      <c r="A12" s="279" t="s">
        <v>6</v>
      </c>
      <c r="B12" s="239">
        <v>149.33333333333334</v>
      </c>
      <c r="C12" s="240">
        <v>161.92753623188406</v>
      </c>
      <c r="D12" s="240">
        <v>163.63917525773195</v>
      </c>
      <c r="E12" s="240">
        <v>170.046875</v>
      </c>
      <c r="F12" s="280">
        <v>167.48333333333332</v>
      </c>
      <c r="G12" s="241">
        <v>172.06666666666666</v>
      </c>
      <c r="H12" s="318">
        <v>163.85969387755102</v>
      </c>
      <c r="I12" s="321"/>
      <c r="J12" s="275"/>
      <c r="K12" s="361"/>
      <c r="L12" s="361"/>
      <c r="M12" s="361"/>
      <c r="N12" s="361"/>
      <c r="O12" s="361"/>
    </row>
    <row r="13" spans="1:15" x14ac:dyDescent="0.2">
      <c r="A13" s="214" t="s">
        <v>7</v>
      </c>
      <c r="B13" s="242">
        <v>78.94736842105263</v>
      </c>
      <c r="C13" s="243">
        <v>78.260869565217391</v>
      </c>
      <c r="D13" s="243">
        <v>88.659793814432987</v>
      </c>
      <c r="E13" s="243">
        <v>93.75</v>
      </c>
      <c r="F13" s="281">
        <v>93.333333333333329</v>
      </c>
      <c r="G13" s="244">
        <v>88.888888888888886</v>
      </c>
      <c r="H13" s="282">
        <v>82.397959183673464</v>
      </c>
      <c r="I13" s="322"/>
      <c r="J13" s="275"/>
    </row>
    <row r="14" spans="1:15" x14ac:dyDescent="0.2">
      <c r="A14" s="214" t="s">
        <v>8</v>
      </c>
      <c r="B14" s="246">
        <v>8.5207003538051176E-2</v>
      </c>
      <c r="C14" s="247">
        <v>7.8759367119487597E-2</v>
      </c>
      <c r="D14" s="247">
        <v>7.242974523033098E-2</v>
      </c>
      <c r="E14" s="247">
        <v>5.6122000942457999E-2</v>
      </c>
      <c r="F14" s="283">
        <v>6.7247038697213532E-2</v>
      </c>
      <c r="G14" s="248">
        <v>5.8070496691810282E-2</v>
      </c>
      <c r="H14" s="284">
        <v>8.1882799102791351E-2</v>
      </c>
      <c r="I14" s="285"/>
      <c r="J14" s="286"/>
    </row>
    <row r="15" spans="1:15" x14ac:dyDescent="0.2">
      <c r="A15" s="279" t="s">
        <v>1</v>
      </c>
      <c r="B15" s="250">
        <f t="shared" ref="B15:H15" si="0">B12/B11*100-100</f>
        <v>-0.44444444444444287</v>
      </c>
      <c r="C15" s="251">
        <f t="shared" si="0"/>
        <v>7.9516908212560367</v>
      </c>
      <c r="D15" s="251">
        <f t="shared" si="0"/>
        <v>9.0927835051546282</v>
      </c>
      <c r="E15" s="251">
        <f t="shared" si="0"/>
        <v>13.364583333333329</v>
      </c>
      <c r="F15" s="251">
        <f t="shared" ref="F15" si="1">F12/F11*100-100</f>
        <v>11.655555555555551</v>
      </c>
      <c r="G15" s="252">
        <f t="shared" si="0"/>
        <v>14.711111111111123</v>
      </c>
      <c r="H15" s="316">
        <f t="shared" si="0"/>
        <v>9.2397959183673493</v>
      </c>
      <c r="I15" s="321"/>
      <c r="J15" s="286"/>
    </row>
    <row r="16" spans="1:15" ht="13.5" thickBot="1" x14ac:dyDescent="0.25">
      <c r="A16" s="214" t="s">
        <v>27</v>
      </c>
      <c r="B16" s="254">
        <f t="shared" ref="B16:H16" si="2">B12-B6</f>
        <v>107.05333333333334</v>
      </c>
      <c r="C16" s="255">
        <f t="shared" si="2"/>
        <v>119.64753623188406</v>
      </c>
      <c r="D16" s="255">
        <f t="shared" si="2"/>
        <v>121.35917525773195</v>
      </c>
      <c r="E16" s="255">
        <f t="shared" si="2"/>
        <v>127.766875</v>
      </c>
      <c r="F16" s="255">
        <f t="shared" si="2"/>
        <v>125.20333333333332</v>
      </c>
      <c r="G16" s="256">
        <f t="shared" si="2"/>
        <v>129.78666666666666</v>
      </c>
      <c r="H16" s="287">
        <f t="shared" si="2"/>
        <v>121.57969387755102</v>
      </c>
      <c r="I16" s="215"/>
      <c r="J16" s="286"/>
    </row>
    <row r="17" spans="1:15" x14ac:dyDescent="0.2">
      <c r="A17" s="288" t="s">
        <v>51</v>
      </c>
      <c r="B17" s="259">
        <v>549</v>
      </c>
      <c r="C17" s="260">
        <v>668</v>
      </c>
      <c r="D17" s="260">
        <v>798</v>
      </c>
      <c r="E17" s="260">
        <v>585</v>
      </c>
      <c r="F17" s="260">
        <v>625</v>
      </c>
      <c r="G17" s="261">
        <v>410</v>
      </c>
      <c r="H17" s="262">
        <f>SUM(B17:G17)</f>
        <v>3635</v>
      </c>
      <c r="I17" s="263" t="s">
        <v>56</v>
      </c>
      <c r="J17" s="289">
        <f>B4-H17</f>
        <v>68</v>
      </c>
      <c r="K17" s="264">
        <f>J17/B4</f>
        <v>1.8363489062921956E-2</v>
      </c>
    </row>
    <row r="18" spans="1:15" x14ac:dyDescent="0.2">
      <c r="A18" s="288" t="s">
        <v>28</v>
      </c>
      <c r="B18" s="218">
        <v>30</v>
      </c>
      <c r="C18" s="267">
        <v>29.5</v>
      </c>
      <c r="D18" s="267">
        <v>29.5</v>
      </c>
      <c r="E18" s="267">
        <v>29</v>
      </c>
      <c r="F18" s="267">
        <v>29</v>
      </c>
      <c r="G18" s="219">
        <v>28.5</v>
      </c>
      <c r="H18" s="222"/>
      <c r="I18" s="200" t="s">
        <v>57</v>
      </c>
      <c r="J18" s="200">
        <v>21.74</v>
      </c>
    </row>
    <row r="19" spans="1:15" ht="13.5" thickBot="1" x14ac:dyDescent="0.25">
      <c r="A19" s="290" t="s">
        <v>26</v>
      </c>
      <c r="B19" s="352">
        <f>(B18-B7)</f>
        <v>8.3000000000000007</v>
      </c>
      <c r="C19" s="353">
        <f>C18-C7</f>
        <v>7.8000000000000007</v>
      </c>
      <c r="D19" s="353">
        <f>D18-D7</f>
        <v>7.8000000000000007</v>
      </c>
      <c r="E19" s="353">
        <f>E18-E7</f>
        <v>7.3000000000000007</v>
      </c>
      <c r="F19" s="353">
        <f>F18-F7</f>
        <v>7.3000000000000007</v>
      </c>
      <c r="G19" s="354">
        <f>G18-G7</f>
        <v>6.8000000000000007</v>
      </c>
      <c r="H19" s="223"/>
      <c r="I19" s="200" t="s">
        <v>26</v>
      </c>
    </row>
    <row r="20" spans="1:15" x14ac:dyDescent="0.2">
      <c r="B20" s="200">
        <v>30</v>
      </c>
      <c r="C20" s="200">
        <v>29.5</v>
      </c>
      <c r="D20" s="200">
        <v>29.5</v>
      </c>
    </row>
    <row r="21" spans="1:15" ht="13.5" thickBot="1" x14ac:dyDescent="0.25">
      <c r="C21" s="350"/>
      <c r="D21" s="350"/>
      <c r="E21" s="350"/>
      <c r="F21" s="350"/>
      <c r="G21" s="350"/>
    </row>
    <row r="22" spans="1:15" ht="13.5" thickBot="1" x14ac:dyDescent="0.25">
      <c r="A22" s="270" t="s">
        <v>65</v>
      </c>
      <c r="B22" s="763" t="s">
        <v>50</v>
      </c>
      <c r="C22" s="762"/>
      <c r="D22" s="762"/>
      <c r="E22" s="762"/>
      <c r="F22" s="762"/>
      <c r="G22" s="764"/>
      <c r="H22" s="291" t="s">
        <v>0</v>
      </c>
      <c r="I22" s="357"/>
      <c r="J22" s="357"/>
      <c r="K22" s="357"/>
      <c r="L22" s="357"/>
      <c r="M22" s="357"/>
      <c r="N22" s="357"/>
      <c r="O22" s="357"/>
    </row>
    <row r="23" spans="1:15" x14ac:dyDescent="0.2">
      <c r="A23" s="214" t="s">
        <v>54</v>
      </c>
      <c r="B23" s="271">
        <v>1</v>
      </c>
      <c r="C23" s="272">
        <v>2</v>
      </c>
      <c r="D23" s="273">
        <v>3</v>
      </c>
      <c r="E23" s="272">
        <v>4</v>
      </c>
      <c r="F23" s="273">
        <v>5</v>
      </c>
      <c r="G23" s="268">
        <v>6</v>
      </c>
      <c r="H23" s="274">
        <v>362</v>
      </c>
      <c r="I23" s="213"/>
      <c r="J23" s="357"/>
      <c r="K23" s="357"/>
      <c r="L23" s="357"/>
      <c r="M23" s="357"/>
      <c r="N23" s="357"/>
      <c r="O23" s="357"/>
    </row>
    <row r="24" spans="1:15" x14ac:dyDescent="0.2">
      <c r="A24" s="214" t="s">
        <v>2</v>
      </c>
      <c r="B24" s="232">
        <v>1</v>
      </c>
      <c r="C24" s="306">
        <v>2</v>
      </c>
      <c r="D24" s="233">
        <v>3</v>
      </c>
      <c r="E24" s="293">
        <v>4</v>
      </c>
      <c r="F24" s="314">
        <v>5</v>
      </c>
      <c r="G24" s="315">
        <v>6</v>
      </c>
      <c r="H24" s="269" t="s">
        <v>0</v>
      </c>
      <c r="I24" s="229"/>
      <c r="J24" s="275"/>
      <c r="K24" s="361"/>
      <c r="L24" s="361"/>
      <c r="M24" s="361"/>
      <c r="N24" s="361"/>
      <c r="O24" s="361"/>
    </row>
    <row r="25" spans="1:15" x14ac:dyDescent="0.2">
      <c r="A25" s="276" t="s">
        <v>3</v>
      </c>
      <c r="B25" s="235">
        <v>260</v>
      </c>
      <c r="C25" s="236">
        <v>260</v>
      </c>
      <c r="D25" s="236">
        <v>260</v>
      </c>
      <c r="E25" s="236">
        <v>260</v>
      </c>
      <c r="F25" s="236">
        <v>260</v>
      </c>
      <c r="G25" s="237">
        <v>260</v>
      </c>
      <c r="H25" s="277">
        <v>260</v>
      </c>
      <c r="I25" s="278"/>
      <c r="J25" s="275"/>
      <c r="K25" s="361"/>
      <c r="L25" s="361"/>
      <c r="M25" s="361"/>
      <c r="N25" s="361"/>
      <c r="O25" s="361"/>
    </row>
    <row r="26" spans="1:15" x14ac:dyDescent="0.2">
      <c r="A26" s="279" t="s">
        <v>6</v>
      </c>
      <c r="B26" s="239">
        <v>305</v>
      </c>
      <c r="C26" s="240">
        <v>288</v>
      </c>
      <c r="D26" s="240">
        <v>284</v>
      </c>
      <c r="E26" s="240">
        <v>290</v>
      </c>
      <c r="F26" s="280">
        <v>297</v>
      </c>
      <c r="G26" s="241">
        <v>303</v>
      </c>
      <c r="H26" s="318">
        <v>293</v>
      </c>
      <c r="I26" s="321"/>
      <c r="J26" s="275"/>
      <c r="K26" s="361"/>
      <c r="L26" s="361"/>
      <c r="M26" s="361"/>
      <c r="N26" s="361"/>
      <c r="O26" s="361"/>
    </row>
    <row r="27" spans="1:15" x14ac:dyDescent="0.2">
      <c r="A27" s="214" t="s">
        <v>7</v>
      </c>
      <c r="B27" s="242">
        <v>70.400000000000006</v>
      </c>
      <c r="C27" s="243">
        <v>78.8</v>
      </c>
      <c r="D27" s="243">
        <v>70.900000000000006</v>
      </c>
      <c r="E27" s="243">
        <v>79.7</v>
      </c>
      <c r="F27" s="281">
        <v>82.5</v>
      </c>
      <c r="G27" s="244">
        <v>78</v>
      </c>
      <c r="H27" s="282">
        <v>76.5</v>
      </c>
      <c r="I27" s="322"/>
      <c r="J27" s="275"/>
      <c r="K27" s="357"/>
      <c r="L27" s="357"/>
      <c r="M27" s="357"/>
      <c r="N27" s="357"/>
      <c r="O27" s="357"/>
    </row>
    <row r="28" spans="1:15" x14ac:dyDescent="0.2">
      <c r="A28" s="214" t="s">
        <v>8</v>
      </c>
      <c r="B28" s="246">
        <v>9.8000000000000004E-2</v>
      </c>
      <c r="C28" s="247">
        <v>8.8999999999999996E-2</v>
      </c>
      <c r="D28" s="247">
        <v>0.09</v>
      </c>
      <c r="E28" s="247">
        <v>7.3999999999999996E-2</v>
      </c>
      <c r="F28" s="283">
        <v>7.0000000000000007E-2</v>
      </c>
      <c r="G28" s="248">
        <v>7.6999999999999999E-2</v>
      </c>
      <c r="H28" s="284">
        <v>8.6999999999999994E-2</v>
      </c>
      <c r="I28" s="285"/>
      <c r="J28" s="356"/>
      <c r="K28" s="357"/>
      <c r="L28" s="357"/>
      <c r="M28" s="357"/>
      <c r="N28" s="357"/>
      <c r="O28" s="357"/>
    </row>
    <row r="29" spans="1:15" x14ac:dyDescent="0.2">
      <c r="A29" s="279" t="s">
        <v>1</v>
      </c>
      <c r="B29" s="250">
        <f t="shared" ref="B29:H29" si="3">B26/B25*100-100</f>
        <v>17.307692307692307</v>
      </c>
      <c r="C29" s="251">
        <f t="shared" si="3"/>
        <v>10.769230769230774</v>
      </c>
      <c r="D29" s="251">
        <f t="shared" si="3"/>
        <v>9.2307692307692264</v>
      </c>
      <c r="E29" s="251">
        <f t="shared" si="3"/>
        <v>11.538461538461547</v>
      </c>
      <c r="F29" s="251">
        <f t="shared" si="3"/>
        <v>14.230769230769226</v>
      </c>
      <c r="G29" s="252">
        <f t="shared" si="3"/>
        <v>16.538461538461547</v>
      </c>
      <c r="H29" s="316">
        <f t="shared" si="3"/>
        <v>12.692307692307693</v>
      </c>
      <c r="I29" s="321"/>
      <c r="J29" s="356"/>
      <c r="K29" s="357"/>
      <c r="L29" s="357"/>
      <c r="M29" s="357"/>
      <c r="N29" s="357"/>
      <c r="O29" s="357"/>
    </row>
    <row r="30" spans="1:15" ht="13.5" thickBot="1" x14ac:dyDescent="0.25">
      <c r="A30" s="214" t="s">
        <v>27</v>
      </c>
      <c r="B30" s="254">
        <f>B26-B12</f>
        <v>155.66666666666666</v>
      </c>
      <c r="C30" s="255">
        <f t="shared" ref="C30:G30" si="4">C26-C12</f>
        <v>126.07246376811594</v>
      </c>
      <c r="D30" s="255">
        <f t="shared" si="4"/>
        <v>120.36082474226805</v>
      </c>
      <c r="E30" s="255">
        <f t="shared" si="4"/>
        <v>119.953125</v>
      </c>
      <c r="F30" s="255">
        <f t="shared" si="4"/>
        <v>129.51666666666668</v>
      </c>
      <c r="G30" s="256">
        <f t="shared" si="4"/>
        <v>130.93333333333334</v>
      </c>
      <c r="H30" s="287">
        <f>H26-H12</f>
        <v>129.14030612244898</v>
      </c>
      <c r="I30" s="215"/>
      <c r="J30" s="356"/>
      <c r="K30" s="357"/>
      <c r="L30" s="357"/>
      <c r="M30" s="357"/>
      <c r="N30" s="357"/>
      <c r="O30" s="357"/>
    </row>
    <row r="31" spans="1:15" x14ac:dyDescent="0.2">
      <c r="A31" s="288" t="s">
        <v>51</v>
      </c>
      <c r="B31" s="259">
        <v>540</v>
      </c>
      <c r="C31" s="260">
        <v>657</v>
      </c>
      <c r="D31" s="260">
        <v>789</v>
      </c>
      <c r="E31" s="260">
        <v>585</v>
      </c>
      <c r="F31" s="260">
        <v>623</v>
      </c>
      <c r="G31" s="261">
        <v>410</v>
      </c>
      <c r="H31" s="262">
        <f>SUM(B31:G31)</f>
        <v>3604</v>
      </c>
      <c r="I31" s="263" t="s">
        <v>56</v>
      </c>
      <c r="J31" s="289">
        <f>H17-H31</f>
        <v>31</v>
      </c>
      <c r="K31" s="264">
        <f>J31/H17</f>
        <v>8.5281980742778537E-3</v>
      </c>
      <c r="L31" s="357"/>
      <c r="M31" s="357"/>
      <c r="N31" s="357"/>
      <c r="O31" s="357"/>
    </row>
    <row r="32" spans="1:15" x14ac:dyDescent="0.2">
      <c r="A32" s="288" t="s">
        <v>28</v>
      </c>
      <c r="B32" s="218">
        <v>35</v>
      </c>
      <c r="C32" s="267">
        <v>34.5</v>
      </c>
      <c r="D32" s="267">
        <v>34.5</v>
      </c>
      <c r="E32" s="267">
        <v>34</v>
      </c>
      <c r="F32" s="267">
        <v>34</v>
      </c>
      <c r="G32" s="219">
        <v>33.5</v>
      </c>
      <c r="H32" s="222"/>
      <c r="I32" s="357" t="s">
        <v>57</v>
      </c>
      <c r="J32" s="357">
        <v>29.48</v>
      </c>
      <c r="K32" s="357"/>
      <c r="L32" s="357"/>
      <c r="M32" s="357"/>
      <c r="N32" s="357"/>
      <c r="O32" s="357"/>
    </row>
    <row r="33" spans="1:18" ht="13.5" thickBot="1" x14ac:dyDescent="0.25">
      <c r="A33" s="290" t="s">
        <v>26</v>
      </c>
      <c r="B33" s="352">
        <f>B32-B18</f>
        <v>5</v>
      </c>
      <c r="C33" s="353">
        <f>C32-C18</f>
        <v>5</v>
      </c>
      <c r="D33" s="353">
        <f t="shared" ref="D33:G33" si="5">D32-D18</f>
        <v>5</v>
      </c>
      <c r="E33" s="353">
        <f t="shared" si="5"/>
        <v>5</v>
      </c>
      <c r="F33" s="353">
        <f t="shared" si="5"/>
        <v>5</v>
      </c>
      <c r="G33" s="353">
        <f t="shared" si="5"/>
        <v>5</v>
      </c>
      <c r="H33" s="223"/>
      <c r="I33" s="357" t="s">
        <v>26</v>
      </c>
      <c r="J33" s="357">
        <f>J32-J18</f>
        <v>7.740000000000002</v>
      </c>
      <c r="K33" s="357"/>
      <c r="L33" s="357"/>
      <c r="M33" s="357"/>
      <c r="N33" s="357"/>
      <c r="O33" s="357"/>
    </row>
    <row r="35" spans="1:18" ht="13.5" thickBot="1" x14ac:dyDescent="0.25"/>
    <row r="36" spans="1:18" ht="13.5" thickBot="1" x14ac:dyDescent="0.25">
      <c r="A36" s="270" t="s">
        <v>66</v>
      </c>
      <c r="B36" s="763" t="s">
        <v>50</v>
      </c>
      <c r="C36" s="762"/>
      <c r="D36" s="762"/>
      <c r="E36" s="762"/>
      <c r="F36" s="762"/>
      <c r="G36" s="764"/>
      <c r="H36" s="291" t="s">
        <v>0</v>
      </c>
      <c r="I36" s="363"/>
      <c r="J36" s="363"/>
      <c r="K36" s="363"/>
      <c r="N36" s="769" t="s">
        <v>67</v>
      </c>
      <c r="O36" s="769"/>
      <c r="P36" s="769"/>
      <c r="Q36" s="769"/>
    </row>
    <row r="37" spans="1:18" x14ac:dyDescent="0.2">
      <c r="A37" s="214" t="s">
        <v>54</v>
      </c>
      <c r="B37" s="271">
        <v>1</v>
      </c>
      <c r="C37" s="272">
        <v>2</v>
      </c>
      <c r="D37" s="273">
        <v>3</v>
      </c>
      <c r="E37" s="272">
        <v>4</v>
      </c>
      <c r="F37" s="273">
        <v>5</v>
      </c>
      <c r="G37" s="268">
        <v>6</v>
      </c>
      <c r="H37" s="274">
        <v>541</v>
      </c>
      <c r="I37" s="213"/>
      <c r="J37" s="363"/>
      <c r="K37" s="363"/>
      <c r="N37" s="267" t="s">
        <v>68</v>
      </c>
      <c r="O37" s="267" t="s">
        <v>59</v>
      </c>
      <c r="P37" s="267" t="s">
        <v>51</v>
      </c>
      <c r="Q37" s="267" t="s">
        <v>69</v>
      </c>
    </row>
    <row r="38" spans="1:18" x14ac:dyDescent="0.2">
      <c r="A38" s="214" t="s">
        <v>2</v>
      </c>
      <c r="B38" s="232">
        <v>1</v>
      </c>
      <c r="C38" s="306">
        <v>2</v>
      </c>
      <c r="D38" s="233">
        <v>3</v>
      </c>
      <c r="E38" s="293">
        <v>4</v>
      </c>
      <c r="F38" s="314">
        <v>5</v>
      </c>
      <c r="G38" s="315">
        <v>6</v>
      </c>
      <c r="H38" s="269" t="s">
        <v>0</v>
      </c>
      <c r="I38" s="229"/>
      <c r="J38" s="275"/>
      <c r="K38" s="361"/>
      <c r="N38" s="267">
        <v>1</v>
      </c>
      <c r="O38" s="267">
        <v>350</v>
      </c>
      <c r="P38" s="267">
        <v>341</v>
      </c>
      <c r="Q38" s="267">
        <v>40</v>
      </c>
    </row>
    <row r="39" spans="1:18" x14ac:dyDescent="0.2">
      <c r="A39" s="276" t="s">
        <v>3</v>
      </c>
      <c r="B39" s="235">
        <v>390</v>
      </c>
      <c r="C39" s="236">
        <v>390</v>
      </c>
      <c r="D39" s="236">
        <v>390</v>
      </c>
      <c r="E39" s="236">
        <v>390</v>
      </c>
      <c r="F39" s="236">
        <v>390</v>
      </c>
      <c r="G39" s="237">
        <v>390</v>
      </c>
      <c r="H39" s="277">
        <v>390</v>
      </c>
      <c r="I39" s="278"/>
      <c r="J39" s="275"/>
      <c r="K39" s="361"/>
      <c r="N39" s="267">
        <v>2</v>
      </c>
      <c r="O39" s="267" t="s">
        <v>70</v>
      </c>
      <c r="P39" s="267">
        <v>549</v>
      </c>
      <c r="Q39" s="267">
        <v>39.5</v>
      </c>
      <c r="R39" s="200">
        <v>39.5</v>
      </c>
    </row>
    <row r="40" spans="1:18" x14ac:dyDescent="0.2">
      <c r="A40" s="279" t="s">
        <v>6</v>
      </c>
      <c r="B40" s="239">
        <v>421</v>
      </c>
      <c r="C40" s="240">
        <v>445</v>
      </c>
      <c r="D40" s="240">
        <v>442</v>
      </c>
      <c r="E40" s="240">
        <v>440</v>
      </c>
      <c r="F40" s="280">
        <v>450</v>
      </c>
      <c r="G40" s="241">
        <v>459</v>
      </c>
      <c r="H40" s="318">
        <v>442</v>
      </c>
      <c r="I40" s="321"/>
      <c r="J40" s="275"/>
      <c r="K40" s="361"/>
      <c r="N40" s="267">
        <v>3</v>
      </c>
      <c r="O40" s="267" t="s">
        <v>71</v>
      </c>
      <c r="P40" s="267">
        <v>755</v>
      </c>
      <c r="Q40" s="267">
        <v>39</v>
      </c>
      <c r="R40" s="200">
        <v>39</v>
      </c>
    </row>
    <row r="41" spans="1:18" x14ac:dyDescent="0.2">
      <c r="A41" s="214" t="s">
        <v>7</v>
      </c>
      <c r="B41" s="242">
        <v>59.3</v>
      </c>
      <c r="C41" s="243">
        <v>57.8</v>
      </c>
      <c r="D41" s="243">
        <v>57.7</v>
      </c>
      <c r="E41" s="243">
        <v>71.2</v>
      </c>
      <c r="F41" s="281">
        <v>69.400000000000006</v>
      </c>
      <c r="G41" s="244">
        <v>70.7</v>
      </c>
      <c r="H41" s="282">
        <v>63.4</v>
      </c>
      <c r="I41" s="322"/>
      <c r="J41" s="275"/>
      <c r="K41" s="363"/>
      <c r="N41" s="267">
        <v>4</v>
      </c>
      <c r="O41" s="267" t="s">
        <v>72</v>
      </c>
      <c r="P41" s="267">
        <v>420</v>
      </c>
      <c r="Q41" s="267">
        <v>38</v>
      </c>
    </row>
    <row r="42" spans="1:18" x14ac:dyDescent="0.2">
      <c r="A42" s="214" t="s">
        <v>8</v>
      </c>
      <c r="B42" s="246">
        <v>0.11</v>
      </c>
      <c r="C42" s="247">
        <v>0.115</v>
      </c>
      <c r="D42" s="247">
        <v>0.115</v>
      </c>
      <c r="E42" s="247">
        <v>8.5000000000000006E-2</v>
      </c>
      <c r="F42" s="283">
        <v>8.8999999999999996E-2</v>
      </c>
      <c r="G42" s="248">
        <v>0.104</v>
      </c>
      <c r="H42" s="284">
        <v>0.106</v>
      </c>
      <c r="I42" s="285"/>
      <c r="J42" s="362"/>
      <c r="K42" s="363"/>
      <c r="N42" s="267">
        <v>4</v>
      </c>
      <c r="O42" s="267" t="s">
        <v>72</v>
      </c>
      <c r="P42" s="267">
        <v>421</v>
      </c>
      <c r="Q42" s="267">
        <v>38</v>
      </c>
    </row>
    <row r="43" spans="1:18" x14ac:dyDescent="0.2">
      <c r="A43" s="279" t="s">
        <v>1</v>
      </c>
      <c r="B43" s="250">
        <f t="shared" ref="B43:H43" si="6">B40/B39*100-100</f>
        <v>7.9487179487179418</v>
      </c>
      <c r="C43" s="251">
        <f t="shared" si="6"/>
        <v>14.102564102564102</v>
      </c>
      <c r="D43" s="251">
        <f t="shared" si="6"/>
        <v>13.333333333333329</v>
      </c>
      <c r="E43" s="251">
        <f t="shared" si="6"/>
        <v>12.820512820512818</v>
      </c>
      <c r="F43" s="251">
        <f t="shared" si="6"/>
        <v>15.384615384615373</v>
      </c>
      <c r="G43" s="252">
        <f t="shared" si="6"/>
        <v>17.692307692307693</v>
      </c>
      <c r="H43" s="316">
        <f t="shared" si="6"/>
        <v>13.333333333333329</v>
      </c>
      <c r="I43" s="321"/>
      <c r="J43" s="362"/>
      <c r="K43" s="363"/>
      <c r="N43" s="267">
        <v>5</v>
      </c>
      <c r="O43" s="267" t="s">
        <v>73</v>
      </c>
      <c r="P43" s="267">
        <v>667</v>
      </c>
      <c r="Q43" s="267">
        <v>37.5</v>
      </c>
    </row>
    <row r="44" spans="1:18" ht="13.5" thickBot="1" x14ac:dyDescent="0.25">
      <c r="A44" s="214" t="s">
        <v>27</v>
      </c>
      <c r="B44" s="254">
        <f>B40-B26</f>
        <v>116</v>
      </c>
      <c r="C44" s="255">
        <f t="shared" ref="C44:G44" si="7">C40-C26</f>
        <v>157</v>
      </c>
      <c r="D44" s="255">
        <f t="shared" si="7"/>
        <v>158</v>
      </c>
      <c r="E44" s="255">
        <f t="shared" si="7"/>
        <v>150</v>
      </c>
      <c r="F44" s="255">
        <f t="shared" si="7"/>
        <v>153</v>
      </c>
      <c r="G44" s="256">
        <f t="shared" si="7"/>
        <v>156</v>
      </c>
      <c r="H44" s="287">
        <f>H40-H26</f>
        <v>149</v>
      </c>
      <c r="I44" s="215"/>
      <c r="J44" s="362"/>
      <c r="K44" s="363"/>
      <c r="N44" s="267">
        <v>6</v>
      </c>
      <c r="O44" s="267">
        <v>490</v>
      </c>
      <c r="P44" s="267">
        <v>438</v>
      </c>
      <c r="Q44" s="267">
        <v>37</v>
      </c>
    </row>
    <row r="45" spans="1:18" x14ac:dyDescent="0.2">
      <c r="A45" s="288" t="s">
        <v>51</v>
      </c>
      <c r="B45" s="259">
        <v>536</v>
      </c>
      <c r="C45" s="260">
        <v>656</v>
      </c>
      <c r="D45" s="260">
        <v>788</v>
      </c>
      <c r="E45" s="260">
        <v>584</v>
      </c>
      <c r="F45" s="260">
        <v>620</v>
      </c>
      <c r="G45" s="261">
        <v>410</v>
      </c>
      <c r="H45" s="262">
        <f>SUM(B45:G45)</f>
        <v>3594</v>
      </c>
      <c r="I45" s="263" t="s">
        <v>56</v>
      </c>
      <c r="J45" s="289">
        <f>H31-H45</f>
        <v>10</v>
      </c>
      <c r="K45" s="264">
        <f>J45/H31</f>
        <v>2.7746947835738068E-3</v>
      </c>
    </row>
    <row r="46" spans="1:18" x14ac:dyDescent="0.2">
      <c r="A46" s="288" t="s">
        <v>28</v>
      </c>
      <c r="B46" s="218">
        <v>39</v>
      </c>
      <c r="C46" s="267">
        <v>38</v>
      </c>
      <c r="D46" s="267">
        <v>38</v>
      </c>
      <c r="E46" s="267">
        <v>37.5</v>
      </c>
      <c r="F46" s="267">
        <v>37.5</v>
      </c>
      <c r="G46" s="219">
        <v>37</v>
      </c>
      <c r="H46" s="222"/>
      <c r="I46" s="363" t="s">
        <v>57</v>
      </c>
      <c r="J46" s="363">
        <v>34.409999999999997</v>
      </c>
      <c r="K46" s="363"/>
    </row>
    <row r="47" spans="1:18" ht="13.5" thickBot="1" x14ac:dyDescent="0.25">
      <c r="A47" s="290" t="s">
        <v>26</v>
      </c>
      <c r="B47" s="352">
        <f>B46-B32</f>
        <v>4</v>
      </c>
      <c r="C47" s="353">
        <f>C46-C32</f>
        <v>3.5</v>
      </c>
      <c r="D47" s="353">
        <f t="shared" ref="D47:G47" si="8">D46-D32</f>
        <v>3.5</v>
      </c>
      <c r="E47" s="353">
        <f t="shared" si="8"/>
        <v>3.5</v>
      </c>
      <c r="F47" s="353">
        <f t="shared" si="8"/>
        <v>3.5</v>
      </c>
      <c r="G47" s="353">
        <f t="shared" si="8"/>
        <v>3.5</v>
      </c>
      <c r="H47" s="223"/>
      <c r="I47" s="363" t="s">
        <v>26</v>
      </c>
      <c r="J47" s="363">
        <f>J46-J32</f>
        <v>4.9299999999999962</v>
      </c>
      <c r="K47" s="363"/>
    </row>
    <row r="49" spans="1:12" ht="13.5" thickBot="1" x14ac:dyDescent="0.25">
      <c r="B49" s="418">
        <v>40</v>
      </c>
      <c r="C49" s="418">
        <v>39.5</v>
      </c>
      <c r="D49" s="418">
        <v>39</v>
      </c>
      <c r="E49" s="418">
        <v>38</v>
      </c>
      <c r="F49" s="418">
        <v>38</v>
      </c>
      <c r="G49" s="418">
        <v>37.5</v>
      </c>
      <c r="H49" s="418">
        <v>37</v>
      </c>
    </row>
    <row r="50" spans="1:12" ht="13.5" thickBot="1" x14ac:dyDescent="0.25">
      <c r="A50" s="270" t="s">
        <v>91</v>
      </c>
      <c r="B50" s="763" t="s">
        <v>50</v>
      </c>
      <c r="C50" s="762"/>
      <c r="D50" s="762"/>
      <c r="E50" s="762"/>
      <c r="F50" s="762"/>
      <c r="G50" s="762"/>
      <c r="H50" s="764"/>
      <c r="I50" s="291" t="s">
        <v>0</v>
      </c>
      <c r="J50" s="383"/>
      <c r="K50" s="383"/>
      <c r="L50" s="383"/>
    </row>
    <row r="51" spans="1:12" x14ac:dyDescent="0.2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2">
        <v>7</v>
      </c>
      <c r="I51" s="396">
        <v>357</v>
      </c>
      <c r="J51" s="213"/>
      <c r="K51" s="383"/>
      <c r="L51" s="383"/>
    </row>
    <row r="52" spans="1:12" x14ac:dyDescent="0.2">
      <c r="A52" s="231" t="s">
        <v>2</v>
      </c>
      <c r="B52" s="232">
        <v>1</v>
      </c>
      <c r="C52" s="306">
        <v>2</v>
      </c>
      <c r="D52" s="233">
        <v>3</v>
      </c>
      <c r="E52" s="293">
        <v>4</v>
      </c>
      <c r="F52" s="314">
        <v>5</v>
      </c>
      <c r="G52" s="315">
        <v>6</v>
      </c>
      <c r="H52" s="338">
        <v>7</v>
      </c>
      <c r="I52" s="397" t="s">
        <v>0</v>
      </c>
      <c r="J52" s="229"/>
      <c r="K52" s="275"/>
      <c r="L52" s="361"/>
    </row>
    <row r="53" spans="1:12" x14ac:dyDescent="0.2">
      <c r="A53" s="234" t="s">
        <v>3</v>
      </c>
      <c r="B53" s="235">
        <v>525</v>
      </c>
      <c r="C53" s="236">
        <v>525</v>
      </c>
      <c r="D53" s="236">
        <v>525</v>
      </c>
      <c r="E53" s="236">
        <v>525</v>
      </c>
      <c r="F53" s="236">
        <v>525</v>
      </c>
      <c r="G53" s="236">
        <v>525</v>
      </c>
      <c r="H53" s="237">
        <v>525</v>
      </c>
      <c r="I53" s="392">
        <v>525</v>
      </c>
      <c r="J53" s="278"/>
      <c r="K53" s="275"/>
      <c r="L53" s="361"/>
    </row>
    <row r="54" spans="1:12" x14ac:dyDescent="0.2">
      <c r="A54" s="238" t="s">
        <v>6</v>
      </c>
      <c r="B54" s="239">
        <v>538</v>
      </c>
      <c r="C54" s="240">
        <v>549</v>
      </c>
      <c r="D54" s="240">
        <v>558</v>
      </c>
      <c r="E54" s="240">
        <v>574</v>
      </c>
      <c r="F54" s="240">
        <v>582</v>
      </c>
      <c r="G54" s="240">
        <v>600</v>
      </c>
      <c r="H54" s="241">
        <v>630</v>
      </c>
      <c r="I54" s="398">
        <v>576</v>
      </c>
      <c r="J54" s="321"/>
      <c r="K54" s="275"/>
      <c r="L54" s="361"/>
    </row>
    <row r="55" spans="1:12" x14ac:dyDescent="0.2">
      <c r="A55" s="231" t="s">
        <v>7</v>
      </c>
      <c r="B55" s="242">
        <v>82.4</v>
      </c>
      <c r="C55" s="243">
        <v>92.6</v>
      </c>
      <c r="D55" s="243">
        <v>98.7</v>
      </c>
      <c r="E55" s="243">
        <v>92.9</v>
      </c>
      <c r="F55" s="243">
        <v>95.2</v>
      </c>
      <c r="G55" s="243">
        <v>97</v>
      </c>
      <c r="H55" s="244">
        <v>88.4</v>
      </c>
      <c r="I55" s="399">
        <v>84.6</v>
      </c>
      <c r="J55" s="322"/>
      <c r="K55" s="275"/>
      <c r="L55" s="383"/>
    </row>
    <row r="56" spans="1:12" x14ac:dyDescent="0.2">
      <c r="A56" s="231" t="s">
        <v>8</v>
      </c>
      <c r="B56" s="246">
        <v>0.1</v>
      </c>
      <c r="C56" s="247">
        <v>0.06</v>
      </c>
      <c r="D56" s="247">
        <v>4.1000000000000002E-2</v>
      </c>
      <c r="E56" s="247">
        <v>0.05</v>
      </c>
      <c r="F56" s="247">
        <v>5.2999999999999999E-2</v>
      </c>
      <c r="G56" s="247">
        <v>4.3999999999999997E-2</v>
      </c>
      <c r="H56" s="248">
        <v>6.3E-2</v>
      </c>
      <c r="I56" s="393">
        <v>7.4999999999999997E-2</v>
      </c>
      <c r="J56" s="285"/>
      <c r="K56" s="384"/>
      <c r="L56" s="383"/>
    </row>
    <row r="57" spans="1:12" x14ac:dyDescent="0.2">
      <c r="A57" s="238" t="s">
        <v>1</v>
      </c>
      <c r="B57" s="250">
        <f t="shared" ref="B57:I57" si="9">B54/B53*100-100</f>
        <v>2.4761904761904816</v>
      </c>
      <c r="C57" s="251">
        <f t="shared" si="9"/>
        <v>4.5714285714285836</v>
      </c>
      <c r="D57" s="251">
        <f t="shared" si="9"/>
        <v>6.2857142857142918</v>
      </c>
      <c r="E57" s="251">
        <f t="shared" si="9"/>
        <v>9.3333333333333286</v>
      </c>
      <c r="F57" s="251">
        <f t="shared" si="9"/>
        <v>10.857142857142861</v>
      </c>
      <c r="G57" s="251">
        <f t="shared" si="9"/>
        <v>14.285714285714278</v>
      </c>
      <c r="H57" s="251">
        <f t="shared" ref="H57" si="10">H54/H53*100-100</f>
        <v>20</v>
      </c>
      <c r="I57" s="400">
        <f t="shared" si="9"/>
        <v>9.7142857142857224</v>
      </c>
      <c r="J57" s="321"/>
      <c r="K57" s="384"/>
      <c r="L57" s="383"/>
    </row>
    <row r="58" spans="1:12" ht="13.5" thickBot="1" x14ac:dyDescent="0.25">
      <c r="A58" s="231" t="s">
        <v>27</v>
      </c>
      <c r="B58" s="254">
        <f>B54-B40</f>
        <v>117</v>
      </c>
      <c r="C58" s="255">
        <f t="shared" ref="C58:G58" si="11">C54-C40</f>
        <v>104</v>
      </c>
      <c r="D58" s="255">
        <f t="shared" si="11"/>
        <v>116</v>
      </c>
      <c r="E58" s="255">
        <f t="shared" si="11"/>
        <v>134</v>
      </c>
      <c r="F58" s="255">
        <f t="shared" si="11"/>
        <v>132</v>
      </c>
      <c r="G58" s="255">
        <f t="shared" si="11"/>
        <v>141</v>
      </c>
      <c r="H58" s="255">
        <f>H54-G40</f>
        <v>171</v>
      </c>
      <c r="I58" s="401">
        <f>I54-H40</f>
        <v>134</v>
      </c>
      <c r="J58" s="215"/>
      <c r="K58" s="384"/>
      <c r="L58" s="383"/>
    </row>
    <row r="59" spans="1:12" x14ac:dyDescent="0.2">
      <c r="A59" s="265" t="s">
        <v>51</v>
      </c>
      <c r="B59" s="259">
        <v>329</v>
      </c>
      <c r="C59" s="260">
        <v>548</v>
      </c>
      <c r="D59" s="260">
        <v>755</v>
      </c>
      <c r="E59" s="260">
        <v>420</v>
      </c>
      <c r="F59" s="260">
        <v>421</v>
      </c>
      <c r="G59" s="260">
        <v>667</v>
      </c>
      <c r="H59" s="261">
        <v>438</v>
      </c>
      <c r="I59" s="395">
        <f>SUM(B59:H59)</f>
        <v>3578</v>
      </c>
      <c r="J59" s="263" t="s">
        <v>56</v>
      </c>
      <c r="K59" s="289">
        <f>H45-I59</f>
        <v>16</v>
      </c>
      <c r="L59" s="264">
        <f>K59/H45</f>
        <v>4.4518642181413468E-3</v>
      </c>
    </row>
    <row r="60" spans="1:12" x14ac:dyDescent="0.2">
      <c r="A60" s="265" t="s">
        <v>28</v>
      </c>
      <c r="B60" s="218">
        <v>44.5</v>
      </c>
      <c r="C60" s="391">
        <v>44</v>
      </c>
      <c r="D60" s="391">
        <v>43</v>
      </c>
      <c r="E60" s="391">
        <v>42</v>
      </c>
      <c r="F60" s="391">
        <v>42</v>
      </c>
      <c r="G60" s="391">
        <v>41.5</v>
      </c>
      <c r="H60" s="391">
        <v>40.5</v>
      </c>
      <c r="I60" s="328"/>
      <c r="J60" s="383" t="s">
        <v>57</v>
      </c>
      <c r="K60" s="383">
        <v>38.54</v>
      </c>
      <c r="L60" s="383"/>
    </row>
    <row r="61" spans="1:12" ht="13.5" thickBot="1" x14ac:dyDescent="0.25">
      <c r="A61" s="266" t="s">
        <v>26</v>
      </c>
      <c r="B61" s="352">
        <f>B60-Q38</f>
        <v>4.5</v>
      </c>
      <c r="C61" s="353">
        <f>C60-Q39</f>
        <v>4.5</v>
      </c>
      <c r="D61" s="353">
        <f>D60-Q40</f>
        <v>4</v>
      </c>
      <c r="E61" s="353">
        <f>E60-Q41</f>
        <v>4</v>
      </c>
      <c r="F61" s="353">
        <f>F60-Q42</f>
        <v>4</v>
      </c>
      <c r="G61" s="353">
        <f>G60-Q43</f>
        <v>4</v>
      </c>
      <c r="H61" s="353">
        <f>H60-Q44</f>
        <v>3.5</v>
      </c>
      <c r="I61" s="402"/>
      <c r="J61" s="383" t="s">
        <v>26</v>
      </c>
      <c r="K61" s="383">
        <f>K60-J46</f>
        <v>4.1300000000000026</v>
      </c>
      <c r="L61" s="383"/>
    </row>
    <row r="62" spans="1:12" x14ac:dyDescent="0.2">
      <c r="D62" s="200">
        <v>43</v>
      </c>
      <c r="G62" s="200">
        <v>41.5</v>
      </c>
    </row>
    <row r="63" spans="1:12" ht="13.5" thickBot="1" x14ac:dyDescent="0.25"/>
    <row r="64" spans="1:12" ht="13.5" thickBot="1" x14ac:dyDescent="0.25">
      <c r="A64" s="270" t="s">
        <v>92</v>
      </c>
      <c r="B64" s="763" t="s">
        <v>50</v>
      </c>
      <c r="C64" s="762"/>
      <c r="D64" s="762"/>
      <c r="E64" s="762"/>
      <c r="F64" s="762"/>
      <c r="G64" s="762"/>
      <c r="H64" s="764"/>
      <c r="I64" s="291" t="s">
        <v>0</v>
      </c>
      <c r="J64" s="423"/>
      <c r="K64" s="423"/>
      <c r="L64" s="423"/>
    </row>
    <row r="65" spans="1:14" x14ac:dyDescent="0.2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2">
        <v>7</v>
      </c>
      <c r="I65" s="396">
        <v>267</v>
      </c>
      <c r="J65" s="213"/>
      <c r="K65" s="423"/>
      <c r="L65" s="423"/>
    </row>
    <row r="66" spans="1:14" x14ac:dyDescent="0.2">
      <c r="A66" s="231" t="s">
        <v>2</v>
      </c>
      <c r="B66" s="232">
        <v>1</v>
      </c>
      <c r="C66" s="306">
        <v>2</v>
      </c>
      <c r="D66" s="233">
        <v>3</v>
      </c>
      <c r="E66" s="293">
        <v>4</v>
      </c>
      <c r="F66" s="314">
        <v>5</v>
      </c>
      <c r="G66" s="315">
        <v>6</v>
      </c>
      <c r="H66" s="338">
        <v>7</v>
      </c>
      <c r="I66" s="397" t="s">
        <v>0</v>
      </c>
      <c r="J66" s="229"/>
      <c r="K66" s="275"/>
      <c r="L66" s="361"/>
    </row>
    <row r="67" spans="1:14" x14ac:dyDescent="0.2">
      <c r="A67" s="234" t="s">
        <v>3</v>
      </c>
      <c r="B67" s="235">
        <v>650</v>
      </c>
      <c r="C67" s="236">
        <v>650</v>
      </c>
      <c r="D67" s="236">
        <v>650</v>
      </c>
      <c r="E67" s="236">
        <v>650</v>
      </c>
      <c r="F67" s="236">
        <v>650</v>
      </c>
      <c r="G67" s="236">
        <v>650</v>
      </c>
      <c r="H67" s="237">
        <v>650</v>
      </c>
      <c r="I67" s="392">
        <v>650</v>
      </c>
      <c r="J67" s="278"/>
      <c r="K67" s="275"/>
      <c r="L67" s="361"/>
    </row>
    <row r="68" spans="1:14" x14ac:dyDescent="0.2">
      <c r="A68" s="238" t="s">
        <v>6</v>
      </c>
      <c r="B68" s="239">
        <v>622</v>
      </c>
      <c r="C68" s="240">
        <v>655</v>
      </c>
      <c r="D68" s="240">
        <v>668</v>
      </c>
      <c r="E68" s="240">
        <v>674</v>
      </c>
      <c r="F68" s="240">
        <v>681</v>
      </c>
      <c r="G68" s="240">
        <v>692</v>
      </c>
      <c r="H68" s="241">
        <v>710</v>
      </c>
      <c r="I68" s="398">
        <v>674</v>
      </c>
      <c r="J68" s="321"/>
      <c r="K68" s="275"/>
      <c r="L68" s="361"/>
    </row>
    <row r="69" spans="1:14" x14ac:dyDescent="0.2">
      <c r="A69" s="231" t="s">
        <v>7</v>
      </c>
      <c r="B69" s="439">
        <v>62.5</v>
      </c>
      <c r="C69" s="243">
        <v>85.4</v>
      </c>
      <c r="D69" s="243">
        <v>96.4</v>
      </c>
      <c r="E69" s="243">
        <v>87.1</v>
      </c>
      <c r="F69" s="243">
        <v>100</v>
      </c>
      <c r="G69" s="243">
        <v>90</v>
      </c>
      <c r="H69" s="244">
        <v>82.4</v>
      </c>
      <c r="I69" s="399">
        <v>84.6</v>
      </c>
      <c r="J69" s="440" t="s">
        <v>97</v>
      </c>
      <c r="K69" s="275"/>
      <c r="L69" s="423"/>
    </row>
    <row r="70" spans="1:14" x14ac:dyDescent="0.2">
      <c r="A70" s="231" t="s">
        <v>8</v>
      </c>
      <c r="B70" s="246">
        <v>0.108</v>
      </c>
      <c r="C70" s="247">
        <v>6.6000000000000003E-2</v>
      </c>
      <c r="D70" s="247">
        <v>4.7E-2</v>
      </c>
      <c r="E70" s="247">
        <v>5.8000000000000003E-2</v>
      </c>
      <c r="F70" s="247">
        <v>5.1999999999999998E-2</v>
      </c>
      <c r="G70" s="247">
        <v>6.8000000000000005E-2</v>
      </c>
      <c r="H70" s="248">
        <v>7.3999999999999996E-2</v>
      </c>
      <c r="I70" s="393">
        <v>7.3999999999999996E-2</v>
      </c>
      <c r="J70" s="285"/>
      <c r="K70" s="424"/>
      <c r="L70" s="423"/>
    </row>
    <row r="71" spans="1:14" x14ac:dyDescent="0.2">
      <c r="A71" s="238" t="s">
        <v>1</v>
      </c>
      <c r="B71" s="250">
        <f t="shared" ref="B71:I71" si="12">B68/B67*100-100</f>
        <v>-4.3076923076923066</v>
      </c>
      <c r="C71" s="251">
        <f t="shared" si="12"/>
        <v>0.7692307692307736</v>
      </c>
      <c r="D71" s="251">
        <f t="shared" si="12"/>
        <v>2.7692307692307736</v>
      </c>
      <c r="E71" s="251">
        <f t="shared" si="12"/>
        <v>3.6923076923076792</v>
      </c>
      <c r="F71" s="251">
        <f t="shared" si="12"/>
        <v>4.7692307692307736</v>
      </c>
      <c r="G71" s="251">
        <f t="shared" si="12"/>
        <v>6.4615384615384528</v>
      </c>
      <c r="H71" s="251">
        <f t="shared" si="12"/>
        <v>9.2307692307692264</v>
      </c>
      <c r="I71" s="400">
        <f t="shared" si="12"/>
        <v>3.6923076923076792</v>
      </c>
      <c r="J71" s="321"/>
      <c r="K71" s="424"/>
      <c r="L71" s="423"/>
    </row>
    <row r="72" spans="1:14" ht="13.5" thickBot="1" x14ac:dyDescent="0.25">
      <c r="A72" s="231" t="s">
        <v>27</v>
      </c>
      <c r="B72" s="254">
        <f>B68-B54</f>
        <v>84</v>
      </c>
      <c r="C72" s="255">
        <f t="shared" ref="C72:G72" si="13">C68-C54</f>
        <v>106</v>
      </c>
      <c r="D72" s="255">
        <f t="shared" si="13"/>
        <v>110</v>
      </c>
      <c r="E72" s="255">
        <f t="shared" si="13"/>
        <v>100</v>
      </c>
      <c r="F72" s="255">
        <f t="shared" si="13"/>
        <v>99</v>
      </c>
      <c r="G72" s="255">
        <f t="shared" si="13"/>
        <v>92</v>
      </c>
      <c r="H72" s="255">
        <f>H68-G54</f>
        <v>110</v>
      </c>
      <c r="I72" s="401">
        <f>I68-I54</f>
        <v>98</v>
      </c>
      <c r="J72" s="215"/>
      <c r="K72" s="424"/>
      <c r="L72" s="423"/>
    </row>
    <row r="73" spans="1:14" x14ac:dyDescent="0.2">
      <c r="A73" s="265" t="s">
        <v>51</v>
      </c>
      <c r="B73" s="259">
        <v>327</v>
      </c>
      <c r="C73" s="260">
        <v>548</v>
      </c>
      <c r="D73" s="260">
        <v>755</v>
      </c>
      <c r="E73" s="260">
        <v>420</v>
      </c>
      <c r="F73" s="260">
        <v>421</v>
      </c>
      <c r="G73" s="260">
        <v>665</v>
      </c>
      <c r="H73" s="261">
        <v>438</v>
      </c>
      <c r="I73" s="395">
        <f>SUM(B73:H73)</f>
        <v>3574</v>
      </c>
      <c r="J73" s="263" t="s">
        <v>56</v>
      </c>
      <c r="K73" s="289">
        <f>I59-I73</f>
        <v>4</v>
      </c>
      <c r="L73" s="264">
        <f>K73/I59</f>
        <v>1.1179429849077697E-3</v>
      </c>
    </row>
    <row r="74" spans="1:14" x14ac:dyDescent="0.2">
      <c r="A74" s="265" t="s">
        <v>28</v>
      </c>
      <c r="B74" s="218">
        <v>49</v>
      </c>
      <c r="C74" s="430">
        <v>48</v>
      </c>
      <c r="D74" s="430">
        <v>47</v>
      </c>
      <c r="E74" s="430">
        <v>46</v>
      </c>
      <c r="F74" s="430">
        <v>46</v>
      </c>
      <c r="G74" s="430">
        <v>45.5</v>
      </c>
      <c r="H74" s="219">
        <v>44.5</v>
      </c>
      <c r="I74" s="328"/>
      <c r="J74" s="423" t="s">
        <v>57</v>
      </c>
      <c r="K74" s="423">
        <v>42.53</v>
      </c>
      <c r="L74" s="423"/>
    </row>
    <row r="75" spans="1:14" ht="13.5" thickBot="1" x14ac:dyDescent="0.25">
      <c r="A75" s="266" t="s">
        <v>26</v>
      </c>
      <c r="B75" s="352">
        <f>B74-B60</f>
        <v>4.5</v>
      </c>
      <c r="C75" s="353">
        <f t="shared" ref="C75:H75" si="14">C74-C60</f>
        <v>4</v>
      </c>
      <c r="D75" s="353">
        <f t="shared" si="14"/>
        <v>4</v>
      </c>
      <c r="E75" s="353">
        <f t="shared" si="14"/>
        <v>4</v>
      </c>
      <c r="F75" s="353">
        <f t="shared" si="14"/>
        <v>4</v>
      </c>
      <c r="G75" s="353">
        <f t="shared" si="14"/>
        <v>4</v>
      </c>
      <c r="H75" s="354">
        <f t="shared" si="14"/>
        <v>4</v>
      </c>
      <c r="I75" s="402"/>
      <c r="J75" s="423" t="s">
        <v>26</v>
      </c>
      <c r="K75" s="423">
        <f>K74-K60</f>
        <v>3.990000000000002</v>
      </c>
      <c r="L75" s="423"/>
    </row>
    <row r="76" spans="1:14" x14ac:dyDescent="0.2">
      <c r="F76" s="200">
        <v>46</v>
      </c>
      <c r="G76" s="200">
        <v>45.5</v>
      </c>
      <c r="H76" s="200">
        <v>44.5</v>
      </c>
    </row>
    <row r="77" spans="1:14" ht="13.5" thickBot="1" x14ac:dyDescent="0.25">
      <c r="C77" s="431"/>
      <c r="D77" s="431"/>
      <c r="E77" s="431"/>
      <c r="F77" s="431"/>
      <c r="G77" s="431"/>
      <c r="H77" s="431"/>
    </row>
    <row r="78" spans="1:14" ht="13.5" thickBot="1" x14ac:dyDescent="0.25">
      <c r="A78" s="270" t="s">
        <v>98</v>
      </c>
      <c r="B78" s="763" t="s">
        <v>50</v>
      </c>
      <c r="C78" s="762"/>
      <c r="D78" s="762"/>
      <c r="E78" s="762"/>
      <c r="F78" s="762"/>
      <c r="G78" s="762"/>
      <c r="H78" s="764"/>
      <c r="I78" s="291" t="s">
        <v>0</v>
      </c>
      <c r="J78" s="433"/>
      <c r="K78" s="433"/>
      <c r="L78" s="433"/>
    </row>
    <row r="79" spans="1:14" x14ac:dyDescent="0.2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2">
        <v>7</v>
      </c>
      <c r="I79" s="396">
        <v>261</v>
      </c>
      <c r="J79" s="213"/>
      <c r="K79" s="433"/>
      <c r="L79" s="433"/>
    </row>
    <row r="80" spans="1:14" x14ac:dyDescent="0.2">
      <c r="A80" s="231" t="s">
        <v>2</v>
      </c>
      <c r="B80" s="232">
        <v>1</v>
      </c>
      <c r="C80" s="306">
        <v>2</v>
      </c>
      <c r="D80" s="233">
        <v>3</v>
      </c>
      <c r="E80" s="293">
        <v>4</v>
      </c>
      <c r="F80" s="314">
        <v>5</v>
      </c>
      <c r="G80" s="315">
        <v>6</v>
      </c>
      <c r="H80" s="338">
        <v>7</v>
      </c>
      <c r="I80" s="397" t="s">
        <v>0</v>
      </c>
      <c r="J80" s="229"/>
      <c r="K80" s="447"/>
      <c r="L80" s="447"/>
      <c r="M80" s="447"/>
      <c r="N80" s="447"/>
    </row>
    <row r="81" spans="1:14" x14ac:dyDescent="0.2">
      <c r="A81" s="234" t="s">
        <v>3</v>
      </c>
      <c r="B81" s="235">
        <v>765</v>
      </c>
      <c r="C81" s="236">
        <v>765</v>
      </c>
      <c r="D81" s="236">
        <v>765</v>
      </c>
      <c r="E81" s="236">
        <v>765</v>
      </c>
      <c r="F81" s="236">
        <v>765</v>
      </c>
      <c r="G81" s="236">
        <v>765</v>
      </c>
      <c r="H81" s="237">
        <v>765</v>
      </c>
      <c r="I81" s="392">
        <v>765</v>
      </c>
      <c r="J81" s="278"/>
      <c r="K81" s="785" t="s">
        <v>100</v>
      </c>
      <c r="L81" s="785"/>
      <c r="M81" s="785"/>
      <c r="N81" s="785"/>
    </row>
    <row r="82" spans="1:14" x14ac:dyDescent="0.2">
      <c r="A82" s="238" t="s">
        <v>6</v>
      </c>
      <c r="B82" s="239">
        <v>747</v>
      </c>
      <c r="C82" s="240">
        <v>771</v>
      </c>
      <c r="D82" s="240">
        <v>765</v>
      </c>
      <c r="E82" s="240">
        <v>790</v>
      </c>
      <c r="F82" s="240">
        <v>783</v>
      </c>
      <c r="G82" s="240">
        <v>800</v>
      </c>
      <c r="H82" s="241">
        <v>803</v>
      </c>
      <c r="I82" s="398">
        <v>780</v>
      </c>
      <c r="J82" s="321"/>
      <c r="K82" s="785"/>
      <c r="L82" s="785"/>
      <c r="M82" s="785"/>
      <c r="N82" s="785"/>
    </row>
    <row r="83" spans="1:14" x14ac:dyDescent="0.2">
      <c r="A83" s="231" t="s">
        <v>7</v>
      </c>
      <c r="B83" s="367">
        <v>83.3</v>
      </c>
      <c r="C83" s="368">
        <v>87.8</v>
      </c>
      <c r="D83" s="368">
        <v>79.599999999999994</v>
      </c>
      <c r="E83" s="368">
        <v>84.4</v>
      </c>
      <c r="F83" s="368">
        <v>84.4</v>
      </c>
      <c r="G83" s="368">
        <v>84.4</v>
      </c>
      <c r="H83" s="370">
        <v>81.8</v>
      </c>
      <c r="I83" s="444">
        <v>79.3</v>
      </c>
      <c r="J83" s="443"/>
      <c r="K83" s="785"/>
      <c r="L83" s="785"/>
      <c r="M83" s="785"/>
      <c r="N83" s="785"/>
    </row>
    <row r="84" spans="1:14" x14ac:dyDescent="0.2">
      <c r="A84" s="231" t="s">
        <v>8</v>
      </c>
      <c r="B84" s="246">
        <v>7.5999999999999998E-2</v>
      </c>
      <c r="C84" s="247">
        <v>8.1000000000000003E-2</v>
      </c>
      <c r="D84" s="247">
        <v>7.8E-2</v>
      </c>
      <c r="E84" s="247">
        <v>8.7999999999999995E-2</v>
      </c>
      <c r="F84" s="247">
        <v>0.08</v>
      </c>
      <c r="G84" s="247">
        <v>6.9000000000000006E-2</v>
      </c>
      <c r="H84" s="248">
        <v>7.0000000000000007E-2</v>
      </c>
      <c r="I84" s="393">
        <v>0.08</v>
      </c>
      <c r="J84" s="285"/>
      <c r="K84" s="434"/>
      <c r="L84" s="433"/>
    </row>
    <row r="85" spans="1:14" x14ac:dyDescent="0.2">
      <c r="A85" s="238" t="s">
        <v>1</v>
      </c>
      <c r="B85" s="250">
        <f t="shared" ref="B85:I85" si="15">B82/B81*100-100</f>
        <v>-2.3529411764705941</v>
      </c>
      <c r="C85" s="251">
        <f t="shared" si="15"/>
        <v>0.78431372549019329</v>
      </c>
      <c r="D85" s="251">
        <f t="shared" si="15"/>
        <v>0</v>
      </c>
      <c r="E85" s="251">
        <f t="shared" si="15"/>
        <v>3.2679738562091671</v>
      </c>
      <c r="F85" s="251">
        <f t="shared" si="15"/>
        <v>2.3529411764705799</v>
      </c>
      <c r="G85" s="251">
        <f t="shared" si="15"/>
        <v>4.5751633986928226</v>
      </c>
      <c r="H85" s="251">
        <f t="shared" si="15"/>
        <v>4.9673202614379193</v>
      </c>
      <c r="I85" s="400">
        <f t="shared" si="15"/>
        <v>1.9607843137254832</v>
      </c>
      <c r="J85" s="321"/>
      <c r="K85" s="434"/>
      <c r="L85" s="433"/>
    </row>
    <row r="86" spans="1:14" ht="13.5" thickBot="1" x14ac:dyDescent="0.25">
      <c r="A86" s="231" t="s">
        <v>27</v>
      </c>
      <c r="B86" s="254">
        <f>B82-B68</f>
        <v>125</v>
      </c>
      <c r="C86" s="255">
        <f t="shared" ref="C86:G86" si="16">C82-C68</f>
        <v>116</v>
      </c>
      <c r="D86" s="255">
        <f t="shared" si="16"/>
        <v>97</v>
      </c>
      <c r="E86" s="255">
        <f t="shared" si="16"/>
        <v>116</v>
      </c>
      <c r="F86" s="255">
        <f t="shared" si="16"/>
        <v>102</v>
      </c>
      <c r="G86" s="255">
        <f t="shared" si="16"/>
        <v>108</v>
      </c>
      <c r="H86" s="255">
        <f>H82-G68</f>
        <v>111</v>
      </c>
      <c r="I86" s="401">
        <f>I82-I68</f>
        <v>106</v>
      </c>
      <c r="J86" s="215"/>
      <c r="K86" s="434"/>
      <c r="L86" s="433"/>
    </row>
    <row r="87" spans="1:14" x14ac:dyDescent="0.2">
      <c r="A87" s="265" t="s">
        <v>51</v>
      </c>
      <c r="B87" s="259">
        <v>326</v>
      </c>
      <c r="C87" s="260">
        <v>548</v>
      </c>
      <c r="D87" s="260">
        <v>755</v>
      </c>
      <c r="E87" s="260">
        <v>420</v>
      </c>
      <c r="F87" s="260">
        <v>421</v>
      </c>
      <c r="G87" s="260">
        <v>638</v>
      </c>
      <c r="H87" s="261">
        <v>438</v>
      </c>
      <c r="I87" s="395">
        <f>SUM(B87:H87)</f>
        <v>3546</v>
      </c>
      <c r="J87" s="263" t="s">
        <v>56</v>
      </c>
      <c r="K87" s="289">
        <f>I73-I87</f>
        <v>28</v>
      </c>
      <c r="L87" s="264">
        <f>K87/I73</f>
        <v>7.8343592613318407E-3</v>
      </c>
    </row>
    <row r="88" spans="1:14" x14ac:dyDescent="0.2">
      <c r="A88" s="265" t="s">
        <v>28</v>
      </c>
      <c r="B88" s="218">
        <v>52</v>
      </c>
      <c r="C88" s="436">
        <v>51</v>
      </c>
      <c r="D88" s="436">
        <v>50</v>
      </c>
      <c r="E88" s="436">
        <v>48.5</v>
      </c>
      <c r="F88" s="436">
        <v>49</v>
      </c>
      <c r="G88" s="436">
        <v>48.5</v>
      </c>
      <c r="H88" s="219">
        <v>47.5</v>
      </c>
      <c r="I88" s="328"/>
      <c r="J88" s="433" t="s">
        <v>57</v>
      </c>
      <c r="K88" s="433">
        <v>46.76</v>
      </c>
      <c r="L88" s="433"/>
    </row>
    <row r="89" spans="1:14" ht="13.5" thickBot="1" x14ac:dyDescent="0.25">
      <c r="A89" s="266" t="s">
        <v>26</v>
      </c>
      <c r="B89" s="352">
        <f>B88-B74</f>
        <v>3</v>
      </c>
      <c r="C89" s="353">
        <f t="shared" ref="C89:G89" si="17">C88-C74</f>
        <v>3</v>
      </c>
      <c r="D89" s="353">
        <f t="shared" si="17"/>
        <v>3</v>
      </c>
      <c r="E89" s="353">
        <f t="shared" si="17"/>
        <v>2.5</v>
      </c>
      <c r="F89" s="353">
        <f t="shared" si="17"/>
        <v>3</v>
      </c>
      <c r="G89" s="353">
        <f t="shared" si="17"/>
        <v>3</v>
      </c>
      <c r="H89" s="354">
        <f>H88-H74</f>
        <v>3</v>
      </c>
      <c r="I89" s="402"/>
      <c r="J89" s="433" t="s">
        <v>26</v>
      </c>
      <c r="K89" s="433">
        <f>K88-K74</f>
        <v>4.2299999999999969</v>
      </c>
      <c r="L89" s="433"/>
    </row>
    <row r="91" spans="1:14" ht="13.5" thickBot="1" x14ac:dyDescent="0.25"/>
    <row r="92" spans="1:14" ht="13.5" thickBot="1" x14ac:dyDescent="0.25">
      <c r="A92" s="270" t="s">
        <v>102</v>
      </c>
      <c r="B92" s="763" t="s">
        <v>50</v>
      </c>
      <c r="C92" s="762"/>
      <c r="D92" s="762"/>
      <c r="E92" s="762"/>
      <c r="F92" s="762"/>
      <c r="G92" s="762"/>
      <c r="H92" s="764"/>
      <c r="I92" s="291" t="s">
        <v>0</v>
      </c>
      <c r="J92" s="448"/>
      <c r="K92" s="448"/>
      <c r="L92" s="448"/>
      <c r="M92" s="448"/>
      <c r="N92" s="448"/>
    </row>
    <row r="93" spans="1:14" x14ac:dyDescent="0.2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2">
        <v>7</v>
      </c>
      <c r="I93" s="396">
        <v>268</v>
      </c>
      <c r="J93" s="213"/>
      <c r="K93" s="448"/>
      <c r="L93" s="448"/>
      <c r="M93" s="448"/>
      <c r="N93" s="448"/>
    </row>
    <row r="94" spans="1:14" x14ac:dyDescent="0.2">
      <c r="A94" s="231" t="s">
        <v>2</v>
      </c>
      <c r="B94" s="232">
        <v>1</v>
      </c>
      <c r="C94" s="306">
        <v>2</v>
      </c>
      <c r="D94" s="233">
        <v>3</v>
      </c>
      <c r="E94" s="293">
        <v>4</v>
      </c>
      <c r="F94" s="314">
        <v>5</v>
      </c>
      <c r="G94" s="315">
        <v>6</v>
      </c>
      <c r="H94" s="338">
        <v>7</v>
      </c>
      <c r="I94" s="397" t="s">
        <v>0</v>
      </c>
      <c r="J94" s="229"/>
      <c r="K94" s="447"/>
      <c r="L94" s="447"/>
      <c r="M94" s="447"/>
      <c r="N94" s="447"/>
    </row>
    <row r="95" spans="1:14" x14ac:dyDescent="0.2">
      <c r="A95" s="234" t="s">
        <v>3</v>
      </c>
      <c r="B95" s="235">
        <v>880</v>
      </c>
      <c r="C95" s="236">
        <v>880</v>
      </c>
      <c r="D95" s="236">
        <v>880</v>
      </c>
      <c r="E95" s="236">
        <v>880</v>
      </c>
      <c r="F95" s="236">
        <v>880</v>
      </c>
      <c r="G95" s="236">
        <v>880</v>
      </c>
      <c r="H95" s="237">
        <v>880</v>
      </c>
      <c r="I95" s="392">
        <v>880</v>
      </c>
      <c r="J95" s="278"/>
      <c r="K95" s="453"/>
      <c r="L95" s="453"/>
      <c r="M95" s="453"/>
      <c r="N95" s="453"/>
    </row>
    <row r="96" spans="1:14" x14ac:dyDescent="0.2">
      <c r="A96" s="238" t="s">
        <v>6</v>
      </c>
      <c r="B96" s="239">
        <v>875</v>
      </c>
      <c r="C96" s="240">
        <v>880</v>
      </c>
      <c r="D96" s="240">
        <v>883</v>
      </c>
      <c r="E96" s="240">
        <v>873</v>
      </c>
      <c r="F96" s="240">
        <v>894</v>
      </c>
      <c r="G96" s="240">
        <v>875</v>
      </c>
      <c r="H96" s="241">
        <v>886</v>
      </c>
      <c r="I96" s="398">
        <v>881</v>
      </c>
      <c r="J96" s="321"/>
      <c r="K96" s="453"/>
      <c r="L96" s="453"/>
      <c r="M96" s="453"/>
      <c r="N96" s="453"/>
    </row>
    <row r="97" spans="1:14" x14ac:dyDescent="0.2">
      <c r="A97" s="231" t="s">
        <v>7</v>
      </c>
      <c r="B97" s="367">
        <v>83.3</v>
      </c>
      <c r="C97" s="368">
        <v>87.8</v>
      </c>
      <c r="D97" s="368">
        <v>86</v>
      </c>
      <c r="E97" s="368">
        <v>87.5</v>
      </c>
      <c r="F97" s="368">
        <v>100</v>
      </c>
      <c r="G97" s="368">
        <v>93.8</v>
      </c>
      <c r="H97" s="370">
        <v>87.9</v>
      </c>
      <c r="I97" s="444">
        <v>88.8</v>
      </c>
      <c r="J97" s="443"/>
      <c r="K97" s="453"/>
      <c r="L97" s="453"/>
      <c r="M97" s="453"/>
      <c r="N97" s="453"/>
    </row>
    <row r="98" spans="1:14" x14ac:dyDescent="0.2">
      <c r="A98" s="231" t="s">
        <v>8</v>
      </c>
      <c r="B98" s="246">
        <v>9.0999999999999998E-2</v>
      </c>
      <c r="C98" s="247">
        <v>6.7000000000000004E-2</v>
      </c>
      <c r="D98" s="247">
        <v>6.9000000000000006E-2</v>
      </c>
      <c r="E98" s="247">
        <v>6.6000000000000003E-2</v>
      </c>
      <c r="F98" s="247">
        <v>5.6000000000000001E-2</v>
      </c>
      <c r="G98" s="247">
        <v>6.2E-2</v>
      </c>
      <c r="H98" s="248">
        <v>6.8000000000000005E-2</v>
      </c>
      <c r="I98" s="393">
        <v>6.7000000000000004E-2</v>
      </c>
      <c r="J98" s="285"/>
      <c r="K98" s="449"/>
      <c r="L98" s="448"/>
      <c r="M98" s="448"/>
      <c r="N98" s="448"/>
    </row>
    <row r="99" spans="1:14" x14ac:dyDescent="0.2">
      <c r="A99" s="238" t="s">
        <v>1</v>
      </c>
      <c r="B99" s="250">
        <f t="shared" ref="B99:I99" si="18">B96/B95*100-100</f>
        <v>-0.56818181818182723</v>
      </c>
      <c r="C99" s="251">
        <f t="shared" si="18"/>
        <v>0</v>
      </c>
      <c r="D99" s="251">
        <f t="shared" si="18"/>
        <v>0.34090909090909349</v>
      </c>
      <c r="E99" s="251">
        <f t="shared" si="18"/>
        <v>-0.79545454545454675</v>
      </c>
      <c r="F99" s="251">
        <f t="shared" si="18"/>
        <v>1.5909090909090935</v>
      </c>
      <c r="G99" s="251">
        <f t="shared" si="18"/>
        <v>-0.56818181818182723</v>
      </c>
      <c r="H99" s="251">
        <f t="shared" si="18"/>
        <v>0.68181818181818699</v>
      </c>
      <c r="I99" s="400">
        <f t="shared" si="18"/>
        <v>0.11363636363637397</v>
      </c>
      <c r="J99" s="321"/>
      <c r="K99" s="449"/>
      <c r="L99" s="448"/>
      <c r="M99" s="448"/>
      <c r="N99" s="448"/>
    </row>
    <row r="100" spans="1:14" ht="13.5" thickBot="1" x14ac:dyDescent="0.25">
      <c r="A100" s="231" t="s">
        <v>27</v>
      </c>
      <c r="B100" s="254">
        <f>B96-B82</f>
        <v>128</v>
      </c>
      <c r="C100" s="255">
        <f t="shared" ref="C100:G100" si="19">C96-C82</f>
        <v>109</v>
      </c>
      <c r="D100" s="255">
        <f t="shared" si="19"/>
        <v>118</v>
      </c>
      <c r="E100" s="255">
        <f t="shared" si="19"/>
        <v>83</v>
      </c>
      <c r="F100" s="255">
        <f t="shared" si="19"/>
        <v>111</v>
      </c>
      <c r="G100" s="255">
        <f t="shared" si="19"/>
        <v>75</v>
      </c>
      <c r="H100" s="255">
        <f>H96-G82</f>
        <v>86</v>
      </c>
      <c r="I100" s="401">
        <f>I96-I82</f>
        <v>101</v>
      </c>
      <c r="J100" s="215"/>
      <c r="K100" s="449"/>
      <c r="L100" s="448"/>
      <c r="M100" s="448"/>
      <c r="N100" s="448"/>
    </row>
    <row r="101" spans="1:14" x14ac:dyDescent="0.2">
      <c r="A101" s="265" t="s">
        <v>51</v>
      </c>
      <c r="B101" s="259">
        <v>325</v>
      </c>
      <c r="C101" s="260">
        <v>548</v>
      </c>
      <c r="D101" s="260">
        <v>754</v>
      </c>
      <c r="E101" s="260">
        <v>419</v>
      </c>
      <c r="F101" s="260">
        <v>421</v>
      </c>
      <c r="G101" s="260">
        <v>638</v>
      </c>
      <c r="H101" s="261">
        <v>438</v>
      </c>
      <c r="I101" s="395">
        <f>SUM(B101:H101)</f>
        <v>3543</v>
      </c>
      <c r="J101" s="263" t="s">
        <v>56</v>
      </c>
      <c r="K101" s="289">
        <f>I87-I101</f>
        <v>3</v>
      </c>
      <c r="L101" s="264">
        <f>K101/I87</f>
        <v>8.4602368866328254E-4</v>
      </c>
      <c r="M101" s="448"/>
      <c r="N101" s="448"/>
    </row>
    <row r="102" spans="1:14" x14ac:dyDescent="0.2">
      <c r="A102" s="265" t="s">
        <v>28</v>
      </c>
      <c r="B102" s="218">
        <v>54.5</v>
      </c>
      <c r="C102" s="451">
        <v>53.5</v>
      </c>
      <c r="D102" s="451">
        <v>52.5</v>
      </c>
      <c r="E102" s="451">
        <v>51.5</v>
      </c>
      <c r="F102" s="451">
        <v>52</v>
      </c>
      <c r="G102" s="451">
        <v>51.5</v>
      </c>
      <c r="H102" s="219">
        <v>50.5</v>
      </c>
      <c r="I102" s="328"/>
      <c r="J102" s="448" t="s">
        <v>57</v>
      </c>
      <c r="K102" s="448">
        <v>49.51</v>
      </c>
      <c r="L102" s="448"/>
      <c r="M102" s="448"/>
      <c r="N102" s="448"/>
    </row>
    <row r="103" spans="1:14" ht="13.5" thickBot="1" x14ac:dyDescent="0.25">
      <c r="A103" s="266" t="s">
        <v>26</v>
      </c>
      <c r="B103" s="352">
        <f>B102-B88</f>
        <v>2.5</v>
      </c>
      <c r="C103" s="353">
        <f t="shared" ref="C103:G103" si="20">C102-C88</f>
        <v>2.5</v>
      </c>
      <c r="D103" s="353">
        <f t="shared" si="20"/>
        <v>2.5</v>
      </c>
      <c r="E103" s="353">
        <f t="shared" si="20"/>
        <v>3</v>
      </c>
      <c r="F103" s="353">
        <f t="shared" si="20"/>
        <v>3</v>
      </c>
      <c r="G103" s="353">
        <f t="shared" si="20"/>
        <v>3</v>
      </c>
      <c r="H103" s="354">
        <f>H102-H88</f>
        <v>3</v>
      </c>
      <c r="I103" s="402"/>
      <c r="J103" s="448" t="s">
        <v>26</v>
      </c>
      <c r="K103" s="448">
        <f>K102-K88</f>
        <v>2.75</v>
      </c>
      <c r="L103" s="448"/>
      <c r="M103" s="448"/>
      <c r="N103" s="448"/>
    </row>
    <row r="104" spans="1:14" x14ac:dyDescent="0.2">
      <c r="B104" s="200">
        <v>54.5</v>
      </c>
      <c r="F104" s="200">
        <v>52</v>
      </c>
      <c r="H104" s="200">
        <v>50.5</v>
      </c>
    </row>
    <row r="105" spans="1:14" ht="13.5" thickBot="1" x14ac:dyDescent="0.25"/>
    <row r="106" spans="1:14" ht="13.5" thickBot="1" x14ac:dyDescent="0.25">
      <c r="A106" s="270" t="s">
        <v>103</v>
      </c>
      <c r="B106" s="763" t="s">
        <v>50</v>
      </c>
      <c r="C106" s="762"/>
      <c r="D106" s="762"/>
      <c r="E106" s="762"/>
      <c r="F106" s="762"/>
      <c r="G106" s="762"/>
      <c r="H106" s="764"/>
      <c r="I106" s="291" t="s">
        <v>0</v>
      </c>
      <c r="J106" s="455"/>
      <c r="K106" s="455"/>
      <c r="L106" s="455"/>
    </row>
    <row r="107" spans="1:14" x14ac:dyDescent="0.2">
      <c r="A107" s="231" t="s">
        <v>54</v>
      </c>
      <c r="B107" s="310">
        <v>1</v>
      </c>
      <c r="C107" s="311">
        <v>2</v>
      </c>
      <c r="D107" s="311">
        <v>3</v>
      </c>
      <c r="E107" s="311">
        <v>4</v>
      </c>
      <c r="F107" s="311">
        <v>5</v>
      </c>
      <c r="G107" s="311">
        <v>6</v>
      </c>
      <c r="H107" s="312">
        <v>7</v>
      </c>
      <c r="I107" s="396">
        <v>267</v>
      </c>
      <c r="J107" s="213"/>
      <c r="K107" s="455"/>
      <c r="L107" s="455"/>
    </row>
    <row r="108" spans="1:14" x14ac:dyDescent="0.2">
      <c r="A108" s="231" t="s">
        <v>2</v>
      </c>
      <c r="B108" s="232">
        <v>1</v>
      </c>
      <c r="C108" s="306">
        <v>2</v>
      </c>
      <c r="D108" s="233">
        <v>3</v>
      </c>
      <c r="E108" s="293">
        <v>4</v>
      </c>
      <c r="F108" s="314">
        <v>5</v>
      </c>
      <c r="G108" s="315">
        <v>6</v>
      </c>
      <c r="H108" s="338">
        <v>7</v>
      </c>
      <c r="I108" s="397" t="s">
        <v>0</v>
      </c>
      <c r="J108" s="229"/>
      <c r="K108" s="447"/>
      <c r="L108" s="447"/>
    </row>
    <row r="109" spans="1:14" x14ac:dyDescent="0.2">
      <c r="A109" s="234" t="s">
        <v>3</v>
      </c>
      <c r="B109" s="235">
        <v>990</v>
      </c>
      <c r="C109" s="236">
        <v>990</v>
      </c>
      <c r="D109" s="236">
        <v>990</v>
      </c>
      <c r="E109" s="236">
        <v>990</v>
      </c>
      <c r="F109" s="236">
        <v>990</v>
      </c>
      <c r="G109" s="236">
        <v>990</v>
      </c>
      <c r="H109" s="237">
        <v>990</v>
      </c>
      <c r="I109" s="392">
        <v>990</v>
      </c>
      <c r="J109" s="278"/>
      <c r="K109" s="453"/>
      <c r="L109" s="453"/>
    </row>
    <row r="110" spans="1:14" x14ac:dyDescent="0.2">
      <c r="A110" s="238" t="s">
        <v>6</v>
      </c>
      <c r="B110" s="239">
        <v>941</v>
      </c>
      <c r="C110" s="240">
        <v>988</v>
      </c>
      <c r="D110" s="240">
        <v>962</v>
      </c>
      <c r="E110" s="240">
        <v>982</v>
      </c>
      <c r="F110" s="240">
        <v>982</v>
      </c>
      <c r="G110" s="240">
        <v>966</v>
      </c>
      <c r="H110" s="241">
        <v>1041</v>
      </c>
      <c r="I110" s="398">
        <v>979</v>
      </c>
      <c r="J110" s="321"/>
      <c r="K110" s="453"/>
      <c r="L110" s="453"/>
    </row>
    <row r="111" spans="1:14" x14ac:dyDescent="0.2">
      <c r="A111" s="231" t="s">
        <v>7</v>
      </c>
      <c r="B111" s="367">
        <v>62.5</v>
      </c>
      <c r="C111" s="368">
        <v>70.7</v>
      </c>
      <c r="D111" s="368">
        <v>86</v>
      </c>
      <c r="E111" s="368">
        <v>71.900000000000006</v>
      </c>
      <c r="F111" s="368">
        <v>87.5</v>
      </c>
      <c r="G111" s="368">
        <v>81.2</v>
      </c>
      <c r="H111" s="370">
        <v>84.8</v>
      </c>
      <c r="I111" s="444">
        <v>76.8</v>
      </c>
      <c r="J111" s="443"/>
      <c r="K111" s="453"/>
      <c r="L111" s="453"/>
    </row>
    <row r="112" spans="1:14" x14ac:dyDescent="0.2">
      <c r="A112" s="231" t="s">
        <v>8</v>
      </c>
      <c r="B112" s="246">
        <v>0.10199999999999999</v>
      </c>
      <c r="C112" s="247">
        <v>8.5999999999999993E-2</v>
      </c>
      <c r="D112" s="247">
        <v>6.8000000000000005E-2</v>
      </c>
      <c r="E112" s="247">
        <v>8.5999999999999993E-2</v>
      </c>
      <c r="F112" s="247">
        <v>7.3999999999999996E-2</v>
      </c>
      <c r="G112" s="247">
        <v>6.9000000000000006E-2</v>
      </c>
      <c r="H112" s="248">
        <v>6.6000000000000003E-2</v>
      </c>
      <c r="I112" s="393">
        <v>8.1000000000000003E-2</v>
      </c>
      <c r="J112" s="285"/>
      <c r="K112" s="456"/>
      <c r="L112" s="455"/>
    </row>
    <row r="113" spans="1:22" x14ac:dyDescent="0.2">
      <c r="A113" s="238" t="s">
        <v>1</v>
      </c>
      <c r="B113" s="250">
        <f t="shared" ref="B113:I113" si="21">B110/B109*100-100</f>
        <v>-4.9494949494949481</v>
      </c>
      <c r="C113" s="251">
        <f t="shared" si="21"/>
        <v>-0.20202020202020776</v>
      </c>
      <c r="D113" s="251">
        <f t="shared" si="21"/>
        <v>-2.8282828282828234</v>
      </c>
      <c r="E113" s="251">
        <f t="shared" si="21"/>
        <v>-0.80808080808081684</v>
      </c>
      <c r="F113" s="251">
        <f t="shared" si="21"/>
        <v>-0.80808080808081684</v>
      </c>
      <c r="G113" s="251">
        <f t="shared" si="21"/>
        <v>-2.4242424242424221</v>
      </c>
      <c r="H113" s="251">
        <f t="shared" si="21"/>
        <v>5.1515151515151558</v>
      </c>
      <c r="I113" s="400">
        <f t="shared" si="21"/>
        <v>-1.1111111111111143</v>
      </c>
      <c r="J113" s="321"/>
      <c r="K113" s="456"/>
      <c r="L113" s="455"/>
    </row>
    <row r="114" spans="1:22" ht="13.5" thickBot="1" x14ac:dyDescent="0.25">
      <c r="A114" s="231" t="s">
        <v>27</v>
      </c>
      <c r="B114" s="254">
        <f>B110-B96</f>
        <v>66</v>
      </c>
      <c r="C114" s="255">
        <f t="shared" ref="C114:G114" si="22">C110-C96</f>
        <v>108</v>
      </c>
      <c r="D114" s="255">
        <f t="shared" si="22"/>
        <v>79</v>
      </c>
      <c r="E114" s="255">
        <f t="shared" si="22"/>
        <v>109</v>
      </c>
      <c r="F114" s="255">
        <f t="shared" si="22"/>
        <v>88</v>
      </c>
      <c r="G114" s="255">
        <f t="shared" si="22"/>
        <v>91</v>
      </c>
      <c r="H114" s="255">
        <f>H110-G96</f>
        <v>166</v>
      </c>
      <c r="I114" s="401">
        <f>I110-I96</f>
        <v>98</v>
      </c>
      <c r="J114" s="215"/>
      <c r="K114" s="456"/>
      <c r="L114" s="455"/>
    </row>
    <row r="115" spans="1:22" x14ac:dyDescent="0.2">
      <c r="A115" s="265" t="s">
        <v>51</v>
      </c>
      <c r="B115" s="259">
        <v>324</v>
      </c>
      <c r="C115" s="260">
        <v>548</v>
      </c>
      <c r="D115" s="260">
        <v>753</v>
      </c>
      <c r="E115" s="260">
        <v>419</v>
      </c>
      <c r="F115" s="260">
        <v>421</v>
      </c>
      <c r="G115" s="260">
        <v>638</v>
      </c>
      <c r="H115" s="261">
        <v>438</v>
      </c>
      <c r="I115" s="395">
        <f>SUM(B115:H115)</f>
        <v>3541</v>
      </c>
      <c r="J115" s="263" t="s">
        <v>56</v>
      </c>
      <c r="K115" s="289">
        <f>I101-I115</f>
        <v>2</v>
      </c>
      <c r="L115" s="264">
        <f>K115/I101</f>
        <v>5.6449336720293538E-4</v>
      </c>
    </row>
    <row r="116" spans="1:22" x14ac:dyDescent="0.2">
      <c r="A116" s="265" t="s">
        <v>28</v>
      </c>
      <c r="B116" s="218">
        <v>57.5</v>
      </c>
      <c r="C116" s="458">
        <v>56.5</v>
      </c>
      <c r="D116" s="458">
        <v>55.5</v>
      </c>
      <c r="E116" s="458">
        <v>54.5</v>
      </c>
      <c r="F116" s="458">
        <v>55</v>
      </c>
      <c r="G116" s="458">
        <v>54.5</v>
      </c>
      <c r="H116" s="219">
        <v>53</v>
      </c>
      <c r="I116" s="328"/>
      <c r="J116" s="455" t="s">
        <v>57</v>
      </c>
      <c r="K116" s="455">
        <v>52.25</v>
      </c>
      <c r="L116" s="455"/>
    </row>
    <row r="117" spans="1:22" ht="13.5" thickBot="1" x14ac:dyDescent="0.25">
      <c r="A117" s="266" t="s">
        <v>26</v>
      </c>
      <c r="B117" s="352">
        <f>B116-B102</f>
        <v>3</v>
      </c>
      <c r="C117" s="353">
        <f t="shared" ref="C117:G117" si="23">C116-C102</f>
        <v>3</v>
      </c>
      <c r="D117" s="353">
        <f t="shared" si="23"/>
        <v>3</v>
      </c>
      <c r="E117" s="353">
        <f t="shared" si="23"/>
        <v>3</v>
      </c>
      <c r="F117" s="353">
        <f t="shared" si="23"/>
        <v>3</v>
      </c>
      <c r="G117" s="353">
        <f t="shared" si="23"/>
        <v>3</v>
      </c>
      <c r="H117" s="354">
        <f>H116-H102</f>
        <v>2.5</v>
      </c>
      <c r="I117" s="402"/>
      <c r="J117" s="455" t="s">
        <v>26</v>
      </c>
      <c r="K117" s="455">
        <f>K116-K102</f>
        <v>2.740000000000002</v>
      </c>
      <c r="L117" s="455"/>
    </row>
    <row r="118" spans="1:22" x14ac:dyDescent="0.2">
      <c r="B118" s="200">
        <v>57.5</v>
      </c>
      <c r="C118" s="200">
        <v>56.5</v>
      </c>
      <c r="D118" s="200">
        <v>55.5</v>
      </c>
      <c r="E118" s="200">
        <v>54.5</v>
      </c>
      <c r="F118" s="200">
        <v>55</v>
      </c>
      <c r="G118" s="200">
        <v>54.5</v>
      </c>
      <c r="H118" s="200">
        <v>53</v>
      </c>
    </row>
    <row r="119" spans="1:22" ht="13.5" thickBot="1" x14ac:dyDescent="0.25">
      <c r="A119" s="200">
        <v>2.5</v>
      </c>
      <c r="C119" s="460"/>
      <c r="D119" s="460"/>
      <c r="E119" s="460"/>
      <c r="F119" s="460"/>
      <c r="G119" s="460"/>
      <c r="H119" s="460"/>
    </row>
    <row r="120" spans="1:22" ht="13.5" thickBot="1" x14ac:dyDescent="0.25">
      <c r="A120" s="270" t="s">
        <v>104</v>
      </c>
      <c r="B120" s="763" t="s">
        <v>50</v>
      </c>
      <c r="C120" s="762"/>
      <c r="D120" s="762"/>
      <c r="E120" s="762"/>
      <c r="F120" s="762"/>
      <c r="G120" s="762"/>
      <c r="H120" s="764"/>
      <c r="I120" s="291" t="s">
        <v>0</v>
      </c>
      <c r="J120" s="461"/>
      <c r="K120" s="461"/>
      <c r="L120" s="461"/>
      <c r="S120" s="761"/>
      <c r="T120" s="761"/>
      <c r="U120" s="761"/>
      <c r="V120" s="761"/>
    </row>
    <row r="121" spans="1:22" ht="13.5" thickBot="1" x14ac:dyDescent="0.25">
      <c r="A121" s="231" t="s">
        <v>54</v>
      </c>
      <c r="B121" s="471">
        <v>1</v>
      </c>
      <c r="C121" s="472">
        <v>2</v>
      </c>
      <c r="D121" s="472">
        <v>3</v>
      </c>
      <c r="E121" s="474">
        <v>4</v>
      </c>
      <c r="F121" s="474">
        <v>5</v>
      </c>
      <c r="G121" s="474">
        <v>6</v>
      </c>
      <c r="H121" s="475">
        <v>7</v>
      </c>
      <c r="I121" s="396">
        <v>267</v>
      </c>
      <c r="J121" s="213"/>
      <c r="K121" s="461"/>
      <c r="L121" s="461"/>
      <c r="S121" s="761"/>
      <c r="T121" s="761"/>
      <c r="U121" s="761"/>
      <c r="V121" s="761"/>
    </row>
    <row r="122" spans="1:22" x14ac:dyDescent="0.2">
      <c r="A122" s="231" t="s">
        <v>2</v>
      </c>
      <c r="B122" s="232">
        <v>1</v>
      </c>
      <c r="C122" s="306">
        <v>2</v>
      </c>
      <c r="D122" s="233">
        <v>3</v>
      </c>
      <c r="E122" s="293">
        <v>4</v>
      </c>
      <c r="F122" s="314">
        <v>5</v>
      </c>
      <c r="G122" s="315">
        <v>6</v>
      </c>
      <c r="H122" s="338">
        <v>7</v>
      </c>
      <c r="I122" s="397" t="s">
        <v>0</v>
      </c>
      <c r="J122" s="229"/>
      <c r="K122" s="447"/>
      <c r="L122" s="447"/>
      <c r="Q122" s="765" t="s">
        <v>105</v>
      </c>
      <c r="R122" s="766"/>
      <c r="S122" s="766"/>
      <c r="T122" s="767"/>
      <c r="U122" s="329"/>
      <c r="V122" s="466"/>
    </row>
    <row r="123" spans="1:22" x14ac:dyDescent="0.2">
      <c r="A123" s="234" t="s">
        <v>3</v>
      </c>
      <c r="B123" s="235">
        <v>1090</v>
      </c>
      <c r="C123" s="236">
        <v>1090</v>
      </c>
      <c r="D123" s="236">
        <v>1090</v>
      </c>
      <c r="E123" s="236">
        <v>1090</v>
      </c>
      <c r="F123" s="236">
        <v>1090</v>
      </c>
      <c r="G123" s="236">
        <v>1090</v>
      </c>
      <c r="H123" s="237">
        <v>1090</v>
      </c>
      <c r="I123" s="392">
        <v>1090</v>
      </c>
      <c r="J123" s="278"/>
      <c r="K123" s="453"/>
      <c r="Q123" s="768" t="s">
        <v>67</v>
      </c>
      <c r="R123" s="769"/>
      <c r="S123" s="769"/>
      <c r="T123" s="770"/>
      <c r="U123" s="329"/>
      <c r="V123" s="466"/>
    </row>
    <row r="124" spans="1:22" ht="13.5" customHeight="1" x14ac:dyDescent="0.2">
      <c r="A124" s="238" t="s">
        <v>6</v>
      </c>
      <c r="B124" s="239">
        <v>1088</v>
      </c>
      <c r="C124" s="240">
        <v>1078</v>
      </c>
      <c r="D124" s="240">
        <v>1068</v>
      </c>
      <c r="E124" s="240">
        <v>1099</v>
      </c>
      <c r="F124" s="240">
        <v>1110</v>
      </c>
      <c r="G124" s="240">
        <v>1099</v>
      </c>
      <c r="H124" s="241">
        <v>1111</v>
      </c>
      <c r="I124" s="398">
        <v>1091</v>
      </c>
      <c r="J124" s="321"/>
      <c r="K124" s="453"/>
      <c r="Q124" s="218" t="s">
        <v>54</v>
      </c>
      <c r="R124" s="467" t="s">
        <v>68</v>
      </c>
      <c r="S124" s="467" t="s">
        <v>59</v>
      </c>
      <c r="T124" s="219" t="s">
        <v>51</v>
      </c>
      <c r="U124" s="466"/>
      <c r="V124" s="466"/>
    </row>
    <row r="125" spans="1:22" ht="12.95" customHeight="1" x14ac:dyDescent="0.2">
      <c r="A125" s="231" t="s">
        <v>7</v>
      </c>
      <c r="B125" s="367">
        <v>45.8</v>
      </c>
      <c r="C125" s="368">
        <v>65.900000000000006</v>
      </c>
      <c r="D125" s="368">
        <v>75.400000000000006</v>
      </c>
      <c r="E125" s="368">
        <v>78.099999999999994</v>
      </c>
      <c r="F125" s="368">
        <v>71.900000000000006</v>
      </c>
      <c r="G125" s="368">
        <v>75</v>
      </c>
      <c r="H125" s="370">
        <v>78.8</v>
      </c>
      <c r="I125" s="444">
        <v>71.900000000000006</v>
      </c>
      <c r="J125" s="443"/>
      <c r="K125" s="453"/>
      <c r="O125" s="786" t="s">
        <v>109</v>
      </c>
      <c r="Q125" s="377">
        <v>1</v>
      </c>
      <c r="R125" s="469">
        <v>3</v>
      </c>
      <c r="S125" s="469">
        <v>1150</v>
      </c>
      <c r="T125" s="470">
        <v>386</v>
      </c>
      <c r="U125" s="466">
        <v>58</v>
      </c>
      <c r="V125" s="466"/>
    </row>
    <row r="126" spans="1:22" x14ac:dyDescent="0.2">
      <c r="A126" s="231" t="s">
        <v>8</v>
      </c>
      <c r="B126" s="246">
        <v>0.14499999999999999</v>
      </c>
      <c r="C126" s="247">
        <v>9.5000000000000001E-2</v>
      </c>
      <c r="D126" s="247">
        <v>8.8999999999999996E-2</v>
      </c>
      <c r="E126" s="247">
        <v>8.3000000000000004E-2</v>
      </c>
      <c r="F126" s="247">
        <v>7.9000000000000001E-2</v>
      </c>
      <c r="G126" s="247">
        <v>7.0000000000000007E-2</v>
      </c>
      <c r="H126" s="248">
        <v>7.4999999999999997E-2</v>
      </c>
      <c r="I126" s="393">
        <v>0.09</v>
      </c>
      <c r="J126" s="285"/>
      <c r="K126" s="462"/>
      <c r="L126" s="461"/>
      <c r="O126" s="786"/>
      <c r="Q126" s="377">
        <v>2</v>
      </c>
      <c r="R126" s="469">
        <v>2</v>
      </c>
      <c r="S126" s="469" t="s">
        <v>106</v>
      </c>
      <c r="T126" s="470">
        <v>410</v>
      </c>
      <c r="U126" s="466">
        <v>59.5</v>
      </c>
      <c r="V126" s="466"/>
    </row>
    <row r="127" spans="1:22" x14ac:dyDescent="0.2">
      <c r="A127" s="238" t="s">
        <v>1</v>
      </c>
      <c r="B127" s="250">
        <f t="shared" ref="B127:I127" si="24">B124/B123*100-100</f>
        <v>-0.18348623853211166</v>
      </c>
      <c r="C127" s="251">
        <f t="shared" si="24"/>
        <v>-1.1009174311926557</v>
      </c>
      <c r="D127" s="251">
        <f t="shared" si="24"/>
        <v>-2.0183486238531998</v>
      </c>
      <c r="E127" s="251">
        <f t="shared" si="24"/>
        <v>0.82568807339448824</v>
      </c>
      <c r="F127" s="251">
        <f t="shared" si="24"/>
        <v>1.8348623853210881</v>
      </c>
      <c r="G127" s="251">
        <f t="shared" si="24"/>
        <v>0.82568807339448824</v>
      </c>
      <c r="H127" s="251">
        <f t="shared" si="24"/>
        <v>1.9266055045871582</v>
      </c>
      <c r="I127" s="400">
        <f t="shared" si="24"/>
        <v>9.1743119266055828E-2</v>
      </c>
      <c r="J127" s="321"/>
      <c r="K127" s="462"/>
      <c r="L127" s="461"/>
      <c r="Q127" s="377">
        <v>3</v>
      </c>
      <c r="R127" s="469">
        <v>2</v>
      </c>
      <c r="S127" s="469" t="s">
        <v>106</v>
      </c>
      <c r="T127" s="470">
        <v>410</v>
      </c>
      <c r="U127" s="376">
        <v>59.5</v>
      </c>
      <c r="V127" s="466"/>
    </row>
    <row r="128" spans="1:22" ht="13.5" thickBot="1" x14ac:dyDescent="0.25">
      <c r="A128" s="231" t="s">
        <v>27</v>
      </c>
      <c r="B128" s="254">
        <f>B124-B110</f>
        <v>147</v>
      </c>
      <c r="C128" s="255">
        <f t="shared" ref="C128:G128" si="25">C124-C110</f>
        <v>90</v>
      </c>
      <c r="D128" s="255">
        <f t="shared" si="25"/>
        <v>106</v>
      </c>
      <c r="E128" s="255">
        <f t="shared" si="25"/>
        <v>117</v>
      </c>
      <c r="F128" s="255">
        <f t="shared" si="25"/>
        <v>128</v>
      </c>
      <c r="G128" s="255">
        <f t="shared" si="25"/>
        <v>133</v>
      </c>
      <c r="H128" s="255">
        <f>H124-G110</f>
        <v>145</v>
      </c>
      <c r="I128" s="401">
        <f>I124-I110</f>
        <v>112</v>
      </c>
      <c r="J128" s="215"/>
      <c r="K128" s="462"/>
      <c r="L128" s="461"/>
      <c r="Q128" s="377">
        <v>4</v>
      </c>
      <c r="R128" s="469">
        <v>1</v>
      </c>
      <c r="S128" s="469">
        <v>1000</v>
      </c>
      <c r="T128" s="470">
        <v>438</v>
      </c>
      <c r="U128" s="466">
        <v>61</v>
      </c>
      <c r="V128" s="466"/>
    </row>
    <row r="129" spans="1:22" x14ac:dyDescent="0.2">
      <c r="A129" s="265" t="s">
        <v>51</v>
      </c>
      <c r="B129" s="259">
        <v>324</v>
      </c>
      <c r="C129" s="260">
        <v>548</v>
      </c>
      <c r="D129" s="260">
        <v>753</v>
      </c>
      <c r="E129" s="260">
        <v>419</v>
      </c>
      <c r="F129" s="260">
        <v>421</v>
      </c>
      <c r="G129" s="260">
        <v>638</v>
      </c>
      <c r="H129" s="261">
        <v>438</v>
      </c>
      <c r="I129" s="395">
        <f>SUM(B129:H129)</f>
        <v>3541</v>
      </c>
      <c r="J129" s="263" t="s">
        <v>56</v>
      </c>
      <c r="K129" s="289">
        <f>I115-I129</f>
        <v>0</v>
      </c>
      <c r="L129" s="264">
        <f>K129/I115</f>
        <v>0</v>
      </c>
      <c r="Q129" s="218">
        <v>5</v>
      </c>
      <c r="R129" s="467">
        <v>1</v>
      </c>
      <c r="S129" s="467">
        <v>990</v>
      </c>
      <c r="T129" s="219">
        <v>257</v>
      </c>
      <c r="U129" s="466">
        <v>58.5</v>
      </c>
      <c r="V129" s="466"/>
    </row>
    <row r="130" spans="1:22" x14ac:dyDescent="0.2">
      <c r="A130" s="265" t="s">
        <v>28</v>
      </c>
      <c r="B130" s="218"/>
      <c r="C130" s="464"/>
      <c r="D130" s="464"/>
      <c r="E130" s="464"/>
      <c r="F130" s="464"/>
      <c r="G130" s="464"/>
      <c r="H130" s="219"/>
      <c r="I130" s="328"/>
      <c r="J130" s="461" t="s">
        <v>57</v>
      </c>
      <c r="K130" s="461">
        <v>55.4</v>
      </c>
      <c r="L130" s="461"/>
      <c r="Q130" s="218">
        <v>6</v>
      </c>
      <c r="R130" s="467">
        <v>2</v>
      </c>
      <c r="S130" s="467" t="s">
        <v>107</v>
      </c>
      <c r="T130" s="219">
        <v>544</v>
      </c>
      <c r="U130" s="466">
        <v>58</v>
      </c>
      <c r="V130" s="466"/>
    </row>
    <row r="131" spans="1:22" ht="13.5" thickBot="1" x14ac:dyDescent="0.25">
      <c r="A131" s="266" t="s">
        <v>26</v>
      </c>
      <c r="B131" s="352">
        <f>B130-B116</f>
        <v>-57.5</v>
      </c>
      <c r="C131" s="353">
        <f t="shared" ref="C131:G131" si="26">C130-C116</f>
        <v>-56.5</v>
      </c>
      <c r="D131" s="353">
        <f t="shared" si="26"/>
        <v>-55.5</v>
      </c>
      <c r="E131" s="353">
        <f t="shared" si="26"/>
        <v>-54.5</v>
      </c>
      <c r="F131" s="353">
        <f t="shared" si="26"/>
        <v>-55</v>
      </c>
      <c r="G131" s="353">
        <f t="shared" si="26"/>
        <v>-54.5</v>
      </c>
      <c r="H131" s="354">
        <f>H130-H116</f>
        <v>-53</v>
      </c>
      <c r="I131" s="402"/>
      <c r="J131" s="461" t="s">
        <v>26</v>
      </c>
      <c r="K131" s="461">
        <f>K130-K116</f>
        <v>3.1499999999999986</v>
      </c>
      <c r="L131" s="461"/>
      <c r="Q131" s="218">
        <v>7</v>
      </c>
      <c r="R131" s="467">
        <v>3</v>
      </c>
      <c r="S131" s="467" t="s">
        <v>108</v>
      </c>
      <c r="T131" s="219">
        <v>579</v>
      </c>
      <c r="U131" s="466">
        <v>57.5</v>
      </c>
    </row>
    <row r="132" spans="1:22" ht="13.5" thickBot="1" x14ac:dyDescent="0.25">
      <c r="Q132" s="216">
        <v>8</v>
      </c>
      <c r="R132" s="217">
        <v>4</v>
      </c>
      <c r="S132" s="217">
        <v>1140</v>
      </c>
      <c r="T132" s="325">
        <v>502</v>
      </c>
      <c r="U132" s="200">
        <v>56</v>
      </c>
    </row>
    <row r="133" spans="1:22" ht="13.5" thickBot="1" x14ac:dyDescent="0.25">
      <c r="B133" s="525">
        <v>58</v>
      </c>
      <c r="C133" s="525">
        <v>59.5</v>
      </c>
      <c r="D133" s="376">
        <v>59.5</v>
      </c>
      <c r="E133" s="525">
        <v>61</v>
      </c>
      <c r="F133" s="525">
        <v>58.5</v>
      </c>
      <c r="G133" s="525">
        <v>58</v>
      </c>
      <c r="H133" s="525">
        <v>57.5</v>
      </c>
      <c r="I133" s="524">
        <v>56</v>
      </c>
    </row>
    <row r="134" spans="1:22" ht="13.5" thickBot="1" x14ac:dyDescent="0.25">
      <c r="A134" s="270" t="s">
        <v>129</v>
      </c>
      <c r="B134" s="763" t="s">
        <v>50</v>
      </c>
      <c r="C134" s="762"/>
      <c r="D134" s="762"/>
      <c r="E134" s="762"/>
      <c r="F134" s="762"/>
      <c r="G134" s="762"/>
      <c r="H134" s="762"/>
      <c r="I134" s="764"/>
      <c r="J134" s="532" t="s">
        <v>0</v>
      </c>
      <c r="K134" s="510"/>
      <c r="L134" s="510"/>
      <c r="M134" s="510"/>
    </row>
    <row r="135" spans="1:22" x14ac:dyDescent="0.2">
      <c r="A135" s="231" t="s">
        <v>54</v>
      </c>
      <c r="B135" s="471">
        <v>1</v>
      </c>
      <c r="C135" s="472">
        <v>2</v>
      </c>
      <c r="D135" s="472">
        <v>3</v>
      </c>
      <c r="E135" s="474">
        <v>4</v>
      </c>
      <c r="F135" s="474">
        <v>5</v>
      </c>
      <c r="G135" s="474">
        <v>6</v>
      </c>
      <c r="H135" s="474">
        <v>7</v>
      </c>
      <c r="I135" s="475">
        <v>8</v>
      </c>
      <c r="J135" s="274">
        <v>265</v>
      </c>
      <c r="K135" s="213"/>
      <c r="L135" s="510"/>
      <c r="M135" s="510"/>
    </row>
    <row r="136" spans="1:22" ht="13.5" thickBot="1" x14ac:dyDescent="0.25">
      <c r="A136" s="231" t="s">
        <v>2</v>
      </c>
      <c r="B136" s="560">
        <v>4</v>
      </c>
      <c r="C136" s="551">
        <v>3</v>
      </c>
      <c r="D136" s="550">
        <v>2</v>
      </c>
      <c r="E136" s="549">
        <v>1</v>
      </c>
      <c r="F136" s="549">
        <v>1</v>
      </c>
      <c r="G136" s="550">
        <v>2</v>
      </c>
      <c r="H136" s="551">
        <v>3</v>
      </c>
      <c r="I136" s="552">
        <v>4</v>
      </c>
      <c r="J136" s="269" t="s">
        <v>0</v>
      </c>
      <c r="K136" s="229"/>
      <c r="L136" s="447"/>
      <c r="M136" s="447"/>
    </row>
    <row r="137" spans="1:22" x14ac:dyDescent="0.2">
      <c r="A137" s="234" t="s">
        <v>3</v>
      </c>
      <c r="B137" s="553">
        <v>1190</v>
      </c>
      <c r="C137" s="554">
        <v>1190</v>
      </c>
      <c r="D137" s="554">
        <v>1190</v>
      </c>
      <c r="E137" s="554">
        <v>1190</v>
      </c>
      <c r="F137" s="554">
        <v>1190</v>
      </c>
      <c r="G137" s="554">
        <v>1190</v>
      </c>
      <c r="H137" s="554">
        <v>1190</v>
      </c>
      <c r="I137" s="556">
        <v>1190</v>
      </c>
      <c r="J137" s="277">
        <v>1190</v>
      </c>
      <c r="K137" s="278"/>
      <c r="L137" s="453"/>
      <c r="M137" s="787"/>
    </row>
    <row r="138" spans="1:22" x14ac:dyDescent="0.2">
      <c r="A138" s="238" t="s">
        <v>6</v>
      </c>
      <c r="B138" s="239">
        <v>1256</v>
      </c>
      <c r="C138" s="240">
        <v>1184</v>
      </c>
      <c r="D138" s="240">
        <v>1175</v>
      </c>
      <c r="E138" s="240">
        <v>1077</v>
      </c>
      <c r="F138" s="240">
        <v>1073</v>
      </c>
      <c r="G138" s="240">
        <v>1153</v>
      </c>
      <c r="H138" s="240">
        <v>1187</v>
      </c>
      <c r="I138" s="280">
        <v>1250</v>
      </c>
      <c r="J138" s="318">
        <v>1175</v>
      </c>
      <c r="K138" s="321"/>
      <c r="L138" s="453"/>
      <c r="M138" s="787"/>
    </row>
    <row r="139" spans="1:22" x14ac:dyDescent="0.2">
      <c r="A139" s="231" t="s">
        <v>7</v>
      </c>
      <c r="B139" s="367">
        <v>86.2</v>
      </c>
      <c r="C139" s="368">
        <v>96.8</v>
      </c>
      <c r="D139" s="368">
        <v>968</v>
      </c>
      <c r="E139" s="368">
        <v>93.9</v>
      </c>
      <c r="F139" s="368">
        <v>100</v>
      </c>
      <c r="G139" s="368">
        <v>97.6</v>
      </c>
      <c r="H139" s="368">
        <v>100</v>
      </c>
      <c r="I139" s="369">
        <v>94.7</v>
      </c>
      <c r="J139" s="533">
        <v>83.8</v>
      </c>
      <c r="K139" s="443"/>
      <c r="L139" s="453"/>
      <c r="M139" s="510"/>
    </row>
    <row r="140" spans="1:22" ht="13.5" thickBot="1" x14ac:dyDescent="0.25">
      <c r="A140" s="231" t="s">
        <v>8</v>
      </c>
      <c r="B140" s="534">
        <v>6.0999999999999999E-2</v>
      </c>
      <c r="C140" s="535">
        <v>5.7000000000000002E-2</v>
      </c>
      <c r="D140" s="535">
        <v>0.05</v>
      </c>
      <c r="E140" s="535">
        <v>6.3E-2</v>
      </c>
      <c r="F140" s="535">
        <v>4.7E-2</v>
      </c>
      <c r="G140" s="535">
        <v>3.5999999999999997E-2</v>
      </c>
      <c r="H140" s="535">
        <v>3.5999999999999997E-2</v>
      </c>
      <c r="I140" s="536">
        <v>5.6000000000000001E-2</v>
      </c>
      <c r="J140" s="284">
        <v>7.1999999999999995E-2</v>
      </c>
      <c r="K140" s="285"/>
      <c r="L140" s="511"/>
      <c r="M140" s="510"/>
    </row>
    <row r="141" spans="1:22" x14ac:dyDescent="0.2">
      <c r="A141" s="238" t="s">
        <v>1</v>
      </c>
      <c r="B141" s="537">
        <f t="shared" ref="B141:J141" si="27">B138/B137*100-100</f>
        <v>5.5462184873949667</v>
      </c>
      <c r="C141" s="538">
        <f t="shared" si="27"/>
        <v>-0.50420168067226712</v>
      </c>
      <c r="D141" s="538">
        <f t="shared" si="27"/>
        <v>-1.2605042016806749</v>
      </c>
      <c r="E141" s="538">
        <f t="shared" si="27"/>
        <v>-9.4957983193277329</v>
      </c>
      <c r="F141" s="538">
        <f t="shared" si="27"/>
        <v>-9.8319327731092443</v>
      </c>
      <c r="G141" s="538">
        <f t="shared" si="27"/>
        <v>-3.1092436974789877</v>
      </c>
      <c r="H141" s="538">
        <f t="shared" si="27"/>
        <v>-0.25210084033614066</v>
      </c>
      <c r="I141" s="539">
        <f t="shared" ref="I141" si="28">I138/I137*100-100</f>
        <v>5.0420168067226996</v>
      </c>
      <c r="J141" s="316">
        <f t="shared" si="27"/>
        <v>-1.2605042016806749</v>
      </c>
      <c r="K141" s="321"/>
      <c r="L141" s="511"/>
      <c r="M141" s="510"/>
    </row>
    <row r="142" spans="1:22" ht="13.5" thickBot="1" x14ac:dyDescent="0.25">
      <c r="A142" s="231" t="s">
        <v>27</v>
      </c>
      <c r="B142" s="254">
        <f>B138-B124</f>
        <v>168</v>
      </c>
      <c r="C142" s="255">
        <f t="shared" ref="C142:G142" si="29">C138-C124</f>
        <v>106</v>
      </c>
      <c r="D142" s="255">
        <f t="shared" si="29"/>
        <v>107</v>
      </c>
      <c r="E142" s="255">
        <f t="shared" si="29"/>
        <v>-22</v>
      </c>
      <c r="F142" s="255">
        <f t="shared" si="29"/>
        <v>-37</v>
      </c>
      <c r="G142" s="255">
        <f t="shared" si="29"/>
        <v>54</v>
      </c>
      <c r="H142" s="255">
        <f>H138-G124</f>
        <v>88</v>
      </c>
      <c r="I142" s="256">
        <f>I138-H124</f>
        <v>139</v>
      </c>
      <c r="J142" s="287">
        <f>J138-I124</f>
        <v>84</v>
      </c>
      <c r="K142" s="215"/>
      <c r="L142" s="511"/>
      <c r="M142" s="510"/>
    </row>
    <row r="143" spans="1:22" x14ac:dyDescent="0.2">
      <c r="A143" s="265" t="s">
        <v>51</v>
      </c>
      <c r="B143" s="259">
        <v>386</v>
      </c>
      <c r="C143" s="260">
        <v>410</v>
      </c>
      <c r="D143" s="260">
        <v>410</v>
      </c>
      <c r="E143" s="260">
        <v>438</v>
      </c>
      <c r="F143" s="260">
        <v>256</v>
      </c>
      <c r="G143" s="260">
        <v>544</v>
      </c>
      <c r="H143" s="260">
        <v>579</v>
      </c>
      <c r="I143" s="261">
        <v>502</v>
      </c>
      <c r="J143" s="395">
        <f>SUM(B143:I143)</f>
        <v>3525</v>
      </c>
      <c r="K143" s="263" t="s">
        <v>56</v>
      </c>
      <c r="L143" s="289">
        <f>I129-J143</f>
        <v>16</v>
      </c>
      <c r="M143" s="264">
        <f>L143/I129</f>
        <v>4.5184975995481505E-3</v>
      </c>
    </row>
    <row r="144" spans="1:22" x14ac:dyDescent="0.2">
      <c r="A144" s="265" t="s">
        <v>28</v>
      </c>
      <c r="B144" s="526">
        <v>60.5</v>
      </c>
      <c r="C144" s="527">
        <v>62</v>
      </c>
      <c r="D144" s="527">
        <v>62.5</v>
      </c>
      <c r="E144" s="527">
        <v>64.5</v>
      </c>
      <c r="F144" s="527">
        <v>62</v>
      </c>
      <c r="G144" s="527">
        <v>61</v>
      </c>
      <c r="H144" s="527">
        <v>60</v>
      </c>
      <c r="I144" s="528">
        <v>58.5</v>
      </c>
      <c r="J144" s="328"/>
      <c r="K144" s="510" t="s">
        <v>57</v>
      </c>
      <c r="L144" s="510">
        <v>58.43</v>
      </c>
      <c r="M144" s="510"/>
    </row>
    <row r="145" spans="1:13" ht="13.5" thickBot="1" x14ac:dyDescent="0.25">
      <c r="A145" s="266" t="s">
        <v>26</v>
      </c>
      <c r="B145" s="352">
        <f>B144-B133</f>
        <v>2.5</v>
      </c>
      <c r="C145" s="353">
        <f t="shared" ref="C145:I145" si="30">C144-C133</f>
        <v>2.5</v>
      </c>
      <c r="D145" s="353">
        <f t="shared" si="30"/>
        <v>3</v>
      </c>
      <c r="E145" s="353">
        <f t="shared" si="30"/>
        <v>3.5</v>
      </c>
      <c r="F145" s="353">
        <f t="shared" si="30"/>
        <v>3.5</v>
      </c>
      <c r="G145" s="353">
        <f t="shared" si="30"/>
        <v>3</v>
      </c>
      <c r="H145" s="353">
        <f t="shared" si="30"/>
        <v>2.5</v>
      </c>
      <c r="I145" s="354">
        <f t="shared" si="30"/>
        <v>2.5</v>
      </c>
      <c r="J145" s="402"/>
      <c r="K145" s="510" t="s">
        <v>26</v>
      </c>
      <c r="L145" s="510">
        <f>L144-K130</f>
        <v>3.0300000000000011</v>
      </c>
      <c r="M145" s="510"/>
    </row>
    <row r="146" spans="1:13" x14ac:dyDescent="0.2">
      <c r="B146" s="200">
        <v>60.5</v>
      </c>
      <c r="C146" s="200">
        <v>62</v>
      </c>
      <c r="H146" s="200">
        <v>60</v>
      </c>
      <c r="I146" s="200">
        <v>58.5</v>
      </c>
    </row>
  </sheetData>
  <mergeCells count="18">
    <mergeCell ref="M137:M138"/>
    <mergeCell ref="B134:I134"/>
    <mergeCell ref="S120:V120"/>
    <mergeCell ref="S121:V121"/>
    <mergeCell ref="Q122:T122"/>
    <mergeCell ref="Q123:T123"/>
    <mergeCell ref="K81:N83"/>
    <mergeCell ref="B8:G8"/>
    <mergeCell ref="B22:G22"/>
    <mergeCell ref="B36:G36"/>
    <mergeCell ref="O125:O126"/>
    <mergeCell ref="N36:Q36"/>
    <mergeCell ref="B50:H50"/>
    <mergeCell ref="B78:H78"/>
    <mergeCell ref="B64:H64"/>
    <mergeCell ref="B120:H120"/>
    <mergeCell ref="B106:H106"/>
    <mergeCell ref="B92:H92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R135"/>
  <sheetViews>
    <sheetView showGridLines="0" topLeftCell="A111" zoomScale="70" zoomScaleNormal="70" workbookViewId="0">
      <selection activeCell="B134" sqref="B134:D134"/>
    </sheetView>
  </sheetViews>
  <sheetFormatPr baseColWidth="10" defaultColWidth="11.42578125" defaultRowHeight="12.75" x14ac:dyDescent="0.2"/>
  <cols>
    <col min="1" max="1" width="16.28515625" style="200" bestFit="1" customWidth="1"/>
    <col min="2" max="5" width="9" style="200" customWidth="1"/>
    <col min="6" max="6" width="9" style="319" customWidth="1"/>
    <col min="7" max="7" width="9" style="200" customWidth="1"/>
    <col min="8" max="8" width="13" style="200" customWidth="1"/>
    <col min="9" max="9" width="11.140625" style="200" customWidth="1"/>
    <col min="10" max="10" width="10.5703125" style="200" customWidth="1"/>
    <col min="11" max="16384" width="11.42578125" style="200"/>
  </cols>
  <sheetData>
    <row r="1" spans="1:10" x14ac:dyDescent="0.2">
      <c r="A1" s="200" t="s">
        <v>58</v>
      </c>
    </row>
    <row r="2" spans="1:10" x14ac:dyDescent="0.2">
      <c r="A2" s="200" t="s">
        <v>59</v>
      </c>
      <c r="B2" s="227">
        <v>42.45</v>
      </c>
    </row>
    <row r="3" spans="1:10" x14ac:dyDescent="0.2">
      <c r="A3" s="200" t="s">
        <v>7</v>
      </c>
      <c r="B3" s="227">
        <v>40.98</v>
      </c>
    </row>
    <row r="4" spans="1:10" x14ac:dyDescent="0.2">
      <c r="A4" s="200" t="s">
        <v>60</v>
      </c>
      <c r="B4" s="200">
        <v>3307</v>
      </c>
    </row>
    <row r="6" spans="1:10" x14ac:dyDescent="0.2">
      <c r="A6" s="229" t="s">
        <v>61</v>
      </c>
      <c r="B6" s="227">
        <v>42.45</v>
      </c>
      <c r="C6" s="227">
        <v>42.45</v>
      </c>
      <c r="D6" s="227">
        <v>42.45</v>
      </c>
      <c r="E6" s="227">
        <v>42.45</v>
      </c>
      <c r="F6" s="227">
        <v>42.45</v>
      </c>
      <c r="G6" s="227">
        <v>42.45</v>
      </c>
    </row>
    <row r="7" spans="1:10" ht="13.5" thickBot="1" x14ac:dyDescent="0.25">
      <c r="A7" s="229" t="s">
        <v>62</v>
      </c>
      <c r="B7" s="227">
        <v>30.24</v>
      </c>
      <c r="C7" s="227">
        <v>30.24</v>
      </c>
      <c r="D7" s="227">
        <v>30.24</v>
      </c>
      <c r="E7" s="227">
        <v>30.24</v>
      </c>
      <c r="F7" s="227">
        <v>30.24</v>
      </c>
    </row>
    <row r="8" spans="1:10" ht="13.5" thickBot="1" x14ac:dyDescent="0.25">
      <c r="A8" s="270" t="s">
        <v>49</v>
      </c>
      <c r="B8" s="763" t="s">
        <v>53</v>
      </c>
      <c r="C8" s="762"/>
      <c r="D8" s="762"/>
      <c r="E8" s="762"/>
      <c r="F8" s="320"/>
      <c r="G8" s="292" t="s">
        <v>0</v>
      </c>
    </row>
    <row r="9" spans="1:10" x14ac:dyDescent="0.2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299</v>
      </c>
    </row>
    <row r="10" spans="1:10" x14ac:dyDescent="0.2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">
      <c r="A11" s="279" t="s">
        <v>6</v>
      </c>
      <c r="B11" s="299">
        <v>197.13114754098362</v>
      </c>
      <c r="C11" s="300">
        <v>188.96721311475409</v>
      </c>
      <c r="D11" s="300">
        <v>199.27868852459017</v>
      </c>
      <c r="E11" s="300">
        <v>176.01612903225808</v>
      </c>
      <c r="F11" s="300">
        <v>179.33333333333334</v>
      </c>
      <c r="G11" s="317">
        <v>188.31103678929765</v>
      </c>
      <c r="H11" s="321"/>
    </row>
    <row r="12" spans="1:10" x14ac:dyDescent="0.2">
      <c r="A12" s="214" t="s">
        <v>7</v>
      </c>
      <c r="B12" s="301">
        <v>52.459016393442624</v>
      </c>
      <c r="C12" s="302">
        <v>62.295081967213115</v>
      </c>
      <c r="D12" s="303">
        <v>50.819672131147541</v>
      </c>
      <c r="E12" s="303">
        <v>58.064516129032256</v>
      </c>
      <c r="F12" s="303">
        <v>57.407407407407405</v>
      </c>
      <c r="G12" s="245">
        <v>53.846153846153847</v>
      </c>
      <c r="H12" s="321"/>
    </row>
    <row r="13" spans="1:10" x14ac:dyDescent="0.2">
      <c r="A13" s="214" t="s">
        <v>8</v>
      </c>
      <c r="B13" s="246">
        <v>0.12422112405066002</v>
      </c>
      <c r="C13" s="247">
        <v>0.11197597557892952</v>
      </c>
      <c r="D13" s="304">
        <v>0.11719670230372993</v>
      </c>
      <c r="E13" s="304">
        <v>0.11170600009667911</v>
      </c>
      <c r="F13" s="304">
        <v>0.11371758756834519</v>
      </c>
      <c r="G13" s="249">
        <v>0.12640847474833219</v>
      </c>
      <c r="H13" s="321"/>
    </row>
    <row r="14" spans="1:10" x14ac:dyDescent="0.2">
      <c r="A14" s="279" t="s">
        <v>1</v>
      </c>
      <c r="B14" s="250">
        <f t="shared" ref="B14:G14" si="0">B11/B10*100-100</f>
        <v>40.807962529274022</v>
      </c>
      <c r="C14" s="251">
        <f t="shared" si="0"/>
        <v>34.976580796252932</v>
      </c>
      <c r="D14" s="251">
        <f t="shared" si="0"/>
        <v>42.341920374707257</v>
      </c>
      <c r="E14" s="251">
        <f t="shared" si="0"/>
        <v>25.725806451612911</v>
      </c>
      <c r="F14" s="251">
        <f t="shared" ref="F14" si="1">F11/F10*100-100</f>
        <v>28.095238095238102</v>
      </c>
      <c r="G14" s="316">
        <f t="shared" si="0"/>
        <v>34.507883420926902</v>
      </c>
      <c r="H14" s="321"/>
    </row>
    <row r="15" spans="1:10" ht="13.5" thickBot="1" x14ac:dyDescent="0.25">
      <c r="A15" s="214" t="s">
        <v>27</v>
      </c>
      <c r="B15" s="254">
        <f>B11-B6</f>
        <v>154.6811475409836</v>
      </c>
      <c r="C15" s="255">
        <f>C11-C6</f>
        <v>146.5172131147541</v>
      </c>
      <c r="D15" s="255">
        <f>D11-D6</f>
        <v>156.82868852459018</v>
      </c>
      <c r="E15" s="255">
        <f>E11-E6</f>
        <v>133.56612903225806</v>
      </c>
      <c r="F15" s="255">
        <f>F11-F6</f>
        <v>136.88333333333333</v>
      </c>
      <c r="G15" s="257">
        <f>G11-H6</f>
        <v>188.31103678929765</v>
      </c>
    </row>
    <row r="16" spans="1:10" x14ac:dyDescent="0.2">
      <c r="A16" s="288" t="s">
        <v>52</v>
      </c>
      <c r="B16" s="259">
        <v>731</v>
      </c>
      <c r="C16" s="260">
        <v>592</v>
      </c>
      <c r="D16" s="260">
        <v>724</v>
      </c>
      <c r="E16" s="260">
        <v>596</v>
      </c>
      <c r="F16" s="260">
        <v>599</v>
      </c>
      <c r="G16" s="262">
        <f>SUM(B16:F16)</f>
        <v>3242</v>
      </c>
      <c r="H16" s="200" t="s">
        <v>56</v>
      </c>
      <c r="I16" s="263">
        <f>B4-G16</f>
        <v>65</v>
      </c>
      <c r="J16" s="305">
        <f>I16/B4</f>
        <v>1.9655276685817961E-2</v>
      </c>
    </row>
    <row r="17" spans="1:10" x14ac:dyDescent="0.2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30.68</v>
      </c>
    </row>
    <row r="18" spans="1:10" ht="13.5" thickBot="1" x14ac:dyDescent="0.25">
      <c r="A18" s="290" t="s">
        <v>26</v>
      </c>
      <c r="B18" s="352">
        <f>B17-B7</f>
        <v>29.76</v>
      </c>
      <c r="C18" s="353">
        <f>C17-C7</f>
        <v>29.76</v>
      </c>
      <c r="D18" s="353">
        <f>D17-D7</f>
        <v>29.76</v>
      </c>
      <c r="E18" s="353">
        <f>E17-E7</f>
        <v>29.76</v>
      </c>
      <c r="F18" s="353">
        <f>F17-F7</f>
        <v>29.76</v>
      </c>
      <c r="G18" s="223"/>
      <c r="H18" s="200" t="s">
        <v>26</v>
      </c>
    </row>
    <row r="20" spans="1:10" ht="13.5" thickBot="1" x14ac:dyDescent="0.25"/>
    <row r="21" spans="1:10" ht="13.5" thickBot="1" x14ac:dyDescent="0.25">
      <c r="A21" s="270" t="s">
        <v>65</v>
      </c>
      <c r="B21" s="763" t="s">
        <v>53</v>
      </c>
      <c r="C21" s="762"/>
      <c r="D21" s="762"/>
      <c r="E21" s="762"/>
      <c r="F21" s="358"/>
      <c r="G21" s="292" t="s">
        <v>0</v>
      </c>
      <c r="H21" s="357"/>
      <c r="I21" s="357"/>
      <c r="J21" s="357"/>
    </row>
    <row r="22" spans="1:10" x14ac:dyDescent="0.2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327</v>
      </c>
      <c r="H22" s="357"/>
      <c r="I22" s="357"/>
      <c r="J22" s="357"/>
    </row>
    <row r="23" spans="1:10" x14ac:dyDescent="0.2">
      <c r="A23" s="276" t="s">
        <v>3</v>
      </c>
      <c r="B23" s="359">
        <v>300</v>
      </c>
      <c r="C23" s="360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">
      <c r="A24" s="279" t="s">
        <v>6</v>
      </c>
      <c r="B24" s="299">
        <v>513</v>
      </c>
      <c r="C24" s="300">
        <v>503</v>
      </c>
      <c r="D24" s="300">
        <v>540</v>
      </c>
      <c r="E24" s="300">
        <v>445</v>
      </c>
      <c r="F24" s="300">
        <v>447</v>
      </c>
      <c r="G24" s="317">
        <v>498</v>
      </c>
      <c r="H24" s="321"/>
      <c r="I24" s="357"/>
      <c r="J24" s="357"/>
    </row>
    <row r="25" spans="1:10" x14ac:dyDescent="0.2">
      <c r="A25" s="214" t="s">
        <v>7</v>
      </c>
      <c r="B25" s="301">
        <v>77.599999999999994</v>
      </c>
      <c r="C25" s="302">
        <v>78.3</v>
      </c>
      <c r="D25" s="303">
        <v>78.099999999999994</v>
      </c>
      <c r="E25" s="303">
        <v>78</v>
      </c>
      <c r="F25" s="303">
        <v>74.599999999999994</v>
      </c>
      <c r="G25" s="366">
        <v>62.7</v>
      </c>
      <c r="H25" s="365"/>
      <c r="I25" s="357"/>
      <c r="J25" s="357"/>
    </row>
    <row r="26" spans="1:10" x14ac:dyDescent="0.2">
      <c r="A26" s="214" t="s">
        <v>8</v>
      </c>
      <c r="B26" s="246">
        <v>7.9000000000000001E-2</v>
      </c>
      <c r="C26" s="247">
        <v>8.1000000000000003E-2</v>
      </c>
      <c r="D26" s="304">
        <v>8.8999999999999996E-2</v>
      </c>
      <c r="E26" s="304">
        <v>9.4E-2</v>
      </c>
      <c r="F26" s="304">
        <v>9.0999999999999998E-2</v>
      </c>
      <c r="G26" s="249">
        <v>0.107</v>
      </c>
      <c r="H26" s="321"/>
      <c r="I26" s="357"/>
      <c r="J26" s="357"/>
    </row>
    <row r="27" spans="1:10" x14ac:dyDescent="0.2">
      <c r="A27" s="279" t="s">
        <v>1</v>
      </c>
      <c r="B27" s="250">
        <f t="shared" ref="B27:G27" si="2">B24/B23*100-100</f>
        <v>71</v>
      </c>
      <c r="C27" s="251">
        <f t="shared" si="2"/>
        <v>67.666666666666686</v>
      </c>
      <c r="D27" s="251">
        <f t="shared" si="2"/>
        <v>80</v>
      </c>
      <c r="E27" s="251">
        <f t="shared" si="2"/>
        <v>48.333333333333343</v>
      </c>
      <c r="F27" s="251">
        <f t="shared" si="2"/>
        <v>49</v>
      </c>
      <c r="G27" s="316">
        <f t="shared" si="2"/>
        <v>66</v>
      </c>
      <c r="H27" s="321"/>
      <c r="I27" s="357"/>
      <c r="J27" s="357"/>
    </row>
    <row r="28" spans="1:10" ht="13.5" thickBot="1" x14ac:dyDescent="0.25">
      <c r="A28" s="214" t="s">
        <v>27</v>
      </c>
      <c r="B28" s="254">
        <f>B24-B11</f>
        <v>315.86885245901635</v>
      </c>
      <c r="C28" s="255">
        <f t="shared" ref="C28:G28" si="3">C24-C11</f>
        <v>314.03278688524591</v>
      </c>
      <c r="D28" s="255">
        <f t="shared" si="3"/>
        <v>340.72131147540983</v>
      </c>
      <c r="E28" s="255">
        <f t="shared" si="3"/>
        <v>268.98387096774195</v>
      </c>
      <c r="F28" s="255">
        <f t="shared" si="3"/>
        <v>267.66666666666663</v>
      </c>
      <c r="G28" s="257">
        <f t="shared" si="3"/>
        <v>309.68896321070235</v>
      </c>
      <c r="H28" s="357"/>
      <c r="I28" s="357"/>
      <c r="J28" s="357"/>
    </row>
    <row r="29" spans="1:10" x14ac:dyDescent="0.2">
      <c r="A29" s="288" t="s">
        <v>52</v>
      </c>
      <c r="B29" s="259">
        <v>720</v>
      </c>
      <c r="C29" s="260">
        <v>589</v>
      </c>
      <c r="D29" s="260">
        <v>721</v>
      </c>
      <c r="E29" s="260">
        <v>576</v>
      </c>
      <c r="F29" s="260">
        <v>594</v>
      </c>
      <c r="G29" s="262">
        <f>SUM(B29:F29)</f>
        <v>3200</v>
      </c>
      <c r="H29" s="357" t="s">
        <v>56</v>
      </c>
      <c r="I29" s="263">
        <f>G16-G29</f>
        <v>42</v>
      </c>
      <c r="J29" s="305">
        <f>I29/G16</f>
        <v>1.2954966070326958E-2</v>
      </c>
    </row>
    <row r="30" spans="1:10" x14ac:dyDescent="0.2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60.76</v>
      </c>
      <c r="J30" s="357"/>
    </row>
    <row r="31" spans="1:10" ht="13.5" thickBot="1" x14ac:dyDescent="0.25">
      <c r="A31" s="290" t="s">
        <v>26</v>
      </c>
      <c r="B31" s="352">
        <f>B30-B17</f>
        <v>30</v>
      </c>
      <c r="C31" s="353">
        <f t="shared" ref="C31:F31" si="4">C30-C17</f>
        <v>30</v>
      </c>
      <c r="D31" s="353">
        <f t="shared" si="4"/>
        <v>30</v>
      </c>
      <c r="E31" s="353">
        <f t="shared" si="4"/>
        <v>30</v>
      </c>
      <c r="F31" s="353">
        <f t="shared" si="4"/>
        <v>30</v>
      </c>
      <c r="G31" s="223"/>
      <c r="H31" s="357" t="s">
        <v>26</v>
      </c>
      <c r="I31" s="357">
        <f>I30-I17</f>
        <v>30.08</v>
      </c>
      <c r="J31" s="357"/>
    </row>
    <row r="33" spans="1:10" ht="13.5" thickBot="1" x14ac:dyDescent="0.25"/>
    <row r="34" spans="1:10" ht="13.5" thickBot="1" x14ac:dyDescent="0.25">
      <c r="A34" s="270" t="s">
        <v>66</v>
      </c>
      <c r="B34" s="763" t="s">
        <v>53</v>
      </c>
      <c r="C34" s="762"/>
      <c r="D34" s="762"/>
      <c r="E34" s="762"/>
      <c r="F34" s="364"/>
      <c r="G34" s="428" t="s">
        <v>0</v>
      </c>
      <c r="H34" s="363"/>
      <c r="I34" s="363"/>
      <c r="J34" s="363"/>
    </row>
    <row r="35" spans="1:10" x14ac:dyDescent="0.2">
      <c r="A35" s="214" t="s">
        <v>2</v>
      </c>
      <c r="B35" s="294">
        <v>1</v>
      </c>
      <c r="C35" s="225"/>
      <c r="D35" s="225"/>
      <c r="E35" s="225"/>
      <c r="F35" s="225"/>
      <c r="G35" s="224">
        <v>305</v>
      </c>
      <c r="H35" s="363"/>
      <c r="I35" s="363"/>
      <c r="J35" s="363"/>
    </row>
    <row r="36" spans="1:10" x14ac:dyDescent="0.2">
      <c r="A36" s="276" t="s">
        <v>3</v>
      </c>
      <c r="B36" s="359">
        <v>490</v>
      </c>
      <c r="C36" s="360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">
      <c r="A37" s="279" t="s">
        <v>6</v>
      </c>
      <c r="B37" s="299">
        <v>894</v>
      </c>
      <c r="C37" s="300"/>
      <c r="D37" s="300"/>
      <c r="E37" s="300"/>
      <c r="F37" s="300"/>
      <c r="G37" s="317">
        <v>894</v>
      </c>
      <c r="H37" s="321"/>
      <c r="I37" s="363"/>
      <c r="J37" s="363"/>
    </row>
    <row r="38" spans="1:10" x14ac:dyDescent="0.2">
      <c r="A38" s="214" t="s">
        <v>7</v>
      </c>
      <c r="B38" s="301">
        <v>67.5</v>
      </c>
      <c r="C38" s="302"/>
      <c r="D38" s="303"/>
      <c r="E38" s="303"/>
      <c r="F38" s="303"/>
      <c r="G38" s="366">
        <v>67.5</v>
      </c>
      <c r="H38" s="365"/>
      <c r="I38" s="363"/>
      <c r="J38" s="363"/>
    </row>
    <row r="39" spans="1:10" x14ac:dyDescent="0.2">
      <c r="A39" s="214" t="s">
        <v>8</v>
      </c>
      <c r="B39" s="246">
        <v>9.9000000000000005E-2</v>
      </c>
      <c r="C39" s="247"/>
      <c r="D39" s="304"/>
      <c r="E39" s="304"/>
      <c r="F39" s="304"/>
      <c r="G39" s="249">
        <v>9.9000000000000005E-2</v>
      </c>
      <c r="H39" s="321"/>
      <c r="I39" s="363"/>
      <c r="J39" s="363"/>
    </row>
    <row r="40" spans="1:10" x14ac:dyDescent="0.2">
      <c r="A40" s="279" t="s">
        <v>1</v>
      </c>
      <c r="B40" s="250">
        <f t="shared" ref="B40:G40" si="5">B37/B36*100-100</f>
        <v>82.448979591836718</v>
      </c>
      <c r="C40" s="251"/>
      <c r="D40" s="251"/>
      <c r="E40" s="251"/>
      <c r="F40" s="251"/>
      <c r="G40" s="316">
        <f t="shared" si="5"/>
        <v>82.448979591836718</v>
      </c>
      <c r="H40" s="321"/>
      <c r="I40" s="363"/>
      <c r="J40" s="363"/>
    </row>
    <row r="41" spans="1:10" ht="13.5" thickBot="1" x14ac:dyDescent="0.25">
      <c r="A41" s="214" t="s">
        <v>27</v>
      </c>
      <c r="B41" s="254">
        <f>B37-B24</f>
        <v>381</v>
      </c>
      <c r="C41" s="255"/>
      <c r="D41" s="255"/>
      <c r="E41" s="255"/>
      <c r="F41" s="255"/>
      <c r="G41" s="257">
        <f t="shared" ref="G41" si="6">G37-G24</f>
        <v>396</v>
      </c>
      <c r="H41" s="363"/>
      <c r="I41" s="363"/>
      <c r="J41" s="363"/>
    </row>
    <row r="42" spans="1:10" x14ac:dyDescent="0.2">
      <c r="A42" s="288" t="s">
        <v>52</v>
      </c>
      <c r="B42" s="259">
        <v>3173</v>
      </c>
      <c r="C42" s="260"/>
      <c r="D42" s="260"/>
      <c r="E42" s="260"/>
      <c r="F42" s="260"/>
      <c r="G42" s="262">
        <f>SUM(B42:F42)</f>
        <v>3173</v>
      </c>
      <c r="H42" s="363" t="s">
        <v>56</v>
      </c>
      <c r="I42" s="263">
        <f>G29-G42</f>
        <v>27</v>
      </c>
      <c r="J42" s="305">
        <f>I42/G29</f>
        <v>8.4375000000000006E-3</v>
      </c>
    </row>
    <row r="43" spans="1:10" x14ac:dyDescent="0.2">
      <c r="A43" s="288" t="s">
        <v>28</v>
      </c>
      <c r="B43" s="218">
        <v>120</v>
      </c>
      <c r="C43" s="267"/>
      <c r="D43" s="267"/>
      <c r="E43" s="267"/>
      <c r="F43" s="267"/>
      <c r="G43" s="222"/>
      <c r="H43" s="363" t="s">
        <v>57</v>
      </c>
      <c r="I43" s="363">
        <v>90.89</v>
      </c>
      <c r="J43" s="363"/>
    </row>
    <row r="44" spans="1:10" ht="13.5" thickBot="1" x14ac:dyDescent="0.25">
      <c r="A44" s="290" t="s">
        <v>26</v>
      </c>
      <c r="B44" s="352">
        <f>B43-B30</f>
        <v>30</v>
      </c>
      <c r="C44" s="353"/>
      <c r="D44" s="353"/>
      <c r="E44" s="353"/>
      <c r="F44" s="353"/>
      <c r="G44" s="223"/>
      <c r="H44" s="363" t="s">
        <v>26</v>
      </c>
      <c r="I44" s="363">
        <f>I43-I30</f>
        <v>30.130000000000003</v>
      </c>
      <c r="J44" s="363"/>
    </row>
    <row r="46" spans="1:10" ht="13.5" thickBot="1" x14ac:dyDescent="0.25"/>
    <row r="47" spans="1:10" ht="13.5" thickBot="1" x14ac:dyDescent="0.25">
      <c r="A47" s="270" t="s">
        <v>91</v>
      </c>
      <c r="B47" s="746" t="s">
        <v>53</v>
      </c>
      <c r="C47" s="747"/>
      <c r="D47" s="747"/>
      <c r="E47" s="747"/>
      <c r="F47" s="403"/>
      <c r="G47" s="428" t="s">
        <v>0</v>
      </c>
      <c r="H47" s="383"/>
      <c r="I47" s="383"/>
      <c r="J47" s="383"/>
    </row>
    <row r="48" spans="1:10" x14ac:dyDescent="0.2">
      <c r="A48" s="231" t="s">
        <v>2</v>
      </c>
      <c r="B48" s="294">
        <v>1</v>
      </c>
      <c r="C48" s="225"/>
      <c r="D48" s="225"/>
      <c r="E48" s="225"/>
      <c r="F48" s="409"/>
      <c r="G48" s="404">
        <v>280</v>
      </c>
      <c r="H48" s="383"/>
      <c r="I48" s="383"/>
      <c r="J48" s="383"/>
    </row>
    <row r="49" spans="1:10" x14ac:dyDescent="0.2">
      <c r="A49" s="234" t="s">
        <v>3</v>
      </c>
      <c r="B49" s="359">
        <v>690</v>
      </c>
      <c r="C49" s="360"/>
      <c r="D49" s="297"/>
      <c r="E49" s="297"/>
      <c r="F49" s="410"/>
      <c r="G49" s="405">
        <v>690</v>
      </c>
      <c r="H49" s="383"/>
      <c r="I49" s="383"/>
      <c r="J49" s="383"/>
    </row>
    <row r="50" spans="1:10" x14ac:dyDescent="0.2">
      <c r="A50" s="238" t="s">
        <v>6</v>
      </c>
      <c r="B50" s="299">
        <v>1289</v>
      </c>
      <c r="C50" s="300"/>
      <c r="D50" s="300"/>
      <c r="E50" s="300"/>
      <c r="F50" s="411"/>
      <c r="G50" s="406">
        <v>1289</v>
      </c>
      <c r="H50" s="321"/>
      <c r="I50" s="383"/>
      <c r="J50" s="383"/>
    </row>
    <row r="51" spans="1:10" x14ac:dyDescent="0.2">
      <c r="A51" s="231" t="s">
        <v>7</v>
      </c>
      <c r="B51" s="301">
        <v>64.599999999999994</v>
      </c>
      <c r="C51" s="302"/>
      <c r="D51" s="303"/>
      <c r="E51" s="303"/>
      <c r="F51" s="412"/>
      <c r="G51" s="407">
        <v>64.599999999999994</v>
      </c>
      <c r="H51" s="365"/>
      <c r="I51" s="383"/>
      <c r="J51" s="383"/>
    </row>
    <row r="52" spans="1:10" x14ac:dyDescent="0.2">
      <c r="A52" s="231" t="s">
        <v>8</v>
      </c>
      <c r="B52" s="246">
        <v>0.10199999999999999</v>
      </c>
      <c r="C52" s="247"/>
      <c r="D52" s="304"/>
      <c r="E52" s="304"/>
      <c r="F52" s="413"/>
      <c r="G52" s="408">
        <v>0.10199999999999999</v>
      </c>
      <c r="H52" s="321"/>
      <c r="I52" s="383"/>
      <c r="J52" s="383"/>
    </row>
    <row r="53" spans="1:10" x14ac:dyDescent="0.2">
      <c r="A53" s="238" t="s">
        <v>1</v>
      </c>
      <c r="B53" s="250">
        <f t="shared" ref="B53" si="7">B50/B49*100-100</f>
        <v>86.811594202898533</v>
      </c>
      <c r="C53" s="251"/>
      <c r="D53" s="251"/>
      <c r="E53" s="251"/>
      <c r="F53" s="252"/>
      <c r="G53" s="400">
        <f t="shared" ref="G53" si="8">G50/G49*100-100</f>
        <v>86.811594202898533</v>
      </c>
      <c r="H53" s="321"/>
      <c r="I53" s="383"/>
      <c r="J53" s="383"/>
    </row>
    <row r="54" spans="1:10" ht="13.5" thickBot="1" x14ac:dyDescent="0.25">
      <c r="A54" s="231" t="s">
        <v>27</v>
      </c>
      <c r="B54" s="220">
        <f>B50-B37</f>
        <v>395</v>
      </c>
      <c r="C54" s="221"/>
      <c r="D54" s="221"/>
      <c r="E54" s="221"/>
      <c r="F54" s="226"/>
      <c r="G54" s="394">
        <f t="shared" ref="G54" si="9">G50-G37</f>
        <v>395</v>
      </c>
      <c r="H54" s="383"/>
      <c r="I54" s="383"/>
      <c r="J54" s="383"/>
    </row>
    <row r="55" spans="1:10" x14ac:dyDescent="0.2">
      <c r="A55" s="265" t="s">
        <v>52</v>
      </c>
      <c r="B55" s="259">
        <v>3143</v>
      </c>
      <c r="C55" s="260"/>
      <c r="D55" s="260"/>
      <c r="E55" s="260"/>
      <c r="F55" s="261"/>
      <c r="G55" s="262">
        <f>SUM(B55:F55)</f>
        <v>3143</v>
      </c>
      <c r="H55" s="383" t="s">
        <v>56</v>
      </c>
      <c r="I55" s="263">
        <f>G42-G55</f>
        <v>30</v>
      </c>
      <c r="J55" s="305">
        <f>I55/G42</f>
        <v>9.4547746612039085E-3</v>
      </c>
    </row>
    <row r="56" spans="1:10" x14ac:dyDescent="0.2">
      <c r="A56" s="265" t="s">
        <v>28</v>
      </c>
      <c r="B56" s="218">
        <v>81.569999999999993</v>
      </c>
      <c r="C56" s="391"/>
      <c r="D56" s="391"/>
      <c r="E56" s="391"/>
      <c r="F56" s="219"/>
      <c r="G56" s="328"/>
      <c r="H56" s="383" t="s">
        <v>57</v>
      </c>
      <c r="I56" s="383">
        <v>121.14</v>
      </c>
      <c r="J56" s="383"/>
    </row>
    <row r="57" spans="1:10" ht="13.5" thickBot="1" x14ac:dyDescent="0.25">
      <c r="A57" s="266" t="s">
        <v>26</v>
      </c>
      <c r="B57" s="352">
        <f>B56-B43</f>
        <v>-38.430000000000007</v>
      </c>
      <c r="C57" s="353"/>
      <c r="D57" s="353"/>
      <c r="E57" s="353"/>
      <c r="F57" s="354"/>
      <c r="G57" s="402"/>
      <c r="H57" s="383" t="s">
        <v>26</v>
      </c>
      <c r="I57" s="383">
        <f>I56-I43</f>
        <v>30.25</v>
      </c>
      <c r="J57" s="383"/>
    </row>
    <row r="59" spans="1:10" ht="13.5" thickBot="1" x14ac:dyDescent="0.25"/>
    <row r="60" spans="1:10" ht="13.5" thickBot="1" x14ac:dyDescent="0.25">
      <c r="A60" s="270" t="s">
        <v>92</v>
      </c>
      <c r="B60" s="746" t="s">
        <v>53</v>
      </c>
      <c r="C60" s="747"/>
      <c r="D60" s="747"/>
      <c r="E60" s="747"/>
      <c r="F60" s="426"/>
      <c r="G60" s="428" t="s">
        <v>0</v>
      </c>
      <c r="H60" s="423"/>
      <c r="I60" s="423"/>
      <c r="J60" s="423"/>
    </row>
    <row r="61" spans="1:10" x14ac:dyDescent="0.2">
      <c r="A61" s="231" t="s">
        <v>2</v>
      </c>
      <c r="B61" s="294">
        <v>1</v>
      </c>
      <c r="C61" s="225">
        <v>2</v>
      </c>
      <c r="D61" s="225">
        <v>3</v>
      </c>
      <c r="E61" s="225"/>
      <c r="F61" s="409"/>
      <c r="G61" s="404">
        <v>55</v>
      </c>
      <c r="H61" s="423"/>
      <c r="I61" s="423"/>
      <c r="J61" s="423"/>
    </row>
    <row r="62" spans="1:10" x14ac:dyDescent="0.2">
      <c r="A62" s="234" t="s">
        <v>3</v>
      </c>
      <c r="B62" s="359">
        <v>890</v>
      </c>
      <c r="C62" s="360">
        <v>890</v>
      </c>
      <c r="D62" s="297">
        <v>890</v>
      </c>
      <c r="E62" s="297"/>
      <c r="F62" s="410"/>
      <c r="G62" s="405">
        <v>890</v>
      </c>
      <c r="H62" s="423"/>
      <c r="I62" s="423"/>
      <c r="J62" s="423"/>
    </row>
    <row r="63" spans="1:10" x14ac:dyDescent="0.2">
      <c r="A63" s="238" t="s">
        <v>6</v>
      </c>
      <c r="B63" s="299">
        <v>1610</v>
      </c>
      <c r="C63" s="300">
        <v>1674</v>
      </c>
      <c r="D63" s="300">
        <v>1796</v>
      </c>
      <c r="E63" s="300"/>
      <c r="F63" s="411"/>
      <c r="G63" s="406">
        <v>1683</v>
      </c>
      <c r="H63" s="321"/>
      <c r="I63" s="423"/>
      <c r="J63" s="423"/>
    </row>
    <row r="64" spans="1:10" x14ac:dyDescent="0.2">
      <c r="A64" s="231" t="s">
        <v>7</v>
      </c>
      <c r="B64" s="301">
        <v>100</v>
      </c>
      <c r="C64" s="302">
        <v>100</v>
      </c>
      <c r="D64" s="303">
        <v>93.8</v>
      </c>
      <c r="E64" s="303"/>
      <c r="F64" s="412"/>
      <c r="G64" s="407">
        <v>94.5</v>
      </c>
      <c r="H64" s="365"/>
      <c r="I64" s="423"/>
      <c r="J64" s="423"/>
    </row>
    <row r="65" spans="1:18" x14ac:dyDescent="0.2">
      <c r="A65" s="231" t="s">
        <v>8</v>
      </c>
      <c r="B65" s="246">
        <v>1.7000000000000001E-2</v>
      </c>
      <c r="C65" s="247">
        <v>2.5999999999999999E-2</v>
      </c>
      <c r="D65" s="304">
        <v>4.2000000000000003E-2</v>
      </c>
      <c r="E65" s="304"/>
      <c r="F65" s="413"/>
      <c r="G65" s="408">
        <v>5.5E-2</v>
      </c>
      <c r="H65" s="321"/>
      <c r="I65" s="423"/>
      <c r="J65" s="423"/>
    </row>
    <row r="66" spans="1:18" x14ac:dyDescent="0.2">
      <c r="A66" s="238" t="s">
        <v>1</v>
      </c>
      <c r="B66" s="250">
        <f t="shared" ref="B66:D66" si="10">B63/B62*100-100</f>
        <v>80.898876404494388</v>
      </c>
      <c r="C66" s="251">
        <f t="shared" si="10"/>
        <v>88.089887640449462</v>
      </c>
      <c r="D66" s="251">
        <f t="shared" si="10"/>
        <v>101.79775280898875</v>
      </c>
      <c r="E66" s="251"/>
      <c r="F66" s="252"/>
      <c r="G66" s="400">
        <f t="shared" ref="G66" si="11">G63/G62*100-100</f>
        <v>89.101123595505612</v>
      </c>
      <c r="H66" s="321"/>
      <c r="I66" s="423"/>
      <c r="J66" s="423"/>
    </row>
    <row r="67" spans="1:18" ht="13.5" thickBot="1" x14ac:dyDescent="0.25">
      <c r="A67" s="231" t="s">
        <v>27</v>
      </c>
      <c r="B67" s="254">
        <f>B63-B50</f>
        <v>321</v>
      </c>
      <c r="C67" s="255">
        <f>C63-B50</f>
        <v>385</v>
      </c>
      <c r="D67" s="255">
        <f>D63-B50</f>
        <v>507</v>
      </c>
      <c r="E67" s="255"/>
      <c r="F67" s="256"/>
      <c r="G67" s="394">
        <f t="shared" ref="G67" si="12">G63-G50</f>
        <v>394</v>
      </c>
      <c r="H67" s="423"/>
      <c r="I67" s="423"/>
      <c r="J67" s="423"/>
    </row>
    <row r="68" spans="1:18" x14ac:dyDescent="0.2">
      <c r="A68" s="265" t="s">
        <v>52</v>
      </c>
      <c r="B68" s="259">
        <v>231</v>
      </c>
      <c r="C68" s="260">
        <v>156</v>
      </c>
      <c r="D68" s="260">
        <v>151</v>
      </c>
      <c r="E68" s="260"/>
      <c r="F68" s="261"/>
      <c r="G68" s="395">
        <f>SUM(B68:F68)</f>
        <v>538</v>
      </c>
      <c r="H68" s="423" t="s">
        <v>56</v>
      </c>
      <c r="I68" s="263">
        <f>G55-G68</f>
        <v>2605</v>
      </c>
      <c r="J68" s="305">
        <f>I68/G55</f>
        <v>0.82882596245625195</v>
      </c>
    </row>
    <row r="69" spans="1:18" ht="12.75" customHeight="1" x14ac:dyDescent="0.2">
      <c r="A69" s="265" t="s">
        <v>28</v>
      </c>
      <c r="B69" s="218">
        <v>61</v>
      </c>
      <c r="C69" s="425">
        <v>61</v>
      </c>
      <c r="D69" s="425">
        <v>61</v>
      </c>
      <c r="E69" s="425"/>
      <c r="F69" s="219"/>
      <c r="G69" s="328"/>
      <c r="H69" s="423" t="s">
        <v>57</v>
      </c>
      <c r="I69" s="423">
        <v>458.1</v>
      </c>
      <c r="J69" s="781" t="s">
        <v>94</v>
      </c>
      <c r="K69" s="781"/>
      <c r="L69" s="781"/>
      <c r="M69" s="781"/>
      <c r="N69" s="781"/>
      <c r="O69" s="781"/>
      <c r="P69" s="781"/>
      <c r="Q69" s="782" t="s">
        <v>93</v>
      </c>
    </row>
    <row r="70" spans="1:18" ht="13.5" thickBot="1" x14ac:dyDescent="0.25">
      <c r="A70" s="266" t="s">
        <v>26</v>
      </c>
      <c r="B70" s="352">
        <f>B69-B56</f>
        <v>-20.569999999999993</v>
      </c>
      <c r="C70" s="353">
        <f>C69-B56</f>
        <v>-20.569999999999993</v>
      </c>
      <c r="D70" s="353">
        <f>D69-B56</f>
        <v>-20.569999999999993</v>
      </c>
      <c r="E70" s="353"/>
      <c r="F70" s="354"/>
      <c r="G70" s="402"/>
      <c r="H70" s="423" t="s">
        <v>26</v>
      </c>
      <c r="I70" s="423">
        <f>I69-I56</f>
        <v>336.96000000000004</v>
      </c>
      <c r="J70" s="781"/>
      <c r="K70" s="781"/>
      <c r="L70" s="781"/>
      <c r="M70" s="781"/>
      <c r="N70" s="781"/>
      <c r="O70" s="781"/>
      <c r="P70" s="781"/>
      <c r="Q70" s="782"/>
    </row>
    <row r="71" spans="1:18" x14ac:dyDescent="0.2">
      <c r="J71" s="781"/>
      <c r="K71" s="781"/>
      <c r="L71" s="781"/>
      <c r="M71" s="781"/>
      <c r="N71" s="781"/>
      <c r="O71" s="781"/>
      <c r="P71" s="781"/>
      <c r="Q71" s="782"/>
      <c r="R71" s="429">
        <v>83.04</v>
      </c>
    </row>
    <row r="72" spans="1:18" ht="13.5" thickBot="1" x14ac:dyDescent="0.25">
      <c r="J72" s="228" t="s">
        <v>95</v>
      </c>
    </row>
    <row r="73" spans="1:18" ht="13.5" thickBot="1" x14ac:dyDescent="0.25">
      <c r="A73" s="270" t="s">
        <v>98</v>
      </c>
      <c r="B73" s="746" t="s">
        <v>53</v>
      </c>
      <c r="C73" s="747"/>
      <c r="D73" s="747"/>
      <c r="E73" s="747"/>
      <c r="F73" s="435"/>
      <c r="G73" s="428" t="s">
        <v>0</v>
      </c>
      <c r="H73" s="433"/>
      <c r="I73" s="433"/>
      <c r="J73" s="433"/>
      <c r="K73" s="433"/>
      <c r="L73" s="433"/>
      <c r="M73" s="433"/>
      <c r="N73" s="433"/>
      <c r="O73" s="433"/>
      <c r="P73" s="433"/>
    </row>
    <row r="74" spans="1:18" x14ac:dyDescent="0.2">
      <c r="A74" s="231" t="s">
        <v>2</v>
      </c>
      <c r="B74" s="294">
        <v>1</v>
      </c>
      <c r="C74" s="225">
        <v>2</v>
      </c>
      <c r="D74" s="225">
        <v>3</v>
      </c>
      <c r="E74" s="225"/>
      <c r="F74" s="409"/>
      <c r="G74" s="445">
        <v>55</v>
      </c>
      <c r="H74" s="433"/>
      <c r="I74" s="433"/>
      <c r="J74" s="433"/>
      <c r="K74" s="433"/>
      <c r="L74" s="433"/>
      <c r="M74" s="433"/>
      <c r="N74" s="433"/>
      <c r="O74" s="433"/>
      <c r="P74" s="433"/>
    </row>
    <row r="75" spans="1:18" x14ac:dyDescent="0.2">
      <c r="A75" s="234" t="s">
        <v>3</v>
      </c>
      <c r="B75" s="359">
        <v>1080</v>
      </c>
      <c r="C75" s="360">
        <v>1080</v>
      </c>
      <c r="D75" s="297">
        <v>1080</v>
      </c>
      <c r="E75" s="297"/>
      <c r="F75" s="410"/>
      <c r="G75" s="405">
        <v>1080</v>
      </c>
      <c r="H75" s="433"/>
      <c r="I75" s="433"/>
      <c r="J75" s="433"/>
      <c r="K75" s="433"/>
      <c r="L75" s="433"/>
      <c r="M75" s="433"/>
      <c r="N75" s="433"/>
      <c r="O75" s="433"/>
      <c r="P75" s="433"/>
    </row>
    <row r="76" spans="1:18" x14ac:dyDescent="0.2">
      <c r="A76" s="238" t="s">
        <v>6</v>
      </c>
      <c r="B76" s="299">
        <v>1655</v>
      </c>
      <c r="C76" s="300">
        <v>1739</v>
      </c>
      <c r="D76" s="300">
        <v>1808</v>
      </c>
      <c r="E76" s="300"/>
      <c r="F76" s="411"/>
      <c r="G76" s="406">
        <v>1724</v>
      </c>
      <c r="H76" s="321"/>
      <c r="I76" s="433"/>
      <c r="J76" s="433"/>
      <c r="K76" s="433"/>
      <c r="L76" s="433"/>
      <c r="M76" s="433"/>
      <c r="N76" s="433"/>
      <c r="O76" s="433"/>
      <c r="P76" s="433"/>
    </row>
    <row r="77" spans="1:18" x14ac:dyDescent="0.2">
      <c r="A77" s="231" t="s">
        <v>7</v>
      </c>
      <c r="B77" s="301">
        <v>100</v>
      </c>
      <c r="C77" s="302">
        <v>100</v>
      </c>
      <c r="D77" s="303">
        <v>93.8</v>
      </c>
      <c r="E77" s="303"/>
      <c r="F77" s="412"/>
      <c r="G77" s="407">
        <v>96.4</v>
      </c>
      <c r="H77" s="365"/>
      <c r="I77" s="433"/>
      <c r="J77" s="433"/>
      <c r="K77" s="433"/>
      <c r="L77" s="433"/>
      <c r="M77" s="433"/>
      <c r="N77" s="433"/>
      <c r="O77" s="433"/>
      <c r="P77" s="433"/>
    </row>
    <row r="78" spans="1:18" x14ac:dyDescent="0.2">
      <c r="A78" s="231" t="s">
        <v>8</v>
      </c>
      <c r="B78" s="246">
        <v>2.1999999999999999E-2</v>
      </c>
      <c r="C78" s="247">
        <v>2.8000000000000001E-2</v>
      </c>
      <c r="D78" s="304">
        <v>5.1999999999999998E-2</v>
      </c>
      <c r="E78" s="304"/>
      <c r="F78" s="413"/>
      <c r="G78" s="408">
        <v>5.0999999999999997E-2</v>
      </c>
      <c r="H78" s="321"/>
      <c r="I78" s="433"/>
      <c r="J78" s="433"/>
      <c r="K78" s="433"/>
      <c r="L78" s="433"/>
      <c r="M78" s="433"/>
      <c r="N78" s="433"/>
      <c r="O78" s="433"/>
      <c r="P78" s="433"/>
    </row>
    <row r="79" spans="1:18" x14ac:dyDescent="0.2">
      <c r="A79" s="238" t="s">
        <v>1</v>
      </c>
      <c r="B79" s="250">
        <f t="shared" ref="B79:D79" si="13">B76/B75*100-100</f>
        <v>53.240740740740733</v>
      </c>
      <c r="C79" s="251">
        <f t="shared" si="13"/>
        <v>61.018518518518505</v>
      </c>
      <c r="D79" s="251">
        <f t="shared" si="13"/>
        <v>67.407407407407391</v>
      </c>
      <c r="E79" s="251"/>
      <c r="F79" s="252"/>
      <c r="G79" s="400">
        <f t="shared" ref="G79" si="14">G76/G75*100-100</f>
        <v>59.629629629629619</v>
      </c>
      <c r="H79" s="321"/>
      <c r="I79" s="433"/>
      <c r="J79" s="433"/>
      <c r="K79" s="433"/>
      <c r="L79" s="433"/>
      <c r="M79" s="433"/>
      <c r="N79" s="433"/>
      <c r="O79" s="433"/>
      <c r="P79" s="433"/>
    </row>
    <row r="80" spans="1:18" ht="13.5" thickBot="1" x14ac:dyDescent="0.25">
      <c r="A80" s="231" t="s">
        <v>27</v>
      </c>
      <c r="B80" s="254">
        <f>B76-B63</f>
        <v>45</v>
      </c>
      <c r="C80" s="255">
        <f>C76-B63</f>
        <v>129</v>
      </c>
      <c r="D80" s="255">
        <f>D76-B63</f>
        <v>198</v>
      </c>
      <c r="E80" s="255"/>
      <c r="F80" s="256"/>
      <c r="G80" s="394">
        <f t="shared" ref="G80" si="15">G76-G63</f>
        <v>41</v>
      </c>
      <c r="H80" s="433"/>
      <c r="I80" s="433"/>
      <c r="J80" s="433"/>
      <c r="K80" s="433"/>
      <c r="L80" s="433"/>
      <c r="M80" s="433"/>
      <c r="N80" s="433"/>
      <c r="O80" s="433"/>
      <c r="P80" s="433"/>
    </row>
    <row r="81" spans="1:16" x14ac:dyDescent="0.2">
      <c r="A81" s="265" t="s">
        <v>52</v>
      </c>
      <c r="B81" s="259">
        <v>230</v>
      </c>
      <c r="C81" s="260">
        <v>156</v>
      </c>
      <c r="D81" s="260">
        <v>150</v>
      </c>
      <c r="E81" s="260"/>
      <c r="F81" s="261"/>
      <c r="G81" s="395">
        <f>SUM(B81:F81)</f>
        <v>536</v>
      </c>
      <c r="H81" s="433" t="s">
        <v>56</v>
      </c>
      <c r="I81" s="263">
        <f>G68-G81</f>
        <v>2</v>
      </c>
      <c r="J81" s="305">
        <f>I81/G68</f>
        <v>3.7174721189591076E-3</v>
      </c>
      <c r="K81" s="433"/>
      <c r="L81" s="433"/>
      <c r="M81" s="433"/>
      <c r="N81" s="433"/>
      <c r="O81" s="433"/>
      <c r="P81" s="433"/>
    </row>
    <row r="82" spans="1:16" x14ac:dyDescent="0.2">
      <c r="A82" s="265" t="s">
        <v>28</v>
      </c>
      <c r="B82" s="218">
        <v>62</v>
      </c>
      <c r="C82" s="436">
        <v>62</v>
      </c>
      <c r="D82" s="436">
        <v>62</v>
      </c>
      <c r="E82" s="436"/>
      <c r="F82" s="219"/>
      <c r="G82" s="328"/>
      <c r="H82" s="433" t="s">
        <v>57</v>
      </c>
      <c r="I82" s="433">
        <v>61.33</v>
      </c>
      <c r="J82" s="789"/>
      <c r="K82" s="789"/>
      <c r="L82" s="789"/>
      <c r="M82" s="789"/>
      <c r="N82" s="789"/>
      <c r="O82" s="789"/>
      <c r="P82" s="789"/>
    </row>
    <row r="83" spans="1:16" ht="13.5" thickBot="1" x14ac:dyDescent="0.25">
      <c r="A83" s="266" t="s">
        <v>26</v>
      </c>
      <c r="B83" s="352">
        <f>B82-B69</f>
        <v>1</v>
      </c>
      <c r="C83" s="353">
        <f>C82-B69</f>
        <v>1</v>
      </c>
      <c r="D83" s="353">
        <f>D82-B69</f>
        <v>1</v>
      </c>
      <c r="E83" s="353"/>
      <c r="F83" s="354"/>
      <c r="G83" s="402"/>
      <c r="H83" s="433" t="s">
        <v>26</v>
      </c>
      <c r="I83" s="433">
        <f>I82-I82</f>
        <v>0</v>
      </c>
      <c r="J83" s="789"/>
      <c r="K83" s="789"/>
      <c r="L83" s="789"/>
      <c r="M83" s="789"/>
      <c r="N83" s="789"/>
      <c r="O83" s="789"/>
      <c r="P83" s="789"/>
    </row>
    <row r="84" spans="1:16" x14ac:dyDescent="0.2">
      <c r="A84" s="433"/>
      <c r="B84" s="433"/>
      <c r="C84" s="433"/>
      <c r="D84" s="433"/>
      <c r="E84" s="433"/>
      <c r="F84" s="433"/>
      <c r="G84" s="433"/>
      <c r="H84" s="433"/>
      <c r="I84" s="433"/>
      <c r="J84" s="789"/>
      <c r="K84" s="789"/>
      <c r="L84" s="789"/>
      <c r="M84" s="789"/>
      <c r="N84" s="789"/>
      <c r="O84" s="789"/>
      <c r="P84" s="789"/>
    </row>
    <row r="85" spans="1:16" ht="13.5" thickBot="1" x14ac:dyDescent="0.25"/>
    <row r="86" spans="1:16" ht="13.5" thickBot="1" x14ac:dyDescent="0.25">
      <c r="A86" s="270" t="s">
        <v>102</v>
      </c>
      <c r="B86" s="746" t="s">
        <v>53</v>
      </c>
      <c r="C86" s="747"/>
      <c r="D86" s="747"/>
      <c r="E86" s="747"/>
      <c r="F86" s="450"/>
      <c r="G86" s="428" t="s">
        <v>0</v>
      </c>
      <c r="H86" s="448"/>
      <c r="I86" s="448"/>
      <c r="J86" s="448"/>
      <c r="K86" s="448"/>
      <c r="L86" s="448"/>
      <c r="M86" s="448"/>
      <c r="N86" s="448"/>
      <c r="O86" s="448"/>
      <c r="P86" s="448"/>
    </row>
    <row r="87" spans="1:16" x14ac:dyDescent="0.2">
      <c r="A87" s="231" t="s">
        <v>2</v>
      </c>
      <c r="B87" s="294">
        <v>1</v>
      </c>
      <c r="C87" s="225">
        <v>2</v>
      </c>
      <c r="D87" s="225">
        <v>3</v>
      </c>
      <c r="E87" s="225"/>
      <c r="F87" s="409"/>
      <c r="G87" s="445">
        <v>54</v>
      </c>
      <c r="H87" s="448"/>
      <c r="I87" s="448"/>
      <c r="J87" s="448"/>
      <c r="K87" s="448"/>
      <c r="L87" s="448"/>
      <c r="M87" s="448"/>
      <c r="N87" s="448"/>
      <c r="O87" s="448"/>
      <c r="P87" s="448"/>
    </row>
    <row r="88" spans="1:16" x14ac:dyDescent="0.2">
      <c r="A88" s="234" t="s">
        <v>3</v>
      </c>
      <c r="B88" s="359">
        <v>1250</v>
      </c>
      <c r="C88" s="360">
        <v>1250</v>
      </c>
      <c r="D88" s="297">
        <v>1250</v>
      </c>
      <c r="E88" s="297"/>
      <c r="F88" s="410"/>
      <c r="G88" s="405">
        <v>1250</v>
      </c>
      <c r="H88" s="448"/>
      <c r="I88" s="448"/>
      <c r="J88" s="448"/>
      <c r="K88" s="448"/>
      <c r="L88" s="448"/>
      <c r="M88" s="448"/>
      <c r="N88" s="448"/>
      <c r="O88" s="448"/>
      <c r="P88" s="448"/>
    </row>
    <row r="89" spans="1:16" x14ac:dyDescent="0.2">
      <c r="A89" s="238" t="s">
        <v>6</v>
      </c>
      <c r="B89" s="299">
        <v>1695</v>
      </c>
      <c r="C89" s="300">
        <v>1791</v>
      </c>
      <c r="D89" s="300">
        <v>1842</v>
      </c>
      <c r="E89" s="300"/>
      <c r="F89" s="411"/>
      <c r="G89" s="406">
        <v>1764</v>
      </c>
      <c r="H89" s="321"/>
      <c r="I89" s="448"/>
      <c r="J89" s="448"/>
      <c r="K89" s="448"/>
      <c r="L89" s="448"/>
      <c r="M89" s="448"/>
      <c r="N89" s="448"/>
      <c r="O89" s="448"/>
      <c r="P89" s="448"/>
    </row>
    <row r="90" spans="1:16" x14ac:dyDescent="0.2">
      <c r="A90" s="231" t="s">
        <v>7</v>
      </c>
      <c r="B90" s="301">
        <v>100</v>
      </c>
      <c r="C90" s="302">
        <v>100</v>
      </c>
      <c r="D90" s="303">
        <v>100</v>
      </c>
      <c r="E90" s="303"/>
      <c r="F90" s="412"/>
      <c r="G90" s="407">
        <v>92.6</v>
      </c>
      <c r="H90" s="365"/>
      <c r="I90" s="448"/>
      <c r="J90" s="448"/>
      <c r="K90" s="448"/>
      <c r="L90" s="448"/>
      <c r="M90" s="448"/>
      <c r="N90" s="448"/>
      <c r="O90" s="448"/>
      <c r="P90" s="448"/>
    </row>
    <row r="91" spans="1:16" x14ac:dyDescent="0.2">
      <c r="A91" s="231" t="s">
        <v>8</v>
      </c>
      <c r="B91" s="246">
        <v>2.1999999999999999E-2</v>
      </c>
      <c r="C91" s="247">
        <v>4.7E-2</v>
      </c>
      <c r="D91" s="304">
        <v>4.9000000000000002E-2</v>
      </c>
      <c r="E91" s="304"/>
      <c r="F91" s="413"/>
      <c r="G91" s="408">
        <v>5.2999999999999999E-2</v>
      </c>
      <c r="H91" s="321"/>
      <c r="I91" s="448"/>
      <c r="J91" s="448"/>
      <c r="K91" s="448"/>
      <c r="L91" s="448"/>
      <c r="M91" s="448"/>
      <c r="N91" s="448"/>
      <c r="O91" s="448"/>
      <c r="P91" s="448"/>
    </row>
    <row r="92" spans="1:16" x14ac:dyDescent="0.2">
      <c r="A92" s="238" t="s">
        <v>1</v>
      </c>
      <c r="B92" s="250">
        <f t="shared" ref="B92:D92" si="16">B89/B88*100-100</f>
        <v>35.600000000000023</v>
      </c>
      <c r="C92" s="251">
        <f t="shared" si="16"/>
        <v>43.28</v>
      </c>
      <c r="D92" s="251">
        <f t="shared" si="16"/>
        <v>47.360000000000014</v>
      </c>
      <c r="E92" s="251"/>
      <c r="F92" s="252"/>
      <c r="G92" s="400">
        <f t="shared" ref="G92" si="17">G89/G88*100-100</f>
        <v>41.120000000000005</v>
      </c>
      <c r="H92" s="321"/>
      <c r="I92" s="448"/>
      <c r="J92" s="448"/>
      <c r="K92" s="448"/>
      <c r="L92" s="448"/>
      <c r="M92" s="448"/>
      <c r="N92" s="448"/>
      <c r="O92" s="448"/>
      <c r="P92" s="448"/>
    </row>
    <row r="93" spans="1:16" ht="13.5" thickBot="1" x14ac:dyDescent="0.25">
      <c r="A93" s="231" t="s">
        <v>27</v>
      </c>
      <c r="B93" s="254">
        <f>B89-B76</f>
        <v>40</v>
      </c>
      <c r="C93" s="255">
        <f>C89-B76</f>
        <v>136</v>
      </c>
      <c r="D93" s="255">
        <f>D89-B76</f>
        <v>187</v>
      </c>
      <c r="E93" s="255"/>
      <c r="F93" s="256"/>
      <c r="G93" s="394">
        <f t="shared" ref="G93" si="18">G89-G76</f>
        <v>40</v>
      </c>
      <c r="H93" s="448"/>
      <c r="I93" s="448"/>
      <c r="J93" s="448"/>
      <c r="K93" s="448"/>
      <c r="L93" s="448"/>
      <c r="M93" s="448"/>
      <c r="N93" s="448"/>
      <c r="O93" s="448"/>
      <c r="P93" s="448"/>
    </row>
    <row r="94" spans="1:16" x14ac:dyDescent="0.2">
      <c r="A94" s="265" t="s">
        <v>52</v>
      </c>
      <c r="B94" s="259">
        <v>230</v>
      </c>
      <c r="C94" s="260">
        <v>156</v>
      </c>
      <c r="D94" s="260">
        <v>148</v>
      </c>
      <c r="E94" s="260"/>
      <c r="F94" s="261"/>
      <c r="G94" s="395">
        <f>SUM(B94:F94)</f>
        <v>534</v>
      </c>
      <c r="H94" s="448" t="s">
        <v>56</v>
      </c>
      <c r="I94" s="263">
        <f>G81-G94</f>
        <v>2</v>
      </c>
      <c r="J94" s="305">
        <f>I94/G81</f>
        <v>3.7313432835820895E-3</v>
      </c>
      <c r="K94" s="448"/>
      <c r="L94" s="448"/>
      <c r="M94" s="448"/>
      <c r="N94" s="448"/>
      <c r="O94" s="448"/>
      <c r="P94" s="448"/>
    </row>
    <row r="95" spans="1:16" x14ac:dyDescent="0.2">
      <c r="A95" s="265" t="s">
        <v>28</v>
      </c>
      <c r="B95" s="218">
        <v>63</v>
      </c>
      <c r="C95" s="451">
        <v>63</v>
      </c>
      <c r="D95" s="451">
        <v>63</v>
      </c>
      <c r="E95" s="451"/>
      <c r="F95" s="219"/>
      <c r="G95" s="328"/>
      <c r="H95" s="448" t="s">
        <v>57</v>
      </c>
      <c r="I95" s="448">
        <v>62.25</v>
      </c>
      <c r="J95" s="459"/>
      <c r="K95" s="459"/>
      <c r="L95" s="459"/>
      <c r="M95" s="459"/>
      <c r="N95" s="459"/>
      <c r="O95" s="459"/>
      <c r="P95" s="459"/>
    </row>
    <row r="96" spans="1:16" ht="13.5" thickBot="1" x14ac:dyDescent="0.25">
      <c r="A96" s="266" t="s">
        <v>26</v>
      </c>
      <c r="B96" s="352">
        <f>B95-B82</f>
        <v>1</v>
      </c>
      <c r="C96" s="353">
        <f>C95-B82</f>
        <v>1</v>
      </c>
      <c r="D96" s="353">
        <f>D95-B82</f>
        <v>1</v>
      </c>
      <c r="E96" s="353"/>
      <c r="F96" s="354"/>
      <c r="G96" s="402"/>
      <c r="H96" s="448" t="s">
        <v>26</v>
      </c>
      <c r="I96" s="448">
        <f>I95-I95</f>
        <v>0</v>
      </c>
      <c r="J96" s="459"/>
      <c r="K96" s="459"/>
      <c r="L96" s="459"/>
      <c r="M96" s="459"/>
      <c r="N96" s="459"/>
      <c r="O96" s="459"/>
      <c r="P96" s="459"/>
    </row>
    <row r="97" spans="1:16" x14ac:dyDescent="0.2">
      <c r="A97" s="448"/>
      <c r="B97" s="448">
        <v>63.5</v>
      </c>
      <c r="C97" s="454">
        <v>63.5</v>
      </c>
      <c r="D97" s="454">
        <v>63.5</v>
      </c>
      <c r="E97" s="448"/>
      <c r="F97" s="448"/>
      <c r="G97" s="448"/>
      <c r="H97" s="448"/>
      <c r="I97" s="448"/>
      <c r="J97" s="459"/>
      <c r="K97" s="459"/>
      <c r="L97" s="459"/>
      <c r="M97" s="459"/>
      <c r="N97" s="459"/>
      <c r="O97" s="459"/>
      <c r="P97" s="459"/>
    </row>
    <row r="98" spans="1:16" ht="13.5" thickBot="1" x14ac:dyDescent="0.25"/>
    <row r="99" spans="1:16" ht="13.5" thickBot="1" x14ac:dyDescent="0.25">
      <c r="A99" s="270" t="s">
        <v>103</v>
      </c>
      <c r="B99" s="746" t="s">
        <v>53</v>
      </c>
      <c r="C99" s="747"/>
      <c r="D99" s="747"/>
      <c r="E99" s="747"/>
      <c r="F99" s="457"/>
      <c r="G99" s="428" t="s">
        <v>0</v>
      </c>
      <c r="H99" s="455"/>
      <c r="I99" s="455"/>
      <c r="J99" s="455"/>
    </row>
    <row r="100" spans="1:16" x14ac:dyDescent="0.2">
      <c r="A100" s="231" t="s">
        <v>2</v>
      </c>
      <c r="B100" s="294">
        <v>1</v>
      </c>
      <c r="C100" s="225">
        <v>2</v>
      </c>
      <c r="D100" s="225">
        <v>3</v>
      </c>
      <c r="E100" s="225"/>
      <c r="F100" s="409"/>
      <c r="G100" s="445">
        <v>54</v>
      </c>
      <c r="H100" s="455"/>
      <c r="I100" s="455"/>
      <c r="J100" s="455"/>
    </row>
    <row r="101" spans="1:16" x14ac:dyDescent="0.2">
      <c r="A101" s="234" t="s">
        <v>3</v>
      </c>
      <c r="B101" s="359">
        <v>1400</v>
      </c>
      <c r="C101" s="360">
        <v>1400</v>
      </c>
      <c r="D101" s="297">
        <v>1400</v>
      </c>
      <c r="E101" s="297"/>
      <c r="F101" s="410"/>
      <c r="G101" s="405">
        <v>1400</v>
      </c>
      <c r="H101" s="455"/>
      <c r="I101" s="455"/>
      <c r="J101" s="455"/>
    </row>
    <row r="102" spans="1:16" x14ac:dyDescent="0.2">
      <c r="A102" s="238" t="s">
        <v>6</v>
      </c>
      <c r="B102" s="299">
        <v>1773</v>
      </c>
      <c r="C102" s="300">
        <v>1852</v>
      </c>
      <c r="D102" s="300">
        <v>1903</v>
      </c>
      <c r="E102" s="300"/>
      <c r="F102" s="411"/>
      <c r="G102" s="406">
        <v>1833</v>
      </c>
      <c r="H102" s="321"/>
      <c r="I102" s="455"/>
      <c r="J102" s="455"/>
    </row>
    <row r="103" spans="1:16" x14ac:dyDescent="0.2">
      <c r="A103" s="231" t="s">
        <v>7</v>
      </c>
      <c r="B103" s="301">
        <v>100</v>
      </c>
      <c r="C103" s="302">
        <v>100</v>
      </c>
      <c r="D103" s="303">
        <v>100</v>
      </c>
      <c r="E103" s="303"/>
      <c r="F103" s="412"/>
      <c r="G103" s="407">
        <v>88.9</v>
      </c>
      <c r="H103" s="365"/>
      <c r="I103" s="455"/>
      <c r="J103" s="455"/>
    </row>
    <row r="104" spans="1:16" x14ac:dyDescent="0.2">
      <c r="A104" s="231" t="s">
        <v>8</v>
      </c>
      <c r="B104" s="246">
        <v>4.2000000000000003E-2</v>
      </c>
      <c r="C104" s="247">
        <v>4.5999999999999999E-2</v>
      </c>
      <c r="D104" s="304">
        <v>5.7000000000000002E-2</v>
      </c>
      <c r="E104" s="304"/>
      <c r="F104" s="413"/>
      <c r="G104" s="408">
        <v>5.6000000000000001E-2</v>
      </c>
      <c r="H104" s="321"/>
      <c r="I104" s="455"/>
      <c r="J104" s="455"/>
    </row>
    <row r="105" spans="1:16" x14ac:dyDescent="0.2">
      <c r="A105" s="238" t="s">
        <v>1</v>
      </c>
      <c r="B105" s="250">
        <f t="shared" ref="B105:D105" si="19">B102/B101*100-100</f>
        <v>26.642857142857139</v>
      </c>
      <c r="C105" s="251">
        <f t="shared" si="19"/>
        <v>32.285714285714306</v>
      </c>
      <c r="D105" s="251">
        <f t="shared" si="19"/>
        <v>35.928571428571416</v>
      </c>
      <c r="E105" s="251"/>
      <c r="F105" s="252"/>
      <c r="G105" s="400">
        <f t="shared" ref="G105" si="20">G102/G101*100-100</f>
        <v>30.928571428571445</v>
      </c>
      <c r="H105" s="321"/>
      <c r="I105" s="455"/>
      <c r="J105" s="455"/>
    </row>
    <row r="106" spans="1:16" ht="13.5" thickBot="1" x14ac:dyDescent="0.25">
      <c r="A106" s="231" t="s">
        <v>27</v>
      </c>
      <c r="B106" s="254">
        <f>B102-B89</f>
        <v>78</v>
      </c>
      <c r="C106" s="255">
        <f>C102-B89</f>
        <v>157</v>
      </c>
      <c r="D106" s="255">
        <f>D102-B89</f>
        <v>208</v>
      </c>
      <c r="E106" s="255"/>
      <c r="F106" s="256"/>
      <c r="G106" s="394">
        <f t="shared" ref="G106" si="21">G102-G89</f>
        <v>69</v>
      </c>
      <c r="H106" s="455"/>
      <c r="I106" s="455"/>
      <c r="J106" s="455"/>
    </row>
    <row r="107" spans="1:16" x14ac:dyDescent="0.2">
      <c r="A107" s="265" t="s">
        <v>52</v>
      </c>
      <c r="B107" s="259">
        <v>229</v>
      </c>
      <c r="C107" s="260">
        <v>156</v>
      </c>
      <c r="D107" s="260">
        <v>148</v>
      </c>
      <c r="E107" s="260"/>
      <c r="F107" s="261"/>
      <c r="G107" s="395">
        <f>SUM(B107:F107)</f>
        <v>533</v>
      </c>
      <c r="H107" s="455" t="s">
        <v>56</v>
      </c>
      <c r="I107" s="263">
        <f>G94-G107</f>
        <v>1</v>
      </c>
      <c r="J107" s="305">
        <f>I107/G94</f>
        <v>1.8726591760299626E-3</v>
      </c>
    </row>
    <row r="108" spans="1:16" x14ac:dyDescent="0.2">
      <c r="A108" s="265" t="s">
        <v>28</v>
      </c>
      <c r="B108" s="218">
        <v>64</v>
      </c>
      <c r="C108" s="458">
        <v>64</v>
      </c>
      <c r="D108" s="458">
        <v>64</v>
      </c>
      <c r="E108" s="458"/>
      <c r="F108" s="219"/>
      <c r="G108" s="328"/>
      <c r="H108" s="455" t="s">
        <v>57</v>
      </c>
      <c r="I108" s="455">
        <v>63.6</v>
      </c>
      <c r="J108" s="459"/>
    </row>
    <row r="109" spans="1:16" ht="13.5" thickBot="1" x14ac:dyDescent="0.25">
      <c r="A109" s="266" t="s">
        <v>26</v>
      </c>
      <c r="B109" s="352">
        <f>B108-B95</f>
        <v>1</v>
      </c>
      <c r="C109" s="353">
        <f>C108-B95</f>
        <v>1</v>
      </c>
      <c r="D109" s="353">
        <f>D108-B95</f>
        <v>1</v>
      </c>
      <c r="E109" s="353"/>
      <c r="F109" s="354"/>
      <c r="G109" s="402"/>
      <c r="H109" s="455" t="s">
        <v>26</v>
      </c>
      <c r="I109" s="455">
        <f>I108-I108</f>
        <v>0</v>
      </c>
      <c r="J109" s="459"/>
    </row>
    <row r="110" spans="1:16" x14ac:dyDescent="0.2">
      <c r="B110" s="200">
        <v>64</v>
      </c>
      <c r="C110" s="460">
        <v>64</v>
      </c>
      <c r="D110" s="460">
        <v>64</v>
      </c>
    </row>
    <row r="111" spans="1:16" ht="13.5" thickBot="1" x14ac:dyDescent="0.25"/>
    <row r="112" spans="1:16" ht="13.5" thickBot="1" x14ac:dyDescent="0.25">
      <c r="A112" s="270" t="s">
        <v>104</v>
      </c>
      <c r="B112" s="746" t="s">
        <v>53</v>
      </c>
      <c r="C112" s="747"/>
      <c r="D112" s="747"/>
      <c r="E112" s="747"/>
      <c r="F112" s="463"/>
      <c r="G112" s="428" t="s">
        <v>0</v>
      </c>
      <c r="H112" s="461"/>
      <c r="I112" s="461"/>
      <c r="J112" s="461"/>
    </row>
    <row r="113" spans="1:14" x14ac:dyDescent="0.2">
      <c r="A113" s="231" t="s">
        <v>2</v>
      </c>
      <c r="B113" s="294">
        <v>1</v>
      </c>
      <c r="C113" s="225">
        <v>2</v>
      </c>
      <c r="D113" s="225">
        <v>3</v>
      </c>
      <c r="E113" s="225"/>
      <c r="F113" s="409"/>
      <c r="G113" s="445">
        <v>54</v>
      </c>
      <c r="H113" s="461"/>
      <c r="I113" s="461"/>
      <c r="J113" s="461"/>
      <c r="K113" s="765" t="s">
        <v>105</v>
      </c>
      <c r="L113" s="766"/>
      <c r="M113" s="766"/>
      <c r="N113" s="767"/>
    </row>
    <row r="114" spans="1:14" x14ac:dyDescent="0.2">
      <c r="A114" s="234" t="s">
        <v>3</v>
      </c>
      <c r="B114" s="359">
        <v>1540</v>
      </c>
      <c r="C114" s="360">
        <v>1540</v>
      </c>
      <c r="D114" s="297">
        <v>1540</v>
      </c>
      <c r="E114" s="297"/>
      <c r="F114" s="410"/>
      <c r="G114" s="405">
        <v>1540</v>
      </c>
      <c r="H114" s="461"/>
      <c r="I114" s="461"/>
      <c r="J114" s="461"/>
      <c r="K114" s="768" t="s">
        <v>67</v>
      </c>
      <c r="L114" s="769"/>
      <c r="M114" s="769"/>
      <c r="N114" s="770"/>
    </row>
    <row r="115" spans="1:14" x14ac:dyDescent="0.2">
      <c r="A115" s="238" t="s">
        <v>6</v>
      </c>
      <c r="B115" s="299">
        <v>1815</v>
      </c>
      <c r="C115" s="300">
        <v>1836</v>
      </c>
      <c r="D115" s="300">
        <v>1991</v>
      </c>
      <c r="E115" s="300"/>
      <c r="F115" s="411"/>
      <c r="G115" s="406">
        <v>1870</v>
      </c>
      <c r="H115" s="321"/>
      <c r="I115" s="461"/>
      <c r="J115" s="461"/>
      <c r="K115" s="477" t="s">
        <v>54</v>
      </c>
      <c r="L115" s="478" t="s">
        <v>68</v>
      </c>
      <c r="M115" s="478" t="s">
        <v>59</v>
      </c>
      <c r="N115" s="479" t="s">
        <v>51</v>
      </c>
    </row>
    <row r="116" spans="1:14" x14ac:dyDescent="0.2">
      <c r="A116" s="231" t="s">
        <v>7</v>
      </c>
      <c r="B116" s="301">
        <v>87</v>
      </c>
      <c r="C116" s="302">
        <v>87.5</v>
      </c>
      <c r="D116" s="303">
        <v>93.3</v>
      </c>
      <c r="E116" s="303"/>
      <c r="F116" s="412"/>
      <c r="G116" s="407">
        <v>79.599999999999994</v>
      </c>
      <c r="H116" s="365"/>
      <c r="I116" s="461"/>
      <c r="J116" s="461"/>
      <c r="K116" s="377">
        <v>1</v>
      </c>
      <c r="L116" s="469" t="s">
        <v>111</v>
      </c>
      <c r="M116" s="469">
        <v>1700</v>
      </c>
      <c r="N116" s="470">
        <v>43</v>
      </c>
    </row>
    <row r="117" spans="1:14" x14ac:dyDescent="0.2">
      <c r="A117" s="231" t="s">
        <v>8</v>
      </c>
      <c r="B117" s="246">
        <v>6.7000000000000004E-2</v>
      </c>
      <c r="C117" s="247">
        <v>6.2E-2</v>
      </c>
      <c r="D117" s="304">
        <v>5.8000000000000003E-2</v>
      </c>
      <c r="E117" s="304"/>
      <c r="F117" s="413"/>
      <c r="G117" s="408">
        <v>7.3999999999999996E-2</v>
      </c>
      <c r="H117" s="321"/>
      <c r="I117" s="461"/>
      <c r="J117" s="461"/>
      <c r="K117" s="377">
        <v>2</v>
      </c>
      <c r="L117" s="469">
        <v>1</v>
      </c>
      <c r="M117" s="469" t="s">
        <v>112</v>
      </c>
      <c r="N117" s="470">
        <v>158</v>
      </c>
    </row>
    <row r="118" spans="1:14" x14ac:dyDescent="0.2">
      <c r="A118" s="238" t="s">
        <v>1</v>
      </c>
      <c r="B118" s="250">
        <f t="shared" ref="B118:D118" si="22">B115/B114*100-100</f>
        <v>17.857142857142861</v>
      </c>
      <c r="C118" s="251">
        <f t="shared" si="22"/>
        <v>19.220779220779221</v>
      </c>
      <c r="D118" s="251">
        <f t="shared" si="22"/>
        <v>29.285714285714306</v>
      </c>
      <c r="E118" s="251"/>
      <c r="F118" s="252"/>
      <c r="G118" s="400">
        <f t="shared" ref="G118" si="23">G115/G114*100-100</f>
        <v>21.428571428571416</v>
      </c>
      <c r="H118" s="321"/>
      <c r="I118" s="461"/>
      <c r="J118" s="461"/>
      <c r="K118" s="377">
        <v>3</v>
      </c>
      <c r="L118" s="469">
        <v>2</v>
      </c>
      <c r="M118" s="469" t="s">
        <v>113</v>
      </c>
      <c r="N118" s="470">
        <v>187</v>
      </c>
    </row>
    <row r="119" spans="1:14" ht="13.5" thickBot="1" x14ac:dyDescent="0.25">
      <c r="A119" s="231" t="s">
        <v>27</v>
      </c>
      <c r="B119" s="254">
        <f>B115-B102</f>
        <v>42</v>
      </c>
      <c r="C119" s="255">
        <f>C115-B102</f>
        <v>63</v>
      </c>
      <c r="D119" s="255">
        <f>D115-B102</f>
        <v>218</v>
      </c>
      <c r="E119" s="255"/>
      <c r="F119" s="256"/>
      <c r="G119" s="394">
        <f t="shared" ref="G119" si="24">G115-G102</f>
        <v>37</v>
      </c>
      <c r="H119" s="461"/>
      <c r="I119" s="461"/>
      <c r="J119" s="461"/>
      <c r="K119" s="480">
        <v>4</v>
      </c>
      <c r="L119" s="481">
        <v>3</v>
      </c>
      <c r="M119" s="481">
        <v>1970</v>
      </c>
      <c r="N119" s="482">
        <v>149</v>
      </c>
    </row>
    <row r="120" spans="1:14" x14ac:dyDescent="0.2">
      <c r="A120" s="265" t="s">
        <v>52</v>
      </c>
      <c r="B120" s="259">
        <v>229</v>
      </c>
      <c r="C120" s="260">
        <v>155</v>
      </c>
      <c r="D120" s="260">
        <v>148</v>
      </c>
      <c r="E120" s="260"/>
      <c r="F120" s="261"/>
      <c r="G120" s="395">
        <f>SUM(B120:F120)</f>
        <v>532</v>
      </c>
      <c r="H120" s="461" t="s">
        <v>56</v>
      </c>
      <c r="I120" s="263">
        <f>G107-G120</f>
        <v>1</v>
      </c>
      <c r="J120" s="305">
        <f>I120/G107</f>
        <v>1.876172607879925E-3</v>
      </c>
      <c r="K120" s="476"/>
      <c r="L120" s="476"/>
      <c r="M120" s="476"/>
      <c r="N120" s="476"/>
    </row>
    <row r="121" spans="1:14" x14ac:dyDescent="0.2">
      <c r="A121" s="265" t="s">
        <v>28</v>
      </c>
      <c r="B121" s="218">
        <v>66</v>
      </c>
      <c r="C121" s="464">
        <v>66</v>
      </c>
      <c r="D121" s="464">
        <v>66</v>
      </c>
      <c r="E121" s="464"/>
      <c r="F121" s="219"/>
      <c r="G121" s="328"/>
      <c r="H121" s="461" t="s">
        <v>57</v>
      </c>
      <c r="I121" s="461">
        <v>64.12</v>
      </c>
      <c r="J121" s="459"/>
      <c r="K121" s="476"/>
      <c r="L121" s="476"/>
      <c r="M121" s="476"/>
      <c r="N121" s="476"/>
    </row>
    <row r="122" spans="1:14" ht="13.5" thickBot="1" x14ac:dyDescent="0.25">
      <c r="A122" s="266" t="s">
        <v>26</v>
      </c>
      <c r="B122" s="352">
        <f>B121-B108</f>
        <v>2</v>
      </c>
      <c r="C122" s="353">
        <f>C121-B108</f>
        <v>2</v>
      </c>
      <c r="D122" s="353">
        <f>D121-B108</f>
        <v>2</v>
      </c>
      <c r="E122" s="353"/>
      <c r="F122" s="354"/>
      <c r="G122" s="402"/>
      <c r="H122" s="461" t="s">
        <v>26</v>
      </c>
      <c r="I122" s="465">
        <f>I121-I108</f>
        <v>0.52000000000000313</v>
      </c>
      <c r="J122" s="459"/>
      <c r="K122" s="476"/>
      <c r="L122" s="476"/>
      <c r="M122" s="476"/>
      <c r="N122" s="476"/>
    </row>
    <row r="123" spans="1:14" x14ac:dyDescent="0.2">
      <c r="B123" s="200">
        <v>66</v>
      </c>
      <c r="C123" s="468">
        <v>66</v>
      </c>
      <c r="D123" s="468">
        <v>66</v>
      </c>
      <c r="K123" s="476"/>
      <c r="L123" s="476"/>
      <c r="M123" s="476"/>
      <c r="N123" s="476"/>
    </row>
    <row r="124" spans="1:14" ht="13.5" thickBot="1" x14ac:dyDescent="0.25"/>
    <row r="125" spans="1:14" ht="13.5" thickBot="1" x14ac:dyDescent="0.25">
      <c r="A125" s="270" t="s">
        <v>129</v>
      </c>
      <c r="B125" s="746" t="s">
        <v>53</v>
      </c>
      <c r="C125" s="747"/>
      <c r="D125" s="747"/>
      <c r="E125" s="747"/>
      <c r="F125" s="512"/>
      <c r="G125" s="428" t="s">
        <v>0</v>
      </c>
      <c r="H125" s="510"/>
      <c r="I125" s="510"/>
      <c r="J125" s="510"/>
    </row>
    <row r="126" spans="1:14" x14ac:dyDescent="0.2">
      <c r="A126" s="231" t="s">
        <v>2</v>
      </c>
      <c r="B126" s="294">
        <v>1</v>
      </c>
      <c r="C126" s="225">
        <v>2</v>
      </c>
      <c r="D126" s="225">
        <v>3</v>
      </c>
      <c r="E126" s="225"/>
      <c r="F126" s="409"/>
      <c r="G126" s="445">
        <v>50</v>
      </c>
      <c r="H126" s="510"/>
      <c r="I126" s="510"/>
      <c r="J126" s="510"/>
    </row>
    <row r="127" spans="1:14" x14ac:dyDescent="0.2">
      <c r="A127" s="234" t="s">
        <v>3</v>
      </c>
      <c r="B127" s="359">
        <v>1670</v>
      </c>
      <c r="C127" s="360">
        <v>1670</v>
      </c>
      <c r="D127" s="297">
        <v>1670</v>
      </c>
      <c r="E127" s="297"/>
      <c r="F127" s="410"/>
      <c r="G127" s="405">
        <v>1670</v>
      </c>
      <c r="H127" s="510"/>
      <c r="I127" s="510"/>
      <c r="J127" s="510"/>
    </row>
    <row r="128" spans="1:14" x14ac:dyDescent="0.2">
      <c r="A128" s="238" t="s">
        <v>6</v>
      </c>
      <c r="B128" s="299">
        <v>1905</v>
      </c>
      <c r="C128" s="300">
        <v>1973</v>
      </c>
      <c r="D128" s="300">
        <v>2105</v>
      </c>
      <c r="E128" s="300"/>
      <c r="F128" s="411"/>
      <c r="G128" s="406">
        <v>1991</v>
      </c>
      <c r="H128" s="321"/>
      <c r="I128" s="510"/>
      <c r="J128" s="510"/>
    </row>
    <row r="129" spans="1:13" x14ac:dyDescent="0.2">
      <c r="A129" s="231" t="s">
        <v>7</v>
      </c>
      <c r="B129" s="301">
        <v>100</v>
      </c>
      <c r="C129" s="302">
        <v>100</v>
      </c>
      <c r="D129" s="303">
        <v>100</v>
      </c>
      <c r="E129" s="303"/>
      <c r="F129" s="412"/>
      <c r="G129" s="407">
        <v>92</v>
      </c>
      <c r="H129" s="365"/>
      <c r="I129" s="510"/>
      <c r="J129" s="510"/>
    </row>
    <row r="130" spans="1:13" x14ac:dyDescent="0.2">
      <c r="A130" s="231" t="s">
        <v>8</v>
      </c>
      <c r="B130" s="246">
        <v>2.9000000000000001E-2</v>
      </c>
      <c r="C130" s="247">
        <v>2.9000000000000001E-2</v>
      </c>
      <c r="D130" s="304">
        <v>5.0999999999999997E-2</v>
      </c>
      <c r="E130" s="304"/>
      <c r="F130" s="413"/>
      <c r="G130" s="408">
        <v>5.5E-2</v>
      </c>
      <c r="H130" s="321"/>
      <c r="I130" s="510"/>
      <c r="J130" s="510"/>
    </row>
    <row r="131" spans="1:13" x14ac:dyDescent="0.2">
      <c r="A131" s="238" t="s">
        <v>1</v>
      </c>
      <c r="B131" s="250">
        <f t="shared" ref="B131:D131" si="25">B128/B127*100-100</f>
        <v>14.071856287425149</v>
      </c>
      <c r="C131" s="251">
        <f t="shared" si="25"/>
        <v>18.143712574850298</v>
      </c>
      <c r="D131" s="251">
        <f t="shared" si="25"/>
        <v>26.04790419161678</v>
      </c>
      <c r="E131" s="251"/>
      <c r="F131" s="252"/>
      <c r="G131" s="400">
        <f t="shared" ref="G131" si="26">G128/G127*100-100</f>
        <v>19.221556886227546</v>
      </c>
      <c r="H131" s="321"/>
      <c r="I131" s="510"/>
      <c r="J131" s="510"/>
    </row>
    <row r="132" spans="1:13" ht="13.5" thickBot="1" x14ac:dyDescent="0.25">
      <c r="A132" s="231" t="s">
        <v>27</v>
      </c>
      <c r="B132" s="254">
        <f>B128-B115</f>
        <v>90</v>
      </c>
      <c r="C132" s="255">
        <f>C128-B115</f>
        <v>158</v>
      </c>
      <c r="D132" s="255">
        <f>D128-B115</f>
        <v>290</v>
      </c>
      <c r="E132" s="255"/>
      <c r="F132" s="256"/>
      <c r="G132" s="394">
        <f t="shared" ref="G132" si="27">G128-G115</f>
        <v>121</v>
      </c>
      <c r="H132" s="510"/>
      <c r="I132" s="510"/>
      <c r="J132" s="510"/>
    </row>
    <row r="133" spans="1:13" x14ac:dyDescent="0.2">
      <c r="A133" s="265" t="s">
        <v>52</v>
      </c>
      <c r="B133" s="259">
        <v>158</v>
      </c>
      <c r="C133" s="260">
        <v>187</v>
      </c>
      <c r="D133" s="260">
        <v>149</v>
      </c>
      <c r="E133" s="260"/>
      <c r="F133" s="261"/>
      <c r="G133" s="395">
        <f>SUM(B133:F133)</f>
        <v>494</v>
      </c>
      <c r="H133" s="510" t="s">
        <v>56</v>
      </c>
      <c r="I133" s="557">
        <f>G120-G133</f>
        <v>38</v>
      </c>
      <c r="J133" s="305">
        <f>I133/G120</f>
        <v>7.1428571428571425E-2</v>
      </c>
      <c r="K133" s="788" t="s">
        <v>138</v>
      </c>
      <c r="L133" s="788"/>
      <c r="M133" s="788"/>
    </row>
    <row r="134" spans="1:13" x14ac:dyDescent="0.2">
      <c r="A134" s="265" t="s">
        <v>28</v>
      </c>
      <c r="B134" s="507">
        <v>68</v>
      </c>
      <c r="C134" s="508">
        <v>68</v>
      </c>
      <c r="D134" s="508">
        <v>68</v>
      </c>
      <c r="E134" s="508"/>
      <c r="F134" s="509"/>
      <c r="G134" s="328"/>
      <c r="H134" s="510" t="s">
        <v>57</v>
      </c>
      <c r="I134" s="510">
        <v>65.959999999999994</v>
      </c>
      <c r="J134" s="459"/>
    </row>
    <row r="135" spans="1:13" ht="13.5" thickBot="1" x14ac:dyDescent="0.25">
      <c r="A135" s="266" t="s">
        <v>26</v>
      </c>
      <c r="B135" s="352">
        <f>B134-B121</f>
        <v>2</v>
      </c>
      <c r="C135" s="353">
        <f>C134-B121</f>
        <v>2</v>
      </c>
      <c r="D135" s="353">
        <f>D134-B121</f>
        <v>2</v>
      </c>
      <c r="E135" s="353"/>
      <c r="F135" s="354"/>
      <c r="G135" s="402"/>
      <c r="H135" s="510" t="s">
        <v>26</v>
      </c>
      <c r="I135" s="510">
        <f>I134-I121</f>
        <v>1.8399999999999892</v>
      </c>
      <c r="J135" s="459"/>
    </row>
  </sheetData>
  <mergeCells count="16">
    <mergeCell ref="Q69:Q71"/>
    <mergeCell ref="B86:E86"/>
    <mergeCell ref="B73:E73"/>
    <mergeCell ref="J82:P84"/>
    <mergeCell ref="J69:P71"/>
    <mergeCell ref="K133:M133"/>
    <mergeCell ref="B8:E8"/>
    <mergeCell ref="B21:E21"/>
    <mergeCell ref="B34:E34"/>
    <mergeCell ref="B47:E47"/>
    <mergeCell ref="B60:E60"/>
    <mergeCell ref="B125:E125"/>
    <mergeCell ref="K113:N113"/>
    <mergeCell ref="K114:N114"/>
    <mergeCell ref="B112:E112"/>
    <mergeCell ref="B99:E9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737" t="s">
        <v>18</v>
      </c>
      <c r="C4" s="738"/>
      <c r="D4" s="738"/>
      <c r="E4" s="738"/>
      <c r="F4" s="738"/>
      <c r="G4" s="738"/>
      <c r="H4" s="738"/>
      <c r="I4" s="738"/>
      <c r="J4" s="739"/>
      <c r="K4" s="737" t="s">
        <v>21</v>
      </c>
      <c r="L4" s="738"/>
      <c r="M4" s="738"/>
      <c r="N4" s="738"/>
      <c r="O4" s="738"/>
      <c r="P4" s="738"/>
      <c r="Q4" s="738"/>
      <c r="R4" s="738"/>
      <c r="S4" s="738"/>
      <c r="T4" s="738"/>
      <c r="U4" s="738"/>
      <c r="V4" s="738"/>
      <c r="W4" s="739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737" t="s">
        <v>23</v>
      </c>
      <c r="C17" s="738"/>
      <c r="D17" s="738"/>
      <c r="E17" s="738"/>
      <c r="F17" s="739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737" t="s">
        <v>18</v>
      </c>
      <c r="C4" s="738"/>
      <c r="D4" s="738"/>
      <c r="E4" s="738"/>
      <c r="F4" s="738"/>
      <c r="G4" s="738"/>
      <c r="H4" s="738"/>
      <c r="I4" s="738"/>
      <c r="J4" s="739"/>
      <c r="K4" s="737" t="s">
        <v>21</v>
      </c>
      <c r="L4" s="738"/>
      <c r="M4" s="738"/>
      <c r="N4" s="738"/>
      <c r="O4" s="738"/>
      <c r="P4" s="738"/>
      <c r="Q4" s="738"/>
      <c r="R4" s="738"/>
      <c r="S4" s="738"/>
      <c r="T4" s="738"/>
      <c r="U4" s="738"/>
      <c r="V4" s="738"/>
      <c r="W4" s="739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737" t="s">
        <v>23</v>
      </c>
      <c r="C17" s="738"/>
      <c r="D17" s="738"/>
      <c r="E17" s="738"/>
      <c r="F17" s="739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737" t="s">
        <v>18</v>
      </c>
      <c r="C4" s="738"/>
      <c r="D4" s="738"/>
      <c r="E4" s="738"/>
      <c r="F4" s="738"/>
      <c r="G4" s="738"/>
      <c r="H4" s="738"/>
      <c r="I4" s="738"/>
      <c r="J4" s="739"/>
      <c r="K4" s="737" t="s">
        <v>21</v>
      </c>
      <c r="L4" s="738"/>
      <c r="M4" s="738"/>
      <c r="N4" s="738"/>
      <c r="O4" s="738"/>
      <c r="P4" s="738"/>
      <c r="Q4" s="738"/>
      <c r="R4" s="738"/>
      <c r="S4" s="738"/>
      <c r="T4" s="738"/>
      <c r="U4" s="738"/>
      <c r="V4" s="738"/>
      <c r="W4" s="739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737" t="s">
        <v>23</v>
      </c>
      <c r="C17" s="738"/>
      <c r="D17" s="738"/>
      <c r="E17" s="738"/>
      <c r="F17" s="739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740" t="s">
        <v>42</v>
      </c>
      <c r="B1" s="740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740" t="s">
        <v>42</v>
      </c>
      <c r="B1" s="740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741" t="s">
        <v>42</v>
      </c>
      <c r="B1" s="741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740" t="s">
        <v>42</v>
      </c>
      <c r="B1" s="740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BB164"/>
  <sheetViews>
    <sheetView showGridLines="0" tabSelected="1" topLeftCell="A132" zoomScale="70" zoomScaleNormal="70" workbookViewId="0">
      <selection activeCell="B133" sqref="B133:W133"/>
    </sheetView>
  </sheetViews>
  <sheetFormatPr baseColWidth="10" defaultColWidth="11.42578125" defaultRowHeight="12.75" x14ac:dyDescent="0.2"/>
  <cols>
    <col min="1" max="1" width="16.28515625" style="200" bestFit="1" customWidth="1"/>
    <col min="2" max="20" width="9" style="200" customWidth="1"/>
    <col min="21" max="21" width="9" style="319" customWidth="1"/>
    <col min="22" max="22" width="9" style="200" customWidth="1"/>
    <col min="23" max="28" width="11.42578125" style="200"/>
    <col min="29" max="29" width="11.42578125" style="350"/>
    <col min="30" max="33" width="11.42578125" style="200"/>
    <col min="34" max="34" width="14" style="200" bestFit="1" customWidth="1"/>
    <col min="35" max="16384" width="11.42578125" style="200"/>
  </cols>
  <sheetData>
    <row r="1" spans="1:36" x14ac:dyDescent="0.2">
      <c r="A1" s="200" t="s">
        <v>58</v>
      </c>
    </row>
    <row r="2" spans="1:36" x14ac:dyDescent="0.2">
      <c r="A2" s="200" t="s">
        <v>59</v>
      </c>
      <c r="B2" s="227">
        <v>40.590000000000003</v>
      </c>
      <c r="F2" s="752"/>
      <c r="G2" s="752"/>
      <c r="H2" s="752"/>
      <c r="I2" s="752"/>
    </row>
    <row r="3" spans="1:36" x14ac:dyDescent="0.2">
      <c r="A3" s="200" t="s">
        <v>7</v>
      </c>
      <c r="B3" s="227">
        <v>64.23</v>
      </c>
    </row>
    <row r="4" spans="1:36" x14ac:dyDescent="0.2">
      <c r="A4" s="200" t="s">
        <v>60</v>
      </c>
      <c r="B4" s="200">
        <v>12315</v>
      </c>
    </row>
    <row r="6" spans="1:36" x14ac:dyDescent="0.2">
      <c r="A6" s="229" t="s">
        <v>61</v>
      </c>
      <c r="B6" s="227">
        <v>40.590000000000003</v>
      </c>
      <c r="C6" s="227">
        <v>40.590000000000003</v>
      </c>
      <c r="D6" s="227">
        <v>40.590000000000003</v>
      </c>
      <c r="E6" s="227">
        <v>40.590000000000003</v>
      </c>
      <c r="F6" s="227">
        <v>40.590000000000003</v>
      </c>
      <c r="G6" s="227">
        <v>40.590000000000003</v>
      </c>
      <c r="H6" s="227">
        <v>40.590000000000003</v>
      </c>
      <c r="I6" s="227">
        <v>40.590000000000003</v>
      </c>
      <c r="J6" s="227">
        <v>40.590000000000003</v>
      </c>
      <c r="K6" s="227">
        <v>40.590000000000003</v>
      </c>
      <c r="L6" s="227">
        <v>40.590000000000003</v>
      </c>
      <c r="M6" s="227">
        <v>40.590000000000003</v>
      </c>
      <c r="N6" s="227">
        <v>40.590000000000003</v>
      </c>
      <c r="O6" s="227">
        <v>40.590000000000003</v>
      </c>
      <c r="P6" s="227">
        <v>40.590000000000003</v>
      </c>
      <c r="Q6" s="227">
        <v>40.590000000000003</v>
      </c>
      <c r="R6" s="227">
        <v>40.590000000000003</v>
      </c>
      <c r="S6" s="227">
        <v>40.590000000000003</v>
      </c>
      <c r="T6" s="227">
        <v>40.590000000000003</v>
      </c>
      <c r="U6" s="227">
        <v>40.590000000000003</v>
      </c>
      <c r="V6" s="227">
        <v>40.590000000000003</v>
      </c>
      <c r="Z6" s="228"/>
      <c r="AA6" s="213"/>
      <c r="AG6" s="752"/>
      <c r="AH6" s="752"/>
    </row>
    <row r="7" spans="1:36" ht="13.5" thickBot="1" x14ac:dyDescent="0.25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U7" s="319">
        <v>21.8</v>
      </c>
      <c r="Z7" s="228"/>
      <c r="AA7" s="213"/>
    </row>
    <row r="8" spans="1:36" ht="13.5" thickBot="1" x14ac:dyDescent="0.25">
      <c r="A8" s="230" t="s">
        <v>49</v>
      </c>
      <c r="B8" s="753" t="s">
        <v>50</v>
      </c>
      <c r="C8" s="754"/>
      <c r="D8" s="754"/>
      <c r="E8" s="754"/>
      <c r="F8" s="754"/>
      <c r="G8" s="754"/>
      <c r="H8" s="754"/>
      <c r="I8" s="754"/>
      <c r="J8" s="754"/>
      <c r="K8" s="755"/>
      <c r="L8" s="753" t="s">
        <v>53</v>
      </c>
      <c r="M8" s="754"/>
      <c r="N8" s="754"/>
      <c r="O8" s="754"/>
      <c r="P8" s="754"/>
      <c r="Q8" s="754"/>
      <c r="R8" s="754"/>
      <c r="S8" s="754"/>
      <c r="T8" s="754"/>
      <c r="U8" s="756"/>
      <c r="V8" s="327" t="s">
        <v>55</v>
      </c>
      <c r="AA8" s="761"/>
      <c r="AB8" s="761"/>
      <c r="AC8" s="761"/>
      <c r="AD8" s="761"/>
      <c r="AE8" s="761"/>
      <c r="AF8" s="761"/>
    </row>
    <row r="9" spans="1:36" x14ac:dyDescent="0.2">
      <c r="A9" s="231" t="s">
        <v>54</v>
      </c>
      <c r="B9" s="310">
        <v>1</v>
      </c>
      <c r="C9" s="311">
        <v>2</v>
      </c>
      <c r="D9" s="311">
        <v>3</v>
      </c>
      <c r="E9" s="311">
        <v>4</v>
      </c>
      <c r="F9" s="311">
        <v>5</v>
      </c>
      <c r="G9" s="311">
        <v>6</v>
      </c>
      <c r="H9" s="311">
        <v>7</v>
      </c>
      <c r="I9" s="311">
        <v>8</v>
      </c>
      <c r="J9" s="311">
        <v>9</v>
      </c>
      <c r="K9" s="330">
        <v>10</v>
      </c>
      <c r="L9" s="310">
        <v>1</v>
      </c>
      <c r="M9" s="311">
        <v>2</v>
      </c>
      <c r="N9" s="311">
        <v>3</v>
      </c>
      <c r="O9" s="311">
        <v>4</v>
      </c>
      <c r="P9" s="311">
        <v>5</v>
      </c>
      <c r="Q9" s="311">
        <v>6</v>
      </c>
      <c r="R9" s="311">
        <v>7</v>
      </c>
      <c r="S9" s="311">
        <v>8</v>
      </c>
      <c r="T9" s="311">
        <v>9</v>
      </c>
      <c r="U9" s="312">
        <v>10</v>
      </c>
      <c r="V9" s="328">
        <v>1217</v>
      </c>
      <c r="AA9" s="329"/>
      <c r="AB9" s="329"/>
      <c r="AC9" s="329"/>
      <c r="AD9" s="329"/>
      <c r="AE9" s="329"/>
      <c r="AF9" s="329"/>
    </row>
    <row r="10" spans="1:36" ht="13.5" thickBot="1" x14ac:dyDescent="0.25">
      <c r="A10" s="231" t="s">
        <v>2</v>
      </c>
      <c r="B10" s="332">
        <v>1</v>
      </c>
      <c r="C10" s="333">
        <v>2</v>
      </c>
      <c r="D10" s="334">
        <v>3</v>
      </c>
      <c r="E10" s="334">
        <v>3</v>
      </c>
      <c r="F10" s="335">
        <v>4</v>
      </c>
      <c r="G10" s="335">
        <v>4</v>
      </c>
      <c r="H10" s="336">
        <v>5</v>
      </c>
      <c r="I10" s="337">
        <v>6</v>
      </c>
      <c r="J10" s="338">
        <v>7</v>
      </c>
      <c r="K10" s="351">
        <v>8</v>
      </c>
      <c r="L10" s="332">
        <v>1</v>
      </c>
      <c r="M10" s="333">
        <v>2</v>
      </c>
      <c r="N10" s="334">
        <v>3</v>
      </c>
      <c r="O10" s="334">
        <v>3</v>
      </c>
      <c r="P10" s="335">
        <v>4</v>
      </c>
      <c r="Q10" s="335">
        <v>4</v>
      </c>
      <c r="R10" s="336">
        <v>5</v>
      </c>
      <c r="S10" s="337">
        <v>6</v>
      </c>
      <c r="T10" s="338">
        <v>7</v>
      </c>
      <c r="U10" s="351">
        <v>8</v>
      </c>
      <c r="V10" s="339" t="s">
        <v>0</v>
      </c>
      <c r="AA10" s="329"/>
      <c r="AB10" s="329"/>
      <c r="AC10" s="329"/>
      <c r="AD10" s="329"/>
      <c r="AE10" s="329"/>
      <c r="AF10" s="329"/>
    </row>
    <row r="11" spans="1:36" x14ac:dyDescent="0.2">
      <c r="A11" s="234" t="s">
        <v>3</v>
      </c>
      <c r="B11" s="344">
        <v>140</v>
      </c>
      <c r="C11" s="345">
        <v>140</v>
      </c>
      <c r="D11" s="345">
        <v>140</v>
      </c>
      <c r="E11" s="345">
        <v>140</v>
      </c>
      <c r="F11" s="345">
        <v>140</v>
      </c>
      <c r="G11" s="345">
        <v>140</v>
      </c>
      <c r="H11" s="345">
        <v>140</v>
      </c>
      <c r="I11" s="345">
        <v>140</v>
      </c>
      <c r="J11" s="345">
        <v>140</v>
      </c>
      <c r="K11" s="346">
        <v>140</v>
      </c>
      <c r="L11" s="344">
        <v>140</v>
      </c>
      <c r="M11" s="345">
        <v>140</v>
      </c>
      <c r="N11" s="345">
        <v>140</v>
      </c>
      <c r="O11" s="345">
        <v>140</v>
      </c>
      <c r="P11" s="345">
        <v>140</v>
      </c>
      <c r="Q11" s="345">
        <v>140</v>
      </c>
      <c r="R11" s="345">
        <v>140</v>
      </c>
      <c r="S11" s="345">
        <v>140</v>
      </c>
      <c r="T11" s="345">
        <v>140</v>
      </c>
      <c r="U11" s="349">
        <v>140</v>
      </c>
      <c r="V11" s="348">
        <v>140</v>
      </c>
      <c r="W11" s="331"/>
      <c r="X11" s="313"/>
      <c r="Y11" s="313"/>
      <c r="Z11" s="313"/>
      <c r="AA11" s="329"/>
      <c r="AB11" s="329"/>
      <c r="AC11" s="329"/>
      <c r="AD11" s="329"/>
      <c r="AE11" s="329"/>
      <c r="AF11" s="329"/>
    </row>
    <row r="12" spans="1:36" x14ac:dyDescent="0.2">
      <c r="A12" s="238" t="s">
        <v>6</v>
      </c>
      <c r="B12" s="239">
        <v>142.01639344262296</v>
      </c>
      <c r="C12" s="240">
        <v>148.82417582417582</v>
      </c>
      <c r="D12" s="240">
        <v>153.54716981132074</v>
      </c>
      <c r="E12" s="240">
        <v>154.74545454545455</v>
      </c>
      <c r="F12" s="240">
        <v>160.75862068965517</v>
      </c>
      <c r="G12" s="240">
        <v>158.5</v>
      </c>
      <c r="H12" s="240">
        <v>163.35227272727272</v>
      </c>
      <c r="I12" s="240">
        <v>165.85567010309279</v>
      </c>
      <c r="J12" s="240">
        <v>168.17460317460316</v>
      </c>
      <c r="K12" s="280">
        <v>185.84375</v>
      </c>
      <c r="L12" s="239">
        <v>161.25</v>
      </c>
      <c r="M12" s="240">
        <v>165.65</v>
      </c>
      <c r="N12" s="240">
        <v>171.86</v>
      </c>
      <c r="O12" s="240">
        <v>170.1904761904762</v>
      </c>
      <c r="P12" s="240">
        <v>189.96</v>
      </c>
      <c r="Q12" s="240">
        <v>184.16949152542372</v>
      </c>
      <c r="R12" s="240">
        <v>191.009900990099</v>
      </c>
      <c r="S12" s="240">
        <v>195.74647887323943</v>
      </c>
      <c r="T12" s="240">
        <v>205.92105263157896</v>
      </c>
      <c r="U12" s="241">
        <v>212.57142857142858</v>
      </c>
      <c r="V12" s="317">
        <v>171.04930156121611</v>
      </c>
      <c r="W12" s="321"/>
      <c r="X12" s="313"/>
      <c r="Y12" s="313"/>
      <c r="Z12" s="757" t="s">
        <v>63</v>
      </c>
      <c r="AA12" s="757"/>
      <c r="AB12" s="757"/>
      <c r="AC12" s="757"/>
      <c r="AD12" s="757"/>
      <c r="AE12" s="329"/>
      <c r="AF12" s="329"/>
    </row>
    <row r="13" spans="1:36" x14ac:dyDescent="0.2">
      <c r="A13" s="231" t="s">
        <v>7</v>
      </c>
      <c r="B13" s="242">
        <v>91.803278688524586</v>
      </c>
      <c r="C13" s="243">
        <v>94.505494505494511</v>
      </c>
      <c r="D13" s="243">
        <v>79.245283018867923</v>
      </c>
      <c r="E13" s="243">
        <v>96.36363636363636</v>
      </c>
      <c r="F13" s="243">
        <v>96.551724137931032</v>
      </c>
      <c r="G13" s="243">
        <v>98.333333333333329</v>
      </c>
      <c r="H13" s="243">
        <v>96.590909090909093</v>
      </c>
      <c r="I13" s="243">
        <v>98.969072164948457</v>
      </c>
      <c r="J13" s="243">
        <v>100</v>
      </c>
      <c r="K13" s="281">
        <v>90.625</v>
      </c>
      <c r="L13" s="242">
        <v>100</v>
      </c>
      <c r="M13" s="243">
        <v>90</v>
      </c>
      <c r="N13" s="243">
        <v>100</v>
      </c>
      <c r="O13" s="243">
        <v>100</v>
      </c>
      <c r="P13" s="243">
        <v>100</v>
      </c>
      <c r="Q13" s="243">
        <v>96.610169491525426</v>
      </c>
      <c r="R13" s="243">
        <v>99.009900990099013</v>
      </c>
      <c r="S13" s="243">
        <v>100</v>
      </c>
      <c r="T13" s="243">
        <v>100</v>
      </c>
      <c r="U13" s="244">
        <v>100</v>
      </c>
      <c r="V13" s="245">
        <v>60.558751027115861</v>
      </c>
      <c r="W13" s="331"/>
      <c r="Z13" s="757"/>
      <c r="AA13" s="757"/>
      <c r="AB13" s="757"/>
      <c r="AC13" s="757"/>
      <c r="AD13" s="757"/>
      <c r="AE13" s="329"/>
      <c r="AF13" s="329"/>
    </row>
    <row r="14" spans="1:36" ht="12.75" customHeight="1" x14ac:dyDescent="0.2">
      <c r="A14" s="231" t="s">
        <v>8</v>
      </c>
      <c r="B14" s="246">
        <v>5.4385941682715523E-2</v>
      </c>
      <c r="C14" s="247">
        <v>5.5136142551454929E-2</v>
      </c>
      <c r="D14" s="247">
        <v>7.0966546694687896E-2</v>
      </c>
      <c r="E14" s="247">
        <v>5.3957462992408563E-2</v>
      </c>
      <c r="F14" s="247">
        <v>4.6783180306385126E-2</v>
      </c>
      <c r="G14" s="247">
        <v>4.6711847563439657E-2</v>
      </c>
      <c r="H14" s="247">
        <v>4.0418229430807327E-2</v>
      </c>
      <c r="I14" s="247">
        <v>3.6587967211347536E-2</v>
      </c>
      <c r="J14" s="247">
        <v>3.3090763032087592E-2</v>
      </c>
      <c r="K14" s="283">
        <v>5.7571623605724966E-2</v>
      </c>
      <c r="L14" s="246">
        <v>4.3525398631660647E-2</v>
      </c>
      <c r="M14" s="247">
        <v>6.4085426358303305E-2</v>
      </c>
      <c r="N14" s="247">
        <v>3.5240513177644733E-2</v>
      </c>
      <c r="O14" s="247">
        <v>3.405045982445757E-2</v>
      </c>
      <c r="P14" s="247">
        <v>2.858181427830149E-2</v>
      </c>
      <c r="Q14" s="247">
        <v>4.5287268076075728E-2</v>
      </c>
      <c r="R14" s="247">
        <v>3.1605725093375454E-2</v>
      </c>
      <c r="S14" s="247">
        <v>3.088745182018687E-2</v>
      </c>
      <c r="T14" s="247">
        <v>3.3448510977732077E-2</v>
      </c>
      <c r="U14" s="248">
        <v>3.920666900610411E-2</v>
      </c>
      <c r="V14" s="249">
        <v>0.11190305299414273</v>
      </c>
      <c r="W14" s="331"/>
      <c r="X14" s="210"/>
      <c r="Y14" s="210"/>
      <c r="Z14" s="757"/>
      <c r="AA14" s="757"/>
      <c r="AB14" s="757"/>
      <c r="AC14" s="757"/>
      <c r="AD14" s="757"/>
      <c r="AE14" s="329"/>
      <c r="AF14" s="329"/>
    </row>
    <row r="15" spans="1:36" x14ac:dyDescent="0.2">
      <c r="A15" s="238" t="s">
        <v>1</v>
      </c>
      <c r="B15" s="250">
        <f>B12/B11*100-100</f>
        <v>1.4402810304449787</v>
      </c>
      <c r="C15" s="251">
        <f t="shared" ref="C15:E15" si="0">C12/C11*100-100</f>
        <v>6.3029827315541667</v>
      </c>
      <c r="D15" s="251">
        <f t="shared" si="0"/>
        <v>9.6765498652291058</v>
      </c>
      <c r="E15" s="251">
        <f t="shared" si="0"/>
        <v>10.532467532467521</v>
      </c>
      <c r="F15" s="251">
        <f>F12/F11*100-100</f>
        <v>14.827586206896541</v>
      </c>
      <c r="G15" s="251">
        <f t="shared" ref="G15:K15" si="1">G12/G11*100-100</f>
        <v>13.214285714285708</v>
      </c>
      <c r="H15" s="251">
        <f t="shared" si="1"/>
        <v>16.680194805194802</v>
      </c>
      <c r="I15" s="251">
        <f t="shared" si="1"/>
        <v>18.468335787923422</v>
      </c>
      <c r="J15" s="251">
        <f t="shared" ref="J15" si="2">J12/J11*100-100</f>
        <v>20.124716553287982</v>
      </c>
      <c r="K15" s="307">
        <f t="shared" si="1"/>
        <v>32.745535714285722</v>
      </c>
      <c r="L15" s="250">
        <f>L12/L11*100-100</f>
        <v>15.178571428571416</v>
      </c>
      <c r="M15" s="251">
        <f t="shared" ref="M15:O15" si="3">M12/M11*100-100</f>
        <v>18.321428571428584</v>
      </c>
      <c r="N15" s="251">
        <f t="shared" si="3"/>
        <v>22.757142857142881</v>
      </c>
      <c r="O15" s="251">
        <f t="shared" si="3"/>
        <v>21.564625850340136</v>
      </c>
      <c r="P15" s="251">
        <f t="shared" ref="P15" si="4">P12/P11*100-100</f>
        <v>35.685714285714312</v>
      </c>
      <c r="Q15" s="251">
        <f t="shared" ref="Q15:R15" si="5">Q12/Q11*100-100</f>
        <v>31.54963680387408</v>
      </c>
      <c r="R15" s="251">
        <f t="shared" si="5"/>
        <v>36.435643564356411</v>
      </c>
      <c r="S15" s="251">
        <f t="shared" ref="S15:T15" si="6">S12/S11*100-100</f>
        <v>39.8189134808853</v>
      </c>
      <c r="T15" s="251">
        <f t="shared" si="6"/>
        <v>47.086466165413555</v>
      </c>
      <c r="U15" s="252">
        <f t="shared" ref="U15" si="7">U12/U11*100-100</f>
        <v>51.83673469387756</v>
      </c>
      <c r="V15" s="316">
        <f t="shared" ref="V15" si="8">V12/V11*100-100</f>
        <v>22.17807254372579</v>
      </c>
      <c r="W15" s="321"/>
      <c r="AA15" s="329"/>
      <c r="AB15" s="329"/>
      <c r="AC15" s="329"/>
      <c r="AD15" s="329"/>
      <c r="AE15" s="329"/>
      <c r="AF15" s="329"/>
    </row>
    <row r="16" spans="1:36" ht="13.5" thickBot="1" x14ac:dyDescent="0.25">
      <c r="A16" s="253" t="s">
        <v>27</v>
      </c>
      <c r="B16" s="220">
        <f t="shared" ref="B16:V16" si="9">B12-B6</f>
        <v>101.42639344262295</v>
      </c>
      <c r="C16" s="221">
        <f t="shared" si="9"/>
        <v>108.23417582417582</v>
      </c>
      <c r="D16" s="221">
        <f t="shared" si="9"/>
        <v>112.95716981132074</v>
      </c>
      <c r="E16" s="221">
        <f t="shared" si="9"/>
        <v>114.15545454545455</v>
      </c>
      <c r="F16" s="221">
        <f t="shared" si="9"/>
        <v>120.16862068965517</v>
      </c>
      <c r="G16" s="221">
        <f t="shared" si="9"/>
        <v>117.91</v>
      </c>
      <c r="H16" s="221">
        <f t="shared" si="9"/>
        <v>122.76227272727272</v>
      </c>
      <c r="I16" s="221">
        <f t="shared" si="9"/>
        <v>125.26567010309279</v>
      </c>
      <c r="J16" s="221">
        <f t="shared" si="9"/>
        <v>127.58460317460316</v>
      </c>
      <c r="K16" s="347">
        <f t="shared" si="9"/>
        <v>145.25375</v>
      </c>
      <c r="L16" s="220">
        <f t="shared" si="9"/>
        <v>120.66</v>
      </c>
      <c r="M16" s="221">
        <f t="shared" si="9"/>
        <v>125.06</v>
      </c>
      <c r="N16" s="221">
        <f t="shared" si="9"/>
        <v>131.27000000000001</v>
      </c>
      <c r="O16" s="221">
        <f t="shared" si="9"/>
        <v>129.6004761904762</v>
      </c>
      <c r="P16" s="221">
        <f t="shared" si="9"/>
        <v>149.37</v>
      </c>
      <c r="Q16" s="221">
        <f t="shared" si="9"/>
        <v>143.57949152542372</v>
      </c>
      <c r="R16" s="221">
        <f t="shared" si="9"/>
        <v>150.41990099009899</v>
      </c>
      <c r="S16" s="221">
        <f t="shared" si="9"/>
        <v>155.15647887323942</v>
      </c>
      <c r="T16" s="221">
        <f t="shared" si="9"/>
        <v>165.33105263157896</v>
      </c>
      <c r="U16" s="226">
        <f t="shared" ref="U16" si="10">U12-U6</f>
        <v>171.98142857142858</v>
      </c>
      <c r="V16" s="287">
        <f t="shared" si="9"/>
        <v>130.45930156121611</v>
      </c>
      <c r="W16" s="329"/>
      <c r="X16" s="210"/>
      <c r="Y16" s="210"/>
      <c r="Z16" s="210"/>
      <c r="AA16" s="329"/>
      <c r="AB16" s="329"/>
      <c r="AC16" s="329"/>
      <c r="AD16" s="329"/>
      <c r="AE16" s="329"/>
      <c r="AF16" s="329"/>
      <c r="AG16" s="321"/>
      <c r="AH16" s="321"/>
      <c r="AI16" s="321"/>
      <c r="AJ16" s="321"/>
    </row>
    <row r="17" spans="1:32" x14ac:dyDescent="0.2">
      <c r="A17" s="258" t="s">
        <v>51</v>
      </c>
      <c r="B17" s="340">
        <v>578</v>
      </c>
      <c r="C17" s="308">
        <v>919</v>
      </c>
      <c r="D17" s="308">
        <v>548</v>
      </c>
      <c r="E17" s="308">
        <v>549</v>
      </c>
      <c r="F17" s="308">
        <v>575</v>
      </c>
      <c r="G17" s="308">
        <v>574</v>
      </c>
      <c r="H17" s="308">
        <v>836</v>
      </c>
      <c r="I17" s="308">
        <v>967</v>
      </c>
      <c r="J17" s="308">
        <v>608</v>
      </c>
      <c r="K17" s="341">
        <v>617</v>
      </c>
      <c r="L17" s="323">
        <v>344</v>
      </c>
      <c r="M17" s="324">
        <v>559</v>
      </c>
      <c r="N17" s="324">
        <v>512</v>
      </c>
      <c r="O17" s="324">
        <v>512</v>
      </c>
      <c r="P17" s="324">
        <v>589</v>
      </c>
      <c r="Q17" s="308">
        <v>590</v>
      </c>
      <c r="R17" s="308">
        <v>931</v>
      </c>
      <c r="S17" s="308">
        <v>672</v>
      </c>
      <c r="T17" s="308">
        <v>381</v>
      </c>
      <c r="U17" s="342">
        <v>225</v>
      </c>
      <c r="V17" s="343">
        <f>SUM(B17:U17)</f>
        <v>12086</v>
      </c>
      <c r="W17" s="200" t="s">
        <v>56</v>
      </c>
      <c r="X17" s="263">
        <v>230</v>
      </c>
      <c r="Y17" s="264">
        <f>X17/B4</f>
        <v>1.8676410881039381E-2</v>
      </c>
      <c r="Z17" s="228"/>
      <c r="AA17" s="329"/>
      <c r="AB17" s="329"/>
      <c r="AC17" s="329"/>
      <c r="AD17" s="329"/>
      <c r="AE17" s="329"/>
      <c r="AF17" s="329"/>
    </row>
    <row r="18" spans="1:32" x14ac:dyDescent="0.2">
      <c r="A18" s="265" t="s">
        <v>28</v>
      </c>
      <c r="B18" s="218">
        <v>30.5</v>
      </c>
      <c r="C18" s="267">
        <v>30</v>
      </c>
      <c r="D18" s="267">
        <v>29.5</v>
      </c>
      <c r="E18" s="267">
        <v>29.5</v>
      </c>
      <c r="F18" s="267">
        <v>29</v>
      </c>
      <c r="G18" s="267">
        <v>29</v>
      </c>
      <c r="H18" s="267">
        <v>29</v>
      </c>
      <c r="I18" s="267">
        <v>29</v>
      </c>
      <c r="J18" s="267">
        <v>28.5</v>
      </c>
      <c r="K18" s="309">
        <v>28</v>
      </c>
      <c r="L18" s="218">
        <v>29</v>
      </c>
      <c r="M18" s="267">
        <v>29</v>
      </c>
      <c r="N18" s="267">
        <v>28.5</v>
      </c>
      <c r="O18" s="267">
        <v>28.5</v>
      </c>
      <c r="P18" s="267">
        <v>28</v>
      </c>
      <c r="Q18" s="267">
        <v>28</v>
      </c>
      <c r="R18" s="267">
        <v>28</v>
      </c>
      <c r="S18" s="267">
        <v>28</v>
      </c>
      <c r="T18" s="267">
        <v>27.5</v>
      </c>
      <c r="U18" s="219">
        <v>27.5</v>
      </c>
      <c r="V18" s="222"/>
      <c r="W18" s="200" t="s">
        <v>57</v>
      </c>
      <c r="X18" s="200">
        <v>21.81</v>
      </c>
      <c r="AA18" s="329"/>
      <c r="AB18" s="329"/>
      <c r="AC18" s="329"/>
      <c r="AD18" s="329"/>
      <c r="AE18" s="329"/>
      <c r="AF18" s="329"/>
    </row>
    <row r="19" spans="1:32" ht="13.5" thickBot="1" x14ac:dyDescent="0.25">
      <c r="A19" s="266" t="s">
        <v>26</v>
      </c>
      <c r="B19" s="216">
        <f t="shared" ref="B19:T19" si="11">(B18-B7)</f>
        <v>8.6999999999999993</v>
      </c>
      <c r="C19" s="217">
        <f t="shared" si="11"/>
        <v>8.1999999999999993</v>
      </c>
      <c r="D19" s="217">
        <f t="shared" si="11"/>
        <v>7.6999999999999993</v>
      </c>
      <c r="E19" s="217">
        <f t="shared" si="11"/>
        <v>7.6999999999999993</v>
      </c>
      <c r="F19" s="217">
        <f t="shared" si="11"/>
        <v>7.1999999999999993</v>
      </c>
      <c r="G19" s="217">
        <f t="shared" si="11"/>
        <v>7.1999999999999993</v>
      </c>
      <c r="H19" s="217">
        <f t="shared" si="11"/>
        <v>7.1999999999999993</v>
      </c>
      <c r="I19" s="217">
        <f t="shared" si="11"/>
        <v>7.1999999999999993</v>
      </c>
      <c r="J19" s="217">
        <f t="shared" si="11"/>
        <v>6.6999999999999993</v>
      </c>
      <c r="K19" s="326">
        <f t="shared" si="11"/>
        <v>6.1999999999999993</v>
      </c>
      <c r="L19" s="216">
        <f t="shared" si="11"/>
        <v>7.1999999999999993</v>
      </c>
      <c r="M19" s="217">
        <f t="shared" si="11"/>
        <v>7.1999999999999993</v>
      </c>
      <c r="N19" s="217">
        <f t="shared" si="11"/>
        <v>6.6999999999999993</v>
      </c>
      <c r="O19" s="217">
        <f t="shared" si="11"/>
        <v>6.6999999999999993</v>
      </c>
      <c r="P19" s="217">
        <f t="shared" si="11"/>
        <v>6.1999999999999993</v>
      </c>
      <c r="Q19" s="217">
        <f t="shared" si="11"/>
        <v>6.1999999999999993</v>
      </c>
      <c r="R19" s="217">
        <f t="shared" si="11"/>
        <v>6.1999999999999993</v>
      </c>
      <c r="S19" s="217">
        <f t="shared" si="11"/>
        <v>6.1999999999999993</v>
      </c>
      <c r="T19" s="217">
        <f t="shared" si="11"/>
        <v>5.6999999999999993</v>
      </c>
      <c r="U19" s="325">
        <f t="shared" ref="U19" si="12">(U18-U7)</f>
        <v>5.6999999999999993</v>
      </c>
      <c r="V19" s="223"/>
      <c r="W19" s="200" t="s">
        <v>26</v>
      </c>
      <c r="AA19" s="329"/>
      <c r="AB19" s="329"/>
      <c r="AC19" s="329"/>
      <c r="AD19" s="329"/>
      <c r="AE19" s="329"/>
      <c r="AF19" s="329"/>
    </row>
    <row r="20" spans="1:32" x14ac:dyDescent="0.2">
      <c r="B20" s="200">
        <v>30.5</v>
      </c>
      <c r="C20" s="350">
        <v>30</v>
      </c>
      <c r="D20" s="350">
        <v>29.5</v>
      </c>
      <c r="E20" s="350">
        <v>29.5</v>
      </c>
      <c r="F20" s="350"/>
      <c r="G20" s="350"/>
      <c r="H20" s="350"/>
      <c r="I20" s="350">
        <v>29</v>
      </c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</row>
    <row r="21" spans="1:32" ht="13.5" thickBot="1" x14ac:dyDescent="0.25"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</row>
    <row r="22" spans="1:32" ht="13.5" thickBot="1" x14ac:dyDescent="0.25">
      <c r="A22" s="230" t="s">
        <v>65</v>
      </c>
      <c r="B22" s="753" t="s">
        <v>50</v>
      </c>
      <c r="C22" s="754"/>
      <c r="D22" s="754"/>
      <c r="E22" s="754"/>
      <c r="F22" s="754"/>
      <c r="G22" s="754"/>
      <c r="H22" s="754"/>
      <c r="I22" s="754"/>
      <c r="J22" s="754"/>
      <c r="K22" s="755"/>
      <c r="L22" s="753" t="s">
        <v>53</v>
      </c>
      <c r="M22" s="754"/>
      <c r="N22" s="754"/>
      <c r="O22" s="754"/>
      <c r="P22" s="754"/>
      <c r="Q22" s="754"/>
      <c r="R22" s="754"/>
      <c r="S22" s="754"/>
      <c r="T22" s="754"/>
      <c r="U22" s="756"/>
      <c r="V22" s="327" t="s">
        <v>55</v>
      </c>
      <c r="W22" s="357"/>
      <c r="X22" s="357"/>
      <c r="Y22" s="357"/>
    </row>
    <row r="23" spans="1:32" x14ac:dyDescent="0.2">
      <c r="A23" s="231" t="s">
        <v>54</v>
      </c>
      <c r="B23" s="310">
        <v>1</v>
      </c>
      <c r="C23" s="311">
        <v>2</v>
      </c>
      <c r="D23" s="311">
        <v>3</v>
      </c>
      <c r="E23" s="311">
        <v>4</v>
      </c>
      <c r="F23" s="311">
        <v>5</v>
      </c>
      <c r="G23" s="311">
        <v>6</v>
      </c>
      <c r="H23" s="311">
        <v>7</v>
      </c>
      <c r="I23" s="311">
        <v>8</v>
      </c>
      <c r="J23" s="311">
        <v>9</v>
      </c>
      <c r="K23" s="330">
        <v>10</v>
      </c>
      <c r="L23" s="310">
        <v>1</v>
      </c>
      <c r="M23" s="311">
        <v>2</v>
      </c>
      <c r="N23" s="311">
        <v>3</v>
      </c>
      <c r="O23" s="311">
        <v>4</v>
      </c>
      <c r="P23" s="311">
        <v>5</v>
      </c>
      <c r="Q23" s="311">
        <v>6</v>
      </c>
      <c r="R23" s="311">
        <v>7</v>
      </c>
      <c r="S23" s="311">
        <v>8</v>
      </c>
      <c r="T23" s="311">
        <v>9</v>
      </c>
      <c r="U23" s="312">
        <v>10</v>
      </c>
      <c r="V23" s="328">
        <v>1219</v>
      </c>
      <c r="W23" s="357"/>
      <c r="X23" s="357"/>
      <c r="Y23" s="357"/>
    </row>
    <row r="24" spans="1:32" ht="13.5" thickBot="1" x14ac:dyDescent="0.25">
      <c r="A24" s="231" t="s">
        <v>2</v>
      </c>
      <c r="B24" s="332">
        <v>1</v>
      </c>
      <c r="C24" s="333">
        <v>2</v>
      </c>
      <c r="D24" s="334">
        <v>3</v>
      </c>
      <c r="E24" s="334">
        <v>3</v>
      </c>
      <c r="F24" s="335">
        <v>4</v>
      </c>
      <c r="G24" s="335">
        <v>4</v>
      </c>
      <c r="H24" s="336">
        <v>5</v>
      </c>
      <c r="I24" s="337">
        <v>6</v>
      </c>
      <c r="J24" s="338">
        <v>7</v>
      </c>
      <c r="K24" s="351">
        <v>8</v>
      </c>
      <c r="L24" s="332">
        <v>1</v>
      </c>
      <c r="M24" s="333">
        <v>2</v>
      </c>
      <c r="N24" s="334">
        <v>3</v>
      </c>
      <c r="O24" s="334">
        <v>3</v>
      </c>
      <c r="P24" s="335">
        <v>4</v>
      </c>
      <c r="Q24" s="335">
        <v>4</v>
      </c>
      <c r="R24" s="336">
        <v>5</v>
      </c>
      <c r="S24" s="337">
        <v>6</v>
      </c>
      <c r="T24" s="338">
        <v>7</v>
      </c>
      <c r="U24" s="351">
        <v>8</v>
      </c>
      <c r="V24" s="339" t="s">
        <v>0</v>
      </c>
      <c r="W24" s="357"/>
      <c r="X24" s="357"/>
      <c r="Y24" s="357"/>
    </row>
    <row r="25" spans="1:32" x14ac:dyDescent="0.2">
      <c r="A25" s="234" t="s">
        <v>3</v>
      </c>
      <c r="B25" s="344">
        <v>270</v>
      </c>
      <c r="C25" s="345">
        <v>270</v>
      </c>
      <c r="D25" s="345">
        <v>270</v>
      </c>
      <c r="E25" s="345">
        <v>270</v>
      </c>
      <c r="F25" s="345">
        <v>270</v>
      </c>
      <c r="G25" s="345">
        <v>270</v>
      </c>
      <c r="H25" s="345">
        <v>270</v>
      </c>
      <c r="I25" s="345">
        <v>270</v>
      </c>
      <c r="J25" s="345">
        <v>270</v>
      </c>
      <c r="K25" s="346">
        <v>270</v>
      </c>
      <c r="L25" s="344">
        <v>270</v>
      </c>
      <c r="M25" s="345">
        <v>270</v>
      </c>
      <c r="N25" s="345">
        <v>270</v>
      </c>
      <c r="O25" s="345">
        <v>270</v>
      </c>
      <c r="P25" s="345">
        <v>270</v>
      </c>
      <c r="Q25" s="345">
        <v>270</v>
      </c>
      <c r="R25" s="345">
        <v>270</v>
      </c>
      <c r="S25" s="345">
        <v>270</v>
      </c>
      <c r="T25" s="345">
        <v>270</v>
      </c>
      <c r="U25" s="349">
        <v>270</v>
      </c>
      <c r="V25" s="348">
        <v>270</v>
      </c>
      <c r="W25" s="331"/>
      <c r="X25" s="313"/>
      <c r="Y25" s="313"/>
    </row>
    <row r="26" spans="1:32" x14ac:dyDescent="0.2">
      <c r="A26" s="238" t="s">
        <v>6</v>
      </c>
      <c r="B26" s="239">
        <v>270</v>
      </c>
      <c r="C26" s="240">
        <v>275</v>
      </c>
      <c r="D26" s="240">
        <v>284</v>
      </c>
      <c r="E26" s="240">
        <v>274</v>
      </c>
      <c r="F26" s="240">
        <v>276</v>
      </c>
      <c r="G26" s="240">
        <v>279</v>
      </c>
      <c r="H26" s="240">
        <v>282</v>
      </c>
      <c r="I26" s="240">
        <v>276</v>
      </c>
      <c r="J26" s="240">
        <v>298</v>
      </c>
      <c r="K26" s="280">
        <v>295</v>
      </c>
      <c r="L26" s="239">
        <v>256</v>
      </c>
      <c r="M26" s="240">
        <v>252</v>
      </c>
      <c r="N26" s="240">
        <v>257</v>
      </c>
      <c r="O26" s="240">
        <v>269</v>
      </c>
      <c r="P26" s="240">
        <v>260</v>
      </c>
      <c r="Q26" s="240">
        <v>263</v>
      </c>
      <c r="R26" s="240">
        <v>270</v>
      </c>
      <c r="S26" s="240">
        <v>279</v>
      </c>
      <c r="T26" s="240">
        <v>286</v>
      </c>
      <c r="U26" s="241">
        <v>286</v>
      </c>
      <c r="V26" s="317">
        <v>274</v>
      </c>
      <c r="W26" s="321"/>
      <c r="X26" s="313"/>
      <c r="Y26" s="313"/>
    </row>
    <row r="27" spans="1:32" x14ac:dyDescent="0.2">
      <c r="A27" s="231" t="s">
        <v>7</v>
      </c>
      <c r="B27" s="242">
        <v>78.7</v>
      </c>
      <c r="C27" s="243">
        <v>85.7</v>
      </c>
      <c r="D27" s="243">
        <v>90.7</v>
      </c>
      <c r="E27" s="243">
        <v>80</v>
      </c>
      <c r="F27" s="243">
        <v>83.1</v>
      </c>
      <c r="G27" s="243">
        <v>81</v>
      </c>
      <c r="H27" s="243">
        <v>86.7</v>
      </c>
      <c r="I27" s="243">
        <v>92.7</v>
      </c>
      <c r="J27" s="243">
        <v>88.3</v>
      </c>
      <c r="K27" s="281">
        <v>82</v>
      </c>
      <c r="L27" s="242">
        <v>74.3</v>
      </c>
      <c r="M27" s="243">
        <v>79.599999999999994</v>
      </c>
      <c r="N27" s="243">
        <v>80.400000000000006</v>
      </c>
      <c r="O27" s="243">
        <v>94.8</v>
      </c>
      <c r="P27" s="243">
        <v>84.5</v>
      </c>
      <c r="Q27" s="243">
        <v>81.7</v>
      </c>
      <c r="R27" s="243">
        <v>93.5</v>
      </c>
      <c r="S27" s="243">
        <v>92.5</v>
      </c>
      <c r="T27" s="243">
        <v>97.5</v>
      </c>
      <c r="U27" s="244">
        <v>95.5</v>
      </c>
      <c r="V27" s="245">
        <v>79.599999999999994</v>
      </c>
      <c r="W27" s="331"/>
      <c r="X27" s="357"/>
      <c r="Y27" s="357"/>
    </row>
    <row r="28" spans="1:32" x14ac:dyDescent="0.2">
      <c r="A28" s="231" t="s">
        <v>8</v>
      </c>
      <c r="B28" s="246">
        <v>7.9000000000000001E-2</v>
      </c>
      <c r="C28" s="247">
        <v>6.6000000000000003E-2</v>
      </c>
      <c r="D28" s="247">
        <v>6.4000000000000001E-2</v>
      </c>
      <c r="E28" s="247">
        <v>7.4999999999999997E-2</v>
      </c>
      <c r="F28" s="247">
        <v>7.0000000000000007E-2</v>
      </c>
      <c r="G28" s="247">
        <v>7.9000000000000001E-2</v>
      </c>
      <c r="H28" s="247">
        <v>6.7000000000000004E-2</v>
      </c>
      <c r="I28" s="247">
        <v>5.6000000000000001E-2</v>
      </c>
      <c r="J28" s="247">
        <v>6.4000000000000001E-2</v>
      </c>
      <c r="K28" s="283">
        <v>7.9000000000000001E-2</v>
      </c>
      <c r="L28" s="246">
        <v>9.0999999999999998E-2</v>
      </c>
      <c r="M28" s="247">
        <v>8.3000000000000004E-2</v>
      </c>
      <c r="N28" s="247">
        <v>8.2000000000000003E-2</v>
      </c>
      <c r="O28" s="247">
        <v>5.7000000000000002E-2</v>
      </c>
      <c r="P28" s="247">
        <v>6.8000000000000005E-2</v>
      </c>
      <c r="Q28" s="247">
        <v>6.8000000000000005E-2</v>
      </c>
      <c r="R28" s="247">
        <v>5.3999999999999999E-2</v>
      </c>
      <c r="S28" s="247">
        <v>0.06</v>
      </c>
      <c r="T28" s="247">
        <v>5.1999999999999998E-2</v>
      </c>
      <c r="U28" s="248">
        <v>5.3999999999999999E-2</v>
      </c>
      <c r="V28" s="249">
        <v>0.08</v>
      </c>
      <c r="W28" s="331"/>
      <c r="X28" s="210"/>
      <c r="Y28" s="210"/>
    </row>
    <row r="29" spans="1:32" x14ac:dyDescent="0.2">
      <c r="A29" s="238" t="s">
        <v>1</v>
      </c>
      <c r="B29" s="250">
        <f>B26/B25*100-100</f>
        <v>0</v>
      </c>
      <c r="C29" s="251">
        <f t="shared" ref="C29:E29" si="13">C26/C25*100-100</f>
        <v>1.8518518518518619</v>
      </c>
      <c r="D29" s="251">
        <f t="shared" si="13"/>
        <v>5.1851851851851762</v>
      </c>
      <c r="E29" s="251">
        <f t="shared" si="13"/>
        <v>1.481481481481481</v>
      </c>
      <c r="F29" s="251">
        <f>F26/F25*100-100</f>
        <v>2.2222222222222143</v>
      </c>
      <c r="G29" s="251">
        <f t="shared" ref="G29:K29" si="14">G26/G25*100-100</f>
        <v>3.3333333333333428</v>
      </c>
      <c r="H29" s="251">
        <f t="shared" si="14"/>
        <v>4.4444444444444571</v>
      </c>
      <c r="I29" s="251">
        <f t="shared" si="14"/>
        <v>2.2222222222222143</v>
      </c>
      <c r="J29" s="251">
        <f t="shared" si="14"/>
        <v>10.370370370370367</v>
      </c>
      <c r="K29" s="307">
        <f t="shared" si="14"/>
        <v>9.2592592592592524</v>
      </c>
      <c r="L29" s="250">
        <f>L26/L25*100-100</f>
        <v>-5.1851851851851762</v>
      </c>
      <c r="M29" s="251">
        <f t="shared" ref="M29:V29" si="15">M26/M25*100-100</f>
        <v>-6.6666666666666714</v>
      </c>
      <c r="N29" s="251">
        <f t="shared" si="15"/>
        <v>-4.8148148148148096</v>
      </c>
      <c r="O29" s="251">
        <f t="shared" si="15"/>
        <v>-0.37037037037036669</v>
      </c>
      <c r="P29" s="251">
        <f t="shared" si="15"/>
        <v>-3.7037037037037095</v>
      </c>
      <c r="Q29" s="251">
        <f t="shared" si="15"/>
        <v>-2.5925925925925952</v>
      </c>
      <c r="R29" s="251">
        <f t="shared" si="15"/>
        <v>0</v>
      </c>
      <c r="S29" s="251">
        <f t="shared" si="15"/>
        <v>3.3333333333333428</v>
      </c>
      <c r="T29" s="251">
        <f t="shared" si="15"/>
        <v>5.925925925925938</v>
      </c>
      <c r="U29" s="252">
        <f t="shared" si="15"/>
        <v>5.925925925925938</v>
      </c>
      <c r="V29" s="316">
        <f t="shared" si="15"/>
        <v>1.481481481481481</v>
      </c>
      <c r="W29" s="321"/>
      <c r="X29" s="357"/>
      <c r="Y29" s="357"/>
    </row>
    <row r="30" spans="1:32" ht="13.5" thickBot="1" x14ac:dyDescent="0.25">
      <c r="A30" s="253" t="s">
        <v>27</v>
      </c>
      <c r="B30" s="220">
        <f>B26-B12</f>
        <v>127.98360655737704</v>
      </c>
      <c r="C30" s="221">
        <f t="shared" ref="C30:U30" si="16">C26-C12</f>
        <v>126.17582417582418</v>
      </c>
      <c r="D30" s="221">
        <f t="shared" si="16"/>
        <v>130.45283018867926</v>
      </c>
      <c r="E30" s="221">
        <f t="shared" si="16"/>
        <v>119.25454545454545</v>
      </c>
      <c r="F30" s="221">
        <f t="shared" si="16"/>
        <v>115.24137931034483</v>
      </c>
      <c r="G30" s="221">
        <f t="shared" si="16"/>
        <v>120.5</v>
      </c>
      <c r="H30" s="221">
        <f t="shared" si="16"/>
        <v>118.64772727272728</v>
      </c>
      <c r="I30" s="221">
        <f t="shared" si="16"/>
        <v>110.14432989690721</v>
      </c>
      <c r="J30" s="221">
        <f t="shared" si="16"/>
        <v>129.82539682539684</v>
      </c>
      <c r="K30" s="347">
        <f t="shared" si="16"/>
        <v>109.15625</v>
      </c>
      <c r="L30" s="220">
        <f t="shared" si="16"/>
        <v>94.75</v>
      </c>
      <c r="M30" s="221">
        <f t="shared" si="16"/>
        <v>86.35</v>
      </c>
      <c r="N30" s="221">
        <f t="shared" si="16"/>
        <v>85.139999999999986</v>
      </c>
      <c r="O30" s="221">
        <f t="shared" si="16"/>
        <v>98.809523809523796</v>
      </c>
      <c r="P30" s="221">
        <f t="shared" si="16"/>
        <v>70.039999999999992</v>
      </c>
      <c r="Q30" s="221">
        <f t="shared" si="16"/>
        <v>78.830508474576277</v>
      </c>
      <c r="R30" s="221">
        <f t="shared" si="16"/>
        <v>78.990099009901002</v>
      </c>
      <c r="S30" s="221">
        <f t="shared" si="16"/>
        <v>83.253521126760575</v>
      </c>
      <c r="T30" s="221">
        <f t="shared" si="16"/>
        <v>80.078947368421041</v>
      </c>
      <c r="U30" s="226">
        <f t="shared" si="16"/>
        <v>73.428571428571416</v>
      </c>
      <c r="V30" s="287">
        <f>V26-V12</f>
        <v>102.95069843878389</v>
      </c>
      <c r="W30" s="329"/>
      <c r="X30" s="210"/>
      <c r="Y30" s="210"/>
    </row>
    <row r="31" spans="1:32" x14ac:dyDescent="0.2">
      <c r="A31" s="258" t="s">
        <v>51</v>
      </c>
      <c r="B31" s="340">
        <v>557</v>
      </c>
      <c r="C31" s="308">
        <v>917</v>
      </c>
      <c r="D31" s="308">
        <v>546</v>
      </c>
      <c r="E31" s="308">
        <v>546</v>
      </c>
      <c r="F31" s="308">
        <v>573</v>
      </c>
      <c r="G31" s="308">
        <v>572</v>
      </c>
      <c r="H31" s="308">
        <v>835</v>
      </c>
      <c r="I31" s="308">
        <v>966</v>
      </c>
      <c r="J31" s="308">
        <v>606</v>
      </c>
      <c r="K31" s="341">
        <v>616</v>
      </c>
      <c r="L31" s="323">
        <v>332</v>
      </c>
      <c r="M31" s="324">
        <v>553</v>
      </c>
      <c r="N31" s="324">
        <v>510</v>
      </c>
      <c r="O31" s="324">
        <v>508</v>
      </c>
      <c r="P31" s="324">
        <v>588</v>
      </c>
      <c r="Q31" s="308">
        <v>590</v>
      </c>
      <c r="R31" s="308">
        <v>930</v>
      </c>
      <c r="S31" s="308">
        <v>670</v>
      </c>
      <c r="T31" s="308">
        <v>380</v>
      </c>
      <c r="U31" s="342">
        <v>223</v>
      </c>
      <c r="V31" s="343">
        <f>SUM(B31:U31)</f>
        <v>12018</v>
      </c>
      <c r="W31" s="357" t="s">
        <v>56</v>
      </c>
      <c r="X31" s="263">
        <f>V17-V31</f>
        <v>68</v>
      </c>
      <c r="Y31" s="264">
        <f>X31/V17</f>
        <v>5.6263445308621547E-3</v>
      </c>
    </row>
    <row r="32" spans="1:32" ht="13.5" thickBot="1" x14ac:dyDescent="0.25">
      <c r="A32" s="265" t="s">
        <v>28</v>
      </c>
      <c r="B32" s="218">
        <v>35.5</v>
      </c>
      <c r="C32" s="267">
        <v>35</v>
      </c>
      <c r="D32" s="267">
        <v>34.5</v>
      </c>
      <c r="E32" s="267">
        <v>34.5</v>
      </c>
      <c r="F32" s="267">
        <v>34</v>
      </c>
      <c r="G32" s="267">
        <v>34</v>
      </c>
      <c r="H32" s="267">
        <v>34</v>
      </c>
      <c r="I32" s="267">
        <v>34</v>
      </c>
      <c r="J32" s="267">
        <v>33</v>
      </c>
      <c r="K32" s="309">
        <v>33</v>
      </c>
      <c r="L32" s="218">
        <v>34.5</v>
      </c>
      <c r="M32" s="267">
        <v>34.5</v>
      </c>
      <c r="N32" s="267">
        <v>34</v>
      </c>
      <c r="O32" s="267">
        <v>33.5</v>
      </c>
      <c r="P32" s="267">
        <v>33.5</v>
      </c>
      <c r="Q32" s="267">
        <v>33.5</v>
      </c>
      <c r="R32" s="267">
        <v>33.5</v>
      </c>
      <c r="S32" s="267">
        <v>33</v>
      </c>
      <c r="T32" s="267">
        <v>33</v>
      </c>
      <c r="U32" s="219">
        <v>33</v>
      </c>
      <c r="V32" s="222"/>
      <c r="W32" s="357" t="s">
        <v>57</v>
      </c>
      <c r="X32" s="357">
        <v>28.91</v>
      </c>
      <c r="Y32" s="357"/>
    </row>
    <row r="33" spans="1:38" ht="13.5" thickBot="1" x14ac:dyDescent="0.25">
      <c r="A33" s="266" t="s">
        <v>26</v>
      </c>
      <c r="B33" s="216">
        <f>(B32-B18)</f>
        <v>5</v>
      </c>
      <c r="C33" s="217">
        <f t="shared" ref="C33:U33" si="17">(C32-C18)</f>
        <v>5</v>
      </c>
      <c r="D33" s="217">
        <f t="shared" si="17"/>
        <v>5</v>
      </c>
      <c r="E33" s="217">
        <f t="shared" si="17"/>
        <v>5</v>
      </c>
      <c r="F33" s="217">
        <f t="shared" si="17"/>
        <v>5</v>
      </c>
      <c r="G33" s="217">
        <f t="shared" si="17"/>
        <v>5</v>
      </c>
      <c r="H33" s="217">
        <f t="shared" si="17"/>
        <v>5</v>
      </c>
      <c r="I33" s="217">
        <f t="shared" si="17"/>
        <v>5</v>
      </c>
      <c r="J33" s="217">
        <f t="shared" si="17"/>
        <v>4.5</v>
      </c>
      <c r="K33" s="326">
        <f t="shared" si="17"/>
        <v>5</v>
      </c>
      <c r="L33" s="216">
        <f t="shared" si="17"/>
        <v>5.5</v>
      </c>
      <c r="M33" s="217">
        <f t="shared" si="17"/>
        <v>5.5</v>
      </c>
      <c r="N33" s="217">
        <f t="shared" si="17"/>
        <v>5.5</v>
      </c>
      <c r="O33" s="217">
        <f t="shared" si="17"/>
        <v>5</v>
      </c>
      <c r="P33" s="217">
        <f t="shared" si="17"/>
        <v>5.5</v>
      </c>
      <c r="Q33" s="217">
        <f t="shared" si="17"/>
        <v>5.5</v>
      </c>
      <c r="R33" s="217">
        <f t="shared" si="17"/>
        <v>5.5</v>
      </c>
      <c r="S33" s="217">
        <f t="shared" si="17"/>
        <v>5</v>
      </c>
      <c r="T33" s="217">
        <f t="shared" si="17"/>
        <v>5.5</v>
      </c>
      <c r="U33" s="325">
        <f t="shared" si="17"/>
        <v>5.5</v>
      </c>
      <c r="V33" s="223"/>
      <c r="W33" s="357" t="s">
        <v>26</v>
      </c>
      <c r="X33" s="357">
        <f>X32-X18</f>
        <v>7.1000000000000014</v>
      </c>
      <c r="Y33" s="357"/>
      <c r="AA33" s="388" t="s">
        <v>77</v>
      </c>
      <c r="AB33" s="389"/>
      <c r="AC33" s="389"/>
      <c r="AD33" s="390"/>
      <c r="AE33" s="387"/>
    </row>
    <row r="34" spans="1:38" ht="13.5" thickBot="1" x14ac:dyDescent="0.25">
      <c r="AA34" s="374" t="s">
        <v>74</v>
      </c>
      <c r="AB34" s="373" t="s">
        <v>75</v>
      </c>
      <c r="AC34" s="373" t="s">
        <v>76</v>
      </c>
      <c r="AD34" s="375" t="s">
        <v>84</v>
      </c>
      <c r="AE34" s="387"/>
    </row>
    <row r="35" spans="1:38" ht="13.5" thickBot="1" x14ac:dyDescent="0.25">
      <c r="AA35" s="310">
        <v>1</v>
      </c>
      <c r="AB35" s="311">
        <v>370</v>
      </c>
      <c r="AC35" s="311">
        <v>603</v>
      </c>
      <c r="AD35" s="312">
        <v>39</v>
      </c>
      <c r="AE35" s="387"/>
    </row>
    <row r="36" spans="1:38" ht="13.5" thickBot="1" x14ac:dyDescent="0.25">
      <c r="A36" s="230" t="s">
        <v>66</v>
      </c>
      <c r="B36" s="753" t="s">
        <v>50</v>
      </c>
      <c r="C36" s="754"/>
      <c r="D36" s="754"/>
      <c r="E36" s="754"/>
      <c r="F36" s="754"/>
      <c r="G36" s="754"/>
      <c r="H36" s="754"/>
      <c r="I36" s="754"/>
      <c r="J36" s="754"/>
      <c r="K36" s="755"/>
      <c r="L36" s="753" t="s">
        <v>53</v>
      </c>
      <c r="M36" s="754"/>
      <c r="N36" s="754"/>
      <c r="O36" s="754"/>
      <c r="P36" s="754"/>
      <c r="Q36" s="754"/>
      <c r="R36" s="754"/>
      <c r="S36" s="754"/>
      <c r="T36" s="754"/>
      <c r="U36" s="756"/>
      <c r="V36" s="327" t="s">
        <v>55</v>
      </c>
      <c r="W36" s="363"/>
      <c r="X36" s="363"/>
      <c r="Y36" s="363"/>
      <c r="AA36" s="377">
        <v>2</v>
      </c>
      <c r="AB36" s="391" t="s">
        <v>78</v>
      </c>
      <c r="AC36" s="391">
        <v>480</v>
      </c>
      <c r="AD36" s="219">
        <v>38.5</v>
      </c>
      <c r="AE36" s="387"/>
      <c r="AF36" s="376"/>
      <c r="AG36" s="758" t="s">
        <v>85</v>
      </c>
      <c r="AH36" s="759"/>
      <c r="AI36" s="759"/>
      <c r="AJ36" s="760"/>
    </row>
    <row r="37" spans="1:38" x14ac:dyDescent="0.2">
      <c r="A37" s="231" t="s">
        <v>54</v>
      </c>
      <c r="B37" s="310">
        <v>1</v>
      </c>
      <c r="C37" s="311">
        <v>2</v>
      </c>
      <c r="D37" s="311">
        <v>3</v>
      </c>
      <c r="E37" s="311">
        <v>4</v>
      </c>
      <c r="F37" s="311">
        <v>5</v>
      </c>
      <c r="G37" s="311">
        <v>6</v>
      </c>
      <c r="H37" s="311">
        <v>7</v>
      </c>
      <c r="I37" s="311">
        <v>8</v>
      </c>
      <c r="J37" s="311">
        <v>9</v>
      </c>
      <c r="K37" s="330">
        <v>10</v>
      </c>
      <c r="L37" s="310">
        <v>1</v>
      </c>
      <c r="M37" s="311">
        <v>2</v>
      </c>
      <c r="N37" s="311">
        <v>3</v>
      </c>
      <c r="O37" s="311">
        <v>4</v>
      </c>
      <c r="P37" s="311">
        <v>5</v>
      </c>
      <c r="Q37" s="311">
        <v>6</v>
      </c>
      <c r="R37" s="311">
        <v>7</v>
      </c>
      <c r="S37" s="311">
        <v>8</v>
      </c>
      <c r="T37" s="311">
        <v>9</v>
      </c>
      <c r="U37" s="312">
        <v>10</v>
      </c>
      <c r="V37" s="328">
        <v>1191</v>
      </c>
      <c r="W37" s="363"/>
      <c r="X37" s="363"/>
      <c r="Y37" s="363"/>
      <c r="AA37" s="377">
        <v>2</v>
      </c>
      <c r="AB37" s="391" t="s">
        <v>78</v>
      </c>
      <c r="AC37" s="391">
        <v>480</v>
      </c>
      <c r="AD37" s="219">
        <v>38.5</v>
      </c>
      <c r="AE37" s="387"/>
      <c r="AF37" s="376"/>
      <c r="AG37" s="385" t="s">
        <v>86</v>
      </c>
      <c r="AH37" s="382" t="s">
        <v>75</v>
      </c>
      <c r="AI37" s="382" t="s">
        <v>52</v>
      </c>
      <c r="AJ37" s="219" t="s">
        <v>69</v>
      </c>
    </row>
    <row r="38" spans="1:38" ht="13.5" thickBot="1" x14ac:dyDescent="0.25">
      <c r="A38" s="231" t="s">
        <v>2</v>
      </c>
      <c r="B38" s="332">
        <v>1</v>
      </c>
      <c r="C38" s="333">
        <v>2</v>
      </c>
      <c r="D38" s="334">
        <v>3</v>
      </c>
      <c r="E38" s="334">
        <v>3</v>
      </c>
      <c r="F38" s="335">
        <v>4</v>
      </c>
      <c r="G38" s="335">
        <v>4</v>
      </c>
      <c r="H38" s="336">
        <v>5</v>
      </c>
      <c r="I38" s="337">
        <v>6</v>
      </c>
      <c r="J38" s="338">
        <v>7</v>
      </c>
      <c r="K38" s="351">
        <v>8</v>
      </c>
      <c r="L38" s="332">
        <v>1</v>
      </c>
      <c r="M38" s="333">
        <v>2</v>
      </c>
      <c r="N38" s="334">
        <v>3</v>
      </c>
      <c r="O38" s="334">
        <v>3</v>
      </c>
      <c r="P38" s="335">
        <v>4</v>
      </c>
      <c r="Q38" s="335">
        <v>4</v>
      </c>
      <c r="R38" s="336">
        <v>5</v>
      </c>
      <c r="S38" s="337">
        <v>6</v>
      </c>
      <c r="T38" s="338">
        <v>7</v>
      </c>
      <c r="U38" s="351">
        <v>8</v>
      </c>
      <c r="V38" s="339" t="s">
        <v>0</v>
      </c>
      <c r="W38" s="363"/>
      <c r="X38" s="363"/>
      <c r="Y38" s="363"/>
      <c r="AA38" s="378">
        <v>3</v>
      </c>
      <c r="AB38" s="391" t="s">
        <v>79</v>
      </c>
      <c r="AC38" s="391">
        <v>527</v>
      </c>
      <c r="AD38" s="219">
        <v>38.5</v>
      </c>
      <c r="AE38" s="387">
        <v>38.5</v>
      </c>
      <c r="AF38" s="376"/>
      <c r="AG38" s="385">
        <v>1</v>
      </c>
      <c r="AH38" s="382">
        <v>350</v>
      </c>
      <c r="AI38" s="382">
        <v>257</v>
      </c>
      <c r="AJ38" s="219">
        <v>39.5</v>
      </c>
    </row>
    <row r="39" spans="1:38" x14ac:dyDescent="0.2">
      <c r="A39" s="234" t="s">
        <v>3</v>
      </c>
      <c r="B39" s="344">
        <v>400</v>
      </c>
      <c r="C39" s="345">
        <v>400</v>
      </c>
      <c r="D39" s="345">
        <v>400</v>
      </c>
      <c r="E39" s="345">
        <v>400</v>
      </c>
      <c r="F39" s="345">
        <v>400</v>
      </c>
      <c r="G39" s="345">
        <v>400</v>
      </c>
      <c r="H39" s="345">
        <v>400</v>
      </c>
      <c r="I39" s="345">
        <v>400</v>
      </c>
      <c r="J39" s="345">
        <v>400</v>
      </c>
      <c r="K39" s="346">
        <v>400</v>
      </c>
      <c r="L39" s="344">
        <v>400</v>
      </c>
      <c r="M39" s="345">
        <v>400</v>
      </c>
      <c r="N39" s="345">
        <v>400</v>
      </c>
      <c r="O39" s="345">
        <v>400</v>
      </c>
      <c r="P39" s="345">
        <v>400</v>
      </c>
      <c r="Q39" s="345">
        <v>400</v>
      </c>
      <c r="R39" s="345">
        <v>400</v>
      </c>
      <c r="S39" s="345">
        <v>400</v>
      </c>
      <c r="T39" s="345">
        <v>400</v>
      </c>
      <c r="U39" s="349">
        <v>400</v>
      </c>
      <c r="V39" s="348">
        <v>400</v>
      </c>
      <c r="W39" s="331"/>
      <c r="X39" s="313"/>
      <c r="Y39" s="313"/>
      <c r="AA39" s="378">
        <v>3</v>
      </c>
      <c r="AB39" s="391" t="s">
        <v>79</v>
      </c>
      <c r="AC39" s="391">
        <v>528</v>
      </c>
      <c r="AD39" s="219">
        <v>38.5</v>
      </c>
      <c r="AE39" s="387">
        <v>38.5</v>
      </c>
      <c r="AF39" s="376"/>
      <c r="AG39" s="377">
        <v>2</v>
      </c>
      <c r="AH39" s="382" t="s">
        <v>70</v>
      </c>
      <c r="AI39" s="382">
        <v>745</v>
      </c>
      <c r="AJ39" s="219">
        <v>39</v>
      </c>
      <c r="AK39" s="381"/>
    </row>
    <row r="40" spans="1:38" x14ac:dyDescent="0.2">
      <c r="A40" s="238" t="s">
        <v>6</v>
      </c>
      <c r="B40" s="239">
        <v>439</v>
      </c>
      <c r="C40" s="240">
        <v>443</v>
      </c>
      <c r="D40" s="240">
        <v>434</v>
      </c>
      <c r="E40" s="240">
        <v>453</v>
      </c>
      <c r="F40" s="240">
        <v>433</v>
      </c>
      <c r="G40" s="240">
        <v>425</v>
      </c>
      <c r="H40" s="240">
        <v>446</v>
      </c>
      <c r="I40" s="240">
        <v>441</v>
      </c>
      <c r="J40" s="240">
        <v>441</v>
      </c>
      <c r="K40" s="280">
        <v>479</v>
      </c>
      <c r="L40" s="239">
        <v>409</v>
      </c>
      <c r="M40" s="240">
        <v>378</v>
      </c>
      <c r="N40" s="240">
        <v>423</v>
      </c>
      <c r="O40" s="240">
        <v>414</v>
      </c>
      <c r="P40" s="240">
        <v>409</v>
      </c>
      <c r="Q40" s="240">
        <v>432</v>
      </c>
      <c r="R40" s="240">
        <v>402</v>
      </c>
      <c r="S40" s="240">
        <v>441</v>
      </c>
      <c r="T40" s="240">
        <v>443</v>
      </c>
      <c r="U40" s="241">
        <v>438</v>
      </c>
      <c r="V40" s="317">
        <v>432</v>
      </c>
      <c r="W40" s="321"/>
      <c r="X40" s="313"/>
      <c r="Y40" s="313"/>
      <c r="AA40" s="378">
        <v>3</v>
      </c>
      <c r="AB40" s="391" t="s">
        <v>79</v>
      </c>
      <c r="AC40" s="391">
        <v>528</v>
      </c>
      <c r="AD40" s="219">
        <v>38.5</v>
      </c>
      <c r="AE40" s="387">
        <v>38.5</v>
      </c>
      <c r="AF40" s="376"/>
      <c r="AG40" s="378">
        <v>3</v>
      </c>
      <c r="AH40" s="382" t="s">
        <v>71</v>
      </c>
      <c r="AI40" s="382">
        <v>562</v>
      </c>
      <c r="AJ40" s="219">
        <v>38.5</v>
      </c>
      <c r="AK40" s="381"/>
    </row>
    <row r="41" spans="1:38" x14ac:dyDescent="0.2">
      <c r="A41" s="231" t="s">
        <v>7</v>
      </c>
      <c r="B41" s="367">
        <v>81.8</v>
      </c>
      <c r="C41" s="368">
        <v>72.5</v>
      </c>
      <c r="D41" s="368">
        <v>80</v>
      </c>
      <c r="E41" s="368">
        <v>73.599999999999994</v>
      </c>
      <c r="F41" s="368">
        <v>84.2</v>
      </c>
      <c r="G41" s="368">
        <v>80.7</v>
      </c>
      <c r="H41" s="368">
        <v>68.7</v>
      </c>
      <c r="I41" s="368">
        <v>75.3</v>
      </c>
      <c r="J41" s="368">
        <v>66.7</v>
      </c>
      <c r="K41" s="369">
        <v>77</v>
      </c>
      <c r="L41" s="367">
        <v>66.7</v>
      </c>
      <c r="M41" s="368">
        <v>85.5</v>
      </c>
      <c r="N41" s="368">
        <v>68.599999999999994</v>
      </c>
      <c r="O41" s="368">
        <v>80</v>
      </c>
      <c r="P41" s="368">
        <v>75.900000000000006</v>
      </c>
      <c r="Q41" s="368">
        <v>72.400000000000006</v>
      </c>
      <c r="R41" s="368">
        <v>78.099999999999994</v>
      </c>
      <c r="S41" s="368">
        <v>72.7</v>
      </c>
      <c r="T41" s="368">
        <v>68.8</v>
      </c>
      <c r="U41" s="370">
        <v>69.599999999999994</v>
      </c>
      <c r="V41" s="245">
        <v>68</v>
      </c>
      <c r="W41" s="331"/>
      <c r="X41" s="363"/>
      <c r="Y41" s="363"/>
      <c r="AA41" s="379">
        <v>4</v>
      </c>
      <c r="AB41" s="391" t="s">
        <v>80</v>
      </c>
      <c r="AC41" s="391">
        <v>583</v>
      </c>
      <c r="AD41" s="219">
        <v>38</v>
      </c>
      <c r="AE41" s="387">
        <v>38</v>
      </c>
      <c r="AF41" s="376"/>
      <c r="AG41" s="378">
        <v>3</v>
      </c>
      <c r="AH41" s="382" t="s">
        <v>71</v>
      </c>
      <c r="AI41" s="382">
        <v>562</v>
      </c>
      <c r="AJ41" s="219">
        <v>38.5</v>
      </c>
      <c r="AK41" s="381"/>
      <c r="AL41" s="381"/>
    </row>
    <row r="42" spans="1:38" x14ac:dyDescent="0.2">
      <c r="A42" s="231" t="s">
        <v>8</v>
      </c>
      <c r="B42" s="246">
        <v>7.8E-2</v>
      </c>
      <c r="C42" s="247">
        <v>8.5000000000000006E-2</v>
      </c>
      <c r="D42" s="247">
        <v>8.1000000000000003E-2</v>
      </c>
      <c r="E42" s="247">
        <v>9.4E-2</v>
      </c>
      <c r="F42" s="247">
        <v>7.3999999999999996E-2</v>
      </c>
      <c r="G42" s="247">
        <v>7.9000000000000001E-2</v>
      </c>
      <c r="H42" s="247">
        <v>9.5000000000000001E-2</v>
      </c>
      <c r="I42" s="247">
        <v>8.7999999999999995E-2</v>
      </c>
      <c r="J42" s="247">
        <v>9.6000000000000002E-2</v>
      </c>
      <c r="K42" s="283">
        <v>8.7999999999999995E-2</v>
      </c>
      <c r="L42" s="246">
        <v>8.7999999999999995E-2</v>
      </c>
      <c r="M42" s="247">
        <v>7.1999999999999995E-2</v>
      </c>
      <c r="N42" s="247">
        <v>0.09</v>
      </c>
      <c r="O42" s="247">
        <v>8.2000000000000003E-2</v>
      </c>
      <c r="P42" s="247">
        <v>8.4000000000000005E-2</v>
      </c>
      <c r="Q42" s="247">
        <v>8.5999999999999993E-2</v>
      </c>
      <c r="R42" s="247">
        <v>7.2999999999999995E-2</v>
      </c>
      <c r="S42" s="247">
        <v>8.8999999999999996E-2</v>
      </c>
      <c r="T42" s="247">
        <v>0.11</v>
      </c>
      <c r="U42" s="248">
        <v>0.10100000000000001</v>
      </c>
      <c r="V42" s="249">
        <v>9.9000000000000005E-2</v>
      </c>
      <c r="W42" s="331"/>
      <c r="X42" s="210"/>
      <c r="Y42" s="210"/>
      <c r="AA42" s="379">
        <v>4</v>
      </c>
      <c r="AB42" s="391" t="s">
        <v>80</v>
      </c>
      <c r="AC42" s="391">
        <v>583</v>
      </c>
      <c r="AD42" s="219">
        <v>38</v>
      </c>
      <c r="AE42" s="387">
        <v>38</v>
      </c>
      <c r="AF42" s="376"/>
      <c r="AG42" s="379">
        <v>4</v>
      </c>
      <c r="AH42" s="382" t="s">
        <v>87</v>
      </c>
      <c r="AI42" s="382">
        <v>812</v>
      </c>
      <c r="AJ42" s="219">
        <v>38</v>
      </c>
      <c r="AK42" s="381"/>
      <c r="AL42" s="381"/>
    </row>
    <row r="43" spans="1:38" x14ac:dyDescent="0.2">
      <c r="A43" s="238" t="s">
        <v>1</v>
      </c>
      <c r="B43" s="250">
        <f>B40/B39*100-100</f>
        <v>9.7499999999999858</v>
      </c>
      <c r="C43" s="251">
        <f t="shared" ref="C43:E43" si="18">C40/C39*100-100</f>
        <v>10.75</v>
      </c>
      <c r="D43" s="251">
        <f t="shared" si="18"/>
        <v>8.5</v>
      </c>
      <c r="E43" s="251">
        <f t="shared" si="18"/>
        <v>13.25</v>
      </c>
      <c r="F43" s="251">
        <f>F40/F39*100-100</f>
        <v>8.25</v>
      </c>
      <c r="G43" s="251">
        <f t="shared" ref="G43:K43" si="19">G40/G39*100-100</f>
        <v>6.25</v>
      </c>
      <c r="H43" s="251">
        <f t="shared" si="19"/>
        <v>11.5</v>
      </c>
      <c r="I43" s="251">
        <f t="shared" si="19"/>
        <v>10.25</v>
      </c>
      <c r="J43" s="251">
        <f t="shared" si="19"/>
        <v>10.25</v>
      </c>
      <c r="K43" s="307">
        <f t="shared" si="19"/>
        <v>19.75</v>
      </c>
      <c r="L43" s="250">
        <f>L40/L39*100-100</f>
        <v>2.25</v>
      </c>
      <c r="M43" s="251">
        <f t="shared" ref="M43:U43" si="20">M40/M39*100-100</f>
        <v>-5.5</v>
      </c>
      <c r="N43" s="251">
        <f t="shared" si="20"/>
        <v>5.7500000000000142</v>
      </c>
      <c r="O43" s="251">
        <f t="shared" si="20"/>
        <v>3.4999999999999858</v>
      </c>
      <c r="P43" s="251">
        <f t="shared" si="20"/>
        <v>2.25</v>
      </c>
      <c r="Q43" s="251">
        <f t="shared" si="20"/>
        <v>8</v>
      </c>
      <c r="R43" s="251">
        <f t="shared" si="20"/>
        <v>0.49999999999998579</v>
      </c>
      <c r="S43" s="251">
        <f t="shared" si="20"/>
        <v>10.25</v>
      </c>
      <c r="T43" s="251">
        <f t="shared" si="20"/>
        <v>10.75</v>
      </c>
      <c r="U43" s="252">
        <f t="shared" si="20"/>
        <v>9.5</v>
      </c>
      <c r="V43" s="316">
        <f>V40/V39*100-100</f>
        <v>8</v>
      </c>
      <c r="W43" s="321"/>
      <c r="X43" s="363"/>
      <c r="Y43" s="363"/>
      <c r="AA43" s="380">
        <v>5</v>
      </c>
      <c r="AB43" s="391" t="s">
        <v>81</v>
      </c>
      <c r="AC43" s="391">
        <v>478</v>
      </c>
      <c r="AD43" s="219">
        <v>37.5</v>
      </c>
      <c r="AE43" s="387">
        <v>37.5</v>
      </c>
      <c r="AF43" s="376"/>
      <c r="AG43" s="380">
        <v>5</v>
      </c>
      <c r="AH43" s="382" t="s">
        <v>88</v>
      </c>
      <c r="AI43" s="382">
        <v>785</v>
      </c>
      <c r="AJ43" s="219">
        <v>37.5</v>
      </c>
      <c r="AK43" s="381"/>
      <c r="AL43" s="381"/>
    </row>
    <row r="44" spans="1:38" ht="13.5" thickBot="1" x14ac:dyDescent="0.25">
      <c r="A44" s="253" t="s">
        <v>27</v>
      </c>
      <c r="B44" s="220">
        <f>B40-B26</f>
        <v>169</v>
      </c>
      <c r="C44" s="221">
        <f t="shared" ref="C44:U44" si="21">C40-C26</f>
        <v>168</v>
      </c>
      <c r="D44" s="221">
        <f t="shared" si="21"/>
        <v>150</v>
      </c>
      <c r="E44" s="221">
        <f t="shared" si="21"/>
        <v>179</v>
      </c>
      <c r="F44" s="221">
        <f t="shared" si="21"/>
        <v>157</v>
      </c>
      <c r="G44" s="221">
        <f t="shared" si="21"/>
        <v>146</v>
      </c>
      <c r="H44" s="221">
        <f t="shared" si="21"/>
        <v>164</v>
      </c>
      <c r="I44" s="221">
        <f t="shared" si="21"/>
        <v>165</v>
      </c>
      <c r="J44" s="221">
        <f t="shared" si="21"/>
        <v>143</v>
      </c>
      <c r="K44" s="347">
        <f t="shared" si="21"/>
        <v>184</v>
      </c>
      <c r="L44" s="220">
        <f t="shared" si="21"/>
        <v>153</v>
      </c>
      <c r="M44" s="221">
        <f t="shared" si="21"/>
        <v>126</v>
      </c>
      <c r="N44" s="221">
        <f t="shared" si="21"/>
        <v>166</v>
      </c>
      <c r="O44" s="221">
        <f t="shared" si="21"/>
        <v>145</v>
      </c>
      <c r="P44" s="221">
        <f t="shared" si="21"/>
        <v>149</v>
      </c>
      <c r="Q44" s="221">
        <f t="shared" si="21"/>
        <v>169</v>
      </c>
      <c r="R44" s="221">
        <f t="shared" si="21"/>
        <v>132</v>
      </c>
      <c r="S44" s="221">
        <f t="shared" si="21"/>
        <v>162</v>
      </c>
      <c r="T44" s="221">
        <f t="shared" si="21"/>
        <v>157</v>
      </c>
      <c r="U44" s="226">
        <f t="shared" si="21"/>
        <v>152</v>
      </c>
      <c r="V44" s="287">
        <f>V40-V26</f>
        <v>158</v>
      </c>
      <c r="W44" s="329"/>
      <c r="X44" s="210"/>
      <c r="Y44" s="210"/>
      <c r="AA44" s="380">
        <v>5</v>
      </c>
      <c r="AB44" s="391" t="s">
        <v>81</v>
      </c>
      <c r="AC44" s="391">
        <v>478</v>
      </c>
      <c r="AD44" s="219">
        <v>37.5</v>
      </c>
      <c r="AE44" s="387">
        <v>37.5</v>
      </c>
      <c r="AF44" s="376"/>
      <c r="AG44" s="385">
        <v>6</v>
      </c>
      <c r="AH44" s="382" t="s">
        <v>89</v>
      </c>
      <c r="AI44" s="382">
        <v>632</v>
      </c>
      <c r="AJ44" s="219">
        <v>37</v>
      </c>
      <c r="AK44" s="381"/>
      <c r="AL44" s="381"/>
    </row>
    <row r="45" spans="1:38" x14ac:dyDescent="0.2">
      <c r="A45" s="258" t="s">
        <v>51</v>
      </c>
      <c r="B45" s="340">
        <v>553</v>
      </c>
      <c r="C45" s="308">
        <v>915</v>
      </c>
      <c r="D45" s="308">
        <v>545</v>
      </c>
      <c r="E45" s="308">
        <v>544</v>
      </c>
      <c r="F45" s="308">
        <v>573</v>
      </c>
      <c r="G45" s="308">
        <v>571</v>
      </c>
      <c r="H45" s="308">
        <v>834</v>
      </c>
      <c r="I45" s="308">
        <v>966</v>
      </c>
      <c r="J45" s="308">
        <v>606</v>
      </c>
      <c r="K45" s="341">
        <v>615</v>
      </c>
      <c r="L45" s="323">
        <v>326</v>
      </c>
      <c r="M45" s="324">
        <v>552</v>
      </c>
      <c r="N45" s="324">
        <v>510</v>
      </c>
      <c r="O45" s="324">
        <v>508</v>
      </c>
      <c r="P45" s="324">
        <v>587</v>
      </c>
      <c r="Q45" s="308">
        <v>590</v>
      </c>
      <c r="R45" s="308">
        <v>929</v>
      </c>
      <c r="S45" s="308">
        <v>670</v>
      </c>
      <c r="T45" s="308">
        <v>380</v>
      </c>
      <c r="U45" s="342">
        <v>223</v>
      </c>
      <c r="V45" s="343">
        <f>SUM(B45:U45)</f>
        <v>11997</v>
      </c>
      <c r="W45" s="363" t="s">
        <v>56</v>
      </c>
      <c r="X45" s="263">
        <f>V31-V45</f>
        <v>21</v>
      </c>
      <c r="Y45" s="264">
        <f>X45/V31</f>
        <v>1.747378931602596E-3</v>
      </c>
      <c r="AA45" s="218">
        <v>6</v>
      </c>
      <c r="AB45" s="372" t="s">
        <v>82</v>
      </c>
      <c r="AC45" s="372">
        <v>688</v>
      </c>
      <c r="AD45" s="219">
        <v>37</v>
      </c>
      <c r="AE45" s="200">
        <v>37</v>
      </c>
      <c r="AF45" s="376"/>
      <c r="AG45" s="385">
        <v>7</v>
      </c>
      <c r="AH45" s="382" t="s">
        <v>90</v>
      </c>
      <c r="AI45" s="382">
        <v>462</v>
      </c>
      <c r="AJ45" s="219">
        <v>36.5</v>
      </c>
      <c r="AK45" s="381"/>
      <c r="AL45" s="381"/>
    </row>
    <row r="46" spans="1:38" ht="13.5" thickBot="1" x14ac:dyDescent="0.25">
      <c r="A46" s="265" t="s">
        <v>28</v>
      </c>
      <c r="B46" s="218">
        <v>38.5</v>
      </c>
      <c r="C46" s="267">
        <v>38</v>
      </c>
      <c r="D46" s="267">
        <v>37.5</v>
      </c>
      <c r="E46" s="267">
        <v>37.5</v>
      </c>
      <c r="F46" s="267">
        <v>37.5</v>
      </c>
      <c r="G46" s="267">
        <v>37.5</v>
      </c>
      <c r="H46" s="267">
        <v>37</v>
      </c>
      <c r="I46" s="267">
        <v>37</v>
      </c>
      <c r="J46" s="267">
        <v>36</v>
      </c>
      <c r="K46" s="309">
        <v>36</v>
      </c>
      <c r="L46" s="218">
        <v>38</v>
      </c>
      <c r="M46" s="267">
        <v>38.5</v>
      </c>
      <c r="N46" s="267">
        <v>37.5</v>
      </c>
      <c r="O46" s="267">
        <v>37</v>
      </c>
      <c r="P46" s="267">
        <v>37.5</v>
      </c>
      <c r="Q46" s="267">
        <v>37</v>
      </c>
      <c r="R46" s="267">
        <v>37.5</v>
      </c>
      <c r="S46" s="267">
        <v>36.5</v>
      </c>
      <c r="T46" s="267">
        <v>36.5</v>
      </c>
      <c r="U46" s="219">
        <v>36.5</v>
      </c>
      <c r="V46" s="222"/>
      <c r="W46" s="363" t="s">
        <v>57</v>
      </c>
      <c r="X46" s="363">
        <v>33.97</v>
      </c>
      <c r="Y46" s="363"/>
      <c r="AA46" s="218">
        <v>7</v>
      </c>
      <c r="AB46" s="372" t="s">
        <v>83</v>
      </c>
      <c r="AC46" s="372">
        <v>534</v>
      </c>
      <c r="AD46" s="219">
        <v>36.5</v>
      </c>
      <c r="AE46" s="200">
        <v>36.5</v>
      </c>
      <c r="AF46" s="376"/>
      <c r="AG46" s="386">
        <v>8</v>
      </c>
      <c r="AH46" s="217">
        <v>510</v>
      </c>
      <c r="AI46" s="217">
        <v>444</v>
      </c>
      <c r="AJ46" s="325">
        <v>36.5</v>
      </c>
      <c r="AK46" s="381"/>
      <c r="AL46" s="381"/>
    </row>
    <row r="47" spans="1:38" ht="13.5" thickBot="1" x14ac:dyDescent="0.25">
      <c r="A47" s="266" t="s">
        <v>26</v>
      </c>
      <c r="B47" s="216">
        <f>(B46-B32)</f>
        <v>3</v>
      </c>
      <c r="C47" s="217">
        <f t="shared" ref="C47:U47" si="22">(C46-C32)</f>
        <v>3</v>
      </c>
      <c r="D47" s="217">
        <f t="shared" si="22"/>
        <v>3</v>
      </c>
      <c r="E47" s="217">
        <f t="shared" si="22"/>
        <v>3</v>
      </c>
      <c r="F47" s="217">
        <f t="shared" si="22"/>
        <v>3.5</v>
      </c>
      <c r="G47" s="217">
        <f t="shared" si="22"/>
        <v>3.5</v>
      </c>
      <c r="H47" s="217">
        <f t="shared" si="22"/>
        <v>3</v>
      </c>
      <c r="I47" s="217">
        <f t="shared" si="22"/>
        <v>3</v>
      </c>
      <c r="J47" s="217">
        <f t="shared" si="22"/>
        <v>3</v>
      </c>
      <c r="K47" s="326">
        <f t="shared" si="22"/>
        <v>3</v>
      </c>
      <c r="L47" s="216">
        <f t="shared" si="22"/>
        <v>3.5</v>
      </c>
      <c r="M47" s="217">
        <f t="shared" si="22"/>
        <v>4</v>
      </c>
      <c r="N47" s="217">
        <f t="shared" si="22"/>
        <v>3.5</v>
      </c>
      <c r="O47" s="217">
        <f t="shared" si="22"/>
        <v>3.5</v>
      </c>
      <c r="P47" s="217">
        <f t="shared" si="22"/>
        <v>4</v>
      </c>
      <c r="Q47" s="217">
        <f t="shared" si="22"/>
        <v>3.5</v>
      </c>
      <c r="R47" s="217">
        <f t="shared" si="22"/>
        <v>4</v>
      </c>
      <c r="S47" s="217">
        <f t="shared" si="22"/>
        <v>3.5</v>
      </c>
      <c r="T47" s="217">
        <f t="shared" si="22"/>
        <v>3.5</v>
      </c>
      <c r="U47" s="325">
        <f t="shared" si="22"/>
        <v>3.5</v>
      </c>
      <c r="V47" s="223"/>
      <c r="W47" s="363" t="s">
        <v>26</v>
      </c>
      <c r="X47" s="363">
        <f>X46-X32</f>
        <v>5.0599999999999987</v>
      </c>
      <c r="Y47" s="363"/>
      <c r="AA47" s="216">
        <v>8</v>
      </c>
      <c r="AB47" s="217">
        <v>530</v>
      </c>
      <c r="AC47" s="217">
        <v>231</v>
      </c>
      <c r="AD47" s="325">
        <v>36</v>
      </c>
      <c r="AE47" s="371">
        <v>36</v>
      </c>
      <c r="AF47" s="376"/>
      <c r="AG47" s="376"/>
    </row>
    <row r="48" spans="1:38" x14ac:dyDescent="0.2">
      <c r="AF48" s="376"/>
      <c r="AG48" s="376"/>
    </row>
    <row r="49" spans="1:38" ht="13.5" thickBot="1" x14ac:dyDescent="0.25">
      <c r="B49" s="418">
        <v>39</v>
      </c>
      <c r="C49" s="418">
        <v>38.5</v>
      </c>
      <c r="D49" s="418">
        <v>38.5</v>
      </c>
      <c r="E49" s="417">
        <v>38.5</v>
      </c>
      <c r="F49" s="417">
        <v>38.5</v>
      </c>
      <c r="G49" s="417">
        <v>38.5</v>
      </c>
      <c r="H49" s="417">
        <v>38</v>
      </c>
      <c r="I49" s="417">
        <v>38</v>
      </c>
      <c r="J49" s="417">
        <v>37.5</v>
      </c>
      <c r="K49" s="417">
        <v>37.5</v>
      </c>
      <c r="L49" s="417">
        <v>37</v>
      </c>
      <c r="M49" s="417">
        <v>36.5</v>
      </c>
      <c r="N49" s="418">
        <v>36</v>
      </c>
      <c r="O49" s="418">
        <v>39.5</v>
      </c>
      <c r="P49" s="418">
        <v>39</v>
      </c>
      <c r="Q49" s="418">
        <v>38.5</v>
      </c>
      <c r="R49" s="418">
        <v>38.5</v>
      </c>
      <c r="S49" s="418">
        <v>38</v>
      </c>
      <c r="T49" s="418">
        <v>37.5</v>
      </c>
      <c r="U49" s="418">
        <v>37</v>
      </c>
      <c r="V49" s="418">
        <v>36.5</v>
      </c>
      <c r="W49" s="418">
        <v>36.5</v>
      </c>
      <c r="AF49" s="376"/>
      <c r="AG49" s="376"/>
    </row>
    <row r="50" spans="1:38" ht="13.5" thickBot="1" x14ac:dyDescent="0.25">
      <c r="A50" s="230" t="s">
        <v>91</v>
      </c>
      <c r="B50" s="763" t="s">
        <v>50</v>
      </c>
      <c r="C50" s="762"/>
      <c r="D50" s="762"/>
      <c r="E50" s="762"/>
      <c r="F50" s="762"/>
      <c r="G50" s="762"/>
      <c r="H50" s="762"/>
      <c r="I50" s="762"/>
      <c r="J50" s="762"/>
      <c r="K50" s="762"/>
      <c r="L50" s="762"/>
      <c r="M50" s="762"/>
      <c r="N50" s="764"/>
      <c r="O50" s="763" t="s">
        <v>53</v>
      </c>
      <c r="P50" s="762"/>
      <c r="Q50" s="762"/>
      <c r="R50" s="762"/>
      <c r="S50" s="762"/>
      <c r="T50" s="762"/>
      <c r="U50" s="762"/>
      <c r="V50" s="762"/>
      <c r="W50" s="764"/>
      <c r="X50" s="327" t="s">
        <v>55</v>
      </c>
      <c r="Y50" s="383"/>
      <c r="Z50" s="383"/>
      <c r="AA50" s="383"/>
      <c r="AC50" s="200"/>
      <c r="AE50" s="350"/>
      <c r="AH50" s="376"/>
      <c r="AI50" s="376"/>
    </row>
    <row r="51" spans="1:38" x14ac:dyDescent="0.2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1">
        <v>7</v>
      </c>
      <c r="I51" s="311">
        <v>8</v>
      </c>
      <c r="J51" s="311">
        <v>9</v>
      </c>
      <c r="K51" s="311">
        <v>10</v>
      </c>
      <c r="L51" s="311">
        <v>11</v>
      </c>
      <c r="M51" s="311">
        <v>12</v>
      </c>
      <c r="N51" s="312">
        <v>13</v>
      </c>
      <c r="O51" s="310">
        <v>1</v>
      </c>
      <c r="P51" s="311">
        <v>2</v>
      </c>
      <c r="Q51" s="311">
        <v>3</v>
      </c>
      <c r="R51" s="311">
        <v>4</v>
      </c>
      <c r="S51" s="311">
        <v>5</v>
      </c>
      <c r="T51" s="311">
        <v>6</v>
      </c>
      <c r="U51" s="311">
        <v>7</v>
      </c>
      <c r="V51" s="311">
        <v>8</v>
      </c>
      <c r="W51" s="312">
        <v>9</v>
      </c>
      <c r="X51" s="328">
        <v>1190</v>
      </c>
      <c r="Y51" s="383"/>
      <c r="Z51" s="383"/>
      <c r="AA51" s="383"/>
      <c r="AC51" s="371"/>
      <c r="AD51" s="371"/>
      <c r="AE51" s="371"/>
      <c r="AF51" s="371"/>
      <c r="AG51" s="371"/>
    </row>
    <row r="52" spans="1:38" ht="13.5" thickBot="1" x14ac:dyDescent="0.25">
      <c r="A52" s="231" t="s">
        <v>2</v>
      </c>
      <c r="B52" s="232">
        <v>1</v>
      </c>
      <c r="C52" s="306">
        <v>2</v>
      </c>
      <c r="D52" s="306">
        <v>2</v>
      </c>
      <c r="E52" s="233">
        <v>3</v>
      </c>
      <c r="F52" s="233">
        <v>3</v>
      </c>
      <c r="G52" s="233">
        <v>3</v>
      </c>
      <c r="H52" s="335">
        <v>4</v>
      </c>
      <c r="I52" s="335">
        <v>4</v>
      </c>
      <c r="J52" s="336">
        <v>5</v>
      </c>
      <c r="K52" s="336">
        <v>5</v>
      </c>
      <c r="L52" s="337">
        <v>6</v>
      </c>
      <c r="M52" s="338">
        <v>7</v>
      </c>
      <c r="N52" s="414">
        <v>8</v>
      </c>
      <c r="O52" s="332">
        <v>1</v>
      </c>
      <c r="P52" s="333">
        <v>2</v>
      </c>
      <c r="Q52" s="334">
        <v>3</v>
      </c>
      <c r="R52" s="334">
        <v>3</v>
      </c>
      <c r="S52" s="335">
        <v>4</v>
      </c>
      <c r="T52" s="336">
        <v>5</v>
      </c>
      <c r="U52" s="337">
        <v>6</v>
      </c>
      <c r="V52" s="338">
        <v>7</v>
      </c>
      <c r="W52" s="414">
        <v>8</v>
      </c>
      <c r="X52" s="339" t="s">
        <v>0</v>
      </c>
      <c r="Y52" s="383"/>
      <c r="Z52" s="383"/>
      <c r="AA52" s="383"/>
      <c r="AC52" s="371"/>
      <c r="AD52" s="371"/>
      <c r="AE52" s="371"/>
      <c r="AF52" s="371"/>
      <c r="AG52" s="371"/>
    </row>
    <row r="53" spans="1:38" x14ac:dyDescent="0.2">
      <c r="A53" s="234" t="s">
        <v>3</v>
      </c>
      <c r="B53" s="235">
        <v>520</v>
      </c>
      <c r="C53" s="236">
        <v>520</v>
      </c>
      <c r="D53" s="236">
        <v>520</v>
      </c>
      <c r="E53" s="236">
        <v>520</v>
      </c>
      <c r="F53" s="236">
        <v>520</v>
      </c>
      <c r="G53" s="236">
        <v>520</v>
      </c>
      <c r="H53" s="236">
        <v>520</v>
      </c>
      <c r="I53" s="236">
        <v>520</v>
      </c>
      <c r="J53" s="236">
        <v>520</v>
      </c>
      <c r="K53" s="236">
        <v>520</v>
      </c>
      <c r="L53" s="236">
        <v>520</v>
      </c>
      <c r="M53" s="236">
        <v>520</v>
      </c>
      <c r="N53" s="237">
        <v>520</v>
      </c>
      <c r="O53" s="344">
        <v>520</v>
      </c>
      <c r="P53" s="345">
        <v>520</v>
      </c>
      <c r="Q53" s="345">
        <v>520</v>
      </c>
      <c r="R53" s="345">
        <v>520</v>
      </c>
      <c r="S53" s="345">
        <v>520</v>
      </c>
      <c r="T53" s="345">
        <v>520</v>
      </c>
      <c r="U53" s="345">
        <v>520</v>
      </c>
      <c r="V53" s="345">
        <v>520</v>
      </c>
      <c r="W53" s="349">
        <v>520</v>
      </c>
      <c r="X53" s="420">
        <v>520</v>
      </c>
      <c r="Y53" s="331"/>
      <c r="Z53" s="313"/>
      <c r="AA53" s="313"/>
      <c r="AC53" s="371"/>
      <c r="AD53" s="371"/>
      <c r="AE53" s="371"/>
      <c r="AF53" s="371"/>
      <c r="AG53" s="371"/>
    </row>
    <row r="54" spans="1:38" x14ac:dyDescent="0.2">
      <c r="A54" s="238" t="s">
        <v>6</v>
      </c>
      <c r="B54" s="239">
        <v>508</v>
      </c>
      <c r="C54" s="240">
        <v>525</v>
      </c>
      <c r="D54" s="240">
        <v>534</v>
      </c>
      <c r="E54" s="240">
        <v>545</v>
      </c>
      <c r="F54" s="240">
        <v>536</v>
      </c>
      <c r="G54" s="240">
        <v>543</v>
      </c>
      <c r="H54" s="240">
        <v>558</v>
      </c>
      <c r="I54" s="240">
        <v>554</v>
      </c>
      <c r="J54" s="240">
        <v>561</v>
      </c>
      <c r="K54" s="240">
        <v>570</v>
      </c>
      <c r="L54" s="240">
        <v>580</v>
      </c>
      <c r="M54" s="240">
        <v>588</v>
      </c>
      <c r="N54" s="241">
        <v>624</v>
      </c>
      <c r="O54" s="239">
        <v>474</v>
      </c>
      <c r="P54" s="240">
        <v>491</v>
      </c>
      <c r="Q54" s="240">
        <v>520</v>
      </c>
      <c r="R54" s="240">
        <v>518</v>
      </c>
      <c r="S54" s="240">
        <v>538</v>
      </c>
      <c r="T54" s="240">
        <v>552</v>
      </c>
      <c r="U54" s="240">
        <v>568</v>
      </c>
      <c r="V54" s="240">
        <v>580</v>
      </c>
      <c r="W54" s="241">
        <v>605</v>
      </c>
      <c r="X54" s="406">
        <v>547</v>
      </c>
      <c r="Y54" s="321"/>
      <c r="Z54" s="313"/>
      <c r="AA54" s="313"/>
      <c r="AC54" s="371"/>
      <c r="AD54" s="371"/>
      <c r="AE54" s="371"/>
      <c r="AF54" s="371"/>
      <c r="AG54" s="371"/>
    </row>
    <row r="55" spans="1:38" x14ac:dyDescent="0.2">
      <c r="A55" s="231" t="s">
        <v>7</v>
      </c>
      <c r="B55" s="367">
        <v>73.3</v>
      </c>
      <c r="C55" s="368">
        <v>91.7</v>
      </c>
      <c r="D55" s="368">
        <v>89.6</v>
      </c>
      <c r="E55" s="368">
        <v>86.5</v>
      </c>
      <c r="F55" s="368">
        <v>94.2</v>
      </c>
      <c r="G55" s="368">
        <v>98.1</v>
      </c>
      <c r="H55" s="368">
        <v>91.4</v>
      </c>
      <c r="I55" s="368">
        <v>94.6</v>
      </c>
      <c r="J55" s="368">
        <v>95.7</v>
      </c>
      <c r="K55" s="368">
        <v>93.6</v>
      </c>
      <c r="L55" s="368">
        <v>95.7</v>
      </c>
      <c r="M55" s="368">
        <v>88.7</v>
      </c>
      <c r="N55" s="370">
        <v>95.7</v>
      </c>
      <c r="O55" s="367">
        <v>88</v>
      </c>
      <c r="P55" s="368">
        <v>94.7</v>
      </c>
      <c r="Q55" s="368">
        <v>100</v>
      </c>
      <c r="R55" s="368">
        <v>100</v>
      </c>
      <c r="S55" s="368">
        <v>97.5</v>
      </c>
      <c r="T55" s="368">
        <v>98.7</v>
      </c>
      <c r="U55" s="368">
        <v>95.2</v>
      </c>
      <c r="V55" s="368">
        <v>100</v>
      </c>
      <c r="W55" s="370">
        <v>93.2</v>
      </c>
      <c r="X55" s="421">
        <v>80.7</v>
      </c>
      <c r="Y55" s="331"/>
      <c r="Z55" s="383"/>
      <c r="AA55" s="383"/>
      <c r="AC55" s="371"/>
      <c r="AD55" s="371"/>
      <c r="AE55" s="371"/>
      <c r="AF55" s="371"/>
      <c r="AG55" s="371"/>
    </row>
    <row r="56" spans="1:38" x14ac:dyDescent="0.2">
      <c r="A56" s="231" t="s">
        <v>8</v>
      </c>
      <c r="B56" s="246">
        <v>9.9000000000000005E-2</v>
      </c>
      <c r="C56" s="247">
        <v>0.06</v>
      </c>
      <c r="D56" s="247">
        <v>6.0999999999999999E-2</v>
      </c>
      <c r="E56" s="247">
        <v>6.2E-2</v>
      </c>
      <c r="F56" s="247">
        <v>5.5E-2</v>
      </c>
      <c r="G56" s="247">
        <v>4.9000000000000002E-2</v>
      </c>
      <c r="H56" s="247">
        <v>5.8999999999999997E-2</v>
      </c>
      <c r="I56" s="247">
        <v>5.0999999999999997E-2</v>
      </c>
      <c r="J56" s="247">
        <v>4.4999999999999998E-2</v>
      </c>
      <c r="K56" s="247">
        <v>5.3999999999999999E-2</v>
      </c>
      <c r="L56" s="247">
        <v>5.0999999999999997E-2</v>
      </c>
      <c r="M56" s="247">
        <v>6.2E-2</v>
      </c>
      <c r="N56" s="248">
        <v>4.9000000000000002E-2</v>
      </c>
      <c r="O56" s="246">
        <v>6.5000000000000002E-2</v>
      </c>
      <c r="P56" s="247">
        <v>0.06</v>
      </c>
      <c r="Q56" s="247">
        <v>4.1000000000000002E-2</v>
      </c>
      <c r="R56" s="247">
        <v>3.9E-2</v>
      </c>
      <c r="S56" s="247">
        <v>3.7999999999999999E-2</v>
      </c>
      <c r="T56" s="247">
        <v>4.2999999999999997E-2</v>
      </c>
      <c r="U56" s="247">
        <v>4.8000000000000001E-2</v>
      </c>
      <c r="V56" s="247">
        <v>4.4999999999999998E-2</v>
      </c>
      <c r="W56" s="248">
        <v>5.2999999999999999E-2</v>
      </c>
      <c r="X56" s="408">
        <v>7.9000000000000001E-2</v>
      </c>
      <c r="Y56" s="331"/>
      <c r="Z56" s="210"/>
      <c r="AA56" s="210"/>
      <c r="AC56" s="371"/>
      <c r="AD56" s="371"/>
      <c r="AE56" s="371"/>
      <c r="AF56" s="371"/>
      <c r="AG56" s="371"/>
    </row>
    <row r="57" spans="1:38" x14ac:dyDescent="0.2">
      <c r="A57" s="238" t="s">
        <v>1</v>
      </c>
      <c r="B57" s="250">
        <f>B54/B53*100-100</f>
        <v>-2.3076923076923066</v>
      </c>
      <c r="C57" s="251">
        <f t="shared" ref="C57:E57" si="23">C54/C53*100-100</f>
        <v>0.96153846153845279</v>
      </c>
      <c r="D57" s="251">
        <f t="shared" si="23"/>
        <v>2.6923076923076792</v>
      </c>
      <c r="E57" s="251">
        <f t="shared" si="23"/>
        <v>4.8076923076923066</v>
      </c>
      <c r="F57" s="251">
        <f>F54/F53*100-100</f>
        <v>3.076923076923066</v>
      </c>
      <c r="G57" s="251">
        <f t="shared" ref="G57:K57" si="24">G54/G53*100-100</f>
        <v>4.423076923076934</v>
      </c>
      <c r="H57" s="251">
        <f t="shared" si="24"/>
        <v>7.3076923076923066</v>
      </c>
      <c r="I57" s="251">
        <f t="shared" si="24"/>
        <v>6.538461538461533</v>
      </c>
      <c r="J57" s="251">
        <f t="shared" si="24"/>
        <v>7.8846153846153726</v>
      </c>
      <c r="K57" s="251">
        <f t="shared" si="24"/>
        <v>9.6153846153846274</v>
      </c>
      <c r="L57" s="251">
        <f t="shared" ref="L57:N57" si="25">L54/L53*100-100</f>
        <v>11.538461538461547</v>
      </c>
      <c r="M57" s="251">
        <f t="shared" si="25"/>
        <v>13.07692307692308</v>
      </c>
      <c r="N57" s="252">
        <f t="shared" si="25"/>
        <v>20</v>
      </c>
      <c r="O57" s="250">
        <f>O54/O53*100-100</f>
        <v>-8.8461538461538538</v>
      </c>
      <c r="P57" s="251">
        <f t="shared" ref="P57:W57" si="26">P54/P53*100-100</f>
        <v>-5.5769230769230802</v>
      </c>
      <c r="Q57" s="251">
        <f t="shared" si="26"/>
        <v>0</v>
      </c>
      <c r="R57" s="251">
        <f t="shared" si="26"/>
        <v>-0.3846153846153868</v>
      </c>
      <c r="S57" s="251">
        <f t="shared" si="26"/>
        <v>3.461538461538467</v>
      </c>
      <c r="T57" s="251">
        <f t="shared" si="26"/>
        <v>6.1538461538461604</v>
      </c>
      <c r="U57" s="251">
        <f t="shared" si="26"/>
        <v>9.2307692307692264</v>
      </c>
      <c r="V57" s="251">
        <f t="shared" si="26"/>
        <v>11.538461538461547</v>
      </c>
      <c r="W57" s="252">
        <f t="shared" si="26"/>
        <v>16.346153846153854</v>
      </c>
      <c r="X57" s="400">
        <f>X54/X53*100-100</f>
        <v>5.1923076923076934</v>
      </c>
      <c r="Y57" s="321"/>
      <c r="Z57" s="383"/>
      <c r="AA57" s="383"/>
      <c r="AC57" s="371"/>
      <c r="AD57" s="371"/>
      <c r="AE57" s="371"/>
      <c r="AF57" s="371"/>
      <c r="AG57" s="371"/>
    </row>
    <row r="58" spans="1:38" ht="13.5" thickBot="1" x14ac:dyDescent="0.25">
      <c r="A58" s="253" t="s">
        <v>27</v>
      </c>
      <c r="B58" s="220">
        <f>B54-B40</f>
        <v>69</v>
      </c>
      <c r="C58" s="221">
        <f t="shared" ref="C58:K58" si="27">C54-C40</f>
        <v>82</v>
      </c>
      <c r="D58" s="221">
        <f t="shared" si="27"/>
        <v>100</v>
      </c>
      <c r="E58" s="221">
        <f t="shared" si="27"/>
        <v>92</v>
      </c>
      <c r="F58" s="221">
        <f t="shared" si="27"/>
        <v>103</v>
      </c>
      <c r="G58" s="221">
        <f t="shared" si="27"/>
        <v>118</v>
      </c>
      <c r="H58" s="221">
        <f t="shared" si="27"/>
        <v>112</v>
      </c>
      <c r="I58" s="221">
        <f t="shared" si="27"/>
        <v>113</v>
      </c>
      <c r="J58" s="221">
        <f t="shared" si="27"/>
        <v>120</v>
      </c>
      <c r="K58" s="221">
        <f t="shared" si="27"/>
        <v>91</v>
      </c>
      <c r="L58" s="221">
        <f>L54-K40</f>
        <v>101</v>
      </c>
      <c r="M58" s="221">
        <f>M54-K40</f>
        <v>109</v>
      </c>
      <c r="N58" s="226">
        <f t="shared" ref="N58:W58" si="28">N54-K40</f>
        <v>145</v>
      </c>
      <c r="O58" s="220">
        <f t="shared" si="28"/>
        <v>65</v>
      </c>
      <c r="P58" s="221">
        <f t="shared" si="28"/>
        <v>113</v>
      </c>
      <c r="Q58" s="221">
        <f t="shared" si="28"/>
        <v>97</v>
      </c>
      <c r="R58" s="221">
        <f t="shared" si="28"/>
        <v>104</v>
      </c>
      <c r="S58" s="221">
        <f t="shared" si="28"/>
        <v>129</v>
      </c>
      <c r="T58" s="221">
        <f t="shared" si="28"/>
        <v>120</v>
      </c>
      <c r="U58" s="221">
        <f t="shared" si="28"/>
        <v>166</v>
      </c>
      <c r="V58" s="221">
        <f t="shared" si="28"/>
        <v>139</v>
      </c>
      <c r="W58" s="226">
        <f t="shared" si="28"/>
        <v>162</v>
      </c>
      <c r="X58" s="401">
        <f>X54-V40</f>
        <v>115</v>
      </c>
      <c r="Y58" s="329"/>
      <c r="Z58" s="210"/>
      <c r="AA58" s="210"/>
      <c r="AC58" s="371"/>
      <c r="AD58" s="381"/>
      <c r="AE58" s="381"/>
      <c r="AF58" s="381"/>
      <c r="AG58" s="381"/>
      <c r="AH58" s="381"/>
      <c r="AI58" s="381"/>
      <c r="AJ58" s="381"/>
      <c r="AK58" s="381"/>
      <c r="AL58" s="381"/>
    </row>
    <row r="59" spans="1:38" x14ac:dyDescent="0.2">
      <c r="A59" s="258" t="s">
        <v>51</v>
      </c>
      <c r="B59" s="259">
        <v>595</v>
      </c>
      <c r="C59" s="260">
        <v>480</v>
      </c>
      <c r="D59" s="260">
        <v>480</v>
      </c>
      <c r="E59" s="260">
        <v>527</v>
      </c>
      <c r="F59" s="260">
        <v>528</v>
      </c>
      <c r="G59" s="260">
        <v>527</v>
      </c>
      <c r="H59" s="260">
        <v>583</v>
      </c>
      <c r="I59" s="260">
        <v>582</v>
      </c>
      <c r="J59" s="260">
        <v>478</v>
      </c>
      <c r="K59" s="415">
        <v>478</v>
      </c>
      <c r="L59" s="415">
        <v>687</v>
      </c>
      <c r="M59" s="415">
        <v>534</v>
      </c>
      <c r="N59" s="416">
        <v>231</v>
      </c>
      <c r="O59" s="323">
        <v>255</v>
      </c>
      <c r="P59" s="324">
        <v>744</v>
      </c>
      <c r="Q59" s="324">
        <v>562</v>
      </c>
      <c r="R59" s="324">
        <v>562</v>
      </c>
      <c r="S59" s="324">
        <v>812</v>
      </c>
      <c r="T59" s="308">
        <v>785</v>
      </c>
      <c r="U59" s="308">
        <v>632</v>
      </c>
      <c r="V59" s="308">
        <v>462</v>
      </c>
      <c r="W59" s="342">
        <v>444</v>
      </c>
      <c r="X59" s="422">
        <f>SUM(B59:W59)</f>
        <v>11968</v>
      </c>
      <c r="Y59" s="383" t="s">
        <v>56</v>
      </c>
      <c r="Z59" s="263">
        <f>V45-X59</f>
        <v>29</v>
      </c>
      <c r="AA59" s="264">
        <f>Z59/V45</f>
        <v>2.4172709844127701E-3</v>
      </c>
      <c r="AC59" s="371"/>
      <c r="AD59" s="371"/>
      <c r="AE59" s="371"/>
      <c r="AF59" s="371"/>
      <c r="AG59" s="371"/>
    </row>
    <row r="60" spans="1:38" x14ac:dyDescent="0.2">
      <c r="A60" s="265" t="s">
        <v>28</v>
      </c>
      <c r="B60" s="218">
        <v>43</v>
      </c>
      <c r="C60" s="419">
        <v>42.5</v>
      </c>
      <c r="D60" s="419">
        <v>42.5</v>
      </c>
      <c r="E60" s="419">
        <v>42</v>
      </c>
      <c r="F60" s="419">
        <v>42</v>
      </c>
      <c r="G60" s="419">
        <v>42</v>
      </c>
      <c r="H60" s="419">
        <v>41.5</v>
      </c>
      <c r="I60" s="419">
        <v>41.5</v>
      </c>
      <c r="J60" s="419">
        <v>41.5</v>
      </c>
      <c r="K60" s="419">
        <v>41.5</v>
      </c>
      <c r="L60" s="419">
        <v>40</v>
      </c>
      <c r="M60" s="419">
        <v>39.5</v>
      </c>
      <c r="N60" s="219">
        <v>39</v>
      </c>
      <c r="O60" s="218">
        <v>44</v>
      </c>
      <c r="P60" s="419">
        <v>43.5</v>
      </c>
      <c r="Q60" s="419">
        <v>42.5</v>
      </c>
      <c r="R60" s="419">
        <v>42.5</v>
      </c>
      <c r="S60" s="419">
        <v>41.5</v>
      </c>
      <c r="T60" s="419">
        <v>41</v>
      </c>
      <c r="U60" s="419">
        <v>40.5</v>
      </c>
      <c r="V60" s="419">
        <v>39.5</v>
      </c>
      <c r="W60" s="219">
        <v>39.5</v>
      </c>
      <c r="X60" s="328"/>
      <c r="Y60" s="383" t="s">
        <v>57</v>
      </c>
      <c r="Z60" s="383">
        <v>38.1</v>
      </c>
      <c r="AA60" s="383"/>
      <c r="AC60" s="200"/>
      <c r="AD60" s="381"/>
      <c r="AE60" s="381"/>
      <c r="AF60" s="381"/>
      <c r="AG60" s="381"/>
      <c r="AH60" s="381"/>
      <c r="AI60" s="381"/>
      <c r="AJ60" s="381"/>
      <c r="AK60" s="381"/>
      <c r="AL60" s="381"/>
    </row>
    <row r="61" spans="1:38" ht="13.5" thickBot="1" x14ac:dyDescent="0.25">
      <c r="A61" s="266" t="s">
        <v>26</v>
      </c>
      <c r="B61" s="216">
        <f>B60-B49</f>
        <v>4</v>
      </c>
      <c r="C61" s="217">
        <f t="shared" ref="C61:N61" si="29">C60-C49</f>
        <v>4</v>
      </c>
      <c r="D61" s="217">
        <f t="shared" si="29"/>
        <v>4</v>
      </c>
      <c r="E61" s="217">
        <f t="shared" si="29"/>
        <v>3.5</v>
      </c>
      <c r="F61" s="217">
        <f t="shared" si="29"/>
        <v>3.5</v>
      </c>
      <c r="G61" s="217">
        <f t="shared" si="29"/>
        <v>3.5</v>
      </c>
      <c r="H61" s="217">
        <f t="shared" si="29"/>
        <v>3.5</v>
      </c>
      <c r="I61" s="217">
        <f t="shared" si="29"/>
        <v>3.5</v>
      </c>
      <c r="J61" s="217">
        <f t="shared" si="29"/>
        <v>4</v>
      </c>
      <c r="K61" s="217">
        <f t="shared" si="29"/>
        <v>4</v>
      </c>
      <c r="L61" s="217">
        <f t="shared" si="29"/>
        <v>3</v>
      </c>
      <c r="M61" s="217">
        <f t="shared" si="29"/>
        <v>3</v>
      </c>
      <c r="N61" s="325">
        <f t="shared" si="29"/>
        <v>3</v>
      </c>
      <c r="O61" s="216">
        <f t="shared" ref="O61" si="30">O60-O49</f>
        <v>4.5</v>
      </c>
      <c r="P61" s="217">
        <f t="shared" ref="P61" si="31">P60-P49</f>
        <v>4.5</v>
      </c>
      <c r="Q61" s="217">
        <f t="shared" ref="Q61" si="32">Q60-Q49</f>
        <v>4</v>
      </c>
      <c r="R61" s="217">
        <f t="shared" ref="R61" si="33">R60-R49</f>
        <v>4</v>
      </c>
      <c r="S61" s="217">
        <f t="shared" ref="S61" si="34">S60-S49</f>
        <v>3.5</v>
      </c>
      <c r="T61" s="217">
        <f t="shared" ref="T61" si="35">T60-T49</f>
        <v>3.5</v>
      </c>
      <c r="U61" s="217">
        <f t="shared" ref="U61" si="36">U60-U49</f>
        <v>3.5</v>
      </c>
      <c r="V61" s="217">
        <f t="shared" ref="V61" si="37">V60-V49</f>
        <v>3</v>
      </c>
      <c r="W61" s="325">
        <f t="shared" ref="W61" si="38">W60-W49</f>
        <v>3</v>
      </c>
      <c r="X61" s="402"/>
      <c r="Y61" s="383" t="s">
        <v>26</v>
      </c>
      <c r="Z61" s="383">
        <f>Z60-X46</f>
        <v>4.1300000000000026</v>
      </c>
      <c r="AA61" s="383"/>
      <c r="AC61" s="200"/>
      <c r="AE61" s="350"/>
    </row>
    <row r="62" spans="1:38" x14ac:dyDescent="0.2">
      <c r="D62" s="200">
        <v>42.5</v>
      </c>
      <c r="H62" s="200">
        <v>41.5</v>
      </c>
      <c r="I62" s="417">
        <v>41.5</v>
      </c>
      <c r="J62" s="417">
        <v>41.5</v>
      </c>
      <c r="K62" s="417">
        <v>41.5</v>
      </c>
      <c r="L62" s="200">
        <v>40</v>
      </c>
      <c r="U62" s="319">
        <v>40.5</v>
      </c>
      <c r="W62" s="200">
        <v>39.5</v>
      </c>
      <c r="AB62" s="350"/>
      <c r="AC62" s="200"/>
    </row>
    <row r="63" spans="1:38" ht="13.5" thickBot="1" x14ac:dyDescent="0.25"/>
    <row r="64" spans="1:38" ht="13.5" thickBot="1" x14ac:dyDescent="0.25">
      <c r="A64" s="230" t="s">
        <v>92</v>
      </c>
      <c r="B64" s="763" t="s">
        <v>50</v>
      </c>
      <c r="C64" s="762"/>
      <c r="D64" s="762"/>
      <c r="E64" s="762"/>
      <c r="F64" s="762"/>
      <c r="G64" s="762"/>
      <c r="H64" s="762"/>
      <c r="I64" s="762"/>
      <c r="J64" s="762"/>
      <c r="K64" s="762"/>
      <c r="L64" s="762"/>
      <c r="M64" s="762"/>
      <c r="N64" s="764"/>
      <c r="O64" s="763" t="s">
        <v>53</v>
      </c>
      <c r="P64" s="762"/>
      <c r="Q64" s="762"/>
      <c r="R64" s="762"/>
      <c r="S64" s="762"/>
      <c r="T64" s="762"/>
      <c r="U64" s="762"/>
      <c r="V64" s="762"/>
      <c r="W64" s="764"/>
      <c r="X64" s="327" t="s">
        <v>55</v>
      </c>
      <c r="Y64" s="423"/>
      <c r="Z64" s="423"/>
      <c r="AA64" s="423"/>
    </row>
    <row r="65" spans="1:27" x14ac:dyDescent="0.2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1">
        <v>7</v>
      </c>
      <c r="I65" s="311">
        <v>8</v>
      </c>
      <c r="J65" s="311">
        <v>9</v>
      </c>
      <c r="K65" s="311">
        <v>10</v>
      </c>
      <c r="L65" s="311">
        <v>11</v>
      </c>
      <c r="M65" s="311">
        <v>12</v>
      </c>
      <c r="N65" s="312">
        <v>13</v>
      </c>
      <c r="O65" s="310">
        <v>1</v>
      </c>
      <c r="P65" s="311">
        <v>2</v>
      </c>
      <c r="Q65" s="311">
        <v>3</v>
      </c>
      <c r="R65" s="311">
        <v>4</v>
      </c>
      <c r="S65" s="311">
        <v>5</v>
      </c>
      <c r="T65" s="311">
        <v>6</v>
      </c>
      <c r="U65" s="311">
        <v>7</v>
      </c>
      <c r="V65" s="311">
        <v>8</v>
      </c>
      <c r="W65" s="312">
        <v>9</v>
      </c>
      <c r="X65" s="328">
        <v>903</v>
      </c>
      <c r="Y65" s="423"/>
      <c r="Z65" s="423"/>
      <c r="AA65" s="423"/>
    </row>
    <row r="66" spans="1:27" ht="13.5" thickBot="1" x14ac:dyDescent="0.25">
      <c r="A66" s="231" t="s">
        <v>2</v>
      </c>
      <c r="B66" s="232">
        <v>1</v>
      </c>
      <c r="C66" s="306">
        <v>2</v>
      </c>
      <c r="D66" s="306">
        <v>2</v>
      </c>
      <c r="E66" s="233">
        <v>3</v>
      </c>
      <c r="F66" s="233">
        <v>3</v>
      </c>
      <c r="G66" s="233">
        <v>3</v>
      </c>
      <c r="H66" s="335">
        <v>4</v>
      </c>
      <c r="I66" s="335">
        <v>4</v>
      </c>
      <c r="J66" s="336">
        <v>5</v>
      </c>
      <c r="K66" s="336">
        <v>5</v>
      </c>
      <c r="L66" s="337">
        <v>6</v>
      </c>
      <c r="M66" s="338">
        <v>7</v>
      </c>
      <c r="N66" s="414">
        <v>8</v>
      </c>
      <c r="O66" s="332">
        <v>1</v>
      </c>
      <c r="P66" s="333">
        <v>2</v>
      </c>
      <c r="Q66" s="334">
        <v>3</v>
      </c>
      <c r="R66" s="334">
        <v>3</v>
      </c>
      <c r="S66" s="335">
        <v>4</v>
      </c>
      <c r="T66" s="336">
        <v>5</v>
      </c>
      <c r="U66" s="337">
        <v>6</v>
      </c>
      <c r="V66" s="338">
        <v>7</v>
      </c>
      <c r="W66" s="414">
        <v>8</v>
      </c>
      <c r="X66" s="339" t="s">
        <v>0</v>
      </c>
      <c r="Y66" s="423"/>
      <c r="Z66" s="423"/>
      <c r="AA66" s="423"/>
    </row>
    <row r="67" spans="1:27" x14ac:dyDescent="0.2">
      <c r="A67" s="234" t="s">
        <v>3</v>
      </c>
      <c r="B67" s="235">
        <v>620</v>
      </c>
      <c r="C67" s="236">
        <v>620</v>
      </c>
      <c r="D67" s="236">
        <v>620</v>
      </c>
      <c r="E67" s="236">
        <v>620</v>
      </c>
      <c r="F67" s="236">
        <v>620</v>
      </c>
      <c r="G67" s="236">
        <v>620</v>
      </c>
      <c r="H67" s="236">
        <v>620</v>
      </c>
      <c r="I67" s="236">
        <v>620</v>
      </c>
      <c r="J67" s="236">
        <v>620</v>
      </c>
      <c r="K67" s="236">
        <v>620</v>
      </c>
      <c r="L67" s="236">
        <v>620</v>
      </c>
      <c r="M67" s="236">
        <v>620</v>
      </c>
      <c r="N67" s="237">
        <v>620</v>
      </c>
      <c r="O67" s="344">
        <v>620</v>
      </c>
      <c r="P67" s="345">
        <v>620</v>
      </c>
      <c r="Q67" s="345">
        <v>620</v>
      </c>
      <c r="R67" s="345">
        <v>620</v>
      </c>
      <c r="S67" s="345">
        <v>620</v>
      </c>
      <c r="T67" s="345">
        <v>620</v>
      </c>
      <c r="U67" s="345">
        <v>620</v>
      </c>
      <c r="V67" s="345">
        <v>620</v>
      </c>
      <c r="W67" s="349">
        <v>620</v>
      </c>
      <c r="X67" s="420">
        <v>620</v>
      </c>
      <c r="Y67" s="331"/>
      <c r="Z67" s="313"/>
      <c r="AA67" s="313"/>
    </row>
    <row r="68" spans="1:27" x14ac:dyDescent="0.2">
      <c r="A68" s="238" t="s">
        <v>6</v>
      </c>
      <c r="B68" s="239">
        <v>642</v>
      </c>
      <c r="C68" s="240">
        <v>651</v>
      </c>
      <c r="D68" s="240">
        <v>675</v>
      </c>
      <c r="E68" s="240">
        <v>679</v>
      </c>
      <c r="F68" s="240">
        <v>667</v>
      </c>
      <c r="G68" s="240">
        <v>675</v>
      </c>
      <c r="H68" s="240">
        <v>687</v>
      </c>
      <c r="I68" s="240">
        <v>666</v>
      </c>
      <c r="J68" s="240">
        <v>702</v>
      </c>
      <c r="K68" s="240">
        <v>689</v>
      </c>
      <c r="L68" s="240">
        <v>708</v>
      </c>
      <c r="M68" s="240">
        <v>716</v>
      </c>
      <c r="N68" s="241">
        <v>734</v>
      </c>
      <c r="O68" s="239">
        <v>585</v>
      </c>
      <c r="P68" s="240">
        <v>596</v>
      </c>
      <c r="Q68" s="240">
        <v>612</v>
      </c>
      <c r="R68" s="240">
        <v>616</v>
      </c>
      <c r="S68" s="240">
        <v>626</v>
      </c>
      <c r="T68" s="240">
        <v>643</v>
      </c>
      <c r="U68" s="240">
        <v>661</v>
      </c>
      <c r="V68" s="240">
        <v>671</v>
      </c>
      <c r="W68" s="241">
        <v>703</v>
      </c>
      <c r="X68" s="406">
        <v>661</v>
      </c>
      <c r="Y68" s="321"/>
      <c r="Z68" s="313"/>
      <c r="AA68" s="313"/>
    </row>
    <row r="69" spans="1:27" x14ac:dyDescent="0.2">
      <c r="A69" s="231" t="s">
        <v>7</v>
      </c>
      <c r="B69" s="439">
        <v>65.900000000000006</v>
      </c>
      <c r="C69" s="368">
        <v>86.1</v>
      </c>
      <c r="D69" s="368">
        <v>97.2</v>
      </c>
      <c r="E69" s="368">
        <v>95</v>
      </c>
      <c r="F69" s="368">
        <v>91.7</v>
      </c>
      <c r="G69" s="368">
        <v>95</v>
      </c>
      <c r="H69" s="368">
        <v>88.6</v>
      </c>
      <c r="I69" s="368">
        <v>97.7</v>
      </c>
      <c r="J69" s="368">
        <v>80.599999999999994</v>
      </c>
      <c r="K69" s="368">
        <v>97.2</v>
      </c>
      <c r="L69" s="441">
        <v>76.900000000000006</v>
      </c>
      <c r="M69" s="368">
        <v>97.5</v>
      </c>
      <c r="N69" s="370">
        <v>88.2</v>
      </c>
      <c r="O69" s="367">
        <v>94.7</v>
      </c>
      <c r="P69" s="368">
        <v>89.1</v>
      </c>
      <c r="Q69" s="368">
        <v>95.2</v>
      </c>
      <c r="R69" s="368">
        <v>90.5</v>
      </c>
      <c r="S69" s="368">
        <v>93.3</v>
      </c>
      <c r="T69" s="368">
        <v>93.1</v>
      </c>
      <c r="U69" s="368">
        <v>95.7</v>
      </c>
      <c r="V69" s="368">
        <v>85.3</v>
      </c>
      <c r="W69" s="370">
        <v>93.9</v>
      </c>
      <c r="X69" s="421">
        <v>78.7</v>
      </c>
      <c r="Y69" s="440" t="s">
        <v>97</v>
      </c>
      <c r="Z69" s="423"/>
      <c r="AA69" s="423"/>
    </row>
    <row r="70" spans="1:27" x14ac:dyDescent="0.2">
      <c r="A70" s="231" t="s">
        <v>8</v>
      </c>
      <c r="B70" s="246">
        <v>0.11</v>
      </c>
      <c r="C70" s="247">
        <v>6.9000000000000006E-2</v>
      </c>
      <c r="D70" s="247">
        <v>5.3999999999999999E-2</v>
      </c>
      <c r="E70" s="247">
        <v>5.7000000000000002E-2</v>
      </c>
      <c r="F70" s="247">
        <v>5.3999999999999999E-2</v>
      </c>
      <c r="G70" s="247">
        <v>5.8999999999999997E-2</v>
      </c>
      <c r="H70" s="247">
        <v>6.7000000000000004E-2</v>
      </c>
      <c r="I70" s="247">
        <v>5.2999999999999999E-2</v>
      </c>
      <c r="J70" s="247">
        <v>7.0000000000000007E-2</v>
      </c>
      <c r="K70" s="247">
        <v>4.8000000000000001E-2</v>
      </c>
      <c r="L70" s="247">
        <v>7.9000000000000001E-2</v>
      </c>
      <c r="M70" s="247">
        <v>5.5E-2</v>
      </c>
      <c r="N70" s="248">
        <v>7.2999999999999995E-2</v>
      </c>
      <c r="O70" s="246">
        <v>6.4000000000000001E-2</v>
      </c>
      <c r="P70" s="247">
        <v>6.9000000000000006E-2</v>
      </c>
      <c r="Q70" s="247">
        <v>5.5E-2</v>
      </c>
      <c r="R70" s="247">
        <v>6.5000000000000002E-2</v>
      </c>
      <c r="S70" s="247">
        <v>5.6000000000000001E-2</v>
      </c>
      <c r="T70" s="247">
        <v>5.0999999999999997E-2</v>
      </c>
      <c r="U70" s="247">
        <v>4.9000000000000002E-2</v>
      </c>
      <c r="V70" s="247">
        <v>7.2999999999999995E-2</v>
      </c>
      <c r="W70" s="248">
        <v>5.6000000000000001E-2</v>
      </c>
      <c r="X70" s="408">
        <v>8.4000000000000005E-2</v>
      </c>
      <c r="Y70" s="331"/>
      <c r="Z70" s="210"/>
      <c r="AA70" s="210"/>
    </row>
    <row r="71" spans="1:27" x14ac:dyDescent="0.2">
      <c r="A71" s="238" t="s">
        <v>1</v>
      </c>
      <c r="B71" s="250">
        <f>B68/B67*100-100</f>
        <v>3.5483870967741922</v>
      </c>
      <c r="C71" s="251">
        <f t="shared" ref="C71:E71" si="39">C68/C67*100-100</f>
        <v>5</v>
      </c>
      <c r="D71" s="251">
        <f t="shared" si="39"/>
        <v>8.8709677419354733</v>
      </c>
      <c r="E71" s="251">
        <f t="shared" si="39"/>
        <v>9.5161290322580641</v>
      </c>
      <c r="F71" s="251">
        <f>F68/F67*100-100</f>
        <v>7.5806451612903345</v>
      </c>
      <c r="G71" s="251">
        <f t="shared" ref="G71:N71" si="40">G68/G67*100-100</f>
        <v>8.8709677419354733</v>
      </c>
      <c r="H71" s="251">
        <f t="shared" si="40"/>
        <v>10.806451612903231</v>
      </c>
      <c r="I71" s="251">
        <f t="shared" si="40"/>
        <v>7.4193548387096797</v>
      </c>
      <c r="J71" s="251">
        <f t="shared" si="40"/>
        <v>13.225806451612911</v>
      </c>
      <c r="K71" s="251">
        <f t="shared" si="40"/>
        <v>11.129032258064512</v>
      </c>
      <c r="L71" s="251">
        <f t="shared" si="40"/>
        <v>14.193548387096769</v>
      </c>
      <c r="M71" s="251">
        <f t="shared" si="40"/>
        <v>15.483870967741936</v>
      </c>
      <c r="N71" s="252">
        <f t="shared" si="40"/>
        <v>18.387096774193552</v>
      </c>
      <c r="O71" s="250">
        <f>O68/O67*100-100</f>
        <v>-5.6451612903225765</v>
      </c>
      <c r="P71" s="251">
        <f t="shared" ref="P71:W71" si="41">P68/P67*100-100</f>
        <v>-3.8709677419354875</v>
      </c>
      <c r="Q71" s="251">
        <f t="shared" si="41"/>
        <v>-1.2903225806451672</v>
      </c>
      <c r="R71" s="251">
        <f t="shared" si="41"/>
        <v>-0.64516129032257652</v>
      </c>
      <c r="S71" s="251">
        <f t="shared" si="41"/>
        <v>0.96774193548387188</v>
      </c>
      <c r="T71" s="251">
        <f t="shared" si="41"/>
        <v>3.709677419354847</v>
      </c>
      <c r="U71" s="251">
        <f t="shared" si="41"/>
        <v>6.6129032258064484</v>
      </c>
      <c r="V71" s="251">
        <f t="shared" si="41"/>
        <v>8.225806451612911</v>
      </c>
      <c r="W71" s="252">
        <f t="shared" si="41"/>
        <v>13.387096774193537</v>
      </c>
      <c r="X71" s="400">
        <f>X68/X67*100-100</f>
        <v>6.6129032258064484</v>
      </c>
      <c r="Y71" s="321"/>
      <c r="Z71" s="423"/>
      <c r="AA71" s="423"/>
    </row>
    <row r="72" spans="1:27" ht="13.5" thickBot="1" x14ac:dyDescent="0.25">
      <c r="A72" s="253" t="s">
        <v>27</v>
      </c>
      <c r="B72" s="220">
        <f>B68-B54</f>
        <v>134</v>
      </c>
      <c r="C72" s="221">
        <f t="shared" ref="C72:K72" si="42">C68-C54</f>
        <v>126</v>
      </c>
      <c r="D72" s="221">
        <f t="shared" si="42"/>
        <v>141</v>
      </c>
      <c r="E72" s="221">
        <f t="shared" si="42"/>
        <v>134</v>
      </c>
      <c r="F72" s="221">
        <f t="shared" si="42"/>
        <v>131</v>
      </c>
      <c r="G72" s="221">
        <f t="shared" si="42"/>
        <v>132</v>
      </c>
      <c r="H72" s="221">
        <f t="shared" si="42"/>
        <v>129</v>
      </c>
      <c r="I72" s="221">
        <f t="shared" si="42"/>
        <v>112</v>
      </c>
      <c r="J72" s="221">
        <f t="shared" si="42"/>
        <v>141</v>
      </c>
      <c r="K72" s="221">
        <f t="shared" si="42"/>
        <v>119</v>
      </c>
      <c r="L72" s="221">
        <f>L68-K54</f>
        <v>138</v>
      </c>
      <c r="M72" s="221">
        <f>M68-K54</f>
        <v>146</v>
      </c>
      <c r="N72" s="226">
        <f t="shared" ref="N72" si="43">N68-K54</f>
        <v>164</v>
      </c>
      <c r="O72" s="220">
        <f t="shared" ref="O72" si="44">O68-L54</f>
        <v>5</v>
      </c>
      <c r="P72" s="221">
        <f t="shared" ref="P72" si="45">P68-M54</f>
        <v>8</v>
      </c>
      <c r="Q72" s="221">
        <f t="shared" ref="Q72" si="46">Q68-N54</f>
        <v>-12</v>
      </c>
      <c r="R72" s="221">
        <f t="shared" ref="R72" si="47">R68-O54</f>
        <v>142</v>
      </c>
      <c r="S72" s="221">
        <f t="shared" ref="S72" si="48">S68-P54</f>
        <v>135</v>
      </c>
      <c r="T72" s="221">
        <f t="shared" ref="T72" si="49">T68-Q54</f>
        <v>123</v>
      </c>
      <c r="U72" s="221">
        <f t="shared" ref="U72" si="50">U68-R54</f>
        <v>143</v>
      </c>
      <c r="V72" s="221">
        <f t="shared" ref="V72" si="51">V68-S54</f>
        <v>133</v>
      </c>
      <c r="W72" s="226">
        <f t="shared" ref="W72" si="52">W68-T54</f>
        <v>151</v>
      </c>
      <c r="X72" s="401">
        <f>X68-V54</f>
        <v>81</v>
      </c>
      <c r="Y72" s="329"/>
      <c r="Z72" s="210"/>
      <c r="AA72" s="210"/>
    </row>
    <row r="73" spans="1:27" x14ac:dyDescent="0.2">
      <c r="A73" s="258" t="s">
        <v>51</v>
      </c>
      <c r="B73" s="259">
        <v>592</v>
      </c>
      <c r="C73" s="260">
        <v>480</v>
      </c>
      <c r="D73" s="260">
        <v>480</v>
      </c>
      <c r="E73" s="260">
        <v>526</v>
      </c>
      <c r="F73" s="260">
        <v>528</v>
      </c>
      <c r="G73" s="260">
        <v>527</v>
      </c>
      <c r="H73" s="260">
        <v>582</v>
      </c>
      <c r="I73" s="260">
        <v>582</v>
      </c>
      <c r="J73" s="260">
        <v>477</v>
      </c>
      <c r="K73" s="415">
        <v>476</v>
      </c>
      <c r="L73" s="415">
        <v>686</v>
      </c>
      <c r="M73" s="415">
        <v>533</v>
      </c>
      <c r="N73" s="416">
        <v>231</v>
      </c>
      <c r="O73" s="432">
        <v>252</v>
      </c>
      <c r="P73" s="415">
        <v>744</v>
      </c>
      <c r="Q73" s="415">
        <v>561</v>
      </c>
      <c r="R73" s="415">
        <v>562</v>
      </c>
      <c r="S73" s="415">
        <v>812</v>
      </c>
      <c r="T73" s="260">
        <v>784</v>
      </c>
      <c r="U73" s="260">
        <v>632</v>
      </c>
      <c r="V73" s="260">
        <v>461</v>
      </c>
      <c r="W73" s="261">
        <v>442</v>
      </c>
      <c r="X73" s="422">
        <f>SUM(B73:W73)</f>
        <v>11950</v>
      </c>
      <c r="Y73" s="423" t="s">
        <v>56</v>
      </c>
      <c r="Z73" s="263">
        <f>X59-X73</f>
        <v>18</v>
      </c>
      <c r="AA73" s="264">
        <f>Z73/X59</f>
        <v>1.5040106951871657E-3</v>
      </c>
    </row>
    <row r="74" spans="1:27" x14ac:dyDescent="0.2">
      <c r="A74" s="265" t="s">
        <v>28</v>
      </c>
      <c r="B74" s="218">
        <v>44.5</v>
      </c>
      <c r="C74" s="430">
        <v>44</v>
      </c>
      <c r="D74" s="430">
        <v>44</v>
      </c>
      <c r="E74" s="430">
        <v>43.5</v>
      </c>
      <c r="F74" s="430">
        <v>43.5</v>
      </c>
      <c r="G74" s="430">
        <v>43.5</v>
      </c>
      <c r="H74" s="430">
        <v>43</v>
      </c>
      <c r="I74" s="430">
        <v>43</v>
      </c>
      <c r="J74" s="430">
        <v>43</v>
      </c>
      <c r="K74" s="430">
        <v>43</v>
      </c>
      <c r="L74" s="430">
        <v>41.5</v>
      </c>
      <c r="M74" s="430">
        <v>41</v>
      </c>
      <c r="N74" s="219">
        <v>40.5</v>
      </c>
      <c r="O74" s="218">
        <v>47</v>
      </c>
      <c r="P74" s="430">
        <v>46</v>
      </c>
      <c r="Q74" s="430">
        <v>45</v>
      </c>
      <c r="R74" s="430">
        <v>45</v>
      </c>
      <c r="S74" s="430">
        <v>44</v>
      </c>
      <c r="T74" s="430">
        <v>43</v>
      </c>
      <c r="U74" s="430">
        <v>42.5</v>
      </c>
      <c r="V74" s="430">
        <v>41.5</v>
      </c>
      <c r="W74" s="219">
        <v>41</v>
      </c>
      <c r="X74" s="328"/>
      <c r="Y74" s="423" t="s">
        <v>57</v>
      </c>
      <c r="Z74" s="423">
        <v>41.59</v>
      </c>
      <c r="AA74" s="423"/>
    </row>
    <row r="75" spans="1:27" ht="13.5" thickBot="1" x14ac:dyDescent="0.25">
      <c r="A75" s="266" t="s">
        <v>26</v>
      </c>
      <c r="B75" s="216">
        <f>B74-B60</f>
        <v>1.5</v>
      </c>
      <c r="C75" s="217">
        <f t="shared" ref="C75:W75" si="53">C74-C60</f>
        <v>1.5</v>
      </c>
      <c r="D75" s="217">
        <f t="shared" si="53"/>
        <v>1.5</v>
      </c>
      <c r="E75" s="217">
        <f t="shared" si="53"/>
        <v>1.5</v>
      </c>
      <c r="F75" s="217">
        <f t="shared" si="53"/>
        <v>1.5</v>
      </c>
      <c r="G75" s="217">
        <f t="shared" si="53"/>
        <v>1.5</v>
      </c>
      <c r="H75" s="217">
        <f t="shared" si="53"/>
        <v>1.5</v>
      </c>
      <c r="I75" s="217">
        <f t="shared" si="53"/>
        <v>1.5</v>
      </c>
      <c r="J75" s="217">
        <f t="shared" si="53"/>
        <v>1.5</v>
      </c>
      <c r="K75" s="217">
        <f t="shared" si="53"/>
        <v>1.5</v>
      </c>
      <c r="L75" s="217">
        <f t="shared" si="53"/>
        <v>1.5</v>
      </c>
      <c r="M75" s="217">
        <f t="shared" si="53"/>
        <v>1.5</v>
      </c>
      <c r="N75" s="217">
        <f t="shared" si="53"/>
        <v>1.5</v>
      </c>
      <c r="O75" s="217">
        <f t="shared" si="53"/>
        <v>3</v>
      </c>
      <c r="P75" s="217">
        <f t="shared" si="53"/>
        <v>2.5</v>
      </c>
      <c r="Q75" s="217">
        <f t="shared" si="53"/>
        <v>2.5</v>
      </c>
      <c r="R75" s="217">
        <f t="shared" si="53"/>
        <v>2.5</v>
      </c>
      <c r="S75" s="217">
        <f t="shared" si="53"/>
        <v>2.5</v>
      </c>
      <c r="T75" s="217">
        <f t="shared" si="53"/>
        <v>2</v>
      </c>
      <c r="U75" s="217">
        <f t="shared" si="53"/>
        <v>2</v>
      </c>
      <c r="V75" s="217">
        <f t="shared" si="53"/>
        <v>2</v>
      </c>
      <c r="W75" s="325">
        <f t="shared" si="53"/>
        <v>1.5</v>
      </c>
      <c r="X75" s="402"/>
      <c r="Y75" s="423" t="s">
        <v>26</v>
      </c>
      <c r="Z75" s="423">
        <f>Z74-Z60</f>
        <v>3.490000000000002</v>
      </c>
      <c r="AA75" s="423"/>
    </row>
    <row r="76" spans="1:27" x14ac:dyDescent="0.2">
      <c r="B76" s="200">
        <v>44.5</v>
      </c>
      <c r="C76" s="200">
        <v>44</v>
      </c>
      <c r="D76" s="200">
        <v>44</v>
      </c>
      <c r="E76" s="200">
        <v>43.5</v>
      </c>
      <c r="F76" s="200">
        <v>43.5</v>
      </c>
      <c r="G76" s="200">
        <v>43.5</v>
      </c>
      <c r="H76" s="200">
        <v>43</v>
      </c>
      <c r="I76" s="200">
        <v>43</v>
      </c>
      <c r="J76" s="200">
        <v>43</v>
      </c>
      <c r="K76" s="200">
        <v>43</v>
      </c>
      <c r="L76" s="200">
        <v>41.5</v>
      </c>
      <c r="M76" s="200">
        <v>41</v>
      </c>
      <c r="N76" s="200">
        <v>40.5</v>
      </c>
      <c r="O76" s="200">
        <v>46.5</v>
      </c>
      <c r="T76" s="200">
        <v>43</v>
      </c>
      <c r="V76" s="200">
        <v>41.5</v>
      </c>
      <c r="W76" s="200">
        <v>41</v>
      </c>
    </row>
    <row r="77" spans="1:27" ht="13.5" thickBot="1" x14ac:dyDescent="0.25">
      <c r="C77" s="431"/>
      <c r="D77" s="431"/>
      <c r="E77" s="431"/>
      <c r="F77" s="431"/>
      <c r="G77" s="431"/>
      <c r="H77" s="431"/>
      <c r="I77" s="431"/>
      <c r="J77" s="431"/>
      <c r="K77" s="431"/>
      <c r="L77" s="431"/>
      <c r="M77" s="431"/>
      <c r="N77" s="431"/>
      <c r="O77" s="431"/>
      <c r="P77" s="431"/>
      <c r="Q77" s="431"/>
      <c r="R77" s="431"/>
      <c r="S77" s="431"/>
      <c r="T77" s="431"/>
      <c r="U77" s="431"/>
      <c r="V77" s="431"/>
      <c r="W77" s="431"/>
    </row>
    <row r="78" spans="1:27" ht="13.5" thickBot="1" x14ac:dyDescent="0.25">
      <c r="A78" s="230" t="s">
        <v>98</v>
      </c>
      <c r="B78" s="763" t="s">
        <v>50</v>
      </c>
      <c r="C78" s="762"/>
      <c r="D78" s="762"/>
      <c r="E78" s="762"/>
      <c r="F78" s="762"/>
      <c r="G78" s="762"/>
      <c r="H78" s="762"/>
      <c r="I78" s="762"/>
      <c r="J78" s="762"/>
      <c r="K78" s="762"/>
      <c r="L78" s="762"/>
      <c r="M78" s="762"/>
      <c r="N78" s="764"/>
      <c r="O78" s="763" t="s">
        <v>53</v>
      </c>
      <c r="P78" s="762"/>
      <c r="Q78" s="762"/>
      <c r="R78" s="762"/>
      <c r="S78" s="762"/>
      <c r="T78" s="762"/>
      <c r="U78" s="762"/>
      <c r="V78" s="762"/>
      <c r="W78" s="764"/>
      <c r="X78" s="327" t="s">
        <v>55</v>
      </c>
      <c r="Y78" s="433"/>
      <c r="Z78" s="433"/>
      <c r="AA78" s="433"/>
    </row>
    <row r="79" spans="1:27" x14ac:dyDescent="0.2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1">
        <v>7</v>
      </c>
      <c r="I79" s="311">
        <v>8</v>
      </c>
      <c r="J79" s="311">
        <v>9</v>
      </c>
      <c r="K79" s="311">
        <v>10</v>
      </c>
      <c r="L79" s="311">
        <v>11</v>
      </c>
      <c r="M79" s="311">
        <v>12</v>
      </c>
      <c r="N79" s="312">
        <v>13</v>
      </c>
      <c r="O79" s="310">
        <v>1</v>
      </c>
      <c r="P79" s="311">
        <v>2</v>
      </c>
      <c r="Q79" s="311">
        <v>3</v>
      </c>
      <c r="R79" s="311">
        <v>4</v>
      </c>
      <c r="S79" s="311">
        <v>5</v>
      </c>
      <c r="T79" s="311">
        <v>6</v>
      </c>
      <c r="U79" s="311">
        <v>7</v>
      </c>
      <c r="V79" s="311">
        <v>8</v>
      </c>
      <c r="W79" s="312">
        <v>9</v>
      </c>
      <c r="X79" s="328">
        <v>896</v>
      </c>
      <c r="Y79" s="433"/>
      <c r="Z79" s="433"/>
      <c r="AA79" s="433"/>
    </row>
    <row r="80" spans="1:27" ht="13.5" thickBot="1" x14ac:dyDescent="0.25">
      <c r="A80" s="231" t="s">
        <v>2</v>
      </c>
      <c r="B80" s="232">
        <v>1</v>
      </c>
      <c r="C80" s="306">
        <v>2</v>
      </c>
      <c r="D80" s="306">
        <v>2</v>
      </c>
      <c r="E80" s="233">
        <v>3</v>
      </c>
      <c r="F80" s="233">
        <v>3</v>
      </c>
      <c r="G80" s="233">
        <v>3</v>
      </c>
      <c r="H80" s="335">
        <v>4</v>
      </c>
      <c r="I80" s="335">
        <v>4</v>
      </c>
      <c r="J80" s="336">
        <v>5</v>
      </c>
      <c r="K80" s="336">
        <v>5</v>
      </c>
      <c r="L80" s="337">
        <v>6</v>
      </c>
      <c r="M80" s="338">
        <v>7</v>
      </c>
      <c r="N80" s="414">
        <v>8</v>
      </c>
      <c r="O80" s="332">
        <v>1</v>
      </c>
      <c r="P80" s="333">
        <v>2</v>
      </c>
      <c r="Q80" s="334">
        <v>3</v>
      </c>
      <c r="R80" s="334">
        <v>3</v>
      </c>
      <c r="S80" s="335">
        <v>4</v>
      </c>
      <c r="T80" s="336">
        <v>5</v>
      </c>
      <c r="U80" s="337">
        <v>6</v>
      </c>
      <c r="V80" s="338">
        <v>7</v>
      </c>
      <c r="W80" s="414">
        <v>8</v>
      </c>
      <c r="X80" s="339" t="s">
        <v>0</v>
      </c>
      <c r="Y80" s="433"/>
      <c r="Z80" s="433"/>
      <c r="AA80" s="433"/>
    </row>
    <row r="81" spans="1:27" x14ac:dyDescent="0.2">
      <c r="A81" s="234" t="s">
        <v>3</v>
      </c>
      <c r="B81" s="235">
        <v>720</v>
      </c>
      <c r="C81" s="236">
        <v>720</v>
      </c>
      <c r="D81" s="236">
        <v>720</v>
      </c>
      <c r="E81" s="236">
        <v>720</v>
      </c>
      <c r="F81" s="236">
        <v>720</v>
      </c>
      <c r="G81" s="236">
        <v>720</v>
      </c>
      <c r="H81" s="236">
        <v>720</v>
      </c>
      <c r="I81" s="236">
        <v>720</v>
      </c>
      <c r="J81" s="236">
        <v>720</v>
      </c>
      <c r="K81" s="236">
        <v>720</v>
      </c>
      <c r="L81" s="236">
        <v>720</v>
      </c>
      <c r="M81" s="236">
        <v>720</v>
      </c>
      <c r="N81" s="237">
        <v>720</v>
      </c>
      <c r="O81" s="344">
        <v>720</v>
      </c>
      <c r="P81" s="345">
        <v>720</v>
      </c>
      <c r="Q81" s="345">
        <v>720</v>
      </c>
      <c r="R81" s="345">
        <v>720</v>
      </c>
      <c r="S81" s="345">
        <v>720</v>
      </c>
      <c r="T81" s="345">
        <v>720</v>
      </c>
      <c r="U81" s="345">
        <v>720</v>
      </c>
      <c r="V81" s="345">
        <v>720</v>
      </c>
      <c r="W81" s="349">
        <v>720</v>
      </c>
      <c r="X81" s="420">
        <v>720</v>
      </c>
      <c r="Y81" s="331"/>
      <c r="Z81" s="313"/>
      <c r="AA81" s="313"/>
    </row>
    <row r="82" spans="1:27" x14ac:dyDescent="0.2">
      <c r="A82" s="238" t="s">
        <v>6</v>
      </c>
      <c r="B82" s="239">
        <v>715</v>
      </c>
      <c r="C82" s="240">
        <v>744</v>
      </c>
      <c r="D82" s="240">
        <v>748</v>
      </c>
      <c r="E82" s="240">
        <v>771</v>
      </c>
      <c r="F82" s="240">
        <v>736</v>
      </c>
      <c r="G82" s="240">
        <v>757</v>
      </c>
      <c r="H82" s="240">
        <v>784</v>
      </c>
      <c r="I82" s="240">
        <v>737</v>
      </c>
      <c r="J82" s="240">
        <v>756</v>
      </c>
      <c r="K82" s="240">
        <v>773</v>
      </c>
      <c r="L82" s="240">
        <v>797</v>
      </c>
      <c r="M82" s="240">
        <v>800</v>
      </c>
      <c r="N82" s="241">
        <v>818</v>
      </c>
      <c r="O82" s="239">
        <v>664</v>
      </c>
      <c r="P82" s="240">
        <v>682</v>
      </c>
      <c r="Q82" s="240">
        <v>722</v>
      </c>
      <c r="R82" s="240">
        <v>722</v>
      </c>
      <c r="S82" s="240">
        <v>722</v>
      </c>
      <c r="T82" s="240">
        <v>726</v>
      </c>
      <c r="U82" s="240">
        <v>745</v>
      </c>
      <c r="V82" s="240">
        <v>743</v>
      </c>
      <c r="W82" s="280">
        <v>780</v>
      </c>
      <c r="X82" s="406">
        <v>745</v>
      </c>
      <c r="Y82" s="321"/>
      <c r="Z82" s="313"/>
      <c r="AA82" s="313"/>
    </row>
    <row r="83" spans="1:27" x14ac:dyDescent="0.2">
      <c r="A83" s="231" t="s">
        <v>7</v>
      </c>
      <c r="B83" s="367">
        <v>59.1</v>
      </c>
      <c r="C83" s="368">
        <v>86.1</v>
      </c>
      <c r="D83" s="368">
        <v>73</v>
      </c>
      <c r="E83" s="368">
        <v>79.5</v>
      </c>
      <c r="F83" s="368">
        <v>79.5</v>
      </c>
      <c r="G83" s="368">
        <v>87.2</v>
      </c>
      <c r="H83" s="368">
        <v>81.8</v>
      </c>
      <c r="I83" s="368">
        <v>81.8</v>
      </c>
      <c r="J83" s="368">
        <v>91.7</v>
      </c>
      <c r="K83" s="368">
        <v>86.1</v>
      </c>
      <c r="L83" s="368">
        <v>90.2</v>
      </c>
      <c r="M83" s="368">
        <v>87.5</v>
      </c>
      <c r="N83" s="370">
        <v>82.4</v>
      </c>
      <c r="O83" s="367">
        <v>84.2</v>
      </c>
      <c r="P83" s="368">
        <v>73.2</v>
      </c>
      <c r="Q83" s="368">
        <v>90.5</v>
      </c>
      <c r="R83" s="368">
        <v>85.7</v>
      </c>
      <c r="S83" s="368">
        <v>88.5</v>
      </c>
      <c r="T83" s="368">
        <v>88.1</v>
      </c>
      <c r="U83" s="368">
        <v>85.1</v>
      </c>
      <c r="V83" s="368">
        <v>91.4</v>
      </c>
      <c r="W83" s="369">
        <v>90.9</v>
      </c>
      <c r="X83" s="421">
        <v>78.5</v>
      </c>
      <c r="Y83" s="443"/>
      <c r="Z83" s="433"/>
      <c r="AA83" s="433"/>
    </row>
    <row r="84" spans="1:27" x14ac:dyDescent="0.2">
      <c r="A84" s="231" t="s">
        <v>8</v>
      </c>
      <c r="B84" s="246">
        <v>0.115</v>
      </c>
      <c r="C84" s="247">
        <v>7.3999999999999996E-2</v>
      </c>
      <c r="D84" s="247">
        <v>7.6999999999999999E-2</v>
      </c>
      <c r="E84" s="247">
        <v>6.9000000000000006E-2</v>
      </c>
      <c r="F84" s="247">
        <v>7.4999999999999997E-2</v>
      </c>
      <c r="G84" s="247">
        <v>6.6000000000000003E-2</v>
      </c>
      <c r="H84" s="247">
        <v>7.1999999999999995E-2</v>
      </c>
      <c r="I84" s="247">
        <v>7.8E-2</v>
      </c>
      <c r="J84" s="247">
        <v>6.2E-2</v>
      </c>
      <c r="K84" s="247">
        <v>6.9000000000000006E-2</v>
      </c>
      <c r="L84" s="247">
        <v>7.1999999999999995E-2</v>
      </c>
      <c r="M84" s="247">
        <v>6.8000000000000005E-2</v>
      </c>
      <c r="N84" s="248">
        <v>6.6000000000000003E-2</v>
      </c>
      <c r="O84" s="246">
        <v>8.1000000000000003E-2</v>
      </c>
      <c r="P84" s="247">
        <v>8.4000000000000005E-2</v>
      </c>
      <c r="Q84" s="247">
        <v>5.8999999999999997E-2</v>
      </c>
      <c r="R84" s="247">
        <v>7.0000000000000007E-2</v>
      </c>
      <c r="S84" s="247">
        <v>6.0999999999999999E-2</v>
      </c>
      <c r="T84" s="247">
        <v>6.5000000000000002E-2</v>
      </c>
      <c r="U84" s="247">
        <v>7.0999999999999994E-2</v>
      </c>
      <c r="V84" s="247">
        <v>5.8000000000000003E-2</v>
      </c>
      <c r="W84" s="283">
        <v>6.7000000000000004E-2</v>
      </c>
      <c r="X84" s="408">
        <v>8.5000000000000006E-2</v>
      </c>
      <c r="Y84" s="331"/>
      <c r="Z84" s="210"/>
      <c r="AA84" s="210"/>
    </row>
    <row r="85" spans="1:27" x14ac:dyDescent="0.2">
      <c r="A85" s="238" t="s">
        <v>1</v>
      </c>
      <c r="B85" s="250">
        <f>B82/B81*100-100</f>
        <v>-0.69444444444444287</v>
      </c>
      <c r="C85" s="251">
        <f t="shared" ref="C85:E85" si="54">C82/C81*100-100</f>
        <v>3.3333333333333428</v>
      </c>
      <c r="D85" s="251">
        <f t="shared" si="54"/>
        <v>3.8888888888888999</v>
      </c>
      <c r="E85" s="251">
        <f t="shared" si="54"/>
        <v>7.0833333333333286</v>
      </c>
      <c r="F85" s="251">
        <f>F82/F81*100-100</f>
        <v>2.2222222222222143</v>
      </c>
      <c r="G85" s="251">
        <f t="shared" ref="G85:N85" si="55">G82/G81*100-100</f>
        <v>5.1388888888888857</v>
      </c>
      <c r="H85" s="251">
        <f t="shared" si="55"/>
        <v>8.8888888888888857</v>
      </c>
      <c r="I85" s="251">
        <f t="shared" si="55"/>
        <v>2.3611111111111001</v>
      </c>
      <c r="J85" s="251">
        <f t="shared" si="55"/>
        <v>5</v>
      </c>
      <c r="K85" s="251">
        <f t="shared" si="55"/>
        <v>7.3611111111111143</v>
      </c>
      <c r="L85" s="251">
        <f t="shared" si="55"/>
        <v>10.694444444444457</v>
      </c>
      <c r="M85" s="251">
        <f t="shared" si="55"/>
        <v>11.111111111111114</v>
      </c>
      <c r="N85" s="252">
        <f t="shared" si="55"/>
        <v>13.611111111111114</v>
      </c>
      <c r="O85" s="250">
        <f>O82/O81*100-100</f>
        <v>-7.7777777777777715</v>
      </c>
      <c r="P85" s="251">
        <f t="shared" ref="P85:W85" si="56">P82/P81*100-100</f>
        <v>-5.2777777777777857</v>
      </c>
      <c r="Q85" s="251">
        <f t="shared" si="56"/>
        <v>0.27777777777777146</v>
      </c>
      <c r="R85" s="251">
        <f t="shared" si="56"/>
        <v>0.27777777777777146</v>
      </c>
      <c r="S85" s="251">
        <f t="shared" si="56"/>
        <v>0.27777777777777146</v>
      </c>
      <c r="T85" s="251">
        <f t="shared" si="56"/>
        <v>0.8333333333333286</v>
      </c>
      <c r="U85" s="251">
        <f t="shared" si="56"/>
        <v>3.4722222222222285</v>
      </c>
      <c r="V85" s="251">
        <f t="shared" si="56"/>
        <v>3.1944444444444571</v>
      </c>
      <c r="W85" s="252">
        <f t="shared" si="56"/>
        <v>8.3333333333333286</v>
      </c>
      <c r="X85" s="400">
        <f>X82/X81*100-100</f>
        <v>3.4722222222222285</v>
      </c>
      <c r="Y85" s="321"/>
      <c r="Z85" s="433"/>
      <c r="AA85" s="433"/>
    </row>
    <row r="86" spans="1:27" ht="13.5" thickBot="1" x14ac:dyDescent="0.25">
      <c r="A86" s="253" t="s">
        <v>27</v>
      </c>
      <c r="B86" s="220">
        <f>B82-B68</f>
        <v>73</v>
      </c>
      <c r="C86" s="221">
        <f t="shared" ref="C86:K86" si="57">C82-C68</f>
        <v>93</v>
      </c>
      <c r="D86" s="221">
        <f t="shared" si="57"/>
        <v>73</v>
      </c>
      <c r="E86" s="221">
        <f t="shared" si="57"/>
        <v>92</v>
      </c>
      <c r="F86" s="221">
        <f t="shared" si="57"/>
        <v>69</v>
      </c>
      <c r="G86" s="221">
        <f t="shared" si="57"/>
        <v>82</v>
      </c>
      <c r="H86" s="221">
        <f t="shared" si="57"/>
        <v>97</v>
      </c>
      <c r="I86" s="221">
        <f t="shared" si="57"/>
        <v>71</v>
      </c>
      <c r="J86" s="221">
        <f t="shared" si="57"/>
        <v>54</v>
      </c>
      <c r="K86" s="221">
        <f t="shared" si="57"/>
        <v>84</v>
      </c>
      <c r="L86" s="221">
        <f>L82-K68</f>
        <v>108</v>
      </c>
      <c r="M86" s="221">
        <f>M82-K68</f>
        <v>111</v>
      </c>
      <c r="N86" s="226">
        <f t="shared" ref="N86" si="58">N82-K68</f>
        <v>129</v>
      </c>
      <c r="O86" s="220">
        <f t="shared" ref="O86" si="59">O82-L68</f>
        <v>-44</v>
      </c>
      <c r="P86" s="221">
        <f t="shared" ref="P86" si="60">P82-M68</f>
        <v>-34</v>
      </c>
      <c r="Q86" s="221">
        <f t="shared" ref="Q86" si="61">Q82-N68</f>
        <v>-12</v>
      </c>
      <c r="R86" s="221">
        <f t="shared" ref="R86" si="62">R82-O68</f>
        <v>137</v>
      </c>
      <c r="S86" s="221">
        <f t="shared" ref="S86" si="63">S82-P68</f>
        <v>126</v>
      </c>
      <c r="T86" s="221">
        <f t="shared" ref="T86" si="64">T82-Q68</f>
        <v>114</v>
      </c>
      <c r="U86" s="221">
        <f t="shared" ref="U86" si="65">U82-R68</f>
        <v>129</v>
      </c>
      <c r="V86" s="221">
        <f t="shared" ref="V86" si="66">V82-S68</f>
        <v>117</v>
      </c>
      <c r="W86" s="226">
        <f t="shared" ref="W86" si="67">W82-T68</f>
        <v>137</v>
      </c>
      <c r="X86" s="401">
        <f>X82-V68</f>
        <v>74</v>
      </c>
      <c r="Y86" s="329"/>
      <c r="Z86" s="210"/>
      <c r="AA86" s="210"/>
    </row>
    <row r="87" spans="1:27" x14ac:dyDescent="0.2">
      <c r="A87" s="258" t="s">
        <v>51</v>
      </c>
      <c r="B87" s="259">
        <v>588</v>
      </c>
      <c r="C87" s="260">
        <v>479</v>
      </c>
      <c r="D87" s="260">
        <v>479</v>
      </c>
      <c r="E87" s="260">
        <v>526</v>
      </c>
      <c r="F87" s="260">
        <v>528</v>
      </c>
      <c r="G87" s="260">
        <v>527</v>
      </c>
      <c r="H87" s="260">
        <v>581</v>
      </c>
      <c r="I87" s="260">
        <v>581</v>
      </c>
      <c r="J87" s="260">
        <v>477</v>
      </c>
      <c r="K87" s="415">
        <v>474</v>
      </c>
      <c r="L87" s="415">
        <v>681</v>
      </c>
      <c r="M87" s="415">
        <v>533</v>
      </c>
      <c r="N87" s="446">
        <v>230</v>
      </c>
      <c r="O87" s="432">
        <v>252</v>
      </c>
      <c r="P87" s="415">
        <v>740</v>
      </c>
      <c r="Q87" s="415">
        <v>560</v>
      </c>
      <c r="R87" s="415">
        <v>561</v>
      </c>
      <c r="S87" s="415">
        <v>812</v>
      </c>
      <c r="T87" s="260">
        <v>784</v>
      </c>
      <c r="U87" s="260">
        <v>632</v>
      </c>
      <c r="V87" s="260">
        <v>461</v>
      </c>
      <c r="W87" s="261">
        <v>442</v>
      </c>
      <c r="X87" s="422">
        <f>SUM(B87:W87)</f>
        <v>11928</v>
      </c>
      <c r="Y87" s="433" t="s">
        <v>56</v>
      </c>
      <c r="Z87" s="263">
        <f>X73-X87</f>
        <v>22</v>
      </c>
      <c r="AA87" s="264">
        <f>Z87/X73</f>
        <v>1.8410041841004183E-3</v>
      </c>
    </row>
    <row r="88" spans="1:27" x14ac:dyDescent="0.2">
      <c r="A88" s="265" t="s">
        <v>28</v>
      </c>
      <c r="B88" s="218">
        <v>46</v>
      </c>
      <c r="C88" s="436">
        <v>45.5</v>
      </c>
      <c r="D88" s="436">
        <v>45.5</v>
      </c>
      <c r="E88" s="436">
        <v>45</v>
      </c>
      <c r="F88" s="436">
        <v>45</v>
      </c>
      <c r="G88" s="436">
        <v>45</v>
      </c>
      <c r="H88" s="436">
        <v>44</v>
      </c>
      <c r="I88" s="436">
        <v>45</v>
      </c>
      <c r="J88" s="436">
        <v>44.5</v>
      </c>
      <c r="K88" s="436">
        <v>44.5</v>
      </c>
      <c r="L88" s="436">
        <v>43</v>
      </c>
      <c r="M88" s="436">
        <v>42.5</v>
      </c>
      <c r="N88" s="309">
        <v>42</v>
      </c>
      <c r="O88" s="218">
        <v>49.5</v>
      </c>
      <c r="P88" s="442">
        <v>48.5</v>
      </c>
      <c r="Q88" s="442">
        <v>46.5</v>
      </c>
      <c r="R88" s="442">
        <v>46.5</v>
      </c>
      <c r="S88" s="442">
        <v>46</v>
      </c>
      <c r="T88" s="442">
        <v>45</v>
      </c>
      <c r="U88" s="442">
        <v>44.5</v>
      </c>
      <c r="V88" s="442">
        <v>43.5</v>
      </c>
      <c r="W88" s="219">
        <v>42.5</v>
      </c>
      <c r="X88" s="328"/>
      <c r="Y88" s="433" t="s">
        <v>57</v>
      </c>
      <c r="Z88" s="433">
        <v>43.42</v>
      </c>
      <c r="AA88" s="433"/>
    </row>
    <row r="89" spans="1:27" ht="13.5" thickBot="1" x14ac:dyDescent="0.25">
      <c r="A89" s="266" t="s">
        <v>26</v>
      </c>
      <c r="B89" s="216">
        <f>B88-B74</f>
        <v>1.5</v>
      </c>
      <c r="C89" s="217">
        <f t="shared" ref="C89:W89" si="68">C88-C74</f>
        <v>1.5</v>
      </c>
      <c r="D89" s="217">
        <f t="shared" si="68"/>
        <v>1.5</v>
      </c>
      <c r="E89" s="217">
        <f t="shared" si="68"/>
        <v>1.5</v>
      </c>
      <c r="F89" s="217">
        <f t="shared" si="68"/>
        <v>1.5</v>
      </c>
      <c r="G89" s="217">
        <f t="shared" si="68"/>
        <v>1.5</v>
      </c>
      <c r="H89" s="217">
        <f t="shared" si="68"/>
        <v>1</v>
      </c>
      <c r="I89" s="217">
        <f t="shared" si="68"/>
        <v>2</v>
      </c>
      <c r="J89" s="217">
        <f t="shared" si="68"/>
        <v>1.5</v>
      </c>
      <c r="K89" s="217">
        <f t="shared" si="68"/>
        <v>1.5</v>
      </c>
      <c r="L89" s="217">
        <f t="shared" si="68"/>
        <v>1.5</v>
      </c>
      <c r="M89" s="217">
        <f t="shared" si="68"/>
        <v>1.5</v>
      </c>
      <c r="N89" s="326">
        <f t="shared" si="68"/>
        <v>1.5</v>
      </c>
      <c r="O89" s="216">
        <f t="shared" si="68"/>
        <v>2.5</v>
      </c>
      <c r="P89" s="217">
        <f t="shared" si="68"/>
        <v>2.5</v>
      </c>
      <c r="Q89" s="217">
        <f t="shared" si="68"/>
        <v>1.5</v>
      </c>
      <c r="R89" s="217">
        <f t="shared" si="68"/>
        <v>1.5</v>
      </c>
      <c r="S89" s="217">
        <f t="shared" si="68"/>
        <v>2</v>
      </c>
      <c r="T89" s="217">
        <f t="shared" si="68"/>
        <v>2</v>
      </c>
      <c r="U89" s="217">
        <f t="shared" si="68"/>
        <v>2</v>
      </c>
      <c r="V89" s="217">
        <f t="shared" si="68"/>
        <v>2</v>
      </c>
      <c r="W89" s="325">
        <f t="shared" si="68"/>
        <v>1.5</v>
      </c>
      <c r="X89" s="402"/>
      <c r="Y89" s="433" t="s">
        <v>26</v>
      </c>
      <c r="Z89" s="433">
        <f>Z88-Z74</f>
        <v>1.8299999999999983</v>
      </c>
      <c r="AA89" s="433"/>
    </row>
    <row r="90" spans="1:27" x14ac:dyDescent="0.2">
      <c r="B90" s="200">
        <v>46</v>
      </c>
      <c r="H90" s="200" t="s">
        <v>101</v>
      </c>
      <c r="I90" s="200">
        <v>45</v>
      </c>
      <c r="N90" s="200">
        <v>42</v>
      </c>
      <c r="Q90" s="200">
        <v>46.5</v>
      </c>
      <c r="R90" s="200">
        <v>46.5</v>
      </c>
      <c r="U90" s="319">
        <v>44.5</v>
      </c>
    </row>
    <row r="91" spans="1:27" ht="13.5" thickBot="1" x14ac:dyDescent="0.25"/>
    <row r="92" spans="1:27" ht="13.5" thickBot="1" x14ac:dyDescent="0.25">
      <c r="A92" s="230" t="s">
        <v>102</v>
      </c>
      <c r="B92" s="763" t="s">
        <v>50</v>
      </c>
      <c r="C92" s="762"/>
      <c r="D92" s="762"/>
      <c r="E92" s="762"/>
      <c r="F92" s="762"/>
      <c r="G92" s="762"/>
      <c r="H92" s="762"/>
      <c r="I92" s="762"/>
      <c r="J92" s="762"/>
      <c r="K92" s="762"/>
      <c r="L92" s="762"/>
      <c r="M92" s="762"/>
      <c r="N92" s="764"/>
      <c r="O92" s="763" t="s">
        <v>53</v>
      </c>
      <c r="P92" s="762"/>
      <c r="Q92" s="762"/>
      <c r="R92" s="762"/>
      <c r="S92" s="762"/>
      <c r="T92" s="762"/>
      <c r="U92" s="762"/>
      <c r="V92" s="762"/>
      <c r="W92" s="764"/>
      <c r="X92" s="327" t="s">
        <v>55</v>
      </c>
      <c r="Y92" s="448"/>
      <c r="Z92" s="448"/>
      <c r="AA92" s="448"/>
    </row>
    <row r="93" spans="1:27" x14ac:dyDescent="0.2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1">
        <v>7</v>
      </c>
      <c r="I93" s="311">
        <v>8</v>
      </c>
      <c r="J93" s="311">
        <v>9</v>
      </c>
      <c r="K93" s="311">
        <v>10</v>
      </c>
      <c r="L93" s="311">
        <v>11</v>
      </c>
      <c r="M93" s="311">
        <v>12</v>
      </c>
      <c r="N93" s="312">
        <v>13</v>
      </c>
      <c r="O93" s="310">
        <v>1</v>
      </c>
      <c r="P93" s="311">
        <v>2</v>
      </c>
      <c r="Q93" s="311">
        <v>3</v>
      </c>
      <c r="R93" s="311">
        <v>4</v>
      </c>
      <c r="S93" s="311">
        <v>5</v>
      </c>
      <c r="T93" s="311">
        <v>6</v>
      </c>
      <c r="U93" s="311">
        <v>7</v>
      </c>
      <c r="V93" s="311">
        <v>8</v>
      </c>
      <c r="W93" s="312">
        <v>9</v>
      </c>
      <c r="X93" s="328"/>
      <c r="Y93" s="448"/>
      <c r="Z93" s="448"/>
      <c r="AA93" s="448"/>
    </row>
    <row r="94" spans="1:27" ht="13.5" thickBot="1" x14ac:dyDescent="0.25">
      <c r="A94" s="231" t="s">
        <v>2</v>
      </c>
      <c r="B94" s="232">
        <v>1</v>
      </c>
      <c r="C94" s="306">
        <v>2</v>
      </c>
      <c r="D94" s="306">
        <v>2</v>
      </c>
      <c r="E94" s="233">
        <v>3</v>
      </c>
      <c r="F94" s="233">
        <v>3</v>
      </c>
      <c r="G94" s="233">
        <v>3</v>
      </c>
      <c r="H94" s="335">
        <v>4</v>
      </c>
      <c r="I94" s="335">
        <v>4</v>
      </c>
      <c r="J94" s="336">
        <v>5</v>
      </c>
      <c r="K94" s="336">
        <v>5</v>
      </c>
      <c r="L94" s="337">
        <v>6</v>
      </c>
      <c r="M94" s="338">
        <v>7</v>
      </c>
      <c r="N94" s="414">
        <v>8</v>
      </c>
      <c r="O94" s="332">
        <v>1</v>
      </c>
      <c r="P94" s="333">
        <v>2</v>
      </c>
      <c r="Q94" s="334">
        <v>3</v>
      </c>
      <c r="R94" s="334">
        <v>3</v>
      </c>
      <c r="S94" s="335">
        <v>4</v>
      </c>
      <c r="T94" s="336">
        <v>5</v>
      </c>
      <c r="U94" s="337">
        <v>6</v>
      </c>
      <c r="V94" s="338">
        <v>7</v>
      </c>
      <c r="W94" s="414">
        <v>8</v>
      </c>
      <c r="X94" s="339" t="s">
        <v>0</v>
      </c>
      <c r="Y94" s="448"/>
      <c r="Z94" s="448"/>
      <c r="AA94" s="448"/>
    </row>
    <row r="95" spans="1:27" x14ac:dyDescent="0.2">
      <c r="A95" s="234" t="s">
        <v>3</v>
      </c>
      <c r="B95" s="235">
        <v>810</v>
      </c>
      <c r="C95" s="236">
        <v>810</v>
      </c>
      <c r="D95" s="236">
        <v>810</v>
      </c>
      <c r="E95" s="236">
        <v>810</v>
      </c>
      <c r="F95" s="236">
        <v>810</v>
      </c>
      <c r="G95" s="236">
        <v>810</v>
      </c>
      <c r="H95" s="236">
        <v>810</v>
      </c>
      <c r="I95" s="236">
        <v>810</v>
      </c>
      <c r="J95" s="236">
        <v>810</v>
      </c>
      <c r="K95" s="236">
        <v>810</v>
      </c>
      <c r="L95" s="236">
        <v>810</v>
      </c>
      <c r="M95" s="236">
        <v>810</v>
      </c>
      <c r="N95" s="237">
        <v>810</v>
      </c>
      <c r="O95" s="344">
        <v>810</v>
      </c>
      <c r="P95" s="345">
        <v>810</v>
      </c>
      <c r="Q95" s="345">
        <v>810</v>
      </c>
      <c r="R95" s="345">
        <v>810</v>
      </c>
      <c r="S95" s="345">
        <v>810</v>
      </c>
      <c r="T95" s="345">
        <v>810</v>
      </c>
      <c r="U95" s="345">
        <v>810</v>
      </c>
      <c r="V95" s="345">
        <v>810</v>
      </c>
      <c r="W95" s="346">
        <v>810</v>
      </c>
      <c r="X95" s="348">
        <v>810</v>
      </c>
      <c r="Y95" s="331"/>
      <c r="Z95" s="313"/>
      <c r="AA95" s="313"/>
    </row>
    <row r="96" spans="1:27" x14ac:dyDescent="0.2">
      <c r="A96" s="238" t="s">
        <v>6</v>
      </c>
      <c r="B96" s="239">
        <v>834</v>
      </c>
      <c r="C96" s="240">
        <v>794</v>
      </c>
      <c r="D96" s="240">
        <v>816</v>
      </c>
      <c r="E96" s="240">
        <v>808</v>
      </c>
      <c r="F96" s="240">
        <v>824</v>
      </c>
      <c r="G96" s="240">
        <v>818</v>
      </c>
      <c r="H96" s="240">
        <v>849</v>
      </c>
      <c r="I96" s="240">
        <v>822</v>
      </c>
      <c r="J96" s="240">
        <v>827</v>
      </c>
      <c r="K96" s="240">
        <v>827</v>
      </c>
      <c r="L96" s="240">
        <v>854</v>
      </c>
      <c r="M96" s="240">
        <v>835</v>
      </c>
      <c r="N96" s="241">
        <v>853</v>
      </c>
      <c r="O96" s="239">
        <v>801</v>
      </c>
      <c r="P96" s="240">
        <v>793</v>
      </c>
      <c r="Q96" s="240">
        <v>781</v>
      </c>
      <c r="R96" s="240">
        <v>790</v>
      </c>
      <c r="S96" s="240">
        <v>809</v>
      </c>
      <c r="T96" s="240">
        <v>813</v>
      </c>
      <c r="U96" s="240">
        <v>829</v>
      </c>
      <c r="V96" s="240">
        <v>819</v>
      </c>
      <c r="W96" s="280">
        <v>838</v>
      </c>
      <c r="X96" s="317">
        <v>819</v>
      </c>
      <c r="Y96" s="321"/>
      <c r="Z96" s="313"/>
      <c r="AA96" s="313"/>
    </row>
    <row r="97" spans="1:27" x14ac:dyDescent="0.2">
      <c r="A97" s="231" t="s">
        <v>7</v>
      </c>
      <c r="B97" s="367">
        <v>70.5</v>
      </c>
      <c r="C97" s="368">
        <v>88.9</v>
      </c>
      <c r="D97" s="368">
        <v>75</v>
      </c>
      <c r="E97" s="368">
        <v>74.400000000000006</v>
      </c>
      <c r="F97" s="368">
        <v>84.6</v>
      </c>
      <c r="G97" s="368">
        <v>76.900000000000006</v>
      </c>
      <c r="H97" s="368">
        <v>88.6</v>
      </c>
      <c r="I97" s="368">
        <v>88.6</v>
      </c>
      <c r="J97" s="368">
        <v>81</v>
      </c>
      <c r="K97" s="368">
        <v>86.1</v>
      </c>
      <c r="L97" s="368">
        <v>80.400000000000006</v>
      </c>
      <c r="M97" s="368">
        <v>92.5</v>
      </c>
      <c r="N97" s="370">
        <v>70.599999999999994</v>
      </c>
      <c r="O97" s="367">
        <v>84.2</v>
      </c>
      <c r="P97" s="368">
        <v>89.3</v>
      </c>
      <c r="Q97" s="368">
        <v>95.2</v>
      </c>
      <c r="R97" s="368">
        <v>88.1</v>
      </c>
      <c r="S97" s="368">
        <v>83.6</v>
      </c>
      <c r="T97" s="368">
        <v>86.4</v>
      </c>
      <c r="U97" s="368">
        <v>87.2</v>
      </c>
      <c r="V97" s="368">
        <v>91.7</v>
      </c>
      <c r="W97" s="369">
        <v>67.599999999999994</v>
      </c>
      <c r="X97" s="245">
        <v>80.7</v>
      </c>
      <c r="Y97" s="443"/>
      <c r="Z97" s="448"/>
      <c r="AA97" s="448"/>
    </row>
    <row r="98" spans="1:27" x14ac:dyDescent="0.2">
      <c r="A98" s="231" t="s">
        <v>8</v>
      </c>
      <c r="B98" s="246">
        <v>0.1</v>
      </c>
      <c r="C98" s="247">
        <v>6.0999999999999999E-2</v>
      </c>
      <c r="D98" s="247">
        <v>8.6999999999999994E-2</v>
      </c>
      <c r="E98" s="247">
        <v>8.6999999999999994E-2</v>
      </c>
      <c r="F98" s="247">
        <v>7.0999999999999994E-2</v>
      </c>
      <c r="G98" s="247">
        <v>8.3000000000000004E-2</v>
      </c>
      <c r="H98" s="247">
        <v>0.06</v>
      </c>
      <c r="I98" s="247">
        <v>6.8000000000000005E-2</v>
      </c>
      <c r="J98" s="247">
        <v>7.4999999999999997E-2</v>
      </c>
      <c r="K98" s="247">
        <v>7.1999999999999995E-2</v>
      </c>
      <c r="L98" s="247">
        <v>7.9000000000000001E-2</v>
      </c>
      <c r="M98" s="247">
        <v>6.9000000000000006E-2</v>
      </c>
      <c r="N98" s="248">
        <v>8.3000000000000004E-2</v>
      </c>
      <c r="O98" s="246">
        <v>8.5999999999999993E-2</v>
      </c>
      <c r="P98" s="247">
        <v>0.06</v>
      </c>
      <c r="Q98" s="247">
        <v>0.06</v>
      </c>
      <c r="R98" s="247">
        <v>6.4000000000000001E-2</v>
      </c>
      <c r="S98" s="247">
        <v>7.6999999999999999E-2</v>
      </c>
      <c r="T98" s="247">
        <v>6.4000000000000001E-2</v>
      </c>
      <c r="U98" s="247">
        <v>6.8000000000000005E-2</v>
      </c>
      <c r="V98" s="247">
        <v>5.8999999999999997E-2</v>
      </c>
      <c r="W98" s="283">
        <v>8.8999999999999996E-2</v>
      </c>
      <c r="X98" s="249">
        <v>7.6999999999999999E-2</v>
      </c>
      <c r="Y98" s="331"/>
      <c r="Z98" s="210"/>
      <c r="AA98" s="210"/>
    </row>
    <row r="99" spans="1:27" x14ac:dyDescent="0.2">
      <c r="A99" s="238" t="s">
        <v>1</v>
      </c>
      <c r="B99" s="250">
        <f>B96/B95*100-100</f>
        <v>2.9629629629629619</v>
      </c>
      <c r="C99" s="251">
        <f t="shared" ref="C99:E99" si="69">C96/C95*100-100</f>
        <v>-1.9753086419753032</v>
      </c>
      <c r="D99" s="251">
        <f t="shared" si="69"/>
        <v>0.74074074074073337</v>
      </c>
      <c r="E99" s="251">
        <f t="shared" si="69"/>
        <v>-0.24691358024691112</v>
      </c>
      <c r="F99" s="251">
        <f>F96/F95*100-100</f>
        <v>1.7283950617283921</v>
      </c>
      <c r="G99" s="251">
        <f t="shared" ref="G99:N99" si="70">G96/G95*100-100</f>
        <v>0.98765432098765871</v>
      </c>
      <c r="H99" s="251">
        <f t="shared" si="70"/>
        <v>4.8148148148148096</v>
      </c>
      <c r="I99" s="251">
        <f t="shared" si="70"/>
        <v>1.481481481481481</v>
      </c>
      <c r="J99" s="251">
        <f t="shared" si="70"/>
        <v>2.098765432098773</v>
      </c>
      <c r="K99" s="251">
        <f t="shared" si="70"/>
        <v>2.098765432098773</v>
      </c>
      <c r="L99" s="251">
        <f t="shared" si="70"/>
        <v>5.4320987654320874</v>
      </c>
      <c r="M99" s="251">
        <f t="shared" si="70"/>
        <v>3.0864197530864175</v>
      </c>
      <c r="N99" s="252">
        <f t="shared" si="70"/>
        <v>5.308641975308646</v>
      </c>
      <c r="O99" s="250">
        <f>O96/O95*100-100</f>
        <v>-1.1111111111111143</v>
      </c>
      <c r="P99" s="251">
        <f t="shared" ref="P99:W99" si="71">P96/P95*100-100</f>
        <v>-2.098765432098773</v>
      </c>
      <c r="Q99" s="251">
        <f t="shared" si="71"/>
        <v>-3.5802469135802397</v>
      </c>
      <c r="R99" s="251">
        <f t="shared" si="71"/>
        <v>-2.4691358024691397</v>
      </c>
      <c r="S99" s="251">
        <f t="shared" si="71"/>
        <v>-0.12345679012345556</v>
      </c>
      <c r="T99" s="251">
        <f t="shared" si="71"/>
        <v>0.3703703703703809</v>
      </c>
      <c r="U99" s="251">
        <f t="shared" si="71"/>
        <v>2.3456790123456841</v>
      </c>
      <c r="V99" s="251">
        <f t="shared" si="71"/>
        <v>1.1111111111111143</v>
      </c>
      <c r="W99" s="307">
        <f t="shared" si="71"/>
        <v>3.4567901234567842</v>
      </c>
      <c r="X99" s="316">
        <f>X96/X95*100-100</f>
        <v>1.1111111111111143</v>
      </c>
      <c r="Y99" s="321"/>
      <c r="Z99" s="448"/>
      <c r="AA99" s="448"/>
    </row>
    <row r="100" spans="1:27" ht="13.5" thickBot="1" x14ac:dyDescent="0.25">
      <c r="A100" s="253" t="s">
        <v>27</v>
      </c>
      <c r="B100" s="220">
        <f>B96-B82</f>
        <v>119</v>
      </c>
      <c r="C100" s="221">
        <f t="shared" ref="C100:K100" si="72">C96-C82</f>
        <v>50</v>
      </c>
      <c r="D100" s="221">
        <f t="shared" si="72"/>
        <v>68</v>
      </c>
      <c r="E100" s="221">
        <f t="shared" si="72"/>
        <v>37</v>
      </c>
      <c r="F100" s="221">
        <f t="shared" si="72"/>
        <v>88</v>
      </c>
      <c r="G100" s="221">
        <f t="shared" si="72"/>
        <v>61</v>
      </c>
      <c r="H100" s="221">
        <f t="shared" si="72"/>
        <v>65</v>
      </c>
      <c r="I100" s="221">
        <f t="shared" si="72"/>
        <v>85</v>
      </c>
      <c r="J100" s="221">
        <f t="shared" si="72"/>
        <v>71</v>
      </c>
      <c r="K100" s="221">
        <f t="shared" si="72"/>
        <v>54</v>
      </c>
      <c r="L100" s="221">
        <f>L96-K82</f>
        <v>81</v>
      </c>
      <c r="M100" s="221">
        <f>M96-K82</f>
        <v>62</v>
      </c>
      <c r="N100" s="226">
        <f t="shared" ref="N100" si="73">N96-K82</f>
        <v>80</v>
      </c>
      <c r="O100" s="220">
        <f t="shared" ref="O100" si="74">O96-L82</f>
        <v>4</v>
      </c>
      <c r="P100" s="221">
        <f t="shared" ref="P100" si="75">P96-M82</f>
        <v>-7</v>
      </c>
      <c r="Q100" s="221">
        <f t="shared" ref="Q100" si="76">Q96-N82</f>
        <v>-37</v>
      </c>
      <c r="R100" s="221">
        <f t="shared" ref="R100" si="77">R96-O82</f>
        <v>126</v>
      </c>
      <c r="S100" s="221">
        <f t="shared" ref="S100" si="78">S96-P82</f>
        <v>127</v>
      </c>
      <c r="T100" s="221">
        <f t="shared" ref="T100" si="79">T96-Q82</f>
        <v>91</v>
      </c>
      <c r="U100" s="221">
        <f t="shared" ref="U100" si="80">U96-R82</f>
        <v>107</v>
      </c>
      <c r="V100" s="221">
        <f t="shared" ref="V100" si="81">V96-S82</f>
        <v>97</v>
      </c>
      <c r="W100" s="347">
        <f t="shared" ref="W100" si="82">W96-T82</f>
        <v>112</v>
      </c>
      <c r="X100" s="287">
        <f>X96-V82</f>
        <v>76</v>
      </c>
      <c r="Y100" s="329"/>
      <c r="Z100" s="210"/>
      <c r="AA100" s="210"/>
    </row>
    <row r="101" spans="1:27" x14ac:dyDescent="0.2">
      <c r="A101" s="258" t="s">
        <v>51</v>
      </c>
      <c r="B101" s="259">
        <v>586</v>
      </c>
      <c r="C101" s="260">
        <v>479</v>
      </c>
      <c r="D101" s="260">
        <v>478</v>
      </c>
      <c r="E101" s="260">
        <v>523</v>
      </c>
      <c r="F101" s="260">
        <v>526</v>
      </c>
      <c r="G101" s="260">
        <v>527</v>
      </c>
      <c r="H101" s="260">
        <v>581</v>
      </c>
      <c r="I101" s="260">
        <v>581</v>
      </c>
      <c r="J101" s="260">
        <v>477</v>
      </c>
      <c r="K101" s="415">
        <v>474</v>
      </c>
      <c r="L101" s="415">
        <v>681</v>
      </c>
      <c r="M101" s="415">
        <v>533</v>
      </c>
      <c r="N101" s="446">
        <v>229</v>
      </c>
      <c r="O101" s="432">
        <v>252</v>
      </c>
      <c r="P101" s="415">
        <v>740</v>
      </c>
      <c r="Q101" s="415">
        <v>560</v>
      </c>
      <c r="R101" s="415">
        <v>561</v>
      </c>
      <c r="S101" s="415">
        <v>811</v>
      </c>
      <c r="T101" s="260">
        <v>784</v>
      </c>
      <c r="U101" s="260">
        <v>632</v>
      </c>
      <c r="V101" s="260">
        <v>461</v>
      </c>
      <c r="W101" s="261">
        <v>442</v>
      </c>
      <c r="X101" s="422">
        <f>SUM(B101:W101)</f>
        <v>11918</v>
      </c>
      <c r="Y101" s="448" t="s">
        <v>56</v>
      </c>
      <c r="Z101" s="263">
        <f>X87-X101</f>
        <v>10</v>
      </c>
      <c r="AA101" s="264">
        <f>Z101/X87</f>
        <v>8.3836351441985248E-4</v>
      </c>
    </row>
    <row r="102" spans="1:27" x14ac:dyDescent="0.2">
      <c r="A102" s="265" t="s">
        <v>28</v>
      </c>
      <c r="B102" s="218">
        <v>47.5</v>
      </c>
      <c r="C102" s="451">
        <v>47.5</v>
      </c>
      <c r="D102" s="451">
        <v>47.5</v>
      </c>
      <c r="E102" s="451">
        <v>47</v>
      </c>
      <c r="F102" s="451">
        <v>46.5</v>
      </c>
      <c r="G102" s="451">
        <v>47</v>
      </c>
      <c r="H102" s="451">
        <v>45.5</v>
      </c>
      <c r="I102" s="451">
        <v>46.5</v>
      </c>
      <c r="J102" s="451">
        <v>46.5</v>
      </c>
      <c r="K102" s="451">
        <v>46.5</v>
      </c>
      <c r="L102" s="451">
        <v>45</v>
      </c>
      <c r="M102" s="451">
        <v>44.5</v>
      </c>
      <c r="N102" s="309">
        <v>44</v>
      </c>
      <c r="O102" s="218">
        <v>51</v>
      </c>
      <c r="P102" s="451">
        <v>50.5</v>
      </c>
      <c r="Q102" s="451">
        <v>48.5</v>
      </c>
      <c r="R102" s="451">
        <v>48.5</v>
      </c>
      <c r="S102" s="451">
        <v>48</v>
      </c>
      <c r="T102" s="451">
        <v>47</v>
      </c>
      <c r="U102" s="451">
        <v>46.5</v>
      </c>
      <c r="V102" s="451">
        <v>45.5</v>
      </c>
      <c r="W102" s="219">
        <v>44.5</v>
      </c>
      <c r="X102" s="328"/>
      <c r="Y102" s="448" t="s">
        <v>57</v>
      </c>
      <c r="Z102" s="448">
        <v>45.11</v>
      </c>
      <c r="AA102" s="448"/>
    </row>
    <row r="103" spans="1:27" ht="13.5" thickBot="1" x14ac:dyDescent="0.25">
      <c r="A103" s="266" t="s">
        <v>26</v>
      </c>
      <c r="B103" s="216">
        <f>B102-B88</f>
        <v>1.5</v>
      </c>
      <c r="C103" s="217">
        <f t="shared" ref="C103:W103" si="83">C102-C88</f>
        <v>2</v>
      </c>
      <c r="D103" s="217">
        <f t="shared" si="83"/>
        <v>2</v>
      </c>
      <c r="E103" s="217">
        <f t="shared" si="83"/>
        <v>2</v>
      </c>
      <c r="F103" s="217">
        <f t="shared" si="83"/>
        <v>1.5</v>
      </c>
      <c r="G103" s="217">
        <f t="shared" si="83"/>
        <v>2</v>
      </c>
      <c r="H103" s="217">
        <f t="shared" si="83"/>
        <v>1.5</v>
      </c>
      <c r="I103" s="217">
        <f t="shared" si="83"/>
        <v>1.5</v>
      </c>
      <c r="J103" s="217">
        <f t="shared" si="83"/>
        <v>2</v>
      </c>
      <c r="K103" s="217">
        <f t="shared" si="83"/>
        <v>2</v>
      </c>
      <c r="L103" s="217">
        <f t="shared" si="83"/>
        <v>2</v>
      </c>
      <c r="M103" s="217">
        <f t="shared" si="83"/>
        <v>2</v>
      </c>
      <c r="N103" s="326">
        <f t="shared" si="83"/>
        <v>2</v>
      </c>
      <c r="O103" s="216">
        <f t="shared" si="83"/>
        <v>1.5</v>
      </c>
      <c r="P103" s="217">
        <f t="shared" si="83"/>
        <v>2</v>
      </c>
      <c r="Q103" s="217">
        <f t="shared" si="83"/>
        <v>2</v>
      </c>
      <c r="R103" s="217">
        <f t="shared" si="83"/>
        <v>2</v>
      </c>
      <c r="S103" s="217">
        <f t="shared" si="83"/>
        <v>2</v>
      </c>
      <c r="T103" s="217">
        <f t="shared" si="83"/>
        <v>2</v>
      </c>
      <c r="U103" s="217">
        <f t="shared" si="83"/>
        <v>2</v>
      </c>
      <c r="V103" s="217">
        <f t="shared" si="83"/>
        <v>2</v>
      </c>
      <c r="W103" s="325">
        <f t="shared" si="83"/>
        <v>2</v>
      </c>
      <c r="X103" s="402"/>
      <c r="Y103" s="448" t="s">
        <v>26</v>
      </c>
      <c r="Z103" s="448">
        <f>Z102-Z88</f>
        <v>1.6899999999999977</v>
      </c>
      <c r="AA103" s="448"/>
    </row>
    <row r="104" spans="1:27" x14ac:dyDescent="0.2">
      <c r="L104" s="200">
        <v>45</v>
      </c>
      <c r="M104" s="200">
        <v>44.5</v>
      </c>
      <c r="N104" s="200">
        <v>44</v>
      </c>
      <c r="S104" s="200">
        <v>48</v>
      </c>
      <c r="U104" s="319">
        <v>46.5</v>
      </c>
      <c r="V104" s="200">
        <v>45.5</v>
      </c>
      <c r="W104" s="200">
        <v>44.5</v>
      </c>
    </row>
    <row r="105" spans="1:27" ht="13.5" thickBot="1" x14ac:dyDescent="0.25"/>
    <row r="106" spans="1:27" ht="13.5" thickBot="1" x14ac:dyDescent="0.25">
      <c r="A106" s="230" t="s">
        <v>103</v>
      </c>
      <c r="B106" s="763" t="s">
        <v>50</v>
      </c>
      <c r="C106" s="762"/>
      <c r="D106" s="762"/>
      <c r="E106" s="762"/>
      <c r="F106" s="762"/>
      <c r="G106" s="762"/>
      <c r="H106" s="762"/>
      <c r="I106" s="762"/>
      <c r="J106" s="762"/>
      <c r="K106" s="762"/>
      <c r="L106" s="762"/>
      <c r="M106" s="762"/>
      <c r="N106" s="764"/>
      <c r="O106" s="763" t="s">
        <v>53</v>
      </c>
      <c r="P106" s="762"/>
      <c r="Q106" s="762"/>
      <c r="R106" s="762"/>
      <c r="S106" s="762"/>
      <c r="T106" s="762"/>
      <c r="U106" s="762"/>
      <c r="V106" s="762"/>
      <c r="W106" s="764"/>
      <c r="X106" s="327" t="s">
        <v>55</v>
      </c>
      <c r="Y106" s="455"/>
      <c r="Z106" s="455"/>
      <c r="AA106" s="455"/>
    </row>
    <row r="107" spans="1:27" x14ac:dyDescent="0.2">
      <c r="A107" s="231" t="s">
        <v>54</v>
      </c>
      <c r="B107" s="310">
        <v>1</v>
      </c>
      <c r="C107" s="311">
        <v>2</v>
      </c>
      <c r="D107" s="311">
        <v>3</v>
      </c>
      <c r="E107" s="311">
        <v>4</v>
      </c>
      <c r="F107" s="311">
        <v>5</v>
      </c>
      <c r="G107" s="311">
        <v>6</v>
      </c>
      <c r="H107" s="311">
        <v>7</v>
      </c>
      <c r="I107" s="311">
        <v>8</v>
      </c>
      <c r="J107" s="311">
        <v>9</v>
      </c>
      <c r="K107" s="311">
        <v>10</v>
      </c>
      <c r="L107" s="311">
        <v>11</v>
      </c>
      <c r="M107" s="311">
        <v>12</v>
      </c>
      <c r="N107" s="312">
        <v>13</v>
      </c>
      <c r="O107" s="310">
        <v>1</v>
      </c>
      <c r="P107" s="311">
        <v>2</v>
      </c>
      <c r="Q107" s="311">
        <v>3</v>
      </c>
      <c r="R107" s="311">
        <v>4</v>
      </c>
      <c r="S107" s="311">
        <v>5</v>
      </c>
      <c r="T107" s="311">
        <v>6</v>
      </c>
      <c r="U107" s="311">
        <v>7</v>
      </c>
      <c r="V107" s="311">
        <v>8</v>
      </c>
      <c r="W107" s="312">
        <v>9</v>
      </c>
      <c r="X107" s="328">
        <v>896</v>
      </c>
      <c r="Y107" s="455"/>
      <c r="Z107" s="455"/>
      <c r="AA107" s="455"/>
    </row>
    <row r="108" spans="1:27" ht="13.5" thickBot="1" x14ac:dyDescent="0.25">
      <c r="A108" s="231" t="s">
        <v>2</v>
      </c>
      <c r="B108" s="232">
        <v>1</v>
      </c>
      <c r="C108" s="306">
        <v>2</v>
      </c>
      <c r="D108" s="306">
        <v>2</v>
      </c>
      <c r="E108" s="233">
        <v>3</v>
      </c>
      <c r="F108" s="233">
        <v>3</v>
      </c>
      <c r="G108" s="233">
        <v>3</v>
      </c>
      <c r="H108" s="335">
        <v>4</v>
      </c>
      <c r="I108" s="335">
        <v>4</v>
      </c>
      <c r="J108" s="336">
        <v>5</v>
      </c>
      <c r="K108" s="336">
        <v>5</v>
      </c>
      <c r="L108" s="337">
        <v>6</v>
      </c>
      <c r="M108" s="338">
        <v>7</v>
      </c>
      <c r="N108" s="414">
        <v>8</v>
      </c>
      <c r="O108" s="332">
        <v>1</v>
      </c>
      <c r="P108" s="333">
        <v>2</v>
      </c>
      <c r="Q108" s="334">
        <v>3</v>
      </c>
      <c r="R108" s="334">
        <v>3</v>
      </c>
      <c r="S108" s="335">
        <v>4</v>
      </c>
      <c r="T108" s="336">
        <v>5</v>
      </c>
      <c r="U108" s="337">
        <v>6</v>
      </c>
      <c r="V108" s="338">
        <v>7</v>
      </c>
      <c r="W108" s="414">
        <v>8</v>
      </c>
      <c r="X108" s="339" t="s">
        <v>0</v>
      </c>
      <c r="Y108" s="455"/>
      <c r="Z108" s="455"/>
      <c r="AA108" s="455"/>
    </row>
    <row r="109" spans="1:27" x14ac:dyDescent="0.2">
      <c r="A109" s="234" t="s">
        <v>3</v>
      </c>
      <c r="B109" s="235">
        <v>900</v>
      </c>
      <c r="C109" s="236">
        <v>900</v>
      </c>
      <c r="D109" s="236">
        <v>900</v>
      </c>
      <c r="E109" s="236">
        <v>900</v>
      </c>
      <c r="F109" s="236">
        <v>900</v>
      </c>
      <c r="G109" s="236">
        <v>900</v>
      </c>
      <c r="H109" s="236">
        <v>900</v>
      </c>
      <c r="I109" s="236">
        <v>900</v>
      </c>
      <c r="J109" s="236">
        <v>900</v>
      </c>
      <c r="K109" s="236">
        <v>900</v>
      </c>
      <c r="L109" s="236">
        <v>900</v>
      </c>
      <c r="M109" s="236">
        <v>900</v>
      </c>
      <c r="N109" s="237">
        <v>900</v>
      </c>
      <c r="O109" s="344">
        <v>900</v>
      </c>
      <c r="P109" s="345">
        <v>900</v>
      </c>
      <c r="Q109" s="345">
        <v>900</v>
      </c>
      <c r="R109" s="345">
        <v>900</v>
      </c>
      <c r="S109" s="345">
        <v>900</v>
      </c>
      <c r="T109" s="345">
        <v>900</v>
      </c>
      <c r="U109" s="345">
        <v>900</v>
      </c>
      <c r="V109" s="345">
        <v>900</v>
      </c>
      <c r="W109" s="346">
        <v>900</v>
      </c>
      <c r="X109" s="348">
        <v>900</v>
      </c>
      <c r="Y109" s="331"/>
      <c r="Z109" s="313"/>
      <c r="AA109" s="313"/>
    </row>
    <row r="110" spans="1:27" x14ac:dyDescent="0.2">
      <c r="A110" s="238" t="s">
        <v>6</v>
      </c>
      <c r="B110" s="239">
        <v>911</v>
      </c>
      <c r="C110" s="240">
        <v>923</v>
      </c>
      <c r="D110" s="240">
        <v>928</v>
      </c>
      <c r="E110" s="240">
        <v>947</v>
      </c>
      <c r="F110" s="240">
        <v>926</v>
      </c>
      <c r="G110" s="240">
        <v>935</v>
      </c>
      <c r="H110" s="240">
        <v>978</v>
      </c>
      <c r="I110" s="240">
        <v>917</v>
      </c>
      <c r="J110" s="240">
        <v>961</v>
      </c>
      <c r="K110" s="240">
        <v>949</v>
      </c>
      <c r="L110" s="240">
        <v>941</v>
      </c>
      <c r="M110" s="240">
        <v>949</v>
      </c>
      <c r="N110" s="241">
        <v>963</v>
      </c>
      <c r="O110" s="239">
        <v>867</v>
      </c>
      <c r="P110" s="240">
        <v>891</v>
      </c>
      <c r="Q110" s="240">
        <v>889</v>
      </c>
      <c r="R110" s="240">
        <v>900</v>
      </c>
      <c r="S110" s="240">
        <v>910</v>
      </c>
      <c r="T110" s="240">
        <v>889</v>
      </c>
      <c r="U110" s="240">
        <v>912</v>
      </c>
      <c r="V110" s="240">
        <v>915</v>
      </c>
      <c r="W110" s="280">
        <v>924</v>
      </c>
      <c r="X110" s="317">
        <v>922</v>
      </c>
      <c r="Y110" s="321"/>
      <c r="Z110" s="313"/>
      <c r="AA110" s="313"/>
    </row>
    <row r="111" spans="1:27" x14ac:dyDescent="0.2">
      <c r="A111" s="231" t="s">
        <v>7</v>
      </c>
      <c r="B111" s="367">
        <v>56.8</v>
      </c>
      <c r="C111" s="368">
        <v>83.3</v>
      </c>
      <c r="D111" s="368">
        <v>63.9</v>
      </c>
      <c r="E111" s="368">
        <v>66.7</v>
      </c>
      <c r="F111" s="368">
        <v>82.1</v>
      </c>
      <c r="G111" s="368">
        <v>87.2</v>
      </c>
      <c r="H111" s="368">
        <v>88.6</v>
      </c>
      <c r="I111" s="368">
        <v>86.4</v>
      </c>
      <c r="J111" s="368">
        <v>66.7</v>
      </c>
      <c r="K111" s="368">
        <v>91.7</v>
      </c>
      <c r="L111" s="368">
        <v>78.400000000000006</v>
      </c>
      <c r="M111" s="368">
        <v>72.5</v>
      </c>
      <c r="N111" s="370">
        <v>76.5</v>
      </c>
      <c r="O111" s="367">
        <v>52.6</v>
      </c>
      <c r="P111" s="368">
        <v>66.099999999999994</v>
      </c>
      <c r="Q111" s="368">
        <v>81</v>
      </c>
      <c r="R111" s="368">
        <v>85.7</v>
      </c>
      <c r="S111" s="368">
        <v>85.2</v>
      </c>
      <c r="T111" s="368">
        <v>89.8</v>
      </c>
      <c r="U111" s="368">
        <v>85.1</v>
      </c>
      <c r="V111" s="368">
        <v>77.8</v>
      </c>
      <c r="W111" s="369">
        <v>81.8</v>
      </c>
      <c r="X111" s="245">
        <v>75.400000000000006</v>
      </c>
      <c r="Y111" s="443"/>
      <c r="Z111" s="455"/>
      <c r="AA111" s="455"/>
    </row>
    <row r="112" spans="1:27" x14ac:dyDescent="0.2">
      <c r="A112" s="231" t="s">
        <v>8</v>
      </c>
      <c r="B112" s="246">
        <v>0.12</v>
      </c>
      <c r="C112" s="247">
        <v>8.5999999999999993E-2</v>
      </c>
      <c r="D112" s="247">
        <v>9.8000000000000004E-2</v>
      </c>
      <c r="E112" s="247">
        <v>8.4000000000000005E-2</v>
      </c>
      <c r="F112" s="247">
        <v>7.1999999999999995E-2</v>
      </c>
      <c r="G112" s="247">
        <v>7.4999999999999997E-2</v>
      </c>
      <c r="H112" s="247">
        <v>6.7000000000000004E-2</v>
      </c>
      <c r="I112" s="247">
        <v>7.4999999999999997E-2</v>
      </c>
      <c r="J112" s="247">
        <v>9.4E-2</v>
      </c>
      <c r="K112" s="247">
        <v>6.7000000000000004E-2</v>
      </c>
      <c r="L112" s="247">
        <v>7.2999999999999995E-2</v>
      </c>
      <c r="M112" s="247">
        <v>0.09</v>
      </c>
      <c r="N112" s="248">
        <v>7.8E-2</v>
      </c>
      <c r="O112" s="246">
        <v>0.121</v>
      </c>
      <c r="P112" s="247">
        <v>9.5000000000000001E-2</v>
      </c>
      <c r="Q112" s="247">
        <v>8.6999999999999994E-2</v>
      </c>
      <c r="R112" s="247">
        <v>6.9000000000000006E-2</v>
      </c>
      <c r="S112" s="247">
        <v>7.5999999999999998E-2</v>
      </c>
      <c r="T112" s="247">
        <v>6.2E-2</v>
      </c>
      <c r="U112" s="247">
        <v>6.5000000000000002E-2</v>
      </c>
      <c r="V112" s="247">
        <v>8.5000000000000006E-2</v>
      </c>
      <c r="W112" s="283">
        <v>7.6999999999999999E-2</v>
      </c>
      <c r="X112" s="249">
        <v>8.5999999999999993E-2</v>
      </c>
      <c r="Y112" s="331"/>
      <c r="Z112" s="210"/>
      <c r="AA112" s="210"/>
    </row>
    <row r="113" spans="1:54" x14ac:dyDescent="0.2">
      <c r="A113" s="238" t="s">
        <v>1</v>
      </c>
      <c r="B113" s="250">
        <f>B110/B109*100-100</f>
        <v>1.2222222222222143</v>
      </c>
      <c r="C113" s="251">
        <f t="shared" ref="C113:E113" si="84">C110/C109*100-100</f>
        <v>2.5555555555555571</v>
      </c>
      <c r="D113" s="251">
        <f t="shared" si="84"/>
        <v>3.1111111111111143</v>
      </c>
      <c r="E113" s="251">
        <f t="shared" si="84"/>
        <v>5.2222222222222143</v>
      </c>
      <c r="F113" s="251">
        <f>F110/F109*100-100</f>
        <v>2.8888888888888999</v>
      </c>
      <c r="G113" s="251">
        <f t="shared" ref="G113:N113" si="85">G110/G109*100-100</f>
        <v>3.8888888888888999</v>
      </c>
      <c r="H113" s="251">
        <f t="shared" si="85"/>
        <v>8.6666666666666714</v>
      </c>
      <c r="I113" s="251">
        <f t="shared" si="85"/>
        <v>1.8888888888888999</v>
      </c>
      <c r="J113" s="251">
        <f t="shared" si="85"/>
        <v>6.7777777777777715</v>
      </c>
      <c r="K113" s="251">
        <f t="shared" si="85"/>
        <v>5.4444444444444571</v>
      </c>
      <c r="L113" s="251">
        <f t="shared" si="85"/>
        <v>4.5555555555555571</v>
      </c>
      <c r="M113" s="251">
        <f t="shared" si="85"/>
        <v>5.4444444444444571</v>
      </c>
      <c r="N113" s="252">
        <f t="shared" si="85"/>
        <v>7</v>
      </c>
      <c r="O113" s="250">
        <f>O110/O109*100-100</f>
        <v>-3.6666666666666572</v>
      </c>
      <c r="P113" s="251">
        <f t="shared" ref="P113:W113" si="86">P110/P109*100-100</f>
        <v>-1</v>
      </c>
      <c r="Q113" s="251">
        <f t="shared" si="86"/>
        <v>-1.2222222222222285</v>
      </c>
      <c r="R113" s="251">
        <f t="shared" si="86"/>
        <v>0</v>
      </c>
      <c r="S113" s="251">
        <f t="shared" si="86"/>
        <v>1.1111111111111143</v>
      </c>
      <c r="T113" s="251">
        <f t="shared" si="86"/>
        <v>-1.2222222222222285</v>
      </c>
      <c r="U113" s="251">
        <f t="shared" si="86"/>
        <v>1.3333333333333428</v>
      </c>
      <c r="V113" s="251">
        <f t="shared" si="86"/>
        <v>1.6666666666666572</v>
      </c>
      <c r="W113" s="307">
        <f t="shared" si="86"/>
        <v>2.6666666666666572</v>
      </c>
      <c r="X113" s="316">
        <f>X110/X109*100-100</f>
        <v>2.4444444444444429</v>
      </c>
      <c r="Y113" s="321"/>
      <c r="Z113" s="455"/>
      <c r="AA113" s="455"/>
    </row>
    <row r="114" spans="1:54" ht="13.5" thickBot="1" x14ac:dyDescent="0.25">
      <c r="A114" s="253" t="s">
        <v>27</v>
      </c>
      <c r="B114" s="220">
        <f>B110-B96</f>
        <v>77</v>
      </c>
      <c r="C114" s="221">
        <f t="shared" ref="C114:K114" si="87">C110-C96</f>
        <v>129</v>
      </c>
      <c r="D114" s="221">
        <f t="shared" si="87"/>
        <v>112</v>
      </c>
      <c r="E114" s="221">
        <f t="shared" si="87"/>
        <v>139</v>
      </c>
      <c r="F114" s="221">
        <f t="shared" si="87"/>
        <v>102</v>
      </c>
      <c r="G114" s="221">
        <f t="shared" si="87"/>
        <v>117</v>
      </c>
      <c r="H114" s="221">
        <f t="shared" si="87"/>
        <v>129</v>
      </c>
      <c r="I114" s="221">
        <f t="shared" si="87"/>
        <v>95</v>
      </c>
      <c r="J114" s="221">
        <f t="shared" si="87"/>
        <v>134</v>
      </c>
      <c r="K114" s="221">
        <f t="shared" si="87"/>
        <v>122</v>
      </c>
      <c r="L114" s="221">
        <f>L110-K96</f>
        <v>114</v>
      </c>
      <c r="M114" s="221">
        <f>M110-K96</f>
        <v>122</v>
      </c>
      <c r="N114" s="226">
        <f t="shared" ref="N114" si="88">N110-K96</f>
        <v>136</v>
      </c>
      <c r="O114" s="220">
        <f t="shared" ref="O114" si="89">O110-L96</f>
        <v>13</v>
      </c>
      <c r="P114" s="221">
        <f t="shared" ref="P114" si="90">P110-M96</f>
        <v>56</v>
      </c>
      <c r="Q114" s="221">
        <f t="shared" ref="Q114" si="91">Q110-N96</f>
        <v>36</v>
      </c>
      <c r="R114" s="221">
        <f t="shared" ref="R114" si="92">R110-O96</f>
        <v>99</v>
      </c>
      <c r="S114" s="221">
        <f t="shared" ref="S114" si="93">S110-P96</f>
        <v>117</v>
      </c>
      <c r="T114" s="221">
        <f t="shared" ref="T114" si="94">T110-Q96</f>
        <v>108</v>
      </c>
      <c r="U114" s="221">
        <f t="shared" ref="U114" si="95">U110-R96</f>
        <v>122</v>
      </c>
      <c r="V114" s="221">
        <f t="shared" ref="V114" si="96">V110-S96</f>
        <v>106</v>
      </c>
      <c r="W114" s="347">
        <f t="shared" ref="W114" si="97">W110-T96</f>
        <v>111</v>
      </c>
      <c r="X114" s="287">
        <f>X110-V96</f>
        <v>103</v>
      </c>
      <c r="Y114" s="329"/>
      <c r="Z114" s="210"/>
      <c r="AA114" s="210"/>
    </row>
    <row r="115" spans="1:54" x14ac:dyDescent="0.2">
      <c r="A115" s="258" t="s">
        <v>51</v>
      </c>
      <c r="B115" s="259">
        <v>586</v>
      </c>
      <c r="C115" s="260">
        <v>478</v>
      </c>
      <c r="D115" s="260">
        <v>477</v>
      </c>
      <c r="E115" s="260">
        <v>523</v>
      </c>
      <c r="F115" s="260">
        <v>526</v>
      </c>
      <c r="G115" s="260">
        <v>527</v>
      </c>
      <c r="H115" s="260">
        <v>579</v>
      </c>
      <c r="I115" s="260">
        <v>581</v>
      </c>
      <c r="J115" s="260">
        <v>477</v>
      </c>
      <c r="K115" s="415">
        <v>474</v>
      </c>
      <c r="L115" s="415">
        <v>681</v>
      </c>
      <c r="M115" s="415">
        <v>533</v>
      </c>
      <c r="N115" s="446">
        <v>229</v>
      </c>
      <c r="O115" s="432">
        <v>252</v>
      </c>
      <c r="P115" s="415">
        <v>740</v>
      </c>
      <c r="Q115" s="415">
        <v>560</v>
      </c>
      <c r="R115" s="415">
        <v>561</v>
      </c>
      <c r="S115" s="415">
        <v>811</v>
      </c>
      <c r="T115" s="260">
        <v>784</v>
      </c>
      <c r="U115" s="260">
        <v>632</v>
      </c>
      <c r="V115" s="260">
        <v>461</v>
      </c>
      <c r="W115" s="261">
        <v>441</v>
      </c>
      <c r="X115" s="422">
        <f>SUM(B115:W115)</f>
        <v>11913</v>
      </c>
      <c r="Y115" s="455" t="s">
        <v>56</v>
      </c>
      <c r="Z115" s="263">
        <f>X101-X115</f>
        <v>5</v>
      </c>
      <c r="AA115" s="264">
        <f>Z115/X101</f>
        <v>4.1953347877160595E-4</v>
      </c>
    </row>
    <row r="116" spans="1:54" x14ac:dyDescent="0.2">
      <c r="A116" s="265" t="s">
        <v>28</v>
      </c>
      <c r="B116" s="218">
        <v>49.5</v>
      </c>
      <c r="C116" s="458">
        <v>49.5</v>
      </c>
      <c r="D116" s="458">
        <v>49.5</v>
      </c>
      <c r="E116" s="458">
        <v>48.5</v>
      </c>
      <c r="F116" s="458">
        <v>48.5</v>
      </c>
      <c r="G116" s="458">
        <v>49</v>
      </c>
      <c r="H116" s="458">
        <v>47</v>
      </c>
      <c r="I116" s="458">
        <v>48.5</v>
      </c>
      <c r="J116" s="458">
        <v>48</v>
      </c>
      <c r="K116" s="458">
        <v>48</v>
      </c>
      <c r="L116" s="458">
        <v>47</v>
      </c>
      <c r="M116" s="458">
        <v>46</v>
      </c>
      <c r="N116" s="309">
        <v>46</v>
      </c>
      <c r="O116" s="218">
        <v>53.5</v>
      </c>
      <c r="P116" s="458">
        <v>52.5</v>
      </c>
      <c r="Q116" s="458">
        <v>51</v>
      </c>
      <c r="R116" s="458">
        <v>50.5</v>
      </c>
      <c r="S116" s="458">
        <v>50</v>
      </c>
      <c r="T116" s="458">
        <v>49.5</v>
      </c>
      <c r="U116" s="458">
        <v>49</v>
      </c>
      <c r="V116" s="458">
        <v>48</v>
      </c>
      <c r="W116" s="219">
        <v>47</v>
      </c>
      <c r="X116" s="328"/>
      <c r="Y116" s="455" t="s">
        <v>57</v>
      </c>
      <c r="Z116" s="455">
        <v>46.96</v>
      </c>
      <c r="AA116" s="455"/>
    </row>
    <row r="117" spans="1:54" ht="13.5" thickBot="1" x14ac:dyDescent="0.25">
      <c r="A117" s="266" t="s">
        <v>26</v>
      </c>
      <c r="B117" s="216">
        <f>B116-B102</f>
        <v>2</v>
      </c>
      <c r="C117" s="217">
        <f t="shared" ref="C117:W117" si="98">C116-C102</f>
        <v>2</v>
      </c>
      <c r="D117" s="217">
        <f t="shared" si="98"/>
        <v>2</v>
      </c>
      <c r="E117" s="217">
        <f t="shared" si="98"/>
        <v>1.5</v>
      </c>
      <c r="F117" s="217">
        <f t="shared" si="98"/>
        <v>2</v>
      </c>
      <c r="G117" s="217">
        <f t="shared" si="98"/>
        <v>2</v>
      </c>
      <c r="H117" s="217">
        <f t="shared" si="98"/>
        <v>1.5</v>
      </c>
      <c r="I117" s="217">
        <f t="shared" si="98"/>
        <v>2</v>
      </c>
      <c r="J117" s="217">
        <f t="shared" si="98"/>
        <v>1.5</v>
      </c>
      <c r="K117" s="217">
        <f t="shared" si="98"/>
        <v>1.5</v>
      </c>
      <c r="L117" s="217">
        <f t="shared" si="98"/>
        <v>2</v>
      </c>
      <c r="M117" s="217">
        <f t="shared" si="98"/>
        <v>1.5</v>
      </c>
      <c r="N117" s="326">
        <f t="shared" si="98"/>
        <v>2</v>
      </c>
      <c r="O117" s="216">
        <f t="shared" si="98"/>
        <v>2.5</v>
      </c>
      <c r="P117" s="217">
        <f t="shared" si="98"/>
        <v>2</v>
      </c>
      <c r="Q117" s="217">
        <f t="shared" si="98"/>
        <v>2.5</v>
      </c>
      <c r="R117" s="217">
        <f t="shared" si="98"/>
        <v>2</v>
      </c>
      <c r="S117" s="217">
        <f t="shared" si="98"/>
        <v>2</v>
      </c>
      <c r="T117" s="217">
        <f t="shared" si="98"/>
        <v>2.5</v>
      </c>
      <c r="U117" s="217">
        <f t="shared" si="98"/>
        <v>2.5</v>
      </c>
      <c r="V117" s="217">
        <f t="shared" si="98"/>
        <v>2.5</v>
      </c>
      <c r="W117" s="325">
        <f t="shared" si="98"/>
        <v>2.5</v>
      </c>
      <c r="X117" s="402"/>
      <c r="Y117" s="455" t="s">
        <v>26</v>
      </c>
      <c r="Z117" s="455">
        <f>Z116-Z102</f>
        <v>1.8500000000000014</v>
      </c>
      <c r="AA117" s="455"/>
    </row>
    <row r="118" spans="1:54" x14ac:dyDescent="0.2">
      <c r="B118" s="200">
        <v>49.5</v>
      </c>
      <c r="L118" s="200">
        <v>47</v>
      </c>
      <c r="N118" s="200">
        <v>46</v>
      </c>
      <c r="R118" s="200">
        <v>50.5</v>
      </c>
      <c r="S118" s="200">
        <v>50</v>
      </c>
      <c r="W118" s="200">
        <v>47</v>
      </c>
    </row>
    <row r="119" spans="1:54" ht="13.5" thickBot="1" x14ac:dyDescent="0.25"/>
    <row r="120" spans="1:54" ht="13.5" thickBot="1" x14ac:dyDescent="0.25">
      <c r="A120" s="230" t="s">
        <v>104</v>
      </c>
      <c r="B120" s="746" t="s">
        <v>50</v>
      </c>
      <c r="C120" s="747"/>
      <c r="D120" s="747"/>
      <c r="E120" s="747"/>
      <c r="F120" s="747"/>
      <c r="G120" s="762"/>
      <c r="H120" s="762"/>
      <c r="I120" s="762"/>
      <c r="J120" s="762"/>
      <c r="K120" s="762"/>
      <c r="L120" s="747"/>
      <c r="M120" s="747"/>
      <c r="N120" s="748"/>
      <c r="O120" s="746" t="s">
        <v>53</v>
      </c>
      <c r="P120" s="747"/>
      <c r="Q120" s="747"/>
      <c r="R120" s="747"/>
      <c r="S120" s="747"/>
      <c r="T120" s="747"/>
      <c r="U120" s="747"/>
      <c r="V120" s="747"/>
      <c r="W120" s="748"/>
      <c r="X120" s="327" t="s">
        <v>55</v>
      </c>
      <c r="Y120" s="461"/>
      <c r="Z120" s="461"/>
      <c r="AA120" s="461"/>
      <c r="AB120" s="765" t="s">
        <v>114</v>
      </c>
      <c r="AC120" s="766"/>
      <c r="AD120" s="766"/>
      <c r="AE120" s="767"/>
      <c r="AH120" s="765" t="s">
        <v>123</v>
      </c>
      <c r="AI120" s="766"/>
      <c r="AJ120" s="766"/>
      <c r="AK120" s="767"/>
      <c r="AM120" s="765" t="s">
        <v>124</v>
      </c>
      <c r="AN120" s="766"/>
      <c r="AO120" s="766"/>
      <c r="AP120" s="767"/>
    </row>
    <row r="121" spans="1:54" x14ac:dyDescent="0.2">
      <c r="A121" s="231" t="s">
        <v>54</v>
      </c>
      <c r="B121" s="578">
        <v>1</v>
      </c>
      <c r="C121" s="579">
        <v>2</v>
      </c>
      <c r="D121" s="579">
        <v>3</v>
      </c>
      <c r="E121" s="579">
        <v>4</v>
      </c>
      <c r="F121" s="580">
        <v>5</v>
      </c>
      <c r="G121" s="569">
        <v>6</v>
      </c>
      <c r="H121" s="473">
        <v>7</v>
      </c>
      <c r="I121" s="473">
        <v>8</v>
      </c>
      <c r="J121" s="473">
        <v>9</v>
      </c>
      <c r="K121" s="673">
        <v>10</v>
      </c>
      <c r="L121" s="679">
        <v>11</v>
      </c>
      <c r="M121" s="680">
        <v>12</v>
      </c>
      <c r="N121" s="681">
        <v>13</v>
      </c>
      <c r="O121" s="676">
        <v>1</v>
      </c>
      <c r="P121" s="646">
        <v>2</v>
      </c>
      <c r="Q121" s="646">
        <v>3</v>
      </c>
      <c r="R121" s="647">
        <v>4</v>
      </c>
      <c r="S121" s="645">
        <v>5</v>
      </c>
      <c r="T121" s="629">
        <v>6</v>
      </c>
      <c r="U121" s="629">
        <v>7</v>
      </c>
      <c r="V121" s="701">
        <v>8</v>
      </c>
      <c r="W121" s="704">
        <v>9</v>
      </c>
      <c r="X121" s="328">
        <v>889</v>
      </c>
      <c r="Y121" s="438" t="s">
        <v>110</v>
      </c>
      <c r="Z121" s="461"/>
      <c r="AA121" s="461"/>
      <c r="AB121" s="768" t="s">
        <v>121</v>
      </c>
      <c r="AC121" s="769"/>
      <c r="AD121" s="769"/>
      <c r="AE121" s="770"/>
      <c r="AH121" s="768" t="s">
        <v>115</v>
      </c>
      <c r="AI121" s="769"/>
      <c r="AJ121" s="769"/>
      <c r="AK121" s="770"/>
      <c r="AM121" s="768" t="s">
        <v>67</v>
      </c>
      <c r="AN121" s="769"/>
      <c r="AO121" s="769"/>
      <c r="AP121" s="770"/>
      <c r="AU121" s="498"/>
      <c r="AV121" s="498"/>
      <c r="AW121" s="498"/>
      <c r="AX121" s="498"/>
      <c r="AY121" s="498"/>
      <c r="AZ121" s="498"/>
      <c r="BA121" s="498"/>
      <c r="BB121" s="498"/>
    </row>
    <row r="122" spans="1:54" ht="13.5" thickBot="1" x14ac:dyDescent="0.25">
      <c r="A122" s="231" t="s">
        <v>2</v>
      </c>
      <c r="B122" s="594">
        <v>1</v>
      </c>
      <c r="C122" s="306">
        <v>2</v>
      </c>
      <c r="D122" s="306">
        <v>2</v>
      </c>
      <c r="E122" s="233">
        <v>3</v>
      </c>
      <c r="F122" s="595">
        <v>3</v>
      </c>
      <c r="G122" s="615">
        <v>3</v>
      </c>
      <c r="H122" s="335">
        <v>4</v>
      </c>
      <c r="I122" s="335">
        <v>4</v>
      </c>
      <c r="J122" s="336">
        <v>5</v>
      </c>
      <c r="K122" s="674">
        <v>5</v>
      </c>
      <c r="L122" s="682">
        <v>6</v>
      </c>
      <c r="M122" s="336">
        <v>7</v>
      </c>
      <c r="N122" s="683">
        <v>8</v>
      </c>
      <c r="O122" s="677">
        <v>1</v>
      </c>
      <c r="P122" s="333">
        <v>2</v>
      </c>
      <c r="Q122" s="334">
        <v>3</v>
      </c>
      <c r="R122" s="648">
        <v>3</v>
      </c>
      <c r="S122" s="591">
        <v>4</v>
      </c>
      <c r="T122" s="336">
        <v>5</v>
      </c>
      <c r="U122" s="337">
        <v>6</v>
      </c>
      <c r="V122" s="702">
        <v>7</v>
      </c>
      <c r="W122" s="705">
        <v>8</v>
      </c>
      <c r="X122" s="339" t="s">
        <v>0</v>
      </c>
      <c r="Y122" s="461"/>
      <c r="Z122" s="461"/>
      <c r="AA122" s="461"/>
      <c r="AB122" s="374" t="s">
        <v>54</v>
      </c>
      <c r="AC122" s="373" t="s">
        <v>68</v>
      </c>
      <c r="AD122" s="373" t="s">
        <v>59</v>
      </c>
      <c r="AE122" s="375" t="s">
        <v>51</v>
      </c>
      <c r="AH122" s="374" t="s">
        <v>54</v>
      </c>
      <c r="AI122" s="373" t="s">
        <v>68</v>
      </c>
      <c r="AJ122" s="373" t="s">
        <v>59</v>
      </c>
      <c r="AK122" s="375" t="s">
        <v>51</v>
      </c>
      <c r="AM122" s="374" t="s">
        <v>54</v>
      </c>
      <c r="AN122" s="373" t="s">
        <v>68</v>
      </c>
      <c r="AO122" s="373" t="s">
        <v>59</v>
      </c>
      <c r="AP122" s="375" t="s">
        <v>51</v>
      </c>
      <c r="AR122" s="498"/>
    </row>
    <row r="123" spans="1:54" x14ac:dyDescent="0.2">
      <c r="A123" s="234" t="s">
        <v>3</v>
      </c>
      <c r="B123" s="596">
        <v>990</v>
      </c>
      <c r="C123" s="236">
        <v>990</v>
      </c>
      <c r="D123" s="236">
        <v>990</v>
      </c>
      <c r="E123" s="236">
        <v>990</v>
      </c>
      <c r="F123" s="597">
        <v>990</v>
      </c>
      <c r="G123" s="592">
        <v>990</v>
      </c>
      <c r="H123" s="236">
        <v>990</v>
      </c>
      <c r="I123" s="236">
        <v>990</v>
      </c>
      <c r="J123" s="236">
        <v>990</v>
      </c>
      <c r="K123" s="675">
        <v>990</v>
      </c>
      <c r="L123" s="684">
        <v>990</v>
      </c>
      <c r="M123" s="487">
        <v>990</v>
      </c>
      <c r="N123" s="685">
        <v>990</v>
      </c>
      <c r="O123" s="513">
        <v>990</v>
      </c>
      <c r="P123" s="345">
        <v>990</v>
      </c>
      <c r="Q123" s="345">
        <v>990</v>
      </c>
      <c r="R123" s="635">
        <v>990</v>
      </c>
      <c r="S123" s="513">
        <v>990</v>
      </c>
      <c r="T123" s="345">
        <v>990</v>
      </c>
      <c r="U123" s="345">
        <v>990</v>
      </c>
      <c r="V123" s="346">
        <v>990</v>
      </c>
      <c r="W123" s="706">
        <v>990</v>
      </c>
      <c r="X123" s="420">
        <v>990</v>
      </c>
      <c r="Y123" s="331"/>
      <c r="Z123" s="313"/>
      <c r="AA123" s="313"/>
      <c r="AB123" s="483">
        <v>1</v>
      </c>
      <c r="AC123" s="484">
        <v>5</v>
      </c>
      <c r="AD123" s="484">
        <v>1150</v>
      </c>
      <c r="AE123" s="485">
        <v>323</v>
      </c>
      <c r="AF123" s="494">
        <v>49.5</v>
      </c>
      <c r="AH123" s="483">
        <v>1</v>
      </c>
      <c r="AI123" s="484">
        <v>1</v>
      </c>
      <c r="AJ123" s="484">
        <v>960</v>
      </c>
      <c r="AK123" s="485">
        <v>539</v>
      </c>
      <c r="AL123" s="200">
        <v>50.5</v>
      </c>
      <c r="AM123" s="502">
        <v>1</v>
      </c>
      <c r="AN123" s="503">
        <v>4</v>
      </c>
      <c r="AO123" s="503">
        <v>1110</v>
      </c>
      <c r="AP123" s="504">
        <v>367</v>
      </c>
      <c r="AQ123" s="200">
        <v>52</v>
      </c>
      <c r="AR123" s="498"/>
    </row>
    <row r="124" spans="1:54" ht="12.75" customHeight="1" x14ac:dyDescent="0.2">
      <c r="A124" s="238" t="s">
        <v>6</v>
      </c>
      <c r="B124" s="598">
        <v>968</v>
      </c>
      <c r="C124" s="240">
        <v>997</v>
      </c>
      <c r="D124" s="240">
        <v>974</v>
      </c>
      <c r="E124" s="240">
        <v>991</v>
      </c>
      <c r="F124" s="599">
        <v>992</v>
      </c>
      <c r="G124" s="514">
        <v>964</v>
      </c>
      <c r="H124" s="240">
        <v>1024</v>
      </c>
      <c r="I124" s="240">
        <v>990</v>
      </c>
      <c r="J124" s="240">
        <v>1005</v>
      </c>
      <c r="K124" s="280">
        <v>1016</v>
      </c>
      <c r="L124" s="686">
        <v>995</v>
      </c>
      <c r="M124" s="488">
        <v>1005</v>
      </c>
      <c r="N124" s="687">
        <v>1044</v>
      </c>
      <c r="O124" s="514">
        <v>972</v>
      </c>
      <c r="P124" s="240">
        <v>982</v>
      </c>
      <c r="Q124" s="240">
        <v>989</v>
      </c>
      <c r="R124" s="636">
        <v>980</v>
      </c>
      <c r="S124" s="514">
        <v>1005</v>
      </c>
      <c r="T124" s="240">
        <v>972</v>
      </c>
      <c r="U124" s="240">
        <v>997</v>
      </c>
      <c r="V124" s="280">
        <v>993</v>
      </c>
      <c r="W124" s="707">
        <v>998</v>
      </c>
      <c r="X124" s="406">
        <v>992</v>
      </c>
      <c r="Y124" s="743" t="s">
        <v>136</v>
      </c>
      <c r="Z124" s="744"/>
      <c r="AA124" s="745"/>
      <c r="AB124" s="377">
        <v>2</v>
      </c>
      <c r="AC124" s="469">
        <v>4</v>
      </c>
      <c r="AD124" s="469" t="s">
        <v>116</v>
      </c>
      <c r="AE124" s="470">
        <v>605</v>
      </c>
      <c r="AF124" s="494">
        <v>49.5</v>
      </c>
      <c r="AH124" s="377">
        <v>2</v>
      </c>
      <c r="AI124" s="469">
        <v>2</v>
      </c>
      <c r="AJ124" s="469" t="s">
        <v>122</v>
      </c>
      <c r="AK124" s="470">
        <v>941</v>
      </c>
      <c r="AL124" s="200">
        <v>49</v>
      </c>
      <c r="AM124" s="385">
        <v>2</v>
      </c>
      <c r="AN124" s="505">
        <v>3</v>
      </c>
      <c r="AO124" s="505" t="s">
        <v>125</v>
      </c>
      <c r="AP124" s="506">
        <v>606</v>
      </c>
      <c r="AQ124" s="200">
        <v>52.5</v>
      </c>
      <c r="AR124" s="498"/>
    </row>
    <row r="125" spans="1:54" x14ac:dyDescent="0.2">
      <c r="A125" s="231" t="s">
        <v>7</v>
      </c>
      <c r="B125" s="600">
        <v>50</v>
      </c>
      <c r="C125" s="368">
        <v>72.2</v>
      </c>
      <c r="D125" s="368">
        <v>72.2</v>
      </c>
      <c r="E125" s="368">
        <v>82.1</v>
      </c>
      <c r="F125" s="601">
        <v>89.7</v>
      </c>
      <c r="G125" s="515">
        <v>89.7</v>
      </c>
      <c r="H125" s="368">
        <v>81.8</v>
      </c>
      <c r="I125" s="368">
        <v>66.7</v>
      </c>
      <c r="J125" s="368">
        <v>63.9</v>
      </c>
      <c r="K125" s="369">
        <v>86.1</v>
      </c>
      <c r="L125" s="686">
        <v>74.5</v>
      </c>
      <c r="M125" s="488">
        <v>70.7</v>
      </c>
      <c r="N125" s="687">
        <v>70.599999999999994</v>
      </c>
      <c r="O125" s="515">
        <v>57.9</v>
      </c>
      <c r="P125" s="368">
        <v>67.900000000000006</v>
      </c>
      <c r="Q125" s="368">
        <v>71.400000000000006</v>
      </c>
      <c r="R125" s="637">
        <v>73.8</v>
      </c>
      <c r="S125" s="515">
        <v>72.099999999999994</v>
      </c>
      <c r="T125" s="368">
        <v>86.4</v>
      </c>
      <c r="U125" s="368">
        <v>87.2</v>
      </c>
      <c r="V125" s="369">
        <v>83.3</v>
      </c>
      <c r="W125" s="707">
        <v>72.7</v>
      </c>
      <c r="X125" s="421">
        <v>75.099999999999994</v>
      </c>
      <c r="Y125" s="743"/>
      <c r="Z125" s="744"/>
      <c r="AA125" s="745"/>
      <c r="AB125" s="377">
        <v>3</v>
      </c>
      <c r="AC125" s="469">
        <v>3</v>
      </c>
      <c r="AD125" s="469" t="s">
        <v>107</v>
      </c>
      <c r="AE125" s="470">
        <v>755</v>
      </c>
      <c r="AF125" s="494">
        <v>50</v>
      </c>
      <c r="AH125" s="377">
        <v>3</v>
      </c>
      <c r="AI125" s="469">
        <v>3</v>
      </c>
      <c r="AJ125" s="469">
        <v>1120</v>
      </c>
      <c r="AK125" s="470">
        <v>392</v>
      </c>
      <c r="AL125" s="200">
        <v>47.5</v>
      </c>
      <c r="AM125" s="385">
        <v>3</v>
      </c>
      <c r="AN125" s="505">
        <v>2</v>
      </c>
      <c r="AO125" s="505" t="s">
        <v>126</v>
      </c>
      <c r="AP125" s="506">
        <v>614</v>
      </c>
      <c r="AQ125" s="200">
        <v>53</v>
      </c>
      <c r="AR125" s="498"/>
    </row>
    <row r="126" spans="1:54" x14ac:dyDescent="0.2">
      <c r="A126" s="231" t="s">
        <v>8</v>
      </c>
      <c r="B126" s="602">
        <v>0.128</v>
      </c>
      <c r="C126" s="247">
        <v>8.6999999999999994E-2</v>
      </c>
      <c r="D126" s="247">
        <v>0.09</v>
      </c>
      <c r="E126" s="247">
        <v>7.9000000000000001E-2</v>
      </c>
      <c r="F126" s="603">
        <v>7.8E-2</v>
      </c>
      <c r="G126" s="516">
        <v>7.0000000000000007E-2</v>
      </c>
      <c r="H126" s="247">
        <v>8.2000000000000003E-2</v>
      </c>
      <c r="I126" s="247">
        <v>9.2999999999999999E-2</v>
      </c>
      <c r="J126" s="247">
        <v>9.6000000000000002E-2</v>
      </c>
      <c r="K126" s="283">
        <v>6.9000000000000006E-2</v>
      </c>
      <c r="L126" s="688">
        <v>0.08</v>
      </c>
      <c r="M126" s="489">
        <v>9.9000000000000005E-2</v>
      </c>
      <c r="N126" s="689">
        <v>0.10100000000000001</v>
      </c>
      <c r="O126" s="516">
        <v>0.10100000000000001</v>
      </c>
      <c r="P126" s="247">
        <v>8.4000000000000005E-2</v>
      </c>
      <c r="Q126" s="247">
        <v>8.5000000000000006E-2</v>
      </c>
      <c r="R126" s="638">
        <v>9.2999999999999999E-2</v>
      </c>
      <c r="S126" s="516">
        <v>9.0999999999999998E-2</v>
      </c>
      <c r="T126" s="247">
        <v>6.8000000000000005E-2</v>
      </c>
      <c r="U126" s="247">
        <v>6.9000000000000006E-2</v>
      </c>
      <c r="V126" s="283">
        <v>7.5999999999999998E-2</v>
      </c>
      <c r="W126" s="708">
        <v>8.1000000000000003E-2</v>
      </c>
      <c r="X126" s="408">
        <v>8.6999999999999994E-2</v>
      </c>
      <c r="Y126" s="743"/>
      <c r="Z126" s="744"/>
      <c r="AA126" s="745"/>
      <c r="AB126" s="377">
        <v>4</v>
      </c>
      <c r="AC126" s="469">
        <v>2</v>
      </c>
      <c r="AD126" s="469" t="s">
        <v>117</v>
      </c>
      <c r="AE126" s="470">
        <v>560</v>
      </c>
      <c r="AF126" s="494">
        <v>50</v>
      </c>
      <c r="AM126" s="385">
        <v>4</v>
      </c>
      <c r="AN126" s="505">
        <v>1</v>
      </c>
      <c r="AO126" s="505">
        <v>930</v>
      </c>
      <c r="AP126" s="506">
        <v>532</v>
      </c>
      <c r="AQ126" s="200">
        <v>55</v>
      </c>
      <c r="AR126" s="498"/>
    </row>
    <row r="127" spans="1:54" x14ac:dyDescent="0.2">
      <c r="A127" s="238" t="s">
        <v>1</v>
      </c>
      <c r="B127" s="604">
        <f>B124/B123*100-100</f>
        <v>-2.2222222222222285</v>
      </c>
      <c r="C127" s="251">
        <f t="shared" ref="C127:E127" si="99">C124/C123*100-100</f>
        <v>0.70707070707069875</v>
      </c>
      <c r="D127" s="251">
        <f t="shared" si="99"/>
        <v>-1.6161616161616195</v>
      </c>
      <c r="E127" s="251">
        <f t="shared" si="99"/>
        <v>0.10101010101008967</v>
      </c>
      <c r="F127" s="605">
        <f>F124/F123*100-100</f>
        <v>0.20202020202020776</v>
      </c>
      <c r="G127" s="517">
        <f t="shared" ref="G127:N127" si="100">G124/G123*100-100</f>
        <v>-2.6262626262626156</v>
      </c>
      <c r="H127" s="251">
        <f t="shared" si="100"/>
        <v>3.4343434343434325</v>
      </c>
      <c r="I127" s="251">
        <f t="shared" si="100"/>
        <v>0</v>
      </c>
      <c r="J127" s="251">
        <f t="shared" si="100"/>
        <v>1.5151515151515156</v>
      </c>
      <c r="K127" s="307">
        <f t="shared" si="100"/>
        <v>2.6262626262626156</v>
      </c>
      <c r="L127" s="690">
        <f t="shared" si="100"/>
        <v>0.50505050505049098</v>
      </c>
      <c r="M127" s="490">
        <f t="shared" si="100"/>
        <v>1.5151515151515156</v>
      </c>
      <c r="N127" s="691">
        <f t="shared" si="100"/>
        <v>5.454545454545439</v>
      </c>
      <c r="O127" s="517">
        <f>O124/O123*100-100</f>
        <v>-1.818181818181813</v>
      </c>
      <c r="P127" s="251">
        <f t="shared" ref="P127:W127" si="101">P124/P123*100-100</f>
        <v>-0.80808080808081684</v>
      </c>
      <c r="Q127" s="251">
        <f t="shared" si="101"/>
        <v>-0.10101010101010388</v>
      </c>
      <c r="R127" s="639">
        <f t="shared" si="101"/>
        <v>-1.0101010101010104</v>
      </c>
      <c r="S127" s="517">
        <f t="shared" si="101"/>
        <v>1.5151515151515156</v>
      </c>
      <c r="T127" s="251">
        <f t="shared" si="101"/>
        <v>-1.818181818181813</v>
      </c>
      <c r="U127" s="251">
        <f t="shared" si="101"/>
        <v>0.70707070707069875</v>
      </c>
      <c r="V127" s="307">
        <f t="shared" si="101"/>
        <v>0.30303030303029743</v>
      </c>
      <c r="W127" s="709">
        <f t="shared" si="101"/>
        <v>0.80808080808081684</v>
      </c>
      <c r="X127" s="400">
        <f>X124/X123*100-100</f>
        <v>0.20202020202020776</v>
      </c>
      <c r="Y127" s="743"/>
      <c r="Z127" s="744"/>
      <c r="AA127" s="745"/>
      <c r="AB127" s="377">
        <v>5</v>
      </c>
      <c r="AC127" s="469">
        <v>1</v>
      </c>
      <c r="AD127" s="469">
        <v>930</v>
      </c>
      <c r="AE127" s="470">
        <v>412</v>
      </c>
      <c r="AF127" s="494">
        <v>51.5</v>
      </c>
      <c r="AM127" s="385">
        <v>5</v>
      </c>
      <c r="AN127" s="505">
        <v>1</v>
      </c>
      <c r="AO127" s="505">
        <v>930</v>
      </c>
      <c r="AP127" s="506">
        <v>416</v>
      </c>
      <c r="AQ127" s="200">
        <v>53</v>
      </c>
      <c r="AR127" s="498"/>
    </row>
    <row r="128" spans="1:54" ht="13.5" thickBot="1" x14ac:dyDescent="0.25">
      <c r="A128" s="253" t="s">
        <v>27</v>
      </c>
      <c r="B128" s="606">
        <f>B124-B110</f>
        <v>57</v>
      </c>
      <c r="C128" s="221">
        <f t="shared" ref="C128:K128" si="102">C124-C110</f>
        <v>74</v>
      </c>
      <c r="D128" s="221">
        <f t="shared" si="102"/>
        <v>46</v>
      </c>
      <c r="E128" s="221">
        <f t="shared" si="102"/>
        <v>44</v>
      </c>
      <c r="F128" s="607">
        <f t="shared" si="102"/>
        <v>66</v>
      </c>
      <c r="G128" s="593">
        <f t="shared" si="102"/>
        <v>29</v>
      </c>
      <c r="H128" s="221">
        <f t="shared" si="102"/>
        <v>46</v>
      </c>
      <c r="I128" s="221">
        <f t="shared" si="102"/>
        <v>73</v>
      </c>
      <c r="J128" s="221">
        <f t="shared" si="102"/>
        <v>44</v>
      </c>
      <c r="K128" s="347">
        <f t="shared" si="102"/>
        <v>67</v>
      </c>
      <c r="L128" s="692">
        <f>L124-K110</f>
        <v>46</v>
      </c>
      <c r="M128" s="491">
        <f>M124-K110</f>
        <v>56</v>
      </c>
      <c r="N128" s="693">
        <f t="shared" ref="N128" si="103">N124-K110</f>
        <v>95</v>
      </c>
      <c r="O128" s="593">
        <f t="shared" ref="O128" si="104">O124-L110</f>
        <v>31</v>
      </c>
      <c r="P128" s="221">
        <f t="shared" ref="P128" si="105">P124-M110</f>
        <v>33</v>
      </c>
      <c r="Q128" s="221">
        <f t="shared" ref="Q128" si="106">Q124-N110</f>
        <v>26</v>
      </c>
      <c r="R128" s="649">
        <f t="shared" ref="R128" si="107">R124-O110</f>
        <v>113</v>
      </c>
      <c r="S128" s="593">
        <f t="shared" ref="S128" si="108">S124-P110</f>
        <v>114</v>
      </c>
      <c r="T128" s="221">
        <f t="shared" ref="T128" si="109">T124-Q110</f>
        <v>83</v>
      </c>
      <c r="U128" s="221">
        <f t="shared" ref="U128" si="110">U124-R110</f>
        <v>97</v>
      </c>
      <c r="V128" s="347">
        <f t="shared" ref="V128" si="111">V124-S110</f>
        <v>83</v>
      </c>
      <c r="W128" s="710">
        <f t="shared" ref="W128" si="112">W124-T110</f>
        <v>109</v>
      </c>
      <c r="X128" s="401">
        <f>X124-V110</f>
        <v>77</v>
      </c>
      <c r="Y128" s="743"/>
      <c r="Z128" s="744"/>
      <c r="AA128" s="745"/>
      <c r="AB128" s="477">
        <v>6</v>
      </c>
      <c r="AC128" s="478">
        <v>1</v>
      </c>
      <c r="AD128" s="478">
        <v>880</v>
      </c>
      <c r="AE128" s="479">
        <v>286</v>
      </c>
      <c r="AF128" s="494">
        <v>52</v>
      </c>
      <c r="AM128" s="495">
        <v>6</v>
      </c>
      <c r="AN128" s="496">
        <v>2</v>
      </c>
      <c r="AO128" s="496" t="s">
        <v>127</v>
      </c>
      <c r="AP128" s="497">
        <v>804</v>
      </c>
      <c r="AQ128" s="200">
        <v>52.5</v>
      </c>
      <c r="AR128" s="498"/>
    </row>
    <row r="129" spans="1:44" x14ac:dyDescent="0.2">
      <c r="A129" s="258" t="s">
        <v>51</v>
      </c>
      <c r="B129" s="608">
        <v>584</v>
      </c>
      <c r="C129" s="260">
        <v>478</v>
      </c>
      <c r="D129" s="260">
        <v>476</v>
      </c>
      <c r="E129" s="260">
        <v>521</v>
      </c>
      <c r="F129" s="609">
        <v>525</v>
      </c>
      <c r="G129" s="570">
        <v>526</v>
      </c>
      <c r="H129" s="260">
        <v>578</v>
      </c>
      <c r="I129" s="260">
        <v>581</v>
      </c>
      <c r="J129" s="260">
        <v>477</v>
      </c>
      <c r="K129" s="446">
        <v>473</v>
      </c>
      <c r="L129" s="694">
        <v>681</v>
      </c>
      <c r="M129" s="492">
        <v>533</v>
      </c>
      <c r="N129" s="695">
        <v>228</v>
      </c>
      <c r="O129" s="518">
        <v>252</v>
      </c>
      <c r="P129" s="415">
        <v>740</v>
      </c>
      <c r="Q129" s="415">
        <v>559</v>
      </c>
      <c r="R129" s="641">
        <v>561</v>
      </c>
      <c r="S129" s="518">
        <v>811</v>
      </c>
      <c r="T129" s="260">
        <v>782</v>
      </c>
      <c r="U129" s="260">
        <v>632</v>
      </c>
      <c r="V129" s="558">
        <v>461</v>
      </c>
      <c r="W129" s="711">
        <v>441</v>
      </c>
      <c r="X129" s="422">
        <f>SUM(B129:W129)</f>
        <v>11900</v>
      </c>
      <c r="Y129" s="461" t="s">
        <v>56</v>
      </c>
      <c r="Z129" s="263">
        <f>X115-X129</f>
        <v>13</v>
      </c>
      <c r="AA129" s="264">
        <f>Z129/X115</f>
        <v>1.0912448585578779E-3</v>
      </c>
      <c r="AB129" s="477">
        <v>7</v>
      </c>
      <c r="AC129" s="478">
        <v>2</v>
      </c>
      <c r="AD129" s="478" t="s">
        <v>118</v>
      </c>
      <c r="AE129" s="479">
        <v>697</v>
      </c>
      <c r="AF129" s="494">
        <v>51.5</v>
      </c>
      <c r="AM129" s="495">
        <v>7</v>
      </c>
      <c r="AN129" s="496">
        <v>3</v>
      </c>
      <c r="AO129" s="496" t="s">
        <v>128</v>
      </c>
      <c r="AP129" s="497">
        <v>932</v>
      </c>
      <c r="AQ129" s="200">
        <v>53.5</v>
      </c>
      <c r="AR129" s="498"/>
    </row>
    <row r="130" spans="1:44" ht="13.5" thickBot="1" x14ac:dyDescent="0.25">
      <c r="A130" s="265" t="s">
        <v>28</v>
      </c>
      <c r="B130" s="610">
        <v>52</v>
      </c>
      <c r="C130" s="568">
        <v>52</v>
      </c>
      <c r="D130" s="568">
        <v>52</v>
      </c>
      <c r="E130" s="568">
        <v>51</v>
      </c>
      <c r="F130" s="611">
        <v>51</v>
      </c>
      <c r="G130" s="519">
        <v>51.5</v>
      </c>
      <c r="H130" s="464">
        <v>49</v>
      </c>
      <c r="I130" s="464">
        <v>50.5</v>
      </c>
      <c r="J130" s="464">
        <v>50</v>
      </c>
      <c r="K130" s="309">
        <v>50</v>
      </c>
      <c r="L130" s="696">
        <v>49.5</v>
      </c>
      <c r="M130" s="493">
        <v>48</v>
      </c>
      <c r="N130" s="697">
        <v>47.5</v>
      </c>
      <c r="O130" s="519">
        <v>55.5</v>
      </c>
      <c r="P130" s="568">
        <v>54.5</v>
      </c>
      <c r="Q130" s="568">
        <v>53</v>
      </c>
      <c r="R130" s="642">
        <v>53</v>
      </c>
      <c r="S130" s="519">
        <v>52</v>
      </c>
      <c r="T130" s="568">
        <v>52</v>
      </c>
      <c r="U130" s="568">
        <v>51.5</v>
      </c>
      <c r="V130" s="309">
        <v>50.5</v>
      </c>
      <c r="W130" s="712">
        <v>49.5</v>
      </c>
      <c r="X130" s="328"/>
      <c r="Y130" s="461" t="s">
        <v>57</v>
      </c>
      <c r="Z130" s="461">
        <v>49.05</v>
      </c>
      <c r="AA130" s="461"/>
      <c r="AB130" s="477">
        <v>8</v>
      </c>
      <c r="AC130" s="478">
        <v>3</v>
      </c>
      <c r="AD130" s="478" t="s">
        <v>119</v>
      </c>
      <c r="AE130" s="479">
        <v>821</v>
      </c>
      <c r="AF130" s="494">
        <v>51</v>
      </c>
      <c r="AM130" s="216">
        <v>8</v>
      </c>
      <c r="AN130" s="217">
        <v>4</v>
      </c>
      <c r="AO130" s="217">
        <v>1090</v>
      </c>
      <c r="AP130" s="325">
        <v>525</v>
      </c>
      <c r="AQ130" s="200">
        <v>53.5</v>
      </c>
    </row>
    <row r="131" spans="1:44" ht="13.5" thickBot="1" x14ac:dyDescent="0.25">
      <c r="A131" s="266" t="s">
        <v>26</v>
      </c>
      <c r="B131" s="612">
        <f>B130-B116</f>
        <v>2.5</v>
      </c>
      <c r="C131" s="613">
        <f t="shared" ref="C131:W131" si="113">C130-C116</f>
        <v>2.5</v>
      </c>
      <c r="D131" s="613">
        <f t="shared" si="113"/>
        <v>2.5</v>
      </c>
      <c r="E131" s="613">
        <f t="shared" si="113"/>
        <v>2.5</v>
      </c>
      <c r="F131" s="614">
        <f t="shared" si="113"/>
        <v>2.5</v>
      </c>
      <c r="G131" s="520">
        <f t="shared" si="113"/>
        <v>2.5</v>
      </c>
      <c r="H131" s="217">
        <f t="shared" si="113"/>
        <v>2</v>
      </c>
      <c r="I131" s="217">
        <f t="shared" si="113"/>
        <v>2</v>
      </c>
      <c r="J131" s="217">
        <f t="shared" si="113"/>
        <v>2</v>
      </c>
      <c r="K131" s="326">
        <f t="shared" si="113"/>
        <v>2</v>
      </c>
      <c r="L131" s="698">
        <f t="shared" si="113"/>
        <v>2.5</v>
      </c>
      <c r="M131" s="699">
        <f t="shared" si="113"/>
        <v>2</v>
      </c>
      <c r="N131" s="700">
        <f t="shared" si="113"/>
        <v>1.5</v>
      </c>
      <c r="O131" s="678">
        <f t="shared" si="113"/>
        <v>2</v>
      </c>
      <c r="P131" s="643">
        <f t="shared" si="113"/>
        <v>2</v>
      </c>
      <c r="Q131" s="643">
        <f t="shared" si="113"/>
        <v>2</v>
      </c>
      <c r="R131" s="644">
        <f t="shared" si="113"/>
        <v>2.5</v>
      </c>
      <c r="S131" s="631">
        <f t="shared" si="113"/>
        <v>2</v>
      </c>
      <c r="T131" s="627">
        <f t="shared" si="113"/>
        <v>2.5</v>
      </c>
      <c r="U131" s="627">
        <f t="shared" si="113"/>
        <v>2.5</v>
      </c>
      <c r="V131" s="703">
        <f t="shared" si="113"/>
        <v>2.5</v>
      </c>
      <c r="W131" s="713">
        <f t="shared" si="113"/>
        <v>2.5</v>
      </c>
      <c r="X131" s="402"/>
      <c r="Y131" s="461" t="s">
        <v>26</v>
      </c>
      <c r="Z131" s="461">
        <f>Z130-Z116</f>
        <v>2.0899999999999963</v>
      </c>
      <c r="AA131" s="461"/>
      <c r="AB131" s="486">
        <v>9</v>
      </c>
      <c r="AC131" s="478">
        <v>4</v>
      </c>
      <c r="AD131" s="478" t="s">
        <v>120</v>
      </c>
      <c r="AE131" s="479">
        <v>534</v>
      </c>
      <c r="AF131" s="494">
        <v>51</v>
      </c>
      <c r="AM131" s="501"/>
      <c r="AN131" s="499"/>
      <c r="AO131" s="499"/>
      <c r="AP131" s="499"/>
    </row>
    <row r="132" spans="1:44" ht="13.5" thickBot="1" x14ac:dyDescent="0.25">
      <c r="F132" s="200">
        <v>51</v>
      </c>
      <c r="O132" s="200">
        <v>55.5</v>
      </c>
      <c r="P132" s="200">
        <v>54.5</v>
      </c>
      <c r="Q132" s="200">
        <v>53</v>
      </c>
      <c r="U132" s="319">
        <v>51.5</v>
      </c>
      <c r="AB132" s="216">
        <v>10</v>
      </c>
      <c r="AC132" s="217">
        <v>5</v>
      </c>
      <c r="AD132" s="217">
        <v>1150</v>
      </c>
      <c r="AE132" s="325">
        <v>239</v>
      </c>
      <c r="AF132" s="494">
        <v>50.5</v>
      </c>
      <c r="AM132" s="499"/>
      <c r="AN132" s="499"/>
      <c r="AO132" s="499"/>
      <c r="AP132" s="499"/>
    </row>
    <row r="133" spans="1:44" s="540" customFormat="1" x14ac:dyDescent="0.2">
      <c r="AB133" s="541"/>
      <c r="AC133" s="541"/>
      <c r="AD133" s="541"/>
      <c r="AE133" s="541"/>
      <c r="AF133" s="541"/>
      <c r="AM133" s="541"/>
      <c r="AN133" s="541"/>
      <c r="AO133" s="541"/>
      <c r="AP133" s="541"/>
    </row>
    <row r="134" spans="1:44" ht="13.5" thickBot="1" x14ac:dyDescent="0.25">
      <c r="A134" s="523"/>
      <c r="B134" s="545">
        <v>49.5</v>
      </c>
      <c r="C134" s="545">
        <v>49.5</v>
      </c>
      <c r="D134" s="545">
        <v>50</v>
      </c>
      <c r="E134" s="545">
        <v>50</v>
      </c>
      <c r="F134" s="545">
        <v>51.5</v>
      </c>
      <c r="G134" s="545">
        <v>52</v>
      </c>
      <c r="H134" s="545">
        <v>51.5</v>
      </c>
      <c r="I134" s="545">
        <v>51</v>
      </c>
      <c r="J134" s="545">
        <v>51</v>
      </c>
      <c r="K134" s="545">
        <v>50.5</v>
      </c>
      <c r="L134" s="524">
        <v>50.5</v>
      </c>
      <c r="M134" s="524">
        <v>49</v>
      </c>
      <c r="N134" s="524">
        <v>47.5</v>
      </c>
      <c r="O134" s="524">
        <v>52</v>
      </c>
      <c r="P134" s="524">
        <v>52.5</v>
      </c>
      <c r="Q134" s="524">
        <v>53</v>
      </c>
      <c r="R134" s="524">
        <v>55</v>
      </c>
      <c r="S134" s="524">
        <v>53</v>
      </c>
      <c r="T134" s="524">
        <v>52.5</v>
      </c>
      <c r="U134" s="564">
        <v>53.5</v>
      </c>
      <c r="V134" s="564">
        <v>53.5</v>
      </c>
      <c r="X134" s="565" t="s">
        <v>141</v>
      </c>
    </row>
    <row r="135" spans="1:44" ht="13.5" thickBot="1" x14ac:dyDescent="0.25">
      <c r="A135" s="230" t="s">
        <v>129</v>
      </c>
      <c r="B135" s="746" t="s">
        <v>130</v>
      </c>
      <c r="C135" s="747"/>
      <c r="D135" s="747"/>
      <c r="E135" s="747"/>
      <c r="F135" s="747"/>
      <c r="G135" s="747"/>
      <c r="H135" s="747"/>
      <c r="I135" s="747"/>
      <c r="J135" s="747"/>
      <c r="K135" s="748"/>
      <c r="L135" s="746" t="s">
        <v>131</v>
      </c>
      <c r="M135" s="747"/>
      <c r="N135" s="748"/>
      <c r="O135" s="746" t="s">
        <v>53</v>
      </c>
      <c r="P135" s="747"/>
      <c r="Q135" s="747"/>
      <c r="R135" s="747"/>
      <c r="S135" s="747"/>
      <c r="T135" s="747"/>
      <c r="U135" s="747"/>
      <c r="V135" s="747"/>
      <c r="W135" s="327" t="s">
        <v>55</v>
      </c>
      <c r="Y135" s="500"/>
      <c r="Z135" s="500"/>
      <c r="AA135" s="500"/>
    </row>
    <row r="136" spans="1:44" ht="13.5" thickBot="1" x14ac:dyDescent="0.25">
      <c r="A136" s="231" t="s">
        <v>54</v>
      </c>
      <c r="B136" s="578">
        <v>1</v>
      </c>
      <c r="C136" s="579">
        <v>2</v>
      </c>
      <c r="D136" s="579">
        <v>3</v>
      </c>
      <c r="E136" s="579">
        <v>4</v>
      </c>
      <c r="F136" s="650">
        <v>5</v>
      </c>
      <c r="G136" s="660">
        <v>6</v>
      </c>
      <c r="H136" s="661">
        <v>7</v>
      </c>
      <c r="I136" s="661">
        <v>8</v>
      </c>
      <c r="J136" s="661">
        <v>9</v>
      </c>
      <c r="K136" s="714">
        <v>10</v>
      </c>
      <c r="L136" s="718">
        <v>1</v>
      </c>
      <c r="M136" s="719">
        <v>2</v>
      </c>
      <c r="N136" s="720">
        <v>3</v>
      </c>
      <c r="O136" s="717">
        <v>1</v>
      </c>
      <c r="P136" s="632">
        <v>2</v>
      </c>
      <c r="Q136" s="632">
        <v>3</v>
      </c>
      <c r="R136" s="633">
        <v>4</v>
      </c>
      <c r="S136" s="630">
        <v>5</v>
      </c>
      <c r="T136" s="616">
        <v>6</v>
      </c>
      <c r="U136" s="616">
        <v>7</v>
      </c>
      <c r="V136" s="617">
        <v>8</v>
      </c>
      <c r="W136" s="328">
        <v>890</v>
      </c>
      <c r="X136" s="563" t="s">
        <v>140</v>
      </c>
      <c r="Y136" s="365"/>
      <c r="Z136" s="321"/>
      <c r="AA136" s="321"/>
    </row>
    <row r="137" spans="1:44" ht="13.5" thickBot="1" x14ac:dyDescent="0.25">
      <c r="A137" s="231" t="s">
        <v>2</v>
      </c>
      <c r="B137" s="581">
        <v>5</v>
      </c>
      <c r="C137" s="555">
        <v>4</v>
      </c>
      <c r="D137" s="551">
        <v>3</v>
      </c>
      <c r="E137" s="550">
        <v>2</v>
      </c>
      <c r="F137" s="651">
        <v>1</v>
      </c>
      <c r="G137" s="662">
        <v>1</v>
      </c>
      <c r="H137" s="550">
        <v>2</v>
      </c>
      <c r="I137" s="551">
        <v>3</v>
      </c>
      <c r="J137" s="555">
        <v>4</v>
      </c>
      <c r="K137" s="715">
        <v>5</v>
      </c>
      <c r="L137" s="721">
        <v>1</v>
      </c>
      <c r="M137" s="306">
        <v>2</v>
      </c>
      <c r="N137" s="722">
        <v>3</v>
      </c>
      <c r="O137" s="591">
        <v>4</v>
      </c>
      <c r="P137" s="334">
        <v>3</v>
      </c>
      <c r="Q137" s="306">
        <v>2</v>
      </c>
      <c r="R137" s="634">
        <v>1</v>
      </c>
      <c r="S137" s="559">
        <v>1</v>
      </c>
      <c r="T137" s="550">
        <v>2</v>
      </c>
      <c r="U137" s="551">
        <v>3</v>
      </c>
      <c r="V137" s="618">
        <v>4</v>
      </c>
      <c r="W137" s="736" t="s">
        <v>0</v>
      </c>
      <c r="X137" s="749" t="s">
        <v>143</v>
      </c>
      <c r="Y137" s="750"/>
      <c r="Z137" s="750"/>
      <c r="AA137" s="750"/>
      <c r="AB137" s="750"/>
      <c r="AC137" s="750"/>
      <c r="AD137" s="750"/>
      <c r="AE137" s="750"/>
      <c r="AF137" s="751"/>
    </row>
    <row r="138" spans="1:44" x14ac:dyDescent="0.2">
      <c r="A138" s="234" t="s">
        <v>3</v>
      </c>
      <c r="B138" s="582">
        <v>1080</v>
      </c>
      <c r="C138" s="571">
        <v>1080</v>
      </c>
      <c r="D138" s="571">
        <v>1080</v>
      </c>
      <c r="E138" s="571">
        <v>1080</v>
      </c>
      <c r="F138" s="652">
        <v>1080</v>
      </c>
      <c r="G138" s="663">
        <v>1080</v>
      </c>
      <c r="H138" s="554">
        <v>1080</v>
      </c>
      <c r="I138" s="554">
        <v>1080</v>
      </c>
      <c r="J138" s="554">
        <v>1080</v>
      </c>
      <c r="K138" s="556">
        <v>1080</v>
      </c>
      <c r="L138" s="723">
        <v>1080</v>
      </c>
      <c r="M138" s="544">
        <v>1080</v>
      </c>
      <c r="N138" s="724">
        <v>1080</v>
      </c>
      <c r="O138" s="513">
        <v>1080</v>
      </c>
      <c r="P138" s="345">
        <v>1080</v>
      </c>
      <c r="Q138" s="345">
        <v>1080</v>
      </c>
      <c r="R138" s="635">
        <v>1080</v>
      </c>
      <c r="S138" s="513">
        <v>1080</v>
      </c>
      <c r="T138" s="345">
        <v>1080</v>
      </c>
      <c r="U138" s="345">
        <v>1080</v>
      </c>
      <c r="V138" s="619">
        <v>1080</v>
      </c>
      <c r="W138" s="420">
        <v>1080</v>
      </c>
      <c r="X138" s="321"/>
      <c r="Y138" s="530"/>
      <c r="Z138" s="531"/>
      <c r="AA138" s="531"/>
    </row>
    <row r="139" spans="1:44" x14ac:dyDescent="0.2">
      <c r="A139" s="238" t="s">
        <v>6</v>
      </c>
      <c r="B139" s="583">
        <v>1197</v>
      </c>
      <c r="C139" s="572">
        <v>1113</v>
      </c>
      <c r="D139" s="572">
        <v>1064</v>
      </c>
      <c r="E139" s="572">
        <v>1009</v>
      </c>
      <c r="F139" s="653">
        <v>957</v>
      </c>
      <c r="G139" s="664">
        <v>935</v>
      </c>
      <c r="H139" s="240">
        <v>996</v>
      </c>
      <c r="I139" s="240">
        <v>1052</v>
      </c>
      <c r="J139" s="240">
        <v>1112</v>
      </c>
      <c r="K139" s="280">
        <v>1196</v>
      </c>
      <c r="L139" s="686">
        <v>1030</v>
      </c>
      <c r="M139" s="488">
        <v>1140</v>
      </c>
      <c r="N139" s="687">
        <v>1268</v>
      </c>
      <c r="O139" s="514">
        <v>1232</v>
      </c>
      <c r="P139" s="240">
        <v>1106</v>
      </c>
      <c r="Q139" s="240">
        <v>1047</v>
      </c>
      <c r="R139" s="636">
        <v>961</v>
      </c>
      <c r="S139" s="514">
        <v>998</v>
      </c>
      <c r="T139" s="240">
        <v>1039</v>
      </c>
      <c r="U139" s="240">
        <v>1109</v>
      </c>
      <c r="V139" s="620">
        <v>1179</v>
      </c>
      <c r="W139" s="406">
        <v>1078</v>
      </c>
      <c r="X139" s="321"/>
      <c r="Y139" s="542"/>
      <c r="Z139" s="321"/>
      <c r="AA139" s="321"/>
    </row>
    <row r="140" spans="1:44" x14ac:dyDescent="0.2">
      <c r="A140" s="231" t="s">
        <v>7</v>
      </c>
      <c r="B140" s="583">
        <v>95.8</v>
      </c>
      <c r="C140" s="572">
        <v>100</v>
      </c>
      <c r="D140" s="572">
        <v>100</v>
      </c>
      <c r="E140" s="572">
        <v>100</v>
      </c>
      <c r="F140" s="653">
        <v>93.5</v>
      </c>
      <c r="G140" s="665">
        <v>90.5</v>
      </c>
      <c r="H140" s="368">
        <v>98.1</v>
      </c>
      <c r="I140" s="368">
        <v>98</v>
      </c>
      <c r="J140" s="368">
        <v>97.5</v>
      </c>
      <c r="K140" s="369">
        <v>100</v>
      </c>
      <c r="L140" s="686">
        <v>95</v>
      </c>
      <c r="M140" s="488">
        <v>91.5</v>
      </c>
      <c r="N140" s="687">
        <v>86.2</v>
      </c>
      <c r="O140" s="515">
        <v>96</v>
      </c>
      <c r="P140" s="368">
        <v>100</v>
      </c>
      <c r="Q140" s="368">
        <v>93</v>
      </c>
      <c r="R140" s="637">
        <v>92.5</v>
      </c>
      <c r="S140" s="515">
        <v>93.3</v>
      </c>
      <c r="T140" s="368">
        <v>100</v>
      </c>
      <c r="U140" s="368">
        <v>100</v>
      </c>
      <c r="V140" s="621">
        <v>100</v>
      </c>
      <c r="W140" s="421">
        <v>77</v>
      </c>
      <c r="Y140" s="443"/>
      <c r="Z140" s="500"/>
      <c r="AA140" s="500"/>
    </row>
    <row r="141" spans="1:44" x14ac:dyDescent="0.2">
      <c r="A141" s="231" t="s">
        <v>8</v>
      </c>
      <c r="B141" s="584">
        <v>5.0999999999999997E-2</v>
      </c>
      <c r="C141" s="573">
        <v>0.03</v>
      </c>
      <c r="D141" s="573">
        <v>3.3000000000000002E-2</v>
      </c>
      <c r="E141" s="573">
        <v>3.1E-2</v>
      </c>
      <c r="F141" s="654">
        <v>6.3E-2</v>
      </c>
      <c r="G141" s="666">
        <v>8.1000000000000003E-2</v>
      </c>
      <c r="H141" s="247">
        <v>0.04</v>
      </c>
      <c r="I141" s="247">
        <v>4.4999999999999998E-2</v>
      </c>
      <c r="J141" s="247">
        <v>3.4000000000000002E-2</v>
      </c>
      <c r="K141" s="283">
        <v>3.3000000000000002E-2</v>
      </c>
      <c r="L141" s="688">
        <v>6.4000000000000001E-2</v>
      </c>
      <c r="M141" s="489">
        <v>0.06</v>
      </c>
      <c r="N141" s="689">
        <v>6.2E-2</v>
      </c>
      <c r="O141" s="516">
        <v>4.9000000000000002E-2</v>
      </c>
      <c r="P141" s="247">
        <v>3.7999999999999999E-2</v>
      </c>
      <c r="Q141" s="247">
        <v>4.7E-2</v>
      </c>
      <c r="R141" s="638">
        <v>6.2E-2</v>
      </c>
      <c r="S141" s="516">
        <v>5.8000000000000003E-2</v>
      </c>
      <c r="T141" s="247">
        <v>3.6999999999999998E-2</v>
      </c>
      <c r="U141" s="247">
        <v>3.9E-2</v>
      </c>
      <c r="V141" s="622">
        <v>4.1000000000000002E-2</v>
      </c>
      <c r="W141" s="408">
        <v>8.6999999999999994E-2</v>
      </c>
      <c r="Y141" s="331"/>
      <c r="Z141" s="210"/>
      <c r="AA141" s="210"/>
    </row>
    <row r="142" spans="1:44" x14ac:dyDescent="0.2">
      <c r="A142" s="238" t="s">
        <v>1</v>
      </c>
      <c r="B142" s="585">
        <f>B139/B138*100-100</f>
        <v>10.833333333333343</v>
      </c>
      <c r="C142" s="574">
        <f t="shared" ref="C142:E142" si="114">C139/C138*100-100</f>
        <v>3.0555555555555429</v>
      </c>
      <c r="D142" s="574">
        <f t="shared" si="114"/>
        <v>-1.481481481481481</v>
      </c>
      <c r="E142" s="574">
        <f t="shared" si="114"/>
        <v>-6.5740740740740762</v>
      </c>
      <c r="F142" s="655">
        <f>F139/F138*100-100</f>
        <v>-11.388888888888886</v>
      </c>
      <c r="G142" s="667">
        <f t="shared" ref="G142:N142" si="115">G139/G138*100-100</f>
        <v>-13.425925925925924</v>
      </c>
      <c r="H142" s="251">
        <f t="shared" si="115"/>
        <v>-7.7777777777777715</v>
      </c>
      <c r="I142" s="251">
        <f t="shared" si="115"/>
        <v>-2.5925925925925952</v>
      </c>
      <c r="J142" s="251">
        <f t="shared" si="115"/>
        <v>2.9629629629629619</v>
      </c>
      <c r="K142" s="307">
        <f t="shared" si="115"/>
        <v>10.740740740740733</v>
      </c>
      <c r="L142" s="725">
        <f t="shared" si="115"/>
        <v>-4.6296296296296333</v>
      </c>
      <c r="M142" s="251">
        <f t="shared" si="115"/>
        <v>5.5555555555555571</v>
      </c>
      <c r="N142" s="726">
        <f t="shared" si="115"/>
        <v>17.407407407407405</v>
      </c>
      <c r="O142" s="517">
        <f>O139/O138*100-100</f>
        <v>14.074074074074076</v>
      </c>
      <c r="P142" s="251">
        <f t="shared" ref="P142:V142" si="116">P139/P138*100-100</f>
        <v>2.407407407407419</v>
      </c>
      <c r="Q142" s="251">
        <f t="shared" si="116"/>
        <v>-3.0555555555555571</v>
      </c>
      <c r="R142" s="639">
        <f t="shared" si="116"/>
        <v>-11.018518518518519</v>
      </c>
      <c r="S142" s="517">
        <f t="shared" si="116"/>
        <v>-7.5925925925925952</v>
      </c>
      <c r="T142" s="251">
        <f t="shared" si="116"/>
        <v>-3.7962962962963047</v>
      </c>
      <c r="U142" s="251">
        <f t="shared" si="116"/>
        <v>2.6851851851851904</v>
      </c>
      <c r="V142" s="623">
        <f t="shared" si="116"/>
        <v>9.1666666666666572</v>
      </c>
      <c r="W142" s="400">
        <f>W139/W138*100-100</f>
        <v>-0.18518518518519045</v>
      </c>
      <c r="Y142" s="321"/>
      <c r="Z142" s="500"/>
      <c r="AA142" s="500"/>
    </row>
    <row r="143" spans="1:44" ht="13.5" thickBot="1" x14ac:dyDescent="0.25">
      <c r="A143" s="253" t="s">
        <v>27</v>
      </c>
      <c r="B143" s="586">
        <f>B139-B124</f>
        <v>229</v>
      </c>
      <c r="C143" s="575">
        <f t="shared" ref="C143:K143" si="117">C139-C124</f>
        <v>116</v>
      </c>
      <c r="D143" s="575">
        <f t="shared" si="117"/>
        <v>90</v>
      </c>
      <c r="E143" s="575">
        <f t="shared" si="117"/>
        <v>18</v>
      </c>
      <c r="F143" s="656">
        <f t="shared" si="117"/>
        <v>-35</v>
      </c>
      <c r="G143" s="668">
        <f t="shared" si="117"/>
        <v>-29</v>
      </c>
      <c r="H143" s="255">
        <f t="shared" si="117"/>
        <v>-28</v>
      </c>
      <c r="I143" s="255">
        <f t="shared" si="117"/>
        <v>62</v>
      </c>
      <c r="J143" s="255">
        <f t="shared" si="117"/>
        <v>107</v>
      </c>
      <c r="K143" s="546">
        <f t="shared" si="117"/>
        <v>180</v>
      </c>
      <c r="L143" s="727">
        <f>L139-K124</f>
        <v>14</v>
      </c>
      <c r="M143" s="547">
        <f>M139-K124</f>
        <v>124</v>
      </c>
      <c r="N143" s="728">
        <f t="shared" ref="N143" si="118">N139-K124</f>
        <v>252</v>
      </c>
      <c r="O143" s="548">
        <f t="shared" ref="O143:V143" si="119">O139-L124</f>
        <v>237</v>
      </c>
      <c r="P143" s="255">
        <f t="shared" si="119"/>
        <v>101</v>
      </c>
      <c r="Q143" s="255">
        <f t="shared" si="119"/>
        <v>3</v>
      </c>
      <c r="R143" s="640">
        <f t="shared" si="119"/>
        <v>-11</v>
      </c>
      <c r="S143" s="548">
        <f t="shared" si="119"/>
        <v>16</v>
      </c>
      <c r="T143" s="255">
        <f t="shared" si="119"/>
        <v>50</v>
      </c>
      <c r="U143" s="255">
        <f t="shared" si="119"/>
        <v>129</v>
      </c>
      <c r="V143" s="624">
        <f t="shared" si="119"/>
        <v>174</v>
      </c>
      <c r="W143" s="401">
        <f>W139-V124</f>
        <v>85</v>
      </c>
      <c r="Y143" s="329"/>
      <c r="Z143" s="210"/>
      <c r="AA143" s="210"/>
    </row>
    <row r="144" spans="1:44" x14ac:dyDescent="0.2">
      <c r="A144" s="258" t="s">
        <v>51</v>
      </c>
      <c r="B144" s="587">
        <v>321</v>
      </c>
      <c r="C144" s="576">
        <v>605</v>
      </c>
      <c r="D144" s="576">
        <v>755</v>
      </c>
      <c r="E144" s="576">
        <v>560</v>
      </c>
      <c r="F144" s="657">
        <v>410</v>
      </c>
      <c r="G144" s="669">
        <v>285</v>
      </c>
      <c r="H144" s="260">
        <v>697</v>
      </c>
      <c r="I144" s="260">
        <v>821</v>
      </c>
      <c r="J144" s="260">
        <v>531</v>
      </c>
      <c r="K144" s="446">
        <v>238</v>
      </c>
      <c r="L144" s="729">
        <v>539</v>
      </c>
      <c r="M144" s="561">
        <v>941</v>
      </c>
      <c r="N144" s="730">
        <v>392</v>
      </c>
      <c r="O144" s="518">
        <v>366</v>
      </c>
      <c r="P144" s="415">
        <v>606</v>
      </c>
      <c r="Q144" s="415">
        <v>614</v>
      </c>
      <c r="R144" s="641">
        <v>532</v>
      </c>
      <c r="S144" s="518">
        <v>416</v>
      </c>
      <c r="T144" s="260">
        <v>804</v>
      </c>
      <c r="U144" s="260">
        <v>932</v>
      </c>
      <c r="V144" s="625">
        <v>525</v>
      </c>
      <c r="W144" s="422">
        <f>SUM(B144:V144)</f>
        <v>11890</v>
      </c>
      <c r="X144" s="500" t="s">
        <v>56</v>
      </c>
      <c r="Y144" s="263">
        <f>X129-W144</f>
        <v>10</v>
      </c>
      <c r="Z144" s="285">
        <f>Y144/X129</f>
        <v>8.4033613445378156E-4</v>
      </c>
      <c r="AA144" s="562" t="s">
        <v>139</v>
      </c>
    </row>
    <row r="145" spans="1:35" x14ac:dyDescent="0.2">
      <c r="A145" s="265" t="s">
        <v>28</v>
      </c>
      <c r="B145" s="588">
        <v>51.5</v>
      </c>
      <c r="C145" s="577">
        <v>53.5</v>
      </c>
      <c r="D145" s="577">
        <v>54</v>
      </c>
      <c r="E145" s="577">
        <v>54.5</v>
      </c>
      <c r="F145" s="658">
        <v>55</v>
      </c>
      <c r="G145" s="670">
        <v>54.5</v>
      </c>
      <c r="H145" s="568">
        <v>54</v>
      </c>
      <c r="I145" s="568">
        <v>53.5</v>
      </c>
      <c r="J145" s="568">
        <v>52.5</v>
      </c>
      <c r="K145" s="309">
        <v>51.5</v>
      </c>
      <c r="L145" s="731">
        <v>53</v>
      </c>
      <c r="M145" s="505">
        <v>51</v>
      </c>
      <c r="N145" s="732">
        <v>49.5</v>
      </c>
      <c r="O145" s="519">
        <v>55</v>
      </c>
      <c r="P145" s="568">
        <v>56.5</v>
      </c>
      <c r="Q145" s="568">
        <v>57.5</v>
      </c>
      <c r="R145" s="642">
        <v>58.5</v>
      </c>
      <c r="S145" s="519">
        <v>55</v>
      </c>
      <c r="T145" s="568">
        <v>54.5</v>
      </c>
      <c r="U145" s="568">
        <v>53.5</v>
      </c>
      <c r="V145" s="626">
        <v>52.5</v>
      </c>
      <c r="W145" s="328"/>
      <c r="X145" s="500" t="s">
        <v>57</v>
      </c>
      <c r="Y145" s="500">
        <v>49.46</v>
      </c>
      <c r="Z145" s="500"/>
    </row>
    <row r="146" spans="1:35" ht="13.5" thickBot="1" x14ac:dyDescent="0.25">
      <c r="A146" s="266" t="s">
        <v>26</v>
      </c>
      <c r="B146" s="589">
        <f>B145-B134</f>
        <v>2</v>
      </c>
      <c r="C146" s="590">
        <f t="shared" ref="C146:V146" si="120">C145-C134</f>
        <v>4</v>
      </c>
      <c r="D146" s="590">
        <f t="shared" si="120"/>
        <v>4</v>
      </c>
      <c r="E146" s="590">
        <f t="shared" si="120"/>
        <v>4.5</v>
      </c>
      <c r="F146" s="659">
        <f t="shared" si="120"/>
        <v>3.5</v>
      </c>
      <c r="G146" s="671">
        <f t="shared" si="120"/>
        <v>2.5</v>
      </c>
      <c r="H146" s="672">
        <f t="shared" si="120"/>
        <v>2.5</v>
      </c>
      <c r="I146" s="672">
        <f t="shared" si="120"/>
        <v>2.5</v>
      </c>
      <c r="J146" s="672">
        <f t="shared" si="120"/>
        <v>1.5</v>
      </c>
      <c r="K146" s="716">
        <f t="shared" si="120"/>
        <v>1</v>
      </c>
      <c r="L146" s="733">
        <f t="shared" si="120"/>
        <v>2.5</v>
      </c>
      <c r="M146" s="734">
        <f t="shared" si="120"/>
        <v>2</v>
      </c>
      <c r="N146" s="735">
        <f t="shared" si="120"/>
        <v>2</v>
      </c>
      <c r="O146" s="678">
        <f t="shared" si="120"/>
        <v>3</v>
      </c>
      <c r="P146" s="643">
        <f t="shared" si="120"/>
        <v>4</v>
      </c>
      <c r="Q146" s="643">
        <f t="shared" si="120"/>
        <v>4.5</v>
      </c>
      <c r="R146" s="644">
        <f t="shared" si="120"/>
        <v>3.5</v>
      </c>
      <c r="S146" s="631">
        <f t="shared" si="120"/>
        <v>2</v>
      </c>
      <c r="T146" s="627">
        <f t="shared" si="120"/>
        <v>2</v>
      </c>
      <c r="U146" s="627">
        <f t="shared" si="120"/>
        <v>0</v>
      </c>
      <c r="V146" s="628">
        <f t="shared" si="120"/>
        <v>-1</v>
      </c>
      <c r="W146" s="402"/>
      <c r="X146" s="500" t="s">
        <v>26</v>
      </c>
      <c r="Y146" s="500">
        <f>Y145-Z130</f>
        <v>0.41000000000000369</v>
      </c>
      <c r="Z146" s="500"/>
      <c r="AI146" s="494"/>
    </row>
    <row r="147" spans="1:35" x14ac:dyDescent="0.2">
      <c r="B147" s="200">
        <v>51.5</v>
      </c>
      <c r="C147" s="200">
        <v>53.5</v>
      </c>
      <c r="D147" s="200">
        <v>54</v>
      </c>
      <c r="E147" s="200">
        <v>54.5</v>
      </c>
      <c r="G147" s="200">
        <v>54.5</v>
      </c>
      <c r="H147" s="200">
        <v>54</v>
      </c>
      <c r="J147" s="200">
        <v>52.5</v>
      </c>
      <c r="K147" s="200">
        <v>51.5</v>
      </c>
      <c r="N147" s="200">
        <v>49.5</v>
      </c>
      <c r="O147" s="200">
        <v>55</v>
      </c>
      <c r="P147" s="200">
        <v>56.5</v>
      </c>
      <c r="Q147" s="200">
        <v>57.5</v>
      </c>
      <c r="R147" s="200">
        <v>58.5</v>
      </c>
      <c r="S147" s="200">
        <v>55</v>
      </c>
      <c r="T147" s="200">
        <v>54.5</v>
      </c>
      <c r="U147" s="319">
        <v>53.5</v>
      </c>
      <c r="V147" s="200">
        <v>52.5</v>
      </c>
      <c r="AI147" s="494"/>
    </row>
    <row r="148" spans="1:35" x14ac:dyDescent="0.2">
      <c r="B148" s="376"/>
      <c r="C148" s="376"/>
      <c r="D148" s="376"/>
      <c r="E148" s="376"/>
      <c r="F148" s="376"/>
      <c r="G148" s="376"/>
      <c r="H148" s="376"/>
      <c r="I148" s="376"/>
      <c r="J148" s="376"/>
      <c r="K148" s="543"/>
      <c r="Q148" s="376"/>
      <c r="R148" s="376"/>
      <c r="S148" s="376"/>
      <c r="T148" s="376"/>
      <c r="U148" s="376"/>
      <c r="V148" s="376"/>
      <c r="W148" s="376"/>
      <c r="AI148" s="494"/>
    </row>
    <row r="149" spans="1:35" x14ac:dyDescent="0.2">
      <c r="A149" s="376"/>
      <c r="B149" s="376"/>
      <c r="C149" s="376"/>
      <c r="D149" s="376"/>
      <c r="E149" s="376"/>
      <c r="F149" s="376"/>
      <c r="G149" s="376"/>
      <c r="H149" s="376"/>
      <c r="J149" s="376"/>
      <c r="K149" s="376"/>
      <c r="L149" s="376"/>
      <c r="M149" s="376"/>
      <c r="N149" s="376"/>
      <c r="O149" s="376"/>
      <c r="P149" s="376"/>
      <c r="Q149" s="376"/>
      <c r="R149" s="742"/>
      <c r="S149" s="742"/>
      <c r="T149" s="742"/>
      <c r="U149" s="742"/>
      <c r="V149" s="376"/>
      <c r="W149" s="376"/>
      <c r="AI149" s="494"/>
    </row>
    <row r="150" spans="1:35" x14ac:dyDescent="0.2">
      <c r="A150" s="376"/>
      <c r="B150" s="530"/>
      <c r="C150" s="530"/>
      <c r="D150" s="530"/>
      <c r="E150" s="530"/>
      <c r="F150" s="376"/>
      <c r="G150" s="376"/>
      <c r="H150" s="376"/>
      <c r="J150" s="376"/>
      <c r="K150" s="742"/>
      <c r="L150" s="742"/>
      <c r="M150" s="742"/>
      <c r="N150" s="742"/>
      <c r="O150" s="376"/>
      <c r="P150" s="376"/>
      <c r="Q150" s="376"/>
      <c r="R150" s="742"/>
      <c r="S150" s="742"/>
      <c r="T150" s="742"/>
      <c r="U150" s="742"/>
      <c r="V150" s="376"/>
      <c r="W150" s="376"/>
    </row>
    <row r="151" spans="1:35" x14ac:dyDescent="0.2">
      <c r="A151" s="376"/>
      <c r="B151" s="742"/>
      <c r="C151" s="742"/>
      <c r="D151" s="742"/>
      <c r="E151" s="742"/>
      <c r="F151" s="376"/>
      <c r="G151" s="376"/>
      <c r="H151" s="376"/>
      <c r="J151" s="376"/>
      <c r="K151" s="742"/>
      <c r="L151" s="742"/>
      <c r="M151" s="742"/>
      <c r="N151" s="742"/>
      <c r="O151" s="376"/>
      <c r="P151" s="376"/>
      <c r="Q151" s="376"/>
      <c r="R151" s="376"/>
      <c r="S151" s="376"/>
      <c r="T151" s="376"/>
      <c r="U151" s="376"/>
      <c r="V151" s="376"/>
      <c r="W151" s="376"/>
    </row>
    <row r="152" spans="1:35" x14ac:dyDescent="0.2">
      <c r="A152" s="376"/>
      <c r="B152" s="376"/>
      <c r="C152" s="376"/>
      <c r="D152" s="376"/>
      <c r="E152" s="376"/>
      <c r="F152" s="376"/>
      <c r="G152" s="376"/>
      <c r="H152" s="376"/>
      <c r="J152" s="376"/>
      <c r="K152" s="376"/>
      <c r="L152" s="376"/>
      <c r="M152" s="376"/>
      <c r="N152" s="376"/>
      <c r="O152" s="376"/>
      <c r="P152" s="376"/>
      <c r="Q152" s="376"/>
      <c r="R152" s="376"/>
      <c r="S152" s="376"/>
      <c r="T152" s="376"/>
      <c r="U152" s="376"/>
      <c r="V152" s="376"/>
      <c r="W152" s="376"/>
    </row>
    <row r="153" spans="1:35" x14ac:dyDescent="0.2">
      <c r="A153" s="376"/>
      <c r="B153" s="376"/>
      <c r="C153" s="376"/>
      <c r="D153" s="376"/>
      <c r="E153" s="376"/>
      <c r="F153" s="376"/>
      <c r="G153" s="376"/>
      <c r="H153" s="376"/>
      <c r="J153" s="376"/>
      <c r="K153" s="376"/>
      <c r="L153" s="376"/>
      <c r="M153" s="376"/>
      <c r="N153" s="376"/>
      <c r="O153" s="376"/>
      <c r="P153" s="376"/>
      <c r="Q153" s="376"/>
      <c r="R153" s="376"/>
      <c r="S153" s="376"/>
      <c r="T153" s="376"/>
      <c r="U153" s="376"/>
      <c r="V153" s="376"/>
      <c r="W153" s="376"/>
    </row>
    <row r="154" spans="1:35" x14ac:dyDescent="0.2">
      <c r="A154" s="376"/>
      <c r="B154" s="376"/>
      <c r="C154" s="376"/>
      <c r="D154" s="376"/>
      <c r="E154" s="376"/>
      <c r="F154" s="376"/>
      <c r="G154" s="376"/>
      <c r="H154" s="376"/>
      <c r="J154" s="376"/>
      <c r="K154" s="376"/>
      <c r="L154" s="376"/>
      <c r="M154" s="376"/>
      <c r="N154" s="376"/>
      <c r="O154" s="376"/>
      <c r="P154" s="376"/>
      <c r="Q154" s="376"/>
      <c r="R154" s="376"/>
      <c r="S154" s="376"/>
      <c r="T154" s="376"/>
      <c r="U154" s="376"/>
      <c r="V154" s="376"/>
      <c r="W154" s="376"/>
    </row>
    <row r="155" spans="1:35" x14ac:dyDescent="0.2">
      <c r="A155" s="376"/>
      <c r="B155" s="376"/>
      <c r="C155" s="376"/>
      <c r="D155" s="376"/>
      <c r="E155" s="376"/>
      <c r="F155" s="376"/>
      <c r="G155" s="376"/>
      <c r="H155" s="376"/>
      <c r="J155" s="376"/>
      <c r="K155" s="376"/>
      <c r="L155" s="376"/>
      <c r="M155" s="376"/>
      <c r="N155" s="376"/>
      <c r="O155" s="376"/>
      <c r="P155" s="376"/>
      <c r="Q155" s="376"/>
      <c r="R155" s="376"/>
      <c r="S155" s="376"/>
      <c r="T155" s="376"/>
      <c r="U155" s="376"/>
      <c r="V155" s="376"/>
      <c r="W155" s="376"/>
    </row>
    <row r="156" spans="1:35" x14ac:dyDescent="0.2">
      <c r="A156" s="376"/>
      <c r="B156" s="376"/>
      <c r="C156" s="376"/>
      <c r="D156" s="376"/>
      <c r="E156" s="376"/>
      <c r="F156" s="376"/>
      <c r="G156" s="376"/>
      <c r="H156" s="376"/>
      <c r="J156" s="376"/>
      <c r="K156" s="376"/>
      <c r="L156" s="376"/>
      <c r="M156" s="376"/>
      <c r="N156" s="376"/>
      <c r="O156" s="376"/>
      <c r="P156" s="376"/>
      <c r="Q156" s="376"/>
      <c r="R156" s="376"/>
      <c r="S156" s="376"/>
      <c r="T156" s="376"/>
      <c r="U156" s="376"/>
      <c r="V156" s="376"/>
      <c r="W156" s="376"/>
    </row>
    <row r="157" spans="1:35" x14ac:dyDescent="0.2">
      <c r="A157" s="376"/>
      <c r="B157" s="376"/>
      <c r="C157" s="376"/>
      <c r="D157" s="376"/>
      <c r="E157" s="376"/>
      <c r="F157" s="376"/>
      <c r="G157" s="376"/>
      <c r="H157" s="376"/>
      <c r="J157" s="376"/>
      <c r="K157" s="376"/>
      <c r="L157" s="376"/>
      <c r="M157" s="376"/>
      <c r="N157" s="376"/>
      <c r="O157" s="376"/>
      <c r="P157" s="376"/>
      <c r="Q157" s="376"/>
      <c r="R157" s="376"/>
      <c r="S157" s="376"/>
      <c r="T157" s="376"/>
      <c r="U157" s="376"/>
      <c r="V157" s="376"/>
      <c r="W157" s="376"/>
    </row>
    <row r="158" spans="1:35" x14ac:dyDescent="0.2">
      <c r="A158" s="376"/>
      <c r="B158" s="376"/>
      <c r="C158" s="376"/>
      <c r="D158" s="376"/>
      <c r="E158" s="376"/>
      <c r="F158" s="376"/>
      <c r="G158" s="376"/>
      <c r="H158" s="376"/>
      <c r="J158" s="376"/>
      <c r="K158" s="376"/>
      <c r="L158" s="376"/>
      <c r="M158" s="376"/>
      <c r="N158" s="376"/>
      <c r="O158" s="376"/>
      <c r="P158" s="376"/>
      <c r="Q158" s="376"/>
      <c r="R158" s="376"/>
      <c r="S158" s="376"/>
      <c r="T158" s="376"/>
      <c r="U158" s="376"/>
      <c r="V158" s="376"/>
      <c r="W158" s="376"/>
    </row>
    <row r="159" spans="1:35" x14ac:dyDescent="0.2">
      <c r="A159" s="376"/>
      <c r="B159" s="376"/>
      <c r="C159" s="376"/>
      <c r="D159" s="376"/>
      <c r="E159" s="376"/>
      <c r="F159" s="376"/>
      <c r="G159" s="376"/>
      <c r="H159" s="376"/>
      <c r="J159" s="376"/>
      <c r="K159" s="376"/>
      <c r="L159" s="376"/>
      <c r="M159" s="376"/>
      <c r="N159" s="376"/>
      <c r="O159" s="376"/>
      <c r="P159" s="376"/>
      <c r="Q159" s="376"/>
      <c r="R159" s="376"/>
      <c r="S159" s="376"/>
      <c r="T159" s="376"/>
      <c r="U159" s="376"/>
      <c r="V159" s="376"/>
      <c r="W159" s="376"/>
    </row>
    <row r="160" spans="1:35" x14ac:dyDescent="0.2">
      <c r="A160" s="376"/>
      <c r="B160" s="376"/>
      <c r="C160" s="376"/>
      <c r="D160" s="376"/>
      <c r="E160" s="376"/>
      <c r="F160" s="376"/>
      <c r="G160" s="376"/>
      <c r="H160" s="376"/>
      <c r="J160" s="376"/>
      <c r="K160" s="376"/>
      <c r="L160" s="376"/>
      <c r="M160" s="376"/>
      <c r="N160" s="376"/>
      <c r="O160" s="376"/>
      <c r="P160" s="376"/>
      <c r="Q160" s="376"/>
      <c r="R160" s="543"/>
      <c r="S160" s="376"/>
      <c r="T160" s="376"/>
      <c r="U160" s="376"/>
      <c r="V160" s="376"/>
      <c r="W160" s="376"/>
    </row>
    <row r="161" spans="1:23" x14ac:dyDescent="0.2">
      <c r="A161" s="376"/>
      <c r="B161" s="543"/>
      <c r="C161" s="376"/>
      <c r="D161" s="376"/>
      <c r="E161" s="376"/>
      <c r="F161" s="376"/>
      <c r="G161" s="376"/>
      <c r="H161" s="376"/>
      <c r="J161" s="376"/>
      <c r="K161" s="376"/>
      <c r="L161" s="376"/>
      <c r="M161" s="376"/>
      <c r="N161" s="376"/>
      <c r="O161" s="376"/>
      <c r="P161" s="376"/>
      <c r="Q161" s="376"/>
      <c r="R161" s="376"/>
      <c r="S161" s="376"/>
      <c r="T161" s="376"/>
      <c r="U161" s="376"/>
      <c r="V161" s="376"/>
      <c r="W161" s="376"/>
    </row>
    <row r="162" spans="1:23" x14ac:dyDescent="0.2">
      <c r="A162" s="376"/>
      <c r="B162" s="376"/>
      <c r="C162" s="376"/>
      <c r="D162" s="376"/>
      <c r="E162" s="376"/>
      <c r="F162" s="376"/>
      <c r="G162" s="376"/>
      <c r="H162" s="376"/>
      <c r="J162" s="376"/>
      <c r="K162" s="376"/>
      <c r="L162" s="376"/>
      <c r="M162" s="376"/>
      <c r="N162" s="376"/>
      <c r="O162" s="376"/>
      <c r="P162" s="376"/>
      <c r="Q162" s="376"/>
      <c r="R162" s="376"/>
      <c r="S162" s="376"/>
      <c r="T162" s="376"/>
      <c r="U162" s="376"/>
      <c r="V162" s="376"/>
      <c r="W162" s="376"/>
    </row>
    <row r="163" spans="1:23" x14ac:dyDescent="0.2">
      <c r="A163" s="376"/>
      <c r="B163" s="376"/>
      <c r="C163" s="376"/>
      <c r="D163" s="376"/>
      <c r="E163" s="376"/>
      <c r="F163" s="376"/>
      <c r="G163" s="376"/>
      <c r="H163" s="376"/>
    </row>
    <row r="164" spans="1:23" x14ac:dyDescent="0.2">
      <c r="A164" s="376"/>
      <c r="B164" s="376"/>
      <c r="C164" s="376"/>
      <c r="D164" s="376"/>
      <c r="E164" s="376"/>
      <c r="F164" s="376"/>
      <c r="G164" s="376"/>
      <c r="H164" s="376"/>
    </row>
  </sheetData>
  <mergeCells count="40">
    <mergeCell ref="AM120:AP120"/>
    <mergeCell ref="AM121:AP121"/>
    <mergeCell ref="AH121:AK121"/>
    <mergeCell ref="AB121:AE121"/>
    <mergeCell ref="AB120:AE120"/>
    <mergeCell ref="AH120:AK120"/>
    <mergeCell ref="F2:I2"/>
    <mergeCell ref="B8:K8"/>
    <mergeCell ref="L8:U8"/>
    <mergeCell ref="B78:N78"/>
    <mergeCell ref="O78:W78"/>
    <mergeCell ref="B64:N64"/>
    <mergeCell ref="O64:W64"/>
    <mergeCell ref="O50:W50"/>
    <mergeCell ref="B50:N50"/>
    <mergeCell ref="B120:N120"/>
    <mergeCell ref="O120:W120"/>
    <mergeCell ref="B106:N106"/>
    <mergeCell ref="O106:W106"/>
    <mergeCell ref="B92:N92"/>
    <mergeCell ref="O92:W92"/>
    <mergeCell ref="AG6:AH6"/>
    <mergeCell ref="B36:K36"/>
    <mergeCell ref="L36:U36"/>
    <mergeCell ref="B22:K22"/>
    <mergeCell ref="L22:U22"/>
    <mergeCell ref="Z12:AD14"/>
    <mergeCell ref="AG36:AJ36"/>
    <mergeCell ref="AD8:AF8"/>
    <mergeCell ref="AA8:AC8"/>
    <mergeCell ref="R149:U149"/>
    <mergeCell ref="R150:U150"/>
    <mergeCell ref="Y124:AA128"/>
    <mergeCell ref="B151:E151"/>
    <mergeCell ref="K151:N151"/>
    <mergeCell ref="K150:N150"/>
    <mergeCell ref="B135:K135"/>
    <mergeCell ref="L135:N135"/>
    <mergeCell ref="O135:V135"/>
    <mergeCell ref="X137:AF137"/>
  </mergeCells>
  <conditionalFormatting sqref="B82:W8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3:W8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4:W8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2</vt:lpstr>
      <vt:lpstr>CEPA 7 MODULO 2</vt:lpstr>
      <vt:lpstr>CEPA 4 MODULO 2</vt:lpstr>
      <vt:lpstr>CEPA 1 MODULO 2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aviagen</cp:lastModifiedBy>
  <cp:lastPrinted>2018-07-16T23:48:49Z</cp:lastPrinted>
  <dcterms:created xsi:type="dcterms:W3CDTF">1996-11-27T10:00:04Z</dcterms:created>
  <dcterms:modified xsi:type="dcterms:W3CDTF">2024-06-06T13:56:47Z</dcterms:modified>
</cp:coreProperties>
</file>