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C159" i="250" l="1"/>
  <c r="D159" i="250"/>
  <c r="E159" i="250"/>
  <c r="F159" i="250"/>
  <c r="G159" i="250"/>
  <c r="H159" i="250"/>
  <c r="I159" i="250"/>
  <c r="B159" i="250"/>
  <c r="Y161" i="248"/>
  <c r="W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P161" i="248"/>
  <c r="Q161" i="248"/>
  <c r="R161" i="248"/>
  <c r="S161" i="248"/>
  <c r="T161" i="248"/>
  <c r="U161" i="248"/>
  <c r="V161" i="248"/>
  <c r="B161" i="248"/>
  <c r="I148" i="251" l="1"/>
  <c r="D148" i="251"/>
  <c r="C148" i="251"/>
  <c r="B148" i="251"/>
  <c r="G146" i="251"/>
  <c r="G145" i="251"/>
  <c r="D145" i="251"/>
  <c r="C145" i="251"/>
  <c r="B145" i="251"/>
  <c r="G144" i="251"/>
  <c r="D144" i="251"/>
  <c r="C144" i="251"/>
  <c r="B144" i="251"/>
  <c r="L159" i="250"/>
  <c r="J157" i="250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I148" i="249"/>
  <c r="F148" i="249"/>
  <c r="E148" i="249"/>
  <c r="D148" i="249"/>
  <c r="C148" i="249"/>
  <c r="B148" i="249"/>
  <c r="G146" i="249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W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W157" i="248"/>
  <c r="V157" i="248"/>
  <c r="U157" i="248"/>
  <c r="T157" i="248"/>
  <c r="S157" i="248"/>
  <c r="R157" i="248"/>
  <c r="Q157" i="248"/>
  <c r="P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I135" i="251" l="1"/>
  <c r="D135" i="25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Y159" i="248" s="1"/>
  <c r="Z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I122" i="251" l="1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I109" i="251" l="1"/>
  <c r="D109" i="25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I96" i="251" l="1"/>
  <c r="D96" i="25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I83" i="251" l="1"/>
  <c r="I83" i="249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<sst xmlns="http://schemas.openxmlformats.org/spreadsheetml/2006/main" count="1214" uniqueCount="145">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</sst>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</fills>
  <borders count="1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1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33CC"/>
      <color rgb="FF990099"/>
      <color rgb="FFFFFFCC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56" t="s">
        <v>18</v>
      </c>
      <c r="C4" s="757"/>
      <c r="D4" s="757"/>
      <c r="E4" s="757"/>
      <c r="F4" s="757"/>
      <c r="G4" s="757"/>
      <c r="H4" s="757"/>
      <c r="I4" s="757"/>
      <c r="J4" s="758"/>
      <c r="K4" s="756" t="s">
        <v>21</v>
      </c>
      <c r="L4" s="757"/>
      <c r="M4" s="757"/>
      <c r="N4" s="757"/>
      <c r="O4" s="757"/>
      <c r="P4" s="757"/>
      <c r="Q4" s="757"/>
      <c r="R4" s="757"/>
      <c r="S4" s="757"/>
      <c r="T4" s="75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56" t="s">
        <v>23</v>
      </c>
      <c r="C17" s="757"/>
      <c r="D17" s="757"/>
      <c r="E17" s="757"/>
      <c r="F17" s="75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49"/>
  <sheetViews>
    <sheetView showGridLines="0" topLeftCell="A118" zoomScale="70" zoomScaleNormal="70" workbookViewId="0">
      <selection activeCell="B147" sqref="B147:F147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772" t="s">
        <v>50</v>
      </c>
      <c r="C8" s="773"/>
      <c r="D8" s="773"/>
      <c r="E8" s="773"/>
      <c r="F8" s="773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772" t="s">
        <v>50</v>
      </c>
      <c r="C21" s="773"/>
      <c r="D21" s="773"/>
      <c r="E21" s="773"/>
      <c r="F21" s="773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772" t="s">
        <v>50</v>
      </c>
      <c r="C34" s="773"/>
      <c r="D34" s="773"/>
      <c r="E34" s="773"/>
      <c r="F34" s="773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772" t="s">
        <v>50</v>
      </c>
      <c r="C47" s="773"/>
      <c r="D47" s="773"/>
      <c r="E47" s="773"/>
      <c r="F47" s="773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775" t="s">
        <v>50</v>
      </c>
      <c r="C60" s="776"/>
      <c r="D60" s="776"/>
      <c r="E60" s="776"/>
      <c r="F60" s="776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800" t="s">
        <v>94</v>
      </c>
      <c r="K69" s="800"/>
      <c r="L69" s="800"/>
      <c r="M69" s="800"/>
      <c r="N69" s="800"/>
      <c r="O69" s="800"/>
      <c r="P69" s="800"/>
      <c r="Q69" s="801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800"/>
      <c r="K70" s="800"/>
      <c r="L70" s="800"/>
      <c r="M70" s="800"/>
      <c r="N70" s="800"/>
      <c r="O70" s="800"/>
      <c r="P70" s="800"/>
      <c r="Q70" s="801"/>
      <c r="R70" s="427"/>
    </row>
    <row r="71" spans="1:18" x14ac:dyDescent="0.2">
      <c r="J71" s="800"/>
      <c r="K71" s="800"/>
      <c r="L71" s="800"/>
      <c r="M71" s="800"/>
      <c r="N71" s="800"/>
      <c r="O71" s="800"/>
      <c r="P71" s="800"/>
      <c r="Q71" s="801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775" t="s">
        <v>50</v>
      </c>
      <c r="C73" s="776"/>
      <c r="D73" s="776"/>
      <c r="E73" s="776"/>
      <c r="F73" s="776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791" t="s">
        <v>99</v>
      </c>
      <c r="J76" s="792"/>
      <c r="K76" s="792"/>
      <c r="L76" s="792"/>
      <c r="M76" s="792"/>
      <c r="N76" s="792"/>
      <c r="O76" s="792"/>
      <c r="P76" s="792"/>
      <c r="Q76" s="793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794"/>
      <c r="J77" s="795"/>
      <c r="K77" s="795"/>
      <c r="L77" s="795"/>
      <c r="M77" s="795"/>
      <c r="N77" s="795"/>
      <c r="O77" s="795"/>
      <c r="P77" s="795"/>
      <c r="Q77" s="796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797"/>
      <c r="J78" s="798"/>
      <c r="K78" s="798"/>
      <c r="L78" s="798"/>
      <c r="M78" s="798"/>
      <c r="N78" s="798"/>
      <c r="O78" s="798"/>
      <c r="P78" s="798"/>
      <c r="Q78" s="799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433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775" t="s">
        <v>50</v>
      </c>
      <c r="C86" s="776"/>
      <c r="D86" s="776"/>
      <c r="E86" s="776"/>
      <c r="F86" s="776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448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775" t="s">
        <v>50</v>
      </c>
      <c r="C99" s="776"/>
      <c r="D99" s="776"/>
      <c r="E99" s="776"/>
      <c r="F99" s="776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455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775" t="s">
        <v>50</v>
      </c>
      <c r="C112" s="776"/>
      <c r="D112" s="776"/>
      <c r="E112" s="776"/>
      <c r="F112" s="776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761" t="s">
        <v>123</v>
      </c>
      <c r="L114" s="762"/>
      <c r="M114" s="762"/>
      <c r="N114" s="763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764" t="s">
        <v>115</v>
      </c>
      <c r="L115" s="765"/>
      <c r="M115" s="765"/>
      <c r="N115" s="766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2">
        <v>1</v>
      </c>
      <c r="L117" s="503">
        <v>1</v>
      </c>
      <c r="M117" s="503" t="s">
        <v>132</v>
      </c>
      <c r="N117" s="504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5">
        <v>2</v>
      </c>
      <c r="M118" s="505" t="s">
        <v>133</v>
      </c>
      <c r="N118" s="506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5">
        <v>3</v>
      </c>
      <c r="M119" s="505" t="s">
        <v>134</v>
      </c>
      <c r="N119" s="506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5">
        <v>4</v>
      </c>
      <c r="M120" s="505" t="s">
        <v>135</v>
      </c>
      <c r="N120" s="506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1">
        <v>5</v>
      </c>
      <c r="M121" s="521">
        <v>1730</v>
      </c>
      <c r="N121" s="522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461">
        <f>I121-I108</f>
        <v>1.9899999999999949</v>
      </c>
    </row>
    <row r="123" spans="1:14" x14ac:dyDescent="0.2">
      <c r="B123" s="200">
        <v>73.5</v>
      </c>
      <c r="C123" s="468">
        <v>73.5</v>
      </c>
      <c r="D123" s="468">
        <v>73.5</v>
      </c>
      <c r="E123" s="468">
        <v>73.5</v>
      </c>
      <c r="F123" s="468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775" t="s">
        <v>50</v>
      </c>
      <c r="C125" s="776"/>
      <c r="D125" s="776"/>
      <c r="E125" s="776"/>
      <c r="F125" s="776"/>
      <c r="G125" s="292" t="s">
        <v>0</v>
      </c>
      <c r="H125" s="510"/>
      <c r="I125" s="510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10"/>
      <c r="I126" s="510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10"/>
      <c r="I127" s="510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10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10"/>
      <c r="I132" s="510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6">
        <v>320</v>
      </c>
      <c r="F133" s="567">
        <v>351</v>
      </c>
      <c r="G133" s="395">
        <f>SUM(B133:F133)</f>
        <v>1665</v>
      </c>
      <c r="H133" s="529" t="s">
        <v>56</v>
      </c>
      <c r="I133" s="557">
        <f>G120-G133</f>
        <v>128</v>
      </c>
      <c r="J133" s="305">
        <f>I133/G120</f>
        <v>7.1388733965421086E-2</v>
      </c>
      <c r="K133" s="321"/>
      <c r="L133" s="803" t="s">
        <v>137</v>
      </c>
      <c r="M133" s="803"/>
      <c r="N133" s="803"/>
      <c r="O133" s="803"/>
      <c r="P133" s="802" t="s">
        <v>142</v>
      </c>
      <c r="Q133" s="802"/>
      <c r="R133" s="802"/>
    </row>
    <row r="134" spans="1:18" x14ac:dyDescent="0.2">
      <c r="A134" s="265" t="s">
        <v>28</v>
      </c>
      <c r="B134" s="507">
        <v>75.5</v>
      </c>
      <c r="C134" s="508">
        <v>75.5</v>
      </c>
      <c r="D134" s="508">
        <v>75.5</v>
      </c>
      <c r="E134" s="508">
        <v>75.5</v>
      </c>
      <c r="F134" s="509">
        <v>75.5</v>
      </c>
      <c r="G134" s="328"/>
      <c r="H134" s="510" t="s">
        <v>57</v>
      </c>
      <c r="I134" s="510">
        <v>73.88</v>
      </c>
      <c r="K134" s="321"/>
      <c r="L134" s="790"/>
      <c r="M134" s="790"/>
      <c r="N134" s="790"/>
      <c r="O134" s="790"/>
      <c r="P134" s="790"/>
      <c r="Q134" s="790"/>
      <c r="R134" s="790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10" t="s">
        <v>26</v>
      </c>
      <c r="I135" s="510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40">
        <v>75.5</v>
      </c>
      <c r="D136" s="540">
        <v>75.5</v>
      </c>
      <c r="E136" s="540">
        <v>75.5</v>
      </c>
      <c r="F136" s="540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775" t="s">
        <v>50</v>
      </c>
      <c r="C138" s="776"/>
      <c r="D138" s="776"/>
      <c r="E138" s="776"/>
      <c r="F138" s="776"/>
      <c r="G138" s="292" t="s">
        <v>0</v>
      </c>
      <c r="H138" s="736"/>
      <c r="I138" s="736"/>
      <c r="J138" s="736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6"/>
      <c r="I139" s="736"/>
      <c r="J139" s="736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6"/>
      <c r="I140" s="736"/>
      <c r="J140" s="736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6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6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6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6"/>
      <c r="J144" s="736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6"/>
      <c r="I145" s="736"/>
      <c r="J145" s="736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3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5">
        <v>77.5</v>
      </c>
      <c r="D147" s="505">
        <v>77</v>
      </c>
      <c r="E147" s="505">
        <v>77</v>
      </c>
      <c r="F147" s="506">
        <v>77</v>
      </c>
      <c r="G147" s="328"/>
      <c r="H147" s="736" t="s">
        <v>57</v>
      </c>
      <c r="I147" s="736">
        <v>75.569999999999993</v>
      </c>
      <c r="J147" s="736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6" t="s">
        <v>26</v>
      </c>
      <c r="I148" s="736">
        <f>I147-I134</f>
        <v>1.6899999999999977</v>
      </c>
      <c r="J148" s="736"/>
    </row>
    <row r="149" spans="1:10" x14ac:dyDescent="0.2">
      <c r="B149" s="200">
        <v>77.5</v>
      </c>
      <c r="C149" s="747">
        <v>77.5</v>
      </c>
      <c r="D149" s="747"/>
      <c r="E149" s="747"/>
      <c r="F149" s="747"/>
    </row>
  </sheetData>
  <mergeCells count="19">
    <mergeCell ref="B138:F138"/>
    <mergeCell ref="B8:F8"/>
    <mergeCell ref="B21:F21"/>
    <mergeCell ref="B34:F34"/>
    <mergeCell ref="B47:F47"/>
    <mergeCell ref="B60:F60"/>
    <mergeCell ref="L134:R134"/>
    <mergeCell ref="I76:Q78"/>
    <mergeCell ref="B73:F73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</mergeCells>
  <conditionalFormatting sqref="B141:F1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161"/>
  <sheetViews>
    <sheetView showGridLines="0" topLeftCell="A128" zoomScale="68" zoomScaleNormal="68" workbookViewId="0">
      <selection activeCell="B158" sqref="B158:I158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bestFit="1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772" t="s">
        <v>50</v>
      </c>
      <c r="C8" s="773"/>
      <c r="D8" s="773"/>
      <c r="E8" s="773"/>
      <c r="F8" s="773"/>
      <c r="G8" s="774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772" t="s">
        <v>50</v>
      </c>
      <c r="C22" s="773"/>
      <c r="D22" s="773"/>
      <c r="E22" s="773"/>
      <c r="F22" s="773"/>
      <c r="G22" s="774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772" t="s">
        <v>50</v>
      </c>
      <c r="C36" s="773"/>
      <c r="D36" s="773"/>
      <c r="E36" s="773"/>
      <c r="F36" s="773"/>
      <c r="G36" s="774"/>
      <c r="H36" s="291" t="s">
        <v>0</v>
      </c>
      <c r="I36" s="363"/>
      <c r="J36" s="363"/>
      <c r="K36" s="363"/>
      <c r="N36" s="765" t="s">
        <v>67</v>
      </c>
      <c r="O36" s="765"/>
      <c r="P36" s="765"/>
      <c r="Q36" s="765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772" t="s">
        <v>50</v>
      </c>
      <c r="C50" s="773"/>
      <c r="D50" s="773"/>
      <c r="E50" s="773"/>
      <c r="F50" s="773"/>
      <c r="G50" s="773"/>
      <c r="H50" s="774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772" t="s">
        <v>50</v>
      </c>
      <c r="C64" s="773"/>
      <c r="D64" s="773"/>
      <c r="E64" s="773"/>
      <c r="F64" s="773"/>
      <c r="G64" s="773"/>
      <c r="H64" s="774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772" t="s">
        <v>50</v>
      </c>
      <c r="C78" s="773"/>
      <c r="D78" s="773"/>
      <c r="E78" s="773"/>
      <c r="F78" s="773"/>
      <c r="G78" s="773"/>
      <c r="H78" s="774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806" t="s">
        <v>100</v>
      </c>
      <c r="L81" s="806"/>
      <c r="M81" s="806"/>
      <c r="N81" s="806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806"/>
      <c r="L82" s="806"/>
      <c r="M82" s="806"/>
      <c r="N82" s="806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806"/>
      <c r="L83" s="806"/>
      <c r="M83" s="806"/>
      <c r="N83" s="806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772" t="s">
        <v>50</v>
      </c>
      <c r="C92" s="773"/>
      <c r="D92" s="773"/>
      <c r="E92" s="773"/>
      <c r="F92" s="773"/>
      <c r="G92" s="773"/>
      <c r="H92" s="774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772" t="s">
        <v>50</v>
      </c>
      <c r="C106" s="773"/>
      <c r="D106" s="773"/>
      <c r="E106" s="773"/>
      <c r="F106" s="773"/>
      <c r="G106" s="773"/>
      <c r="H106" s="774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772" t="s">
        <v>50</v>
      </c>
      <c r="C120" s="773"/>
      <c r="D120" s="773"/>
      <c r="E120" s="773"/>
      <c r="F120" s="773"/>
      <c r="G120" s="773"/>
      <c r="H120" s="774"/>
      <c r="I120" s="291" t="s">
        <v>0</v>
      </c>
      <c r="J120" s="461"/>
      <c r="K120" s="461"/>
      <c r="L120" s="461"/>
      <c r="S120" s="782"/>
      <c r="T120" s="782"/>
      <c r="U120" s="782"/>
      <c r="V120" s="782"/>
    </row>
    <row r="121" spans="1:22" ht="13.5" thickBot="1" x14ac:dyDescent="0.25">
      <c r="A121" s="231" t="s">
        <v>54</v>
      </c>
      <c r="B121" s="471">
        <v>1</v>
      </c>
      <c r="C121" s="472">
        <v>2</v>
      </c>
      <c r="D121" s="472">
        <v>3</v>
      </c>
      <c r="E121" s="474">
        <v>4</v>
      </c>
      <c r="F121" s="474">
        <v>5</v>
      </c>
      <c r="G121" s="474">
        <v>6</v>
      </c>
      <c r="H121" s="475">
        <v>7</v>
      </c>
      <c r="I121" s="396">
        <v>267</v>
      </c>
      <c r="J121" s="213"/>
      <c r="K121" s="461"/>
      <c r="L121" s="461"/>
      <c r="S121" s="782"/>
      <c r="T121" s="782"/>
      <c r="U121" s="782"/>
      <c r="V121" s="782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761" t="s">
        <v>105</v>
      </c>
      <c r="R122" s="762"/>
      <c r="S122" s="762"/>
      <c r="T122" s="763"/>
      <c r="U122" s="329"/>
      <c r="V122" s="466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764" t="s">
        <v>67</v>
      </c>
      <c r="R123" s="765"/>
      <c r="S123" s="765"/>
      <c r="T123" s="766"/>
      <c r="U123" s="329"/>
      <c r="V123" s="466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7" t="s">
        <v>68</v>
      </c>
      <c r="S124" s="467" t="s">
        <v>59</v>
      </c>
      <c r="T124" s="219" t="s">
        <v>51</v>
      </c>
      <c r="U124" s="466"/>
      <c r="V124" s="466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804" t="s">
        <v>109</v>
      </c>
      <c r="Q125" s="377">
        <v>1</v>
      </c>
      <c r="R125" s="469">
        <v>3</v>
      </c>
      <c r="S125" s="469">
        <v>1150</v>
      </c>
      <c r="T125" s="470">
        <v>386</v>
      </c>
      <c r="U125" s="466">
        <v>58</v>
      </c>
      <c r="V125" s="466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804"/>
      <c r="Q126" s="377">
        <v>2</v>
      </c>
      <c r="R126" s="469">
        <v>2</v>
      </c>
      <c r="S126" s="469" t="s">
        <v>106</v>
      </c>
      <c r="T126" s="470">
        <v>410</v>
      </c>
      <c r="U126" s="466">
        <v>59.5</v>
      </c>
      <c r="V126" s="466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9">
        <v>2</v>
      </c>
      <c r="S127" s="469" t="s">
        <v>106</v>
      </c>
      <c r="T127" s="470">
        <v>410</v>
      </c>
      <c r="U127" s="376">
        <v>59.5</v>
      </c>
      <c r="V127" s="466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9">
        <v>1</v>
      </c>
      <c r="S128" s="469">
        <v>1000</v>
      </c>
      <c r="T128" s="470">
        <v>438</v>
      </c>
      <c r="U128" s="466">
        <v>61</v>
      </c>
      <c r="V128" s="466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7">
        <v>1</v>
      </c>
      <c r="S129" s="467">
        <v>990</v>
      </c>
      <c r="T129" s="219">
        <v>257</v>
      </c>
      <c r="U129" s="466">
        <v>58.5</v>
      </c>
      <c r="V129" s="466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7">
        <v>2</v>
      </c>
      <c r="S130" s="467" t="s">
        <v>107</v>
      </c>
      <c r="T130" s="219">
        <v>544</v>
      </c>
      <c r="U130" s="466">
        <v>58</v>
      </c>
      <c r="V130" s="466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7">
        <v>3</v>
      </c>
      <c r="S131" s="467" t="s">
        <v>108</v>
      </c>
      <c r="T131" s="219">
        <v>579</v>
      </c>
      <c r="U131" s="466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5">
        <v>58</v>
      </c>
      <c r="C133" s="525">
        <v>59.5</v>
      </c>
      <c r="D133" s="376">
        <v>59.5</v>
      </c>
      <c r="E133" s="525">
        <v>61</v>
      </c>
      <c r="F133" s="525">
        <v>58.5</v>
      </c>
      <c r="G133" s="525">
        <v>58</v>
      </c>
      <c r="H133" s="525">
        <v>57.5</v>
      </c>
      <c r="I133" s="524">
        <v>56</v>
      </c>
    </row>
    <row r="134" spans="1:22" ht="13.5" thickBot="1" x14ac:dyDescent="0.25">
      <c r="A134" s="270" t="s">
        <v>129</v>
      </c>
      <c r="B134" s="772" t="s">
        <v>50</v>
      </c>
      <c r="C134" s="773"/>
      <c r="D134" s="773"/>
      <c r="E134" s="773"/>
      <c r="F134" s="773"/>
      <c r="G134" s="773"/>
      <c r="H134" s="773"/>
      <c r="I134" s="774"/>
      <c r="J134" s="532" t="s">
        <v>0</v>
      </c>
      <c r="K134" s="510"/>
      <c r="L134" s="510"/>
      <c r="M134" s="510"/>
    </row>
    <row r="135" spans="1:22" x14ac:dyDescent="0.2">
      <c r="A135" s="231" t="s">
        <v>54</v>
      </c>
      <c r="B135" s="471">
        <v>1</v>
      </c>
      <c r="C135" s="472">
        <v>2</v>
      </c>
      <c r="D135" s="472">
        <v>3</v>
      </c>
      <c r="E135" s="474">
        <v>4</v>
      </c>
      <c r="F135" s="474">
        <v>5</v>
      </c>
      <c r="G135" s="474">
        <v>6</v>
      </c>
      <c r="H135" s="474">
        <v>7</v>
      </c>
      <c r="I135" s="475">
        <v>8</v>
      </c>
      <c r="J135" s="274">
        <v>265</v>
      </c>
      <c r="K135" s="213"/>
      <c r="L135" s="510"/>
      <c r="M135" s="510"/>
    </row>
    <row r="136" spans="1:22" ht="13.5" thickBot="1" x14ac:dyDescent="0.25">
      <c r="A136" s="231" t="s">
        <v>2</v>
      </c>
      <c r="B136" s="560">
        <v>4</v>
      </c>
      <c r="C136" s="551">
        <v>3</v>
      </c>
      <c r="D136" s="550">
        <v>2</v>
      </c>
      <c r="E136" s="549">
        <v>1</v>
      </c>
      <c r="F136" s="549">
        <v>1</v>
      </c>
      <c r="G136" s="550">
        <v>2</v>
      </c>
      <c r="H136" s="551">
        <v>3</v>
      </c>
      <c r="I136" s="552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3">
        <v>1190</v>
      </c>
      <c r="C137" s="554">
        <v>1190</v>
      </c>
      <c r="D137" s="554">
        <v>1190</v>
      </c>
      <c r="E137" s="554">
        <v>1190</v>
      </c>
      <c r="F137" s="554">
        <v>1190</v>
      </c>
      <c r="G137" s="554">
        <v>1190</v>
      </c>
      <c r="H137" s="554">
        <v>1190</v>
      </c>
      <c r="I137" s="556">
        <v>1190</v>
      </c>
      <c r="J137" s="277">
        <v>1190</v>
      </c>
      <c r="K137" s="278"/>
      <c r="L137" s="453"/>
      <c r="M137" s="805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805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3">
        <v>83.8</v>
      </c>
      <c r="K139" s="443"/>
      <c r="L139" s="453"/>
      <c r="M139" s="510"/>
    </row>
    <row r="140" spans="1:22" ht="13.5" thickBot="1" x14ac:dyDescent="0.25">
      <c r="A140" s="231" t="s">
        <v>8</v>
      </c>
      <c r="B140" s="534">
        <v>6.0999999999999999E-2</v>
      </c>
      <c r="C140" s="535">
        <v>5.7000000000000002E-2</v>
      </c>
      <c r="D140" s="535">
        <v>0.05</v>
      </c>
      <c r="E140" s="535">
        <v>6.3E-2</v>
      </c>
      <c r="F140" s="535">
        <v>4.7E-2</v>
      </c>
      <c r="G140" s="535">
        <v>3.5999999999999997E-2</v>
      </c>
      <c r="H140" s="535">
        <v>3.5999999999999997E-2</v>
      </c>
      <c r="I140" s="536">
        <v>5.6000000000000001E-2</v>
      </c>
      <c r="J140" s="284">
        <v>7.1999999999999995E-2</v>
      </c>
      <c r="K140" s="285"/>
      <c r="L140" s="511"/>
      <c r="M140" s="510"/>
    </row>
    <row r="141" spans="1:22" x14ac:dyDescent="0.2">
      <c r="A141" s="238" t="s">
        <v>1</v>
      </c>
      <c r="B141" s="537">
        <f t="shared" ref="B141:J141" si="27">B138/B137*100-100</f>
        <v>5.5462184873949667</v>
      </c>
      <c r="C141" s="538">
        <f t="shared" si="27"/>
        <v>-0.50420168067226712</v>
      </c>
      <c r="D141" s="538">
        <f t="shared" si="27"/>
        <v>-1.2605042016806749</v>
      </c>
      <c r="E141" s="538">
        <f t="shared" si="27"/>
        <v>-9.4957983193277329</v>
      </c>
      <c r="F141" s="538">
        <f t="shared" si="27"/>
        <v>-9.8319327731092443</v>
      </c>
      <c r="G141" s="538">
        <f t="shared" si="27"/>
        <v>-3.1092436974789877</v>
      </c>
      <c r="H141" s="538">
        <f t="shared" si="27"/>
        <v>-0.25210084033614066</v>
      </c>
      <c r="I141" s="539">
        <f t="shared" ref="I141" si="28">I138/I137*100-100</f>
        <v>5.0420168067226996</v>
      </c>
      <c r="J141" s="316">
        <f t="shared" si="27"/>
        <v>-1.2605042016806749</v>
      </c>
      <c r="K141" s="321"/>
      <c r="L141" s="511"/>
      <c r="M141" s="510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1"/>
      <c r="M142" s="510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6">
        <v>60.5</v>
      </c>
      <c r="C144" s="527">
        <v>62</v>
      </c>
      <c r="D144" s="527">
        <v>62.5</v>
      </c>
      <c r="E144" s="527">
        <v>64.5</v>
      </c>
      <c r="F144" s="527">
        <v>62</v>
      </c>
      <c r="G144" s="527">
        <v>61</v>
      </c>
      <c r="H144" s="527">
        <v>60</v>
      </c>
      <c r="I144" s="528">
        <v>58.5</v>
      </c>
      <c r="J144" s="328"/>
      <c r="K144" s="510" t="s">
        <v>57</v>
      </c>
      <c r="L144" s="510">
        <v>58.43</v>
      </c>
      <c r="M144" s="510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10" t="s">
        <v>26</v>
      </c>
      <c r="L145" s="510">
        <f>L144-K130</f>
        <v>3.0300000000000011</v>
      </c>
      <c r="M145" s="510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772" t="s">
        <v>50</v>
      </c>
      <c r="C148" s="773"/>
      <c r="D148" s="773"/>
      <c r="E148" s="773"/>
      <c r="F148" s="773"/>
      <c r="G148" s="773"/>
      <c r="H148" s="773"/>
      <c r="I148" s="774"/>
      <c r="J148" s="532" t="s">
        <v>0</v>
      </c>
      <c r="K148" s="736"/>
      <c r="L148" s="736"/>
      <c r="M148" s="736"/>
    </row>
    <row r="149" spans="1:13" x14ac:dyDescent="0.2">
      <c r="A149" s="231" t="s">
        <v>54</v>
      </c>
      <c r="B149" s="471">
        <v>1</v>
      </c>
      <c r="C149" s="472">
        <v>2</v>
      </c>
      <c r="D149" s="472">
        <v>3</v>
      </c>
      <c r="E149" s="474">
        <v>4</v>
      </c>
      <c r="F149" s="474">
        <v>5</v>
      </c>
      <c r="G149" s="474">
        <v>6</v>
      </c>
      <c r="H149" s="474">
        <v>7</v>
      </c>
      <c r="I149" s="475">
        <v>8</v>
      </c>
      <c r="J149" s="274"/>
      <c r="K149" s="213"/>
      <c r="L149" s="736"/>
      <c r="M149" s="736"/>
    </row>
    <row r="150" spans="1:13" ht="13.5" thickBot="1" x14ac:dyDescent="0.25">
      <c r="A150" s="231" t="s">
        <v>2</v>
      </c>
      <c r="B150" s="560">
        <v>4</v>
      </c>
      <c r="C150" s="551">
        <v>3</v>
      </c>
      <c r="D150" s="550">
        <v>2</v>
      </c>
      <c r="E150" s="549">
        <v>1</v>
      </c>
      <c r="F150" s="549">
        <v>1</v>
      </c>
      <c r="G150" s="550">
        <v>2</v>
      </c>
      <c r="H150" s="551">
        <v>3</v>
      </c>
      <c r="I150" s="552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3">
        <v>1280</v>
      </c>
      <c r="C151" s="554">
        <v>1280</v>
      </c>
      <c r="D151" s="554">
        <v>1280</v>
      </c>
      <c r="E151" s="554">
        <v>1280</v>
      </c>
      <c r="F151" s="554">
        <v>1280</v>
      </c>
      <c r="G151" s="554">
        <v>1280</v>
      </c>
      <c r="H151" s="554">
        <v>1280</v>
      </c>
      <c r="I151" s="556">
        <v>1280</v>
      </c>
      <c r="J151" s="277">
        <v>1280</v>
      </c>
      <c r="K151" s="278"/>
      <c r="L151" s="453"/>
      <c r="M151" s="805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805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3">
        <v>86.8</v>
      </c>
      <c r="K153" s="443"/>
      <c r="L153" s="453"/>
      <c r="M153" s="736"/>
    </row>
    <row r="154" spans="1:13" ht="13.5" thickBot="1" x14ac:dyDescent="0.25">
      <c r="A154" s="231" t="s">
        <v>8</v>
      </c>
      <c r="B154" s="534">
        <v>7.0000000000000007E-2</v>
      </c>
      <c r="C154" s="535">
        <v>4.3999999999999997E-2</v>
      </c>
      <c r="D154" s="535">
        <v>0.05</v>
      </c>
      <c r="E154" s="535">
        <v>6.6000000000000003E-2</v>
      </c>
      <c r="F154" s="535">
        <v>6.7000000000000004E-2</v>
      </c>
      <c r="G154" s="535">
        <v>4.2999999999999997E-2</v>
      </c>
      <c r="H154" s="535">
        <v>4.2999999999999997E-2</v>
      </c>
      <c r="I154" s="536">
        <v>5.7000000000000002E-2</v>
      </c>
      <c r="J154" s="284">
        <v>7.0000000000000007E-2</v>
      </c>
      <c r="K154" s="285"/>
      <c r="L154" s="737"/>
      <c r="M154" s="736"/>
    </row>
    <row r="155" spans="1:13" x14ac:dyDescent="0.2">
      <c r="A155" s="238" t="s">
        <v>1</v>
      </c>
      <c r="B155" s="537">
        <f t="shared" ref="B155:J155" si="31">B152/B151*100-100</f>
        <v>5.390625</v>
      </c>
      <c r="C155" s="538">
        <f t="shared" si="31"/>
        <v>2.421875</v>
      </c>
      <c r="D155" s="538">
        <f t="shared" si="31"/>
        <v>0</v>
      </c>
      <c r="E155" s="538">
        <f t="shared" si="31"/>
        <v>-6.796875</v>
      </c>
      <c r="F155" s="538">
        <f t="shared" si="31"/>
        <v>-5.234375</v>
      </c>
      <c r="G155" s="538">
        <f t="shared" si="31"/>
        <v>-3.984375</v>
      </c>
      <c r="H155" s="538">
        <f t="shared" si="31"/>
        <v>1.953125</v>
      </c>
      <c r="I155" s="539">
        <f t="shared" si="31"/>
        <v>6.25</v>
      </c>
      <c r="J155" s="316">
        <f t="shared" si="31"/>
        <v>0.23437500000001421</v>
      </c>
      <c r="K155" s="321"/>
      <c r="L155" s="737"/>
      <c r="M155" s="736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7"/>
      <c r="M156" s="736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4">
        <v>63</v>
      </c>
      <c r="C158" s="745">
        <v>64.5</v>
      </c>
      <c r="D158" s="745">
        <v>65</v>
      </c>
      <c r="E158" s="745">
        <v>67.5</v>
      </c>
      <c r="F158" s="745">
        <v>65</v>
      </c>
      <c r="G158" s="745">
        <v>64</v>
      </c>
      <c r="H158" s="745">
        <v>62.5</v>
      </c>
      <c r="I158" s="746">
        <v>61</v>
      </c>
      <c r="J158" s="328"/>
      <c r="K158" s="736" t="s">
        <v>57</v>
      </c>
      <c r="L158" s="736">
        <v>61.4</v>
      </c>
      <c r="M158" s="736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6" t="s">
        <v>26</v>
      </c>
      <c r="L159" s="736">
        <f>L158-L144</f>
        <v>2.9699999999999989</v>
      </c>
      <c r="M159" s="736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4:9" x14ac:dyDescent="0.2">
      <c r="D161" s="747"/>
      <c r="E161" s="747"/>
      <c r="F161" s="747"/>
      <c r="G161" s="747"/>
      <c r="H161" s="747"/>
      <c r="I161" s="747"/>
    </row>
  </sheetData>
  <mergeCells count="20">
    <mergeCell ref="B148:I148"/>
    <mergeCell ref="M151:M152"/>
    <mergeCell ref="K81:N83"/>
    <mergeCell ref="B8:G8"/>
    <mergeCell ref="B22:G22"/>
    <mergeCell ref="B36:G36"/>
    <mergeCell ref="M137:M138"/>
    <mergeCell ref="B134:I134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Q122:T122"/>
    <mergeCell ref="Q123:T123"/>
    <mergeCell ref="O125:O126"/>
  </mergeCells>
  <conditionalFormatting sqref="B152:I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149"/>
  <sheetViews>
    <sheetView showGridLines="0" topLeftCell="A118" zoomScale="70" zoomScaleNormal="70" workbookViewId="0">
      <selection activeCell="B147" sqref="B147:D14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772" t="s">
        <v>53</v>
      </c>
      <c r="C8" s="773"/>
      <c r="D8" s="773"/>
      <c r="E8" s="773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772" t="s">
        <v>53</v>
      </c>
      <c r="C21" s="773"/>
      <c r="D21" s="773"/>
      <c r="E21" s="773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772" t="s">
        <v>53</v>
      </c>
      <c r="C34" s="773"/>
      <c r="D34" s="773"/>
      <c r="E34" s="773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775" t="s">
        <v>53</v>
      </c>
      <c r="C47" s="776"/>
      <c r="D47" s="776"/>
      <c r="E47" s="776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775" t="s">
        <v>53</v>
      </c>
      <c r="C60" s="776"/>
      <c r="D60" s="776"/>
      <c r="E60" s="776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800" t="s">
        <v>94</v>
      </c>
      <c r="K69" s="800"/>
      <c r="L69" s="800"/>
      <c r="M69" s="800"/>
      <c r="N69" s="800"/>
      <c r="O69" s="800"/>
      <c r="P69" s="800"/>
      <c r="Q69" s="801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800"/>
      <c r="K70" s="800"/>
      <c r="L70" s="800"/>
      <c r="M70" s="800"/>
      <c r="N70" s="800"/>
      <c r="O70" s="800"/>
      <c r="P70" s="800"/>
      <c r="Q70" s="801"/>
    </row>
    <row r="71" spans="1:18" x14ac:dyDescent="0.2">
      <c r="J71" s="800"/>
      <c r="K71" s="800"/>
      <c r="L71" s="800"/>
      <c r="M71" s="800"/>
      <c r="N71" s="800"/>
      <c r="O71" s="800"/>
      <c r="P71" s="800"/>
      <c r="Q71" s="801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775" t="s">
        <v>53</v>
      </c>
      <c r="C73" s="776"/>
      <c r="D73" s="776"/>
      <c r="E73" s="776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807"/>
      <c r="K82" s="807"/>
      <c r="L82" s="807"/>
      <c r="M82" s="807"/>
      <c r="N82" s="807"/>
      <c r="O82" s="807"/>
      <c r="P82" s="807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I82-I82</f>
        <v>0</v>
      </c>
      <c r="J83" s="807"/>
      <c r="K83" s="807"/>
      <c r="L83" s="807"/>
      <c r="M83" s="807"/>
      <c r="N83" s="807"/>
      <c r="O83" s="807"/>
      <c r="P83" s="807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807"/>
      <c r="K84" s="807"/>
      <c r="L84" s="807"/>
      <c r="M84" s="807"/>
      <c r="N84" s="807"/>
      <c r="O84" s="807"/>
      <c r="P84" s="807"/>
    </row>
    <row r="85" spans="1:16" ht="13.5" thickBot="1" x14ac:dyDescent="0.25"/>
    <row r="86" spans="1:16" ht="13.5" thickBot="1" x14ac:dyDescent="0.25">
      <c r="A86" s="270" t="s">
        <v>102</v>
      </c>
      <c r="B86" s="775" t="s">
        <v>53</v>
      </c>
      <c r="C86" s="776"/>
      <c r="D86" s="776"/>
      <c r="E86" s="776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448">
        <f>I95-I95</f>
        <v>0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775" t="s">
        <v>53</v>
      </c>
      <c r="C99" s="776"/>
      <c r="D99" s="776"/>
      <c r="E99" s="776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455">
        <f>I108-I108</f>
        <v>0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775" t="s">
        <v>53</v>
      </c>
      <c r="C112" s="776"/>
      <c r="D112" s="776"/>
      <c r="E112" s="776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761" t="s">
        <v>105</v>
      </c>
      <c r="L113" s="762"/>
      <c r="M113" s="762"/>
      <c r="N113" s="763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764" t="s">
        <v>67</v>
      </c>
      <c r="L114" s="765"/>
      <c r="M114" s="765"/>
      <c r="N114" s="766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7" t="s">
        <v>54</v>
      </c>
      <c r="L115" s="478" t="s">
        <v>68</v>
      </c>
      <c r="M115" s="478" t="s">
        <v>59</v>
      </c>
      <c r="N115" s="479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9" t="s">
        <v>111</v>
      </c>
      <c r="M116" s="469">
        <v>1700</v>
      </c>
      <c r="N116" s="470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9">
        <v>1</v>
      </c>
      <c r="M117" s="469" t="s">
        <v>112</v>
      </c>
      <c r="N117" s="470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9">
        <v>2</v>
      </c>
      <c r="M118" s="469" t="s">
        <v>113</v>
      </c>
      <c r="N118" s="470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80">
        <v>4</v>
      </c>
      <c r="L119" s="481">
        <v>3</v>
      </c>
      <c r="M119" s="481">
        <v>1970</v>
      </c>
      <c r="N119" s="482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6"/>
      <c r="L120" s="476"/>
      <c r="M120" s="476"/>
      <c r="N120" s="476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6"/>
      <c r="L121" s="476"/>
      <c r="M121" s="476"/>
      <c r="N121" s="476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465">
        <f>I121-I108</f>
        <v>0.52000000000000313</v>
      </c>
      <c r="J122" s="459"/>
      <c r="K122" s="476"/>
      <c r="L122" s="476"/>
      <c r="M122" s="476"/>
      <c r="N122" s="476"/>
    </row>
    <row r="123" spans="1:14" x14ac:dyDescent="0.2">
      <c r="B123" s="200">
        <v>66</v>
      </c>
      <c r="C123" s="468">
        <v>66</v>
      </c>
      <c r="D123" s="468">
        <v>66</v>
      </c>
      <c r="K123" s="476"/>
      <c r="L123" s="476"/>
      <c r="M123" s="476"/>
      <c r="N123" s="476"/>
    </row>
    <row r="124" spans="1:14" ht="13.5" thickBot="1" x14ac:dyDescent="0.25"/>
    <row r="125" spans="1:14" ht="13.5" thickBot="1" x14ac:dyDescent="0.25">
      <c r="A125" s="270" t="s">
        <v>129</v>
      </c>
      <c r="B125" s="775" t="s">
        <v>53</v>
      </c>
      <c r="C125" s="776"/>
      <c r="D125" s="776"/>
      <c r="E125" s="776"/>
      <c r="F125" s="512"/>
      <c r="G125" s="428" t="s">
        <v>0</v>
      </c>
      <c r="H125" s="510"/>
      <c r="I125" s="510"/>
      <c r="J125" s="510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10"/>
      <c r="I126" s="510"/>
      <c r="J126" s="510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10"/>
      <c r="I127" s="510"/>
      <c r="J127" s="510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10"/>
      <c r="J128" s="510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10"/>
      <c r="J129" s="510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10"/>
      <c r="J130" s="510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10"/>
      <c r="J131" s="510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10"/>
      <c r="I132" s="510"/>
      <c r="J132" s="510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10" t="s">
        <v>56</v>
      </c>
      <c r="I133" s="557">
        <f>G120-G133</f>
        <v>38</v>
      </c>
      <c r="J133" s="305">
        <f>I133/G120</f>
        <v>7.1428571428571425E-2</v>
      </c>
      <c r="K133" s="809" t="s">
        <v>138</v>
      </c>
      <c r="L133" s="809"/>
      <c r="M133" s="809"/>
    </row>
    <row r="134" spans="1:13" x14ac:dyDescent="0.2">
      <c r="A134" s="265" t="s">
        <v>28</v>
      </c>
      <c r="B134" s="507">
        <v>68</v>
      </c>
      <c r="C134" s="508">
        <v>68</v>
      </c>
      <c r="D134" s="508">
        <v>68</v>
      </c>
      <c r="E134" s="508"/>
      <c r="F134" s="509"/>
      <c r="G134" s="328"/>
      <c r="H134" s="510" t="s">
        <v>57</v>
      </c>
      <c r="I134" s="510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10" t="s">
        <v>26</v>
      </c>
      <c r="I135" s="510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775" t="s">
        <v>53</v>
      </c>
      <c r="C138" s="776"/>
      <c r="D138" s="776"/>
      <c r="E138" s="776"/>
      <c r="F138" s="735"/>
      <c r="G138" s="428" t="s">
        <v>0</v>
      </c>
      <c r="H138" s="736"/>
      <c r="I138" s="736"/>
      <c r="J138" s="736"/>
      <c r="K138" s="736"/>
      <c r="L138" s="736"/>
      <c r="M138" s="736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6"/>
      <c r="I139" s="736"/>
      <c r="J139" s="736"/>
      <c r="K139" s="736"/>
      <c r="L139" s="736"/>
      <c r="M139" s="736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6"/>
      <c r="I140" s="736"/>
      <c r="J140" s="736"/>
      <c r="K140" s="736"/>
      <c r="L140" s="736"/>
      <c r="M140" s="736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6"/>
      <c r="J141" s="736"/>
      <c r="K141" s="736"/>
      <c r="L141" s="736"/>
      <c r="M141" s="736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6"/>
      <c r="J142" s="736"/>
      <c r="K142" s="736"/>
      <c r="L142" s="736"/>
      <c r="M142" s="736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6"/>
      <c r="J143" s="736"/>
      <c r="K143" s="736"/>
      <c r="L143" s="736"/>
      <c r="M143" s="736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6"/>
      <c r="J144" s="736"/>
      <c r="K144" s="736"/>
      <c r="L144" s="736"/>
      <c r="M144" s="736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6"/>
      <c r="I145" s="736"/>
      <c r="J145" s="736"/>
      <c r="K145" s="736"/>
      <c r="L145" s="736"/>
      <c r="M145" s="736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6" t="s">
        <v>56</v>
      </c>
      <c r="I146" s="743">
        <f>G133-G146</f>
        <v>1</v>
      </c>
      <c r="J146" s="305">
        <f>I146/G133</f>
        <v>2.0242914979757085E-3</v>
      </c>
      <c r="K146" s="808"/>
      <c r="L146" s="808"/>
      <c r="M146" s="808"/>
    </row>
    <row r="147" spans="1:13" x14ac:dyDescent="0.2">
      <c r="A147" s="265" t="s">
        <v>28</v>
      </c>
      <c r="B147" s="738">
        <v>70.5</v>
      </c>
      <c r="C147" s="739">
        <v>70.5</v>
      </c>
      <c r="D147" s="739">
        <v>70</v>
      </c>
      <c r="E147" s="739"/>
      <c r="F147" s="740"/>
      <c r="G147" s="328"/>
      <c r="H147" s="736" t="s">
        <v>57</v>
      </c>
      <c r="I147" s="736">
        <v>68.13</v>
      </c>
      <c r="J147" s="459"/>
      <c r="K147" s="736"/>
      <c r="L147" s="736"/>
      <c r="M147" s="736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6" t="s">
        <v>26</v>
      </c>
      <c r="I148" s="736">
        <f>I147-I134</f>
        <v>2.1700000000000017</v>
      </c>
      <c r="J148" s="459"/>
      <c r="K148" s="736"/>
      <c r="L148" s="736"/>
      <c r="M148" s="736"/>
    </row>
    <row r="149" spans="1:13" x14ac:dyDescent="0.2">
      <c r="B149" s="200">
        <v>70.5</v>
      </c>
      <c r="C149" s="200">
        <v>70.5</v>
      </c>
    </row>
  </sheetData>
  <mergeCells count="18">
    <mergeCell ref="B138:E138"/>
    <mergeCell ref="K146:M146"/>
    <mergeCell ref="K133:M133"/>
    <mergeCell ref="B8:E8"/>
    <mergeCell ref="B21:E21"/>
    <mergeCell ref="B34:E34"/>
    <mergeCell ref="B47:E47"/>
    <mergeCell ref="B60:E60"/>
    <mergeCell ref="B125:E125"/>
    <mergeCell ref="K113:N113"/>
    <mergeCell ref="K114:N114"/>
    <mergeCell ref="B112:E112"/>
    <mergeCell ref="B99:E99"/>
    <mergeCell ref="Q69:Q71"/>
    <mergeCell ref="B86:E86"/>
    <mergeCell ref="B73:E73"/>
    <mergeCell ref="J82:P84"/>
    <mergeCell ref="J69:P71"/>
  </mergeCells>
  <conditionalFormatting sqref="B141:D1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6" t="s">
        <v>18</v>
      </c>
      <c r="C4" s="757"/>
      <c r="D4" s="757"/>
      <c r="E4" s="757"/>
      <c r="F4" s="757"/>
      <c r="G4" s="757"/>
      <c r="H4" s="757"/>
      <c r="I4" s="757"/>
      <c r="J4" s="758"/>
      <c r="K4" s="756" t="s">
        <v>21</v>
      </c>
      <c r="L4" s="757"/>
      <c r="M4" s="757"/>
      <c r="N4" s="757"/>
      <c r="O4" s="757"/>
      <c r="P4" s="757"/>
      <c r="Q4" s="757"/>
      <c r="R4" s="757"/>
      <c r="S4" s="757"/>
      <c r="T4" s="757"/>
      <c r="U4" s="757"/>
      <c r="V4" s="757"/>
      <c r="W4" s="7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6" t="s">
        <v>23</v>
      </c>
      <c r="C17" s="757"/>
      <c r="D17" s="757"/>
      <c r="E17" s="757"/>
      <c r="F17" s="7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6" t="s">
        <v>18</v>
      </c>
      <c r="C4" s="757"/>
      <c r="D4" s="757"/>
      <c r="E4" s="757"/>
      <c r="F4" s="757"/>
      <c r="G4" s="757"/>
      <c r="H4" s="757"/>
      <c r="I4" s="757"/>
      <c r="J4" s="758"/>
      <c r="K4" s="756" t="s">
        <v>21</v>
      </c>
      <c r="L4" s="757"/>
      <c r="M4" s="757"/>
      <c r="N4" s="757"/>
      <c r="O4" s="757"/>
      <c r="P4" s="757"/>
      <c r="Q4" s="757"/>
      <c r="R4" s="757"/>
      <c r="S4" s="757"/>
      <c r="T4" s="757"/>
      <c r="U4" s="757"/>
      <c r="V4" s="757"/>
      <c r="W4" s="7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6" t="s">
        <v>23</v>
      </c>
      <c r="C17" s="757"/>
      <c r="D17" s="757"/>
      <c r="E17" s="757"/>
      <c r="F17" s="7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56" t="s">
        <v>18</v>
      </c>
      <c r="C4" s="757"/>
      <c r="D4" s="757"/>
      <c r="E4" s="757"/>
      <c r="F4" s="757"/>
      <c r="G4" s="757"/>
      <c r="H4" s="757"/>
      <c r="I4" s="757"/>
      <c r="J4" s="758"/>
      <c r="K4" s="756" t="s">
        <v>21</v>
      </c>
      <c r="L4" s="757"/>
      <c r="M4" s="757"/>
      <c r="N4" s="757"/>
      <c r="O4" s="757"/>
      <c r="P4" s="757"/>
      <c r="Q4" s="757"/>
      <c r="R4" s="757"/>
      <c r="S4" s="757"/>
      <c r="T4" s="757"/>
      <c r="U4" s="757"/>
      <c r="V4" s="757"/>
      <c r="W4" s="7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56" t="s">
        <v>23</v>
      </c>
      <c r="C17" s="757"/>
      <c r="D17" s="757"/>
      <c r="E17" s="757"/>
      <c r="F17" s="7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59" t="s">
        <v>42</v>
      </c>
      <c r="B1" s="75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59" t="s">
        <v>42</v>
      </c>
      <c r="B1" s="75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60" t="s">
        <v>42</v>
      </c>
      <c r="B1" s="76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59" t="s">
        <v>42</v>
      </c>
      <c r="B1" s="75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164"/>
  <sheetViews>
    <sheetView showGridLines="0" tabSelected="1" topLeftCell="A137" zoomScale="70" zoomScaleNormal="70" workbookViewId="0">
      <selection activeCell="B160" sqref="B160:V16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767"/>
      <c r="G2" s="767"/>
      <c r="H2" s="767"/>
      <c r="I2" s="767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767"/>
      <c r="AH6" s="767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768" t="s">
        <v>50</v>
      </c>
      <c r="C8" s="769"/>
      <c r="D8" s="769"/>
      <c r="E8" s="769"/>
      <c r="F8" s="769"/>
      <c r="G8" s="769"/>
      <c r="H8" s="769"/>
      <c r="I8" s="769"/>
      <c r="J8" s="769"/>
      <c r="K8" s="770"/>
      <c r="L8" s="768" t="s">
        <v>53</v>
      </c>
      <c r="M8" s="769"/>
      <c r="N8" s="769"/>
      <c r="O8" s="769"/>
      <c r="P8" s="769"/>
      <c r="Q8" s="769"/>
      <c r="R8" s="769"/>
      <c r="S8" s="769"/>
      <c r="T8" s="769"/>
      <c r="U8" s="771"/>
      <c r="V8" s="327" t="s">
        <v>55</v>
      </c>
      <c r="AA8" s="782"/>
      <c r="AB8" s="782"/>
      <c r="AC8" s="782"/>
      <c r="AD8" s="782"/>
      <c r="AE8" s="782"/>
      <c r="AF8" s="782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778" t="s">
        <v>63</v>
      </c>
      <c r="AA12" s="778"/>
      <c r="AB12" s="778"/>
      <c r="AC12" s="778"/>
      <c r="AD12" s="778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778"/>
      <c r="AA13" s="778"/>
      <c r="AB13" s="778"/>
      <c r="AC13" s="778"/>
      <c r="AD13" s="778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778"/>
      <c r="AA14" s="778"/>
      <c r="AB14" s="778"/>
      <c r="AC14" s="778"/>
      <c r="AD14" s="778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768" t="s">
        <v>50</v>
      </c>
      <c r="C22" s="769"/>
      <c r="D22" s="769"/>
      <c r="E22" s="769"/>
      <c r="F22" s="769"/>
      <c r="G22" s="769"/>
      <c r="H22" s="769"/>
      <c r="I22" s="769"/>
      <c r="J22" s="769"/>
      <c r="K22" s="770"/>
      <c r="L22" s="768" t="s">
        <v>53</v>
      </c>
      <c r="M22" s="769"/>
      <c r="N22" s="769"/>
      <c r="O22" s="769"/>
      <c r="P22" s="769"/>
      <c r="Q22" s="769"/>
      <c r="R22" s="769"/>
      <c r="S22" s="769"/>
      <c r="T22" s="769"/>
      <c r="U22" s="771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768" t="s">
        <v>50</v>
      </c>
      <c r="C36" s="769"/>
      <c r="D36" s="769"/>
      <c r="E36" s="769"/>
      <c r="F36" s="769"/>
      <c r="G36" s="769"/>
      <c r="H36" s="769"/>
      <c r="I36" s="769"/>
      <c r="J36" s="769"/>
      <c r="K36" s="770"/>
      <c r="L36" s="768" t="s">
        <v>53</v>
      </c>
      <c r="M36" s="769"/>
      <c r="N36" s="769"/>
      <c r="O36" s="769"/>
      <c r="P36" s="769"/>
      <c r="Q36" s="769"/>
      <c r="R36" s="769"/>
      <c r="S36" s="769"/>
      <c r="T36" s="769"/>
      <c r="U36" s="771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779" t="s">
        <v>85</v>
      </c>
      <c r="AH36" s="780"/>
      <c r="AI36" s="780"/>
      <c r="AJ36" s="781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772" t="s">
        <v>50</v>
      </c>
      <c r="C50" s="773"/>
      <c r="D50" s="773"/>
      <c r="E50" s="773"/>
      <c r="F50" s="773"/>
      <c r="G50" s="773"/>
      <c r="H50" s="773"/>
      <c r="I50" s="773"/>
      <c r="J50" s="773"/>
      <c r="K50" s="773"/>
      <c r="L50" s="773"/>
      <c r="M50" s="773"/>
      <c r="N50" s="774"/>
      <c r="O50" s="772" t="s">
        <v>53</v>
      </c>
      <c r="P50" s="773"/>
      <c r="Q50" s="773"/>
      <c r="R50" s="773"/>
      <c r="S50" s="773"/>
      <c r="T50" s="773"/>
      <c r="U50" s="773"/>
      <c r="V50" s="773"/>
      <c r="W50" s="774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772" t="s">
        <v>50</v>
      </c>
      <c r="C64" s="773"/>
      <c r="D64" s="773"/>
      <c r="E64" s="773"/>
      <c r="F64" s="773"/>
      <c r="G64" s="773"/>
      <c r="H64" s="773"/>
      <c r="I64" s="773"/>
      <c r="J64" s="773"/>
      <c r="K64" s="773"/>
      <c r="L64" s="773"/>
      <c r="M64" s="773"/>
      <c r="N64" s="774"/>
      <c r="O64" s="772" t="s">
        <v>53</v>
      </c>
      <c r="P64" s="773"/>
      <c r="Q64" s="773"/>
      <c r="R64" s="773"/>
      <c r="S64" s="773"/>
      <c r="T64" s="773"/>
      <c r="U64" s="773"/>
      <c r="V64" s="773"/>
      <c r="W64" s="774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772" t="s">
        <v>50</v>
      </c>
      <c r="C78" s="773"/>
      <c r="D78" s="773"/>
      <c r="E78" s="773"/>
      <c r="F78" s="773"/>
      <c r="G78" s="773"/>
      <c r="H78" s="773"/>
      <c r="I78" s="773"/>
      <c r="J78" s="773"/>
      <c r="K78" s="773"/>
      <c r="L78" s="773"/>
      <c r="M78" s="773"/>
      <c r="N78" s="774"/>
      <c r="O78" s="772" t="s">
        <v>53</v>
      </c>
      <c r="P78" s="773"/>
      <c r="Q78" s="773"/>
      <c r="R78" s="773"/>
      <c r="S78" s="773"/>
      <c r="T78" s="773"/>
      <c r="U78" s="773"/>
      <c r="V78" s="773"/>
      <c r="W78" s="774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772" t="s">
        <v>50</v>
      </c>
      <c r="C92" s="773"/>
      <c r="D92" s="773"/>
      <c r="E92" s="773"/>
      <c r="F92" s="773"/>
      <c r="G92" s="773"/>
      <c r="H92" s="773"/>
      <c r="I92" s="773"/>
      <c r="J92" s="773"/>
      <c r="K92" s="773"/>
      <c r="L92" s="773"/>
      <c r="M92" s="773"/>
      <c r="N92" s="774"/>
      <c r="O92" s="772" t="s">
        <v>53</v>
      </c>
      <c r="P92" s="773"/>
      <c r="Q92" s="773"/>
      <c r="R92" s="773"/>
      <c r="S92" s="773"/>
      <c r="T92" s="773"/>
      <c r="U92" s="773"/>
      <c r="V92" s="773"/>
      <c r="W92" s="774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772" t="s">
        <v>50</v>
      </c>
      <c r="C106" s="773"/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4"/>
      <c r="O106" s="772" t="s">
        <v>53</v>
      </c>
      <c r="P106" s="773"/>
      <c r="Q106" s="773"/>
      <c r="R106" s="773"/>
      <c r="S106" s="773"/>
      <c r="T106" s="773"/>
      <c r="U106" s="773"/>
      <c r="V106" s="773"/>
      <c r="W106" s="774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775" t="s">
        <v>50</v>
      </c>
      <c r="C120" s="776"/>
      <c r="D120" s="776"/>
      <c r="E120" s="776"/>
      <c r="F120" s="776"/>
      <c r="G120" s="773"/>
      <c r="H120" s="773"/>
      <c r="I120" s="773"/>
      <c r="J120" s="773"/>
      <c r="K120" s="773"/>
      <c r="L120" s="776"/>
      <c r="M120" s="776"/>
      <c r="N120" s="777"/>
      <c r="O120" s="775" t="s">
        <v>53</v>
      </c>
      <c r="P120" s="776"/>
      <c r="Q120" s="776"/>
      <c r="R120" s="776"/>
      <c r="S120" s="776"/>
      <c r="T120" s="776"/>
      <c r="U120" s="776"/>
      <c r="V120" s="776"/>
      <c r="W120" s="777"/>
      <c r="X120" s="327" t="s">
        <v>55</v>
      </c>
      <c r="Y120" s="461"/>
      <c r="Z120" s="461"/>
      <c r="AA120" s="461"/>
      <c r="AB120" s="761" t="s">
        <v>114</v>
      </c>
      <c r="AC120" s="762"/>
      <c r="AD120" s="762"/>
      <c r="AE120" s="763"/>
      <c r="AH120" s="761" t="s">
        <v>123</v>
      </c>
      <c r="AI120" s="762"/>
      <c r="AJ120" s="762"/>
      <c r="AK120" s="763"/>
      <c r="AM120" s="761" t="s">
        <v>124</v>
      </c>
      <c r="AN120" s="762"/>
      <c r="AO120" s="762"/>
      <c r="AP120" s="763"/>
    </row>
    <row r="121" spans="1:54" x14ac:dyDescent="0.2">
      <c r="A121" s="231" t="s">
        <v>54</v>
      </c>
      <c r="B121" s="577">
        <v>1</v>
      </c>
      <c r="C121" s="578">
        <v>2</v>
      </c>
      <c r="D121" s="578">
        <v>3</v>
      </c>
      <c r="E121" s="578">
        <v>4</v>
      </c>
      <c r="F121" s="579">
        <v>5</v>
      </c>
      <c r="G121" s="569">
        <v>6</v>
      </c>
      <c r="H121" s="473">
        <v>7</v>
      </c>
      <c r="I121" s="473">
        <v>8</v>
      </c>
      <c r="J121" s="473">
        <v>9</v>
      </c>
      <c r="K121" s="670">
        <v>10</v>
      </c>
      <c r="L121" s="676">
        <v>11</v>
      </c>
      <c r="M121" s="677">
        <v>12</v>
      </c>
      <c r="N121" s="678">
        <v>13</v>
      </c>
      <c r="O121" s="673">
        <v>1</v>
      </c>
      <c r="P121" s="644">
        <v>2</v>
      </c>
      <c r="Q121" s="644">
        <v>3</v>
      </c>
      <c r="R121" s="645">
        <v>4</v>
      </c>
      <c r="S121" s="643">
        <v>5</v>
      </c>
      <c r="T121" s="627">
        <v>6</v>
      </c>
      <c r="U121" s="627">
        <v>7</v>
      </c>
      <c r="V121" s="698">
        <v>8</v>
      </c>
      <c r="W121" s="701">
        <v>9</v>
      </c>
      <c r="X121" s="328">
        <v>889</v>
      </c>
      <c r="Y121" s="438" t="s">
        <v>110</v>
      </c>
      <c r="Z121" s="461"/>
      <c r="AA121" s="461"/>
      <c r="AB121" s="764" t="s">
        <v>121</v>
      </c>
      <c r="AC121" s="765"/>
      <c r="AD121" s="765"/>
      <c r="AE121" s="766"/>
      <c r="AH121" s="764" t="s">
        <v>115</v>
      </c>
      <c r="AI121" s="765"/>
      <c r="AJ121" s="765"/>
      <c r="AK121" s="766"/>
      <c r="AM121" s="764" t="s">
        <v>67</v>
      </c>
      <c r="AN121" s="765"/>
      <c r="AO121" s="765"/>
      <c r="AP121" s="766"/>
      <c r="AU121" s="498"/>
      <c r="AV121" s="498"/>
      <c r="AW121" s="498"/>
      <c r="AX121" s="498"/>
      <c r="AY121" s="498"/>
      <c r="AZ121" s="498"/>
      <c r="BA121" s="498"/>
      <c r="BB121" s="498"/>
    </row>
    <row r="122" spans="1:54" ht="13.5" thickBot="1" x14ac:dyDescent="0.25">
      <c r="A122" s="231" t="s">
        <v>2</v>
      </c>
      <c r="B122" s="592">
        <v>1</v>
      </c>
      <c r="C122" s="306">
        <v>2</v>
      </c>
      <c r="D122" s="306">
        <v>2</v>
      </c>
      <c r="E122" s="233">
        <v>3</v>
      </c>
      <c r="F122" s="593">
        <v>3</v>
      </c>
      <c r="G122" s="613">
        <v>3</v>
      </c>
      <c r="H122" s="335">
        <v>4</v>
      </c>
      <c r="I122" s="335">
        <v>4</v>
      </c>
      <c r="J122" s="336">
        <v>5</v>
      </c>
      <c r="K122" s="671">
        <v>5</v>
      </c>
      <c r="L122" s="679">
        <v>6</v>
      </c>
      <c r="M122" s="336">
        <v>7</v>
      </c>
      <c r="N122" s="680">
        <v>8</v>
      </c>
      <c r="O122" s="674">
        <v>1</v>
      </c>
      <c r="P122" s="333">
        <v>2</v>
      </c>
      <c r="Q122" s="334">
        <v>3</v>
      </c>
      <c r="R122" s="646">
        <v>3</v>
      </c>
      <c r="S122" s="589">
        <v>4</v>
      </c>
      <c r="T122" s="336">
        <v>5</v>
      </c>
      <c r="U122" s="337">
        <v>6</v>
      </c>
      <c r="V122" s="699">
        <v>7</v>
      </c>
      <c r="W122" s="702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8"/>
    </row>
    <row r="123" spans="1:54" x14ac:dyDescent="0.2">
      <c r="A123" s="234" t="s">
        <v>3</v>
      </c>
      <c r="B123" s="594">
        <v>990</v>
      </c>
      <c r="C123" s="236">
        <v>990</v>
      </c>
      <c r="D123" s="236">
        <v>990</v>
      </c>
      <c r="E123" s="236">
        <v>990</v>
      </c>
      <c r="F123" s="595">
        <v>990</v>
      </c>
      <c r="G123" s="590">
        <v>990</v>
      </c>
      <c r="H123" s="236">
        <v>990</v>
      </c>
      <c r="I123" s="236">
        <v>990</v>
      </c>
      <c r="J123" s="236">
        <v>990</v>
      </c>
      <c r="K123" s="672">
        <v>990</v>
      </c>
      <c r="L123" s="681">
        <v>990</v>
      </c>
      <c r="M123" s="487">
        <v>990</v>
      </c>
      <c r="N123" s="682">
        <v>990</v>
      </c>
      <c r="O123" s="513">
        <v>990</v>
      </c>
      <c r="P123" s="345">
        <v>990</v>
      </c>
      <c r="Q123" s="345">
        <v>990</v>
      </c>
      <c r="R123" s="633">
        <v>990</v>
      </c>
      <c r="S123" s="513">
        <v>990</v>
      </c>
      <c r="T123" s="345">
        <v>990</v>
      </c>
      <c r="U123" s="345">
        <v>990</v>
      </c>
      <c r="V123" s="346">
        <v>990</v>
      </c>
      <c r="W123" s="703">
        <v>990</v>
      </c>
      <c r="X123" s="420">
        <v>990</v>
      </c>
      <c r="Y123" s="331"/>
      <c r="Z123" s="313"/>
      <c r="AA123" s="313"/>
      <c r="AB123" s="483">
        <v>1</v>
      </c>
      <c r="AC123" s="484">
        <v>5</v>
      </c>
      <c r="AD123" s="484">
        <v>1150</v>
      </c>
      <c r="AE123" s="485">
        <v>323</v>
      </c>
      <c r="AF123" s="494">
        <v>49.5</v>
      </c>
      <c r="AH123" s="483">
        <v>1</v>
      </c>
      <c r="AI123" s="484">
        <v>1</v>
      </c>
      <c r="AJ123" s="484">
        <v>960</v>
      </c>
      <c r="AK123" s="485">
        <v>539</v>
      </c>
      <c r="AL123" s="200">
        <v>50.5</v>
      </c>
      <c r="AM123" s="502">
        <v>1</v>
      </c>
      <c r="AN123" s="503">
        <v>4</v>
      </c>
      <c r="AO123" s="503">
        <v>1110</v>
      </c>
      <c r="AP123" s="504">
        <v>367</v>
      </c>
      <c r="AQ123" s="200">
        <v>52</v>
      </c>
      <c r="AR123" s="498"/>
    </row>
    <row r="124" spans="1:54" ht="12.75" customHeight="1" x14ac:dyDescent="0.2">
      <c r="A124" s="238" t="s">
        <v>6</v>
      </c>
      <c r="B124" s="596">
        <v>968</v>
      </c>
      <c r="C124" s="240">
        <v>997</v>
      </c>
      <c r="D124" s="240">
        <v>974</v>
      </c>
      <c r="E124" s="240">
        <v>991</v>
      </c>
      <c r="F124" s="597">
        <v>992</v>
      </c>
      <c r="G124" s="514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3">
        <v>995</v>
      </c>
      <c r="M124" s="488">
        <v>1005</v>
      </c>
      <c r="N124" s="684">
        <v>1044</v>
      </c>
      <c r="O124" s="514">
        <v>972</v>
      </c>
      <c r="P124" s="240">
        <v>982</v>
      </c>
      <c r="Q124" s="240">
        <v>989</v>
      </c>
      <c r="R124" s="634">
        <v>980</v>
      </c>
      <c r="S124" s="514">
        <v>1005</v>
      </c>
      <c r="T124" s="240">
        <v>972</v>
      </c>
      <c r="U124" s="240">
        <v>997</v>
      </c>
      <c r="V124" s="280">
        <v>993</v>
      </c>
      <c r="W124" s="704">
        <v>998</v>
      </c>
      <c r="X124" s="406">
        <v>992</v>
      </c>
      <c r="Y124" s="784" t="s">
        <v>136</v>
      </c>
      <c r="Z124" s="785"/>
      <c r="AA124" s="786"/>
      <c r="AB124" s="377">
        <v>2</v>
      </c>
      <c r="AC124" s="469">
        <v>4</v>
      </c>
      <c r="AD124" s="469" t="s">
        <v>116</v>
      </c>
      <c r="AE124" s="470">
        <v>605</v>
      </c>
      <c r="AF124" s="494">
        <v>49.5</v>
      </c>
      <c r="AH124" s="377">
        <v>2</v>
      </c>
      <c r="AI124" s="469">
        <v>2</v>
      </c>
      <c r="AJ124" s="469" t="s">
        <v>122</v>
      </c>
      <c r="AK124" s="470">
        <v>941</v>
      </c>
      <c r="AL124" s="200">
        <v>49</v>
      </c>
      <c r="AM124" s="385">
        <v>2</v>
      </c>
      <c r="AN124" s="505">
        <v>3</v>
      </c>
      <c r="AO124" s="505" t="s">
        <v>125</v>
      </c>
      <c r="AP124" s="506">
        <v>606</v>
      </c>
      <c r="AQ124" s="200">
        <v>52.5</v>
      </c>
      <c r="AR124" s="498"/>
    </row>
    <row r="125" spans="1:54" x14ac:dyDescent="0.2">
      <c r="A125" s="231" t="s">
        <v>7</v>
      </c>
      <c r="B125" s="598">
        <v>50</v>
      </c>
      <c r="C125" s="368">
        <v>72.2</v>
      </c>
      <c r="D125" s="368">
        <v>72.2</v>
      </c>
      <c r="E125" s="368">
        <v>82.1</v>
      </c>
      <c r="F125" s="599">
        <v>89.7</v>
      </c>
      <c r="G125" s="515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3">
        <v>74.5</v>
      </c>
      <c r="M125" s="488">
        <v>70.7</v>
      </c>
      <c r="N125" s="684">
        <v>70.599999999999994</v>
      </c>
      <c r="O125" s="515">
        <v>57.9</v>
      </c>
      <c r="P125" s="368">
        <v>67.900000000000006</v>
      </c>
      <c r="Q125" s="368">
        <v>71.400000000000006</v>
      </c>
      <c r="R125" s="635">
        <v>73.8</v>
      </c>
      <c r="S125" s="515">
        <v>72.099999999999994</v>
      </c>
      <c r="T125" s="368">
        <v>86.4</v>
      </c>
      <c r="U125" s="368">
        <v>87.2</v>
      </c>
      <c r="V125" s="369">
        <v>83.3</v>
      </c>
      <c r="W125" s="704">
        <v>72.7</v>
      </c>
      <c r="X125" s="421">
        <v>75.099999999999994</v>
      </c>
      <c r="Y125" s="784"/>
      <c r="Z125" s="785"/>
      <c r="AA125" s="786"/>
      <c r="AB125" s="377">
        <v>3</v>
      </c>
      <c r="AC125" s="469">
        <v>3</v>
      </c>
      <c r="AD125" s="469" t="s">
        <v>107</v>
      </c>
      <c r="AE125" s="470">
        <v>755</v>
      </c>
      <c r="AF125" s="494">
        <v>50</v>
      </c>
      <c r="AH125" s="377">
        <v>3</v>
      </c>
      <c r="AI125" s="469">
        <v>3</v>
      </c>
      <c r="AJ125" s="469">
        <v>1120</v>
      </c>
      <c r="AK125" s="470">
        <v>392</v>
      </c>
      <c r="AL125" s="200">
        <v>47.5</v>
      </c>
      <c r="AM125" s="385">
        <v>3</v>
      </c>
      <c r="AN125" s="505">
        <v>2</v>
      </c>
      <c r="AO125" s="505" t="s">
        <v>126</v>
      </c>
      <c r="AP125" s="506">
        <v>614</v>
      </c>
      <c r="AQ125" s="200">
        <v>53</v>
      </c>
      <c r="AR125" s="498"/>
    </row>
    <row r="126" spans="1:54" x14ac:dyDescent="0.2">
      <c r="A126" s="231" t="s">
        <v>8</v>
      </c>
      <c r="B126" s="600">
        <v>0.128</v>
      </c>
      <c r="C126" s="247">
        <v>8.6999999999999994E-2</v>
      </c>
      <c r="D126" s="247">
        <v>0.09</v>
      </c>
      <c r="E126" s="247">
        <v>7.9000000000000001E-2</v>
      </c>
      <c r="F126" s="601">
        <v>7.8E-2</v>
      </c>
      <c r="G126" s="516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5">
        <v>0.08</v>
      </c>
      <c r="M126" s="489">
        <v>9.9000000000000005E-2</v>
      </c>
      <c r="N126" s="686">
        <v>0.10100000000000001</v>
      </c>
      <c r="O126" s="516">
        <v>0.10100000000000001</v>
      </c>
      <c r="P126" s="247">
        <v>8.4000000000000005E-2</v>
      </c>
      <c r="Q126" s="247">
        <v>8.5000000000000006E-2</v>
      </c>
      <c r="R126" s="636">
        <v>9.2999999999999999E-2</v>
      </c>
      <c r="S126" s="516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5">
        <v>8.1000000000000003E-2</v>
      </c>
      <c r="X126" s="408">
        <v>8.6999999999999994E-2</v>
      </c>
      <c r="Y126" s="784"/>
      <c r="Z126" s="785"/>
      <c r="AA126" s="786"/>
      <c r="AB126" s="377">
        <v>4</v>
      </c>
      <c r="AC126" s="469">
        <v>2</v>
      </c>
      <c r="AD126" s="469" t="s">
        <v>117</v>
      </c>
      <c r="AE126" s="470">
        <v>560</v>
      </c>
      <c r="AF126" s="494">
        <v>50</v>
      </c>
      <c r="AM126" s="385">
        <v>4</v>
      </c>
      <c r="AN126" s="505">
        <v>1</v>
      </c>
      <c r="AO126" s="505">
        <v>930</v>
      </c>
      <c r="AP126" s="506">
        <v>532</v>
      </c>
      <c r="AQ126" s="200">
        <v>55</v>
      </c>
      <c r="AR126" s="498"/>
    </row>
    <row r="127" spans="1:54" x14ac:dyDescent="0.2">
      <c r="A127" s="238" t="s">
        <v>1</v>
      </c>
      <c r="B127" s="602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3">
        <f>F124/F123*100-100</f>
        <v>0.20202020202020776</v>
      </c>
      <c r="G127" s="517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7">
        <f t="shared" si="100"/>
        <v>0.50505050505049098</v>
      </c>
      <c r="M127" s="490">
        <f t="shared" si="100"/>
        <v>1.5151515151515156</v>
      </c>
      <c r="N127" s="688">
        <f t="shared" si="100"/>
        <v>5.454545454545439</v>
      </c>
      <c r="O127" s="517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7">
        <f t="shared" si="101"/>
        <v>-1.0101010101010104</v>
      </c>
      <c r="S127" s="517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6">
        <f t="shared" si="101"/>
        <v>0.80808080808081684</v>
      </c>
      <c r="X127" s="400">
        <f>X124/X123*100-100</f>
        <v>0.20202020202020776</v>
      </c>
      <c r="Y127" s="784"/>
      <c r="Z127" s="785"/>
      <c r="AA127" s="786"/>
      <c r="AB127" s="377">
        <v>5</v>
      </c>
      <c r="AC127" s="469">
        <v>1</v>
      </c>
      <c r="AD127" s="469">
        <v>930</v>
      </c>
      <c r="AE127" s="470">
        <v>412</v>
      </c>
      <c r="AF127" s="494">
        <v>51.5</v>
      </c>
      <c r="AM127" s="385">
        <v>5</v>
      </c>
      <c r="AN127" s="505">
        <v>1</v>
      </c>
      <c r="AO127" s="505">
        <v>930</v>
      </c>
      <c r="AP127" s="506">
        <v>416</v>
      </c>
      <c r="AQ127" s="200">
        <v>53</v>
      </c>
      <c r="AR127" s="498"/>
    </row>
    <row r="128" spans="1:54" ht="13.5" thickBot="1" x14ac:dyDescent="0.25">
      <c r="A128" s="253" t="s">
        <v>27</v>
      </c>
      <c r="B128" s="604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5">
        <f t="shared" si="102"/>
        <v>66</v>
      </c>
      <c r="G128" s="591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9">
        <f>L124-K110</f>
        <v>46</v>
      </c>
      <c r="M128" s="491">
        <f>M124-K110</f>
        <v>56</v>
      </c>
      <c r="N128" s="690">
        <f t="shared" ref="N128" si="103">N124-K110</f>
        <v>95</v>
      </c>
      <c r="O128" s="591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7">
        <f t="shared" ref="R128" si="107">R124-O110</f>
        <v>113</v>
      </c>
      <c r="S128" s="591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7">
        <f t="shared" ref="W128" si="112">W124-T110</f>
        <v>109</v>
      </c>
      <c r="X128" s="401">
        <f>X124-V110</f>
        <v>77</v>
      </c>
      <c r="Y128" s="784"/>
      <c r="Z128" s="785"/>
      <c r="AA128" s="786"/>
      <c r="AB128" s="477">
        <v>6</v>
      </c>
      <c r="AC128" s="478">
        <v>1</v>
      </c>
      <c r="AD128" s="478">
        <v>880</v>
      </c>
      <c r="AE128" s="479">
        <v>286</v>
      </c>
      <c r="AF128" s="494">
        <v>52</v>
      </c>
      <c r="AM128" s="495">
        <v>6</v>
      </c>
      <c r="AN128" s="496">
        <v>2</v>
      </c>
      <c r="AO128" s="496" t="s">
        <v>127</v>
      </c>
      <c r="AP128" s="497">
        <v>804</v>
      </c>
      <c r="AQ128" s="200">
        <v>52.5</v>
      </c>
      <c r="AR128" s="498"/>
    </row>
    <row r="129" spans="1:44" x14ac:dyDescent="0.2">
      <c r="A129" s="258" t="s">
        <v>51</v>
      </c>
      <c r="B129" s="606">
        <v>584</v>
      </c>
      <c r="C129" s="260">
        <v>478</v>
      </c>
      <c r="D129" s="260">
        <v>476</v>
      </c>
      <c r="E129" s="260">
        <v>521</v>
      </c>
      <c r="F129" s="607">
        <v>525</v>
      </c>
      <c r="G129" s="570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1">
        <v>681</v>
      </c>
      <c r="M129" s="492">
        <v>533</v>
      </c>
      <c r="N129" s="692">
        <v>228</v>
      </c>
      <c r="O129" s="518">
        <v>252</v>
      </c>
      <c r="P129" s="415">
        <v>740</v>
      </c>
      <c r="Q129" s="415">
        <v>559</v>
      </c>
      <c r="R129" s="639">
        <v>561</v>
      </c>
      <c r="S129" s="518">
        <v>811</v>
      </c>
      <c r="T129" s="260">
        <v>782</v>
      </c>
      <c r="U129" s="260">
        <v>632</v>
      </c>
      <c r="V129" s="558">
        <v>461</v>
      </c>
      <c r="W129" s="708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7">
        <v>7</v>
      </c>
      <c r="AC129" s="478">
        <v>2</v>
      </c>
      <c r="AD129" s="478" t="s">
        <v>118</v>
      </c>
      <c r="AE129" s="479">
        <v>697</v>
      </c>
      <c r="AF129" s="494">
        <v>51.5</v>
      </c>
      <c r="AM129" s="495">
        <v>7</v>
      </c>
      <c r="AN129" s="496">
        <v>3</v>
      </c>
      <c r="AO129" s="496" t="s">
        <v>128</v>
      </c>
      <c r="AP129" s="497">
        <v>932</v>
      </c>
      <c r="AQ129" s="200">
        <v>53.5</v>
      </c>
      <c r="AR129" s="498"/>
    </row>
    <row r="130" spans="1:44" ht="13.5" thickBot="1" x14ac:dyDescent="0.25">
      <c r="A130" s="265" t="s">
        <v>28</v>
      </c>
      <c r="B130" s="608">
        <v>52</v>
      </c>
      <c r="C130" s="568">
        <v>52</v>
      </c>
      <c r="D130" s="568">
        <v>52</v>
      </c>
      <c r="E130" s="568">
        <v>51</v>
      </c>
      <c r="F130" s="609">
        <v>51</v>
      </c>
      <c r="G130" s="519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3">
        <v>49.5</v>
      </c>
      <c r="M130" s="493">
        <v>48</v>
      </c>
      <c r="N130" s="694">
        <v>47.5</v>
      </c>
      <c r="O130" s="519">
        <v>55.5</v>
      </c>
      <c r="P130" s="568">
        <v>54.5</v>
      </c>
      <c r="Q130" s="568">
        <v>53</v>
      </c>
      <c r="R130" s="640">
        <v>53</v>
      </c>
      <c r="S130" s="519">
        <v>52</v>
      </c>
      <c r="T130" s="568">
        <v>52</v>
      </c>
      <c r="U130" s="568">
        <v>51.5</v>
      </c>
      <c r="V130" s="309">
        <v>50.5</v>
      </c>
      <c r="W130" s="709">
        <v>49.5</v>
      </c>
      <c r="X130" s="328"/>
      <c r="Y130" s="461" t="s">
        <v>57</v>
      </c>
      <c r="Z130" s="461">
        <v>49.05</v>
      </c>
      <c r="AA130" s="461"/>
      <c r="AB130" s="477">
        <v>8</v>
      </c>
      <c r="AC130" s="478">
        <v>3</v>
      </c>
      <c r="AD130" s="478" t="s">
        <v>119</v>
      </c>
      <c r="AE130" s="479">
        <v>821</v>
      </c>
      <c r="AF130" s="494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10">
        <f>B130-B116</f>
        <v>2.5</v>
      </c>
      <c r="C131" s="611">
        <f t="shared" ref="C131:W131" si="113">C130-C116</f>
        <v>2.5</v>
      </c>
      <c r="D131" s="611">
        <f t="shared" si="113"/>
        <v>2.5</v>
      </c>
      <c r="E131" s="611">
        <f t="shared" si="113"/>
        <v>2.5</v>
      </c>
      <c r="F131" s="612">
        <f t="shared" si="113"/>
        <v>2.5</v>
      </c>
      <c r="G131" s="520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5">
        <f t="shared" si="113"/>
        <v>2.5</v>
      </c>
      <c r="M131" s="696">
        <f t="shared" si="113"/>
        <v>2</v>
      </c>
      <c r="N131" s="697">
        <f t="shared" si="113"/>
        <v>1.5</v>
      </c>
      <c r="O131" s="675">
        <f t="shared" si="113"/>
        <v>2</v>
      </c>
      <c r="P131" s="641">
        <f t="shared" si="113"/>
        <v>2</v>
      </c>
      <c r="Q131" s="641">
        <f t="shared" si="113"/>
        <v>2</v>
      </c>
      <c r="R131" s="642">
        <f t="shared" si="113"/>
        <v>2.5</v>
      </c>
      <c r="S131" s="629">
        <f t="shared" si="113"/>
        <v>2</v>
      </c>
      <c r="T131" s="625">
        <f t="shared" si="113"/>
        <v>2.5</v>
      </c>
      <c r="U131" s="625">
        <f t="shared" si="113"/>
        <v>2.5</v>
      </c>
      <c r="V131" s="700">
        <f t="shared" si="113"/>
        <v>2.5</v>
      </c>
      <c r="W131" s="710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6">
        <v>9</v>
      </c>
      <c r="AC131" s="478">
        <v>4</v>
      </c>
      <c r="AD131" s="478" t="s">
        <v>120</v>
      </c>
      <c r="AE131" s="479">
        <v>534</v>
      </c>
      <c r="AF131" s="494">
        <v>51</v>
      </c>
      <c r="AM131" s="501"/>
      <c r="AN131" s="499"/>
      <c r="AO131" s="499"/>
      <c r="AP131" s="499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4">
        <v>50.5</v>
      </c>
      <c r="AM132" s="499"/>
      <c r="AN132" s="499"/>
      <c r="AO132" s="499"/>
      <c r="AP132" s="499"/>
    </row>
    <row r="133" spans="1:44" s="540" customFormat="1" x14ac:dyDescent="0.2">
      <c r="AB133" s="541"/>
      <c r="AC133" s="541"/>
      <c r="AD133" s="541"/>
      <c r="AE133" s="541"/>
      <c r="AF133" s="541"/>
      <c r="AM133" s="541"/>
      <c r="AN133" s="541"/>
      <c r="AO133" s="541"/>
      <c r="AP133" s="541"/>
    </row>
    <row r="134" spans="1:44" ht="13.5" thickBot="1" x14ac:dyDescent="0.25">
      <c r="A134" s="523"/>
      <c r="B134" s="545">
        <v>49.5</v>
      </c>
      <c r="C134" s="545">
        <v>49.5</v>
      </c>
      <c r="D134" s="545">
        <v>50</v>
      </c>
      <c r="E134" s="545">
        <v>50</v>
      </c>
      <c r="F134" s="545">
        <v>51.5</v>
      </c>
      <c r="G134" s="545">
        <v>52</v>
      </c>
      <c r="H134" s="545">
        <v>51.5</v>
      </c>
      <c r="I134" s="545">
        <v>51</v>
      </c>
      <c r="J134" s="545">
        <v>51</v>
      </c>
      <c r="K134" s="545">
        <v>50.5</v>
      </c>
      <c r="L134" s="524">
        <v>50.5</v>
      </c>
      <c r="M134" s="524">
        <v>49</v>
      </c>
      <c r="N134" s="524">
        <v>47.5</v>
      </c>
      <c r="O134" s="524">
        <v>52</v>
      </c>
      <c r="P134" s="524">
        <v>52.5</v>
      </c>
      <c r="Q134" s="524">
        <v>53</v>
      </c>
      <c r="R134" s="524">
        <v>55</v>
      </c>
      <c r="S134" s="524">
        <v>53</v>
      </c>
      <c r="T134" s="524">
        <v>52.5</v>
      </c>
      <c r="U134" s="564">
        <v>53.5</v>
      </c>
      <c r="V134" s="564">
        <v>53.5</v>
      </c>
      <c r="X134" s="565" t="s">
        <v>141</v>
      </c>
    </row>
    <row r="135" spans="1:44" ht="13.5" thickBot="1" x14ac:dyDescent="0.25">
      <c r="A135" s="230" t="s">
        <v>129</v>
      </c>
      <c r="B135" s="775" t="s">
        <v>130</v>
      </c>
      <c r="C135" s="776"/>
      <c r="D135" s="776"/>
      <c r="E135" s="776"/>
      <c r="F135" s="776"/>
      <c r="G135" s="776"/>
      <c r="H135" s="776"/>
      <c r="I135" s="776"/>
      <c r="J135" s="776"/>
      <c r="K135" s="777"/>
      <c r="L135" s="775" t="s">
        <v>131</v>
      </c>
      <c r="M135" s="776"/>
      <c r="N135" s="777"/>
      <c r="O135" s="775" t="s">
        <v>53</v>
      </c>
      <c r="P135" s="776"/>
      <c r="Q135" s="776"/>
      <c r="R135" s="776"/>
      <c r="S135" s="776"/>
      <c r="T135" s="776"/>
      <c r="U135" s="776"/>
      <c r="V135" s="776"/>
      <c r="W135" s="327" t="s">
        <v>55</v>
      </c>
      <c r="Y135" s="500"/>
      <c r="Z135" s="500"/>
      <c r="AA135" s="500"/>
    </row>
    <row r="136" spans="1:44" ht="13.5" thickBot="1" x14ac:dyDescent="0.25">
      <c r="A136" s="231" t="s">
        <v>54</v>
      </c>
      <c r="B136" s="577">
        <v>1</v>
      </c>
      <c r="C136" s="578">
        <v>2</v>
      </c>
      <c r="D136" s="578">
        <v>3</v>
      </c>
      <c r="E136" s="578">
        <v>4</v>
      </c>
      <c r="F136" s="648">
        <v>5</v>
      </c>
      <c r="G136" s="657">
        <v>6</v>
      </c>
      <c r="H136" s="658">
        <v>7</v>
      </c>
      <c r="I136" s="658">
        <v>8</v>
      </c>
      <c r="J136" s="658">
        <v>9</v>
      </c>
      <c r="K136" s="711">
        <v>10</v>
      </c>
      <c r="L136" s="715">
        <v>1</v>
      </c>
      <c r="M136" s="716">
        <v>2</v>
      </c>
      <c r="N136" s="717">
        <v>3</v>
      </c>
      <c r="O136" s="714">
        <v>1</v>
      </c>
      <c r="P136" s="630">
        <v>2</v>
      </c>
      <c r="Q136" s="630">
        <v>3</v>
      </c>
      <c r="R136" s="631">
        <v>4</v>
      </c>
      <c r="S136" s="628">
        <v>5</v>
      </c>
      <c r="T136" s="614">
        <v>6</v>
      </c>
      <c r="U136" s="614">
        <v>7</v>
      </c>
      <c r="V136" s="615">
        <v>8</v>
      </c>
      <c r="W136" s="328">
        <v>890</v>
      </c>
      <c r="X136" s="563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80">
        <v>5</v>
      </c>
      <c r="C137" s="555">
        <v>4</v>
      </c>
      <c r="D137" s="551">
        <v>3</v>
      </c>
      <c r="E137" s="550">
        <v>2</v>
      </c>
      <c r="F137" s="649">
        <v>1</v>
      </c>
      <c r="G137" s="659">
        <v>1</v>
      </c>
      <c r="H137" s="550">
        <v>2</v>
      </c>
      <c r="I137" s="551">
        <v>3</v>
      </c>
      <c r="J137" s="555">
        <v>4</v>
      </c>
      <c r="K137" s="712">
        <v>5</v>
      </c>
      <c r="L137" s="718">
        <v>1</v>
      </c>
      <c r="M137" s="306">
        <v>2</v>
      </c>
      <c r="N137" s="719">
        <v>3</v>
      </c>
      <c r="O137" s="589">
        <v>4</v>
      </c>
      <c r="P137" s="334">
        <v>3</v>
      </c>
      <c r="Q137" s="306">
        <v>2</v>
      </c>
      <c r="R137" s="632">
        <v>1</v>
      </c>
      <c r="S137" s="559">
        <v>1</v>
      </c>
      <c r="T137" s="550">
        <v>2</v>
      </c>
      <c r="U137" s="551">
        <v>3</v>
      </c>
      <c r="V137" s="616">
        <v>4</v>
      </c>
      <c r="W137" s="733" t="s">
        <v>0</v>
      </c>
      <c r="X137" s="787" t="s">
        <v>143</v>
      </c>
      <c r="Y137" s="788"/>
      <c r="Z137" s="788"/>
      <c r="AA137" s="788"/>
      <c r="AB137" s="788"/>
      <c r="AC137" s="788"/>
      <c r="AD137" s="788"/>
      <c r="AE137" s="788"/>
      <c r="AF137" s="789"/>
    </row>
    <row r="138" spans="1:44" x14ac:dyDescent="0.2">
      <c r="A138" s="234" t="s">
        <v>3</v>
      </c>
      <c r="B138" s="581">
        <v>1080</v>
      </c>
      <c r="C138" s="571">
        <v>1080</v>
      </c>
      <c r="D138" s="571">
        <v>1080</v>
      </c>
      <c r="E138" s="571">
        <v>1080</v>
      </c>
      <c r="F138" s="650">
        <v>1080</v>
      </c>
      <c r="G138" s="660">
        <v>1080</v>
      </c>
      <c r="H138" s="554">
        <v>1080</v>
      </c>
      <c r="I138" s="554">
        <v>1080</v>
      </c>
      <c r="J138" s="554">
        <v>1080</v>
      </c>
      <c r="K138" s="556">
        <v>1080</v>
      </c>
      <c r="L138" s="720">
        <v>1080</v>
      </c>
      <c r="M138" s="544">
        <v>1080</v>
      </c>
      <c r="N138" s="721">
        <v>1080</v>
      </c>
      <c r="O138" s="513">
        <v>1080</v>
      </c>
      <c r="P138" s="345">
        <v>1080</v>
      </c>
      <c r="Q138" s="345">
        <v>1080</v>
      </c>
      <c r="R138" s="633">
        <v>1080</v>
      </c>
      <c r="S138" s="513">
        <v>1080</v>
      </c>
      <c r="T138" s="345">
        <v>1080</v>
      </c>
      <c r="U138" s="345">
        <v>1080</v>
      </c>
      <c r="V138" s="617">
        <v>1080</v>
      </c>
      <c r="W138" s="420">
        <v>1080</v>
      </c>
      <c r="X138" s="321"/>
      <c r="Y138" s="530"/>
      <c r="Z138" s="531"/>
      <c r="AA138" s="531"/>
    </row>
    <row r="139" spans="1:44" x14ac:dyDescent="0.2">
      <c r="A139" s="238" t="s">
        <v>6</v>
      </c>
      <c r="B139" s="582">
        <v>1197</v>
      </c>
      <c r="C139" s="572">
        <v>1113</v>
      </c>
      <c r="D139" s="572">
        <v>1064</v>
      </c>
      <c r="E139" s="572">
        <v>1009</v>
      </c>
      <c r="F139" s="651">
        <v>957</v>
      </c>
      <c r="G139" s="661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3">
        <v>1030</v>
      </c>
      <c r="M139" s="488">
        <v>1140</v>
      </c>
      <c r="N139" s="684">
        <v>1268</v>
      </c>
      <c r="O139" s="514">
        <v>1232</v>
      </c>
      <c r="P139" s="240">
        <v>1106</v>
      </c>
      <c r="Q139" s="240">
        <v>1047</v>
      </c>
      <c r="R139" s="634">
        <v>961</v>
      </c>
      <c r="S139" s="514">
        <v>998</v>
      </c>
      <c r="T139" s="240">
        <v>1039</v>
      </c>
      <c r="U139" s="240">
        <v>1109</v>
      </c>
      <c r="V139" s="618">
        <v>1179</v>
      </c>
      <c r="W139" s="406">
        <v>1078</v>
      </c>
      <c r="X139" s="321"/>
      <c r="Y139" s="542"/>
      <c r="Z139" s="321"/>
      <c r="AA139" s="321"/>
    </row>
    <row r="140" spans="1:44" x14ac:dyDescent="0.2">
      <c r="A140" s="231" t="s">
        <v>7</v>
      </c>
      <c r="B140" s="582">
        <v>95.8</v>
      </c>
      <c r="C140" s="572">
        <v>100</v>
      </c>
      <c r="D140" s="572">
        <v>100</v>
      </c>
      <c r="E140" s="572">
        <v>100</v>
      </c>
      <c r="F140" s="651">
        <v>93.5</v>
      </c>
      <c r="G140" s="662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3">
        <v>95</v>
      </c>
      <c r="M140" s="488">
        <v>91.5</v>
      </c>
      <c r="N140" s="684">
        <v>86.2</v>
      </c>
      <c r="O140" s="515">
        <v>96</v>
      </c>
      <c r="P140" s="368">
        <v>100</v>
      </c>
      <c r="Q140" s="368">
        <v>93</v>
      </c>
      <c r="R140" s="635">
        <v>92.5</v>
      </c>
      <c r="S140" s="515">
        <v>93.3</v>
      </c>
      <c r="T140" s="368">
        <v>100</v>
      </c>
      <c r="U140" s="368">
        <v>100</v>
      </c>
      <c r="V140" s="619">
        <v>100</v>
      </c>
      <c r="W140" s="421">
        <v>77</v>
      </c>
      <c r="Y140" s="443"/>
      <c r="Z140" s="500"/>
      <c r="AA140" s="500"/>
    </row>
    <row r="141" spans="1:44" x14ac:dyDescent="0.2">
      <c r="A141" s="231" t="s">
        <v>8</v>
      </c>
      <c r="B141" s="583">
        <v>5.0999999999999997E-2</v>
      </c>
      <c r="C141" s="573">
        <v>0.03</v>
      </c>
      <c r="D141" s="573">
        <v>3.3000000000000002E-2</v>
      </c>
      <c r="E141" s="573">
        <v>3.1E-2</v>
      </c>
      <c r="F141" s="652">
        <v>6.3E-2</v>
      </c>
      <c r="G141" s="663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5">
        <v>6.4000000000000001E-2</v>
      </c>
      <c r="M141" s="489">
        <v>0.06</v>
      </c>
      <c r="N141" s="686">
        <v>6.2E-2</v>
      </c>
      <c r="O141" s="516">
        <v>4.9000000000000002E-2</v>
      </c>
      <c r="P141" s="247">
        <v>3.7999999999999999E-2</v>
      </c>
      <c r="Q141" s="247">
        <v>4.7E-2</v>
      </c>
      <c r="R141" s="636">
        <v>6.2E-2</v>
      </c>
      <c r="S141" s="516">
        <v>5.8000000000000003E-2</v>
      </c>
      <c r="T141" s="247">
        <v>3.6999999999999998E-2</v>
      </c>
      <c r="U141" s="247">
        <v>3.9E-2</v>
      </c>
      <c r="V141" s="620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2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4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2">
        <f t="shared" si="115"/>
        <v>-4.6296296296296333</v>
      </c>
      <c r="M142" s="251">
        <f t="shared" si="115"/>
        <v>5.5555555555555571</v>
      </c>
      <c r="N142" s="723">
        <f t="shared" si="115"/>
        <v>17.407407407407405</v>
      </c>
      <c r="O142" s="517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7">
        <f t="shared" si="116"/>
        <v>-11.018518518518519</v>
      </c>
      <c r="S142" s="517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1">
        <f t="shared" si="116"/>
        <v>9.1666666666666572</v>
      </c>
      <c r="W142" s="400">
        <f>W139/W138*100-100</f>
        <v>-0.18518518518519045</v>
      </c>
      <c r="Y142" s="321"/>
      <c r="Z142" s="500"/>
      <c r="AA142" s="500"/>
    </row>
    <row r="143" spans="1:44" ht="13.5" thickBot="1" x14ac:dyDescent="0.25">
      <c r="A143" s="253" t="s">
        <v>27</v>
      </c>
      <c r="B143" s="584">
        <f>B139-B124</f>
        <v>229</v>
      </c>
      <c r="C143" s="574">
        <f t="shared" ref="C143:K143" si="117">C139-C124</f>
        <v>116</v>
      </c>
      <c r="D143" s="574">
        <f t="shared" si="117"/>
        <v>90</v>
      </c>
      <c r="E143" s="574">
        <f t="shared" si="117"/>
        <v>18</v>
      </c>
      <c r="F143" s="653">
        <f t="shared" si="117"/>
        <v>-35</v>
      </c>
      <c r="G143" s="665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6">
        <f t="shared" si="117"/>
        <v>180</v>
      </c>
      <c r="L143" s="724">
        <f>L139-K124</f>
        <v>14</v>
      </c>
      <c r="M143" s="547">
        <f>M139-K124</f>
        <v>124</v>
      </c>
      <c r="N143" s="725">
        <f t="shared" ref="N143" si="118">N139-K124</f>
        <v>252</v>
      </c>
      <c r="O143" s="548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8">
        <f t="shared" si="119"/>
        <v>-11</v>
      </c>
      <c r="S143" s="548">
        <f t="shared" si="119"/>
        <v>16</v>
      </c>
      <c r="T143" s="255">
        <f t="shared" si="119"/>
        <v>50</v>
      </c>
      <c r="U143" s="255">
        <f t="shared" si="119"/>
        <v>129</v>
      </c>
      <c r="V143" s="622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5">
        <v>321</v>
      </c>
      <c r="C144" s="575">
        <v>605</v>
      </c>
      <c r="D144" s="575">
        <v>755</v>
      </c>
      <c r="E144" s="575">
        <v>560</v>
      </c>
      <c r="F144" s="654">
        <v>410</v>
      </c>
      <c r="G144" s="666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6">
        <v>539</v>
      </c>
      <c r="M144" s="561">
        <v>941</v>
      </c>
      <c r="N144" s="727">
        <v>392</v>
      </c>
      <c r="O144" s="518">
        <v>366</v>
      </c>
      <c r="P144" s="415">
        <v>606</v>
      </c>
      <c r="Q144" s="415">
        <v>614</v>
      </c>
      <c r="R144" s="639">
        <v>532</v>
      </c>
      <c r="S144" s="518">
        <v>416</v>
      </c>
      <c r="T144" s="260">
        <v>804</v>
      </c>
      <c r="U144" s="260">
        <v>932</v>
      </c>
      <c r="V144" s="623">
        <v>525</v>
      </c>
      <c r="W144" s="422">
        <f>SUM(B144:V144)</f>
        <v>11890</v>
      </c>
      <c r="X144" s="500" t="s">
        <v>56</v>
      </c>
      <c r="Y144" s="263">
        <f>X129-W144</f>
        <v>10</v>
      </c>
      <c r="Z144" s="285">
        <f>Y144/X129</f>
        <v>8.4033613445378156E-4</v>
      </c>
      <c r="AA144" s="562" t="s">
        <v>139</v>
      </c>
    </row>
    <row r="145" spans="1:35" x14ac:dyDescent="0.2">
      <c r="A145" s="265" t="s">
        <v>28</v>
      </c>
      <c r="B145" s="586">
        <v>51.5</v>
      </c>
      <c r="C145" s="576">
        <v>53.5</v>
      </c>
      <c r="D145" s="576">
        <v>54</v>
      </c>
      <c r="E145" s="576">
        <v>54.5</v>
      </c>
      <c r="F145" s="655">
        <v>55</v>
      </c>
      <c r="G145" s="667">
        <v>54.5</v>
      </c>
      <c r="H145" s="568">
        <v>54</v>
      </c>
      <c r="I145" s="568">
        <v>53.5</v>
      </c>
      <c r="J145" s="568">
        <v>52.5</v>
      </c>
      <c r="K145" s="309">
        <v>51.5</v>
      </c>
      <c r="L145" s="728">
        <v>53</v>
      </c>
      <c r="M145" s="505">
        <v>51</v>
      </c>
      <c r="N145" s="729">
        <v>49.5</v>
      </c>
      <c r="O145" s="519">
        <v>55</v>
      </c>
      <c r="P145" s="568">
        <v>56.5</v>
      </c>
      <c r="Q145" s="568">
        <v>57.5</v>
      </c>
      <c r="R145" s="640">
        <v>58.5</v>
      </c>
      <c r="S145" s="519">
        <v>55</v>
      </c>
      <c r="T145" s="568">
        <v>54.5</v>
      </c>
      <c r="U145" s="568">
        <v>53.5</v>
      </c>
      <c r="V145" s="624">
        <v>52.5</v>
      </c>
      <c r="W145" s="328"/>
      <c r="X145" s="500" t="s">
        <v>57</v>
      </c>
      <c r="Y145" s="500">
        <v>49.46</v>
      </c>
      <c r="Z145" s="500"/>
    </row>
    <row r="146" spans="1:35" ht="13.5" thickBot="1" x14ac:dyDescent="0.25">
      <c r="A146" s="266" t="s">
        <v>26</v>
      </c>
      <c r="B146" s="587">
        <f>B145-B134</f>
        <v>2</v>
      </c>
      <c r="C146" s="588">
        <f t="shared" ref="C146:V146" si="120">C145-C134</f>
        <v>4</v>
      </c>
      <c r="D146" s="588">
        <f t="shared" si="120"/>
        <v>4</v>
      </c>
      <c r="E146" s="588">
        <f t="shared" si="120"/>
        <v>4.5</v>
      </c>
      <c r="F146" s="656">
        <f t="shared" si="120"/>
        <v>3.5</v>
      </c>
      <c r="G146" s="668">
        <f t="shared" si="120"/>
        <v>2.5</v>
      </c>
      <c r="H146" s="669">
        <f t="shared" si="120"/>
        <v>2.5</v>
      </c>
      <c r="I146" s="669">
        <f t="shared" si="120"/>
        <v>2.5</v>
      </c>
      <c r="J146" s="669">
        <f t="shared" si="120"/>
        <v>1.5</v>
      </c>
      <c r="K146" s="713">
        <f t="shared" si="120"/>
        <v>1</v>
      </c>
      <c r="L146" s="730">
        <f t="shared" si="120"/>
        <v>2.5</v>
      </c>
      <c r="M146" s="731">
        <f t="shared" si="120"/>
        <v>2</v>
      </c>
      <c r="N146" s="732">
        <f t="shared" si="120"/>
        <v>2</v>
      </c>
      <c r="O146" s="675">
        <f t="shared" si="120"/>
        <v>3</v>
      </c>
      <c r="P146" s="641">
        <f t="shared" si="120"/>
        <v>4</v>
      </c>
      <c r="Q146" s="641">
        <f t="shared" si="120"/>
        <v>4.5</v>
      </c>
      <c r="R146" s="642">
        <f t="shared" si="120"/>
        <v>3.5</v>
      </c>
      <c r="S146" s="629">
        <f t="shared" si="120"/>
        <v>2</v>
      </c>
      <c r="T146" s="625">
        <f t="shared" si="120"/>
        <v>2</v>
      </c>
      <c r="U146" s="625">
        <f t="shared" si="120"/>
        <v>0</v>
      </c>
      <c r="V146" s="626">
        <f t="shared" si="120"/>
        <v>-1</v>
      </c>
      <c r="W146" s="402"/>
      <c r="X146" s="500" t="s">
        <v>26</v>
      </c>
      <c r="Y146" s="500">
        <f>Y145-Z130</f>
        <v>0.41000000000000369</v>
      </c>
      <c r="Z146" s="500"/>
      <c r="AI146" s="494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4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3"/>
      <c r="Q148" s="376"/>
      <c r="R148" s="376"/>
      <c r="S148" s="376"/>
      <c r="T148" s="376"/>
      <c r="U148" s="376"/>
      <c r="V148" s="376"/>
      <c r="W148" s="376"/>
      <c r="AI148" s="494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783"/>
      <c r="S149" s="783"/>
      <c r="T149" s="783"/>
      <c r="U149" s="783"/>
      <c r="V149" s="376"/>
      <c r="W149" s="376"/>
      <c r="AI149" s="494"/>
    </row>
    <row r="150" spans="1:35" ht="13.5" thickBot="1" x14ac:dyDescent="0.25">
      <c r="A150" s="230" t="s">
        <v>144</v>
      </c>
      <c r="B150" s="775" t="s">
        <v>130</v>
      </c>
      <c r="C150" s="776"/>
      <c r="D150" s="776"/>
      <c r="E150" s="776"/>
      <c r="F150" s="776"/>
      <c r="G150" s="776"/>
      <c r="H150" s="776"/>
      <c r="I150" s="776"/>
      <c r="J150" s="776"/>
      <c r="K150" s="777"/>
      <c r="L150" s="775" t="s">
        <v>131</v>
      </c>
      <c r="M150" s="776"/>
      <c r="N150" s="777"/>
      <c r="O150" s="775" t="s">
        <v>53</v>
      </c>
      <c r="P150" s="776"/>
      <c r="Q150" s="776"/>
      <c r="R150" s="776"/>
      <c r="S150" s="776"/>
      <c r="T150" s="776"/>
      <c r="U150" s="776"/>
      <c r="V150" s="776"/>
      <c r="W150" s="327" t="s">
        <v>55</v>
      </c>
      <c r="X150" s="736"/>
      <c r="Y150" s="736"/>
      <c r="Z150" s="736"/>
      <c r="AA150" s="736"/>
      <c r="AB150" s="736"/>
      <c r="AC150" s="736"/>
      <c r="AD150" s="736"/>
      <c r="AE150" s="736"/>
      <c r="AF150" s="736"/>
    </row>
    <row r="151" spans="1:35" x14ac:dyDescent="0.2">
      <c r="A151" s="231" t="s">
        <v>54</v>
      </c>
      <c r="B151" s="577">
        <v>1</v>
      </c>
      <c r="C151" s="578">
        <v>2</v>
      </c>
      <c r="D151" s="578">
        <v>3</v>
      </c>
      <c r="E151" s="578">
        <v>4</v>
      </c>
      <c r="F151" s="648">
        <v>5</v>
      </c>
      <c r="G151" s="657">
        <v>6</v>
      </c>
      <c r="H151" s="658">
        <v>7</v>
      </c>
      <c r="I151" s="658">
        <v>8</v>
      </c>
      <c r="J151" s="658">
        <v>9</v>
      </c>
      <c r="K151" s="711">
        <v>10</v>
      </c>
      <c r="L151" s="715">
        <v>1</v>
      </c>
      <c r="M151" s="716">
        <v>2</v>
      </c>
      <c r="N151" s="717">
        <v>3</v>
      </c>
      <c r="O151" s="714">
        <v>1</v>
      </c>
      <c r="P151" s="630">
        <v>2</v>
      </c>
      <c r="Q151" s="630">
        <v>3</v>
      </c>
      <c r="R151" s="631">
        <v>4</v>
      </c>
      <c r="S151" s="628">
        <v>5</v>
      </c>
      <c r="T151" s="614">
        <v>6</v>
      </c>
      <c r="U151" s="614">
        <v>7</v>
      </c>
      <c r="V151" s="615">
        <v>8</v>
      </c>
      <c r="W151" s="741"/>
      <c r="X151" s="742"/>
      <c r="Y151" s="742"/>
      <c r="Z151" s="734"/>
      <c r="AA151" s="734"/>
      <c r="AB151" s="734"/>
      <c r="AC151" s="734"/>
      <c r="AD151" s="734"/>
      <c r="AE151" s="734"/>
      <c r="AF151" s="734"/>
    </row>
    <row r="152" spans="1:35" ht="13.5" thickBot="1" x14ac:dyDescent="0.25">
      <c r="A152" s="231" t="s">
        <v>2</v>
      </c>
      <c r="B152" s="580">
        <v>5</v>
      </c>
      <c r="C152" s="555">
        <v>4</v>
      </c>
      <c r="D152" s="551">
        <v>3</v>
      </c>
      <c r="E152" s="550">
        <v>2</v>
      </c>
      <c r="F152" s="649">
        <v>1</v>
      </c>
      <c r="G152" s="659">
        <v>1</v>
      </c>
      <c r="H152" s="550">
        <v>2</v>
      </c>
      <c r="I152" s="551">
        <v>3</v>
      </c>
      <c r="J152" s="555">
        <v>4</v>
      </c>
      <c r="K152" s="712">
        <v>5</v>
      </c>
      <c r="L152" s="718">
        <v>1</v>
      </c>
      <c r="M152" s="306">
        <v>2</v>
      </c>
      <c r="N152" s="719">
        <v>3</v>
      </c>
      <c r="O152" s="589">
        <v>4</v>
      </c>
      <c r="P152" s="334">
        <v>3</v>
      </c>
      <c r="Q152" s="306">
        <v>2</v>
      </c>
      <c r="R152" s="632">
        <v>1</v>
      </c>
      <c r="S152" s="559">
        <v>1</v>
      </c>
      <c r="T152" s="550">
        <v>2</v>
      </c>
      <c r="U152" s="551">
        <v>3</v>
      </c>
      <c r="V152" s="616">
        <v>4</v>
      </c>
      <c r="W152" s="733" t="s">
        <v>0</v>
      </c>
      <c r="X152" s="783"/>
      <c r="Y152" s="783"/>
      <c r="Z152" s="783"/>
      <c r="AA152" s="783"/>
      <c r="AB152" s="783"/>
      <c r="AC152" s="783"/>
      <c r="AD152" s="783"/>
      <c r="AE152" s="783"/>
      <c r="AF152" s="783"/>
    </row>
    <row r="153" spans="1:35" x14ac:dyDescent="0.2">
      <c r="A153" s="234" t="s">
        <v>3</v>
      </c>
      <c r="B153" s="581">
        <v>1170</v>
      </c>
      <c r="C153" s="571">
        <v>1170</v>
      </c>
      <c r="D153" s="571">
        <v>1170</v>
      </c>
      <c r="E153" s="571">
        <v>1170</v>
      </c>
      <c r="F153" s="650">
        <v>1170</v>
      </c>
      <c r="G153" s="660">
        <v>1170</v>
      </c>
      <c r="H153" s="554">
        <v>1170</v>
      </c>
      <c r="I153" s="554">
        <v>1170</v>
      </c>
      <c r="J153" s="554">
        <v>1170</v>
      </c>
      <c r="K153" s="556">
        <v>1170</v>
      </c>
      <c r="L153" s="720">
        <v>1170</v>
      </c>
      <c r="M153" s="544">
        <v>1170</v>
      </c>
      <c r="N153" s="721">
        <v>1170</v>
      </c>
      <c r="O153" s="513">
        <v>1170</v>
      </c>
      <c r="P153" s="345">
        <v>1170</v>
      </c>
      <c r="Q153" s="345">
        <v>1170</v>
      </c>
      <c r="R153" s="633">
        <v>1170</v>
      </c>
      <c r="S153" s="513">
        <v>1170</v>
      </c>
      <c r="T153" s="345">
        <v>1170</v>
      </c>
      <c r="U153" s="345">
        <v>1170</v>
      </c>
      <c r="V153" s="617">
        <v>1170</v>
      </c>
      <c r="W153" s="420">
        <v>1170</v>
      </c>
      <c r="X153" s="321"/>
      <c r="Y153" s="530"/>
      <c r="Z153" s="531"/>
      <c r="AA153" s="531"/>
      <c r="AB153" s="736"/>
      <c r="AC153" s="736"/>
      <c r="AD153" s="736"/>
      <c r="AE153" s="736"/>
      <c r="AF153" s="736"/>
    </row>
    <row r="154" spans="1:35" x14ac:dyDescent="0.2">
      <c r="A154" s="238" t="s">
        <v>6</v>
      </c>
      <c r="B154" s="582">
        <v>1254</v>
      </c>
      <c r="C154" s="572">
        <v>1211</v>
      </c>
      <c r="D154" s="572">
        <v>1165</v>
      </c>
      <c r="E154" s="572">
        <v>1112</v>
      </c>
      <c r="F154" s="651">
        <v>1080</v>
      </c>
      <c r="G154" s="661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683">
        <v>1135</v>
      </c>
      <c r="M154" s="488">
        <v>1248</v>
      </c>
      <c r="N154" s="684">
        <v>1505</v>
      </c>
      <c r="O154" s="514">
        <v>1249</v>
      </c>
      <c r="P154" s="240">
        <v>1206</v>
      </c>
      <c r="Q154" s="240">
        <v>1158</v>
      </c>
      <c r="R154" s="634">
        <v>1094</v>
      </c>
      <c r="S154" s="514">
        <v>1101</v>
      </c>
      <c r="T154" s="240">
        <v>1127</v>
      </c>
      <c r="U154" s="240">
        <v>1192</v>
      </c>
      <c r="V154" s="618">
        <v>1237</v>
      </c>
      <c r="W154" s="406">
        <v>1175</v>
      </c>
      <c r="X154" s="321"/>
      <c r="Y154" s="734"/>
      <c r="Z154" s="321"/>
      <c r="AA154" s="321"/>
      <c r="AB154" s="736"/>
      <c r="AC154" s="736"/>
      <c r="AD154" s="736"/>
      <c r="AE154" s="736"/>
      <c r="AF154" s="736"/>
    </row>
    <row r="155" spans="1:35" x14ac:dyDescent="0.2">
      <c r="A155" s="231" t="s">
        <v>7</v>
      </c>
      <c r="B155" s="582">
        <v>91.7</v>
      </c>
      <c r="C155" s="572">
        <v>97.8</v>
      </c>
      <c r="D155" s="572">
        <v>98.2</v>
      </c>
      <c r="E155" s="572">
        <v>100</v>
      </c>
      <c r="F155" s="651">
        <v>93.5</v>
      </c>
      <c r="G155" s="662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683">
        <v>95</v>
      </c>
      <c r="M155" s="488">
        <v>83.3</v>
      </c>
      <c r="N155" s="684">
        <v>82.8</v>
      </c>
      <c r="O155" s="515">
        <v>96.4</v>
      </c>
      <c r="P155" s="368">
        <v>93.3</v>
      </c>
      <c r="Q155" s="368">
        <v>97.8</v>
      </c>
      <c r="R155" s="635">
        <v>82.5</v>
      </c>
      <c r="S155" s="515">
        <v>96.7</v>
      </c>
      <c r="T155" s="368">
        <v>98.3</v>
      </c>
      <c r="U155" s="368">
        <v>98.6</v>
      </c>
      <c r="V155" s="619">
        <v>97.4</v>
      </c>
      <c r="W155" s="421">
        <v>83.7</v>
      </c>
      <c r="X155" s="736"/>
      <c r="Y155" s="443"/>
      <c r="Z155" s="736"/>
      <c r="AA155" s="736"/>
      <c r="AB155" s="736"/>
      <c r="AC155" s="736"/>
      <c r="AD155" s="736"/>
      <c r="AE155" s="736"/>
      <c r="AF155" s="736"/>
    </row>
    <row r="156" spans="1:35" x14ac:dyDescent="0.2">
      <c r="A156" s="231" t="s">
        <v>8</v>
      </c>
      <c r="B156" s="583">
        <v>5.3999999999999999E-2</v>
      </c>
      <c r="C156" s="573">
        <v>4.1000000000000002E-2</v>
      </c>
      <c r="D156" s="573">
        <v>4.3999999999999997E-2</v>
      </c>
      <c r="E156" s="573">
        <v>4.1000000000000002E-2</v>
      </c>
      <c r="F156" s="652">
        <v>5.6000000000000001E-2</v>
      </c>
      <c r="G156" s="663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685">
        <v>5.5E-2</v>
      </c>
      <c r="M156" s="489">
        <v>7.1999999999999995E-2</v>
      </c>
      <c r="N156" s="686">
        <v>7.2999999999999995E-2</v>
      </c>
      <c r="O156" s="516">
        <v>5.3999999999999999E-2</v>
      </c>
      <c r="P156" s="247">
        <v>5.3999999999999999E-2</v>
      </c>
      <c r="Q156" s="247">
        <v>5.1999999999999998E-2</v>
      </c>
      <c r="R156" s="636">
        <v>6.6000000000000003E-2</v>
      </c>
      <c r="S156" s="516">
        <v>5.5E-2</v>
      </c>
      <c r="T156" s="247">
        <v>4.2000000000000003E-2</v>
      </c>
      <c r="U156" s="247">
        <v>4.5999999999999999E-2</v>
      </c>
      <c r="V156" s="620">
        <v>4.9000000000000002E-2</v>
      </c>
      <c r="W156" s="408">
        <v>8.6999999999999994E-2</v>
      </c>
      <c r="X156" s="736"/>
      <c r="Y156" s="331"/>
      <c r="Z156" s="210"/>
      <c r="AA156" s="210"/>
      <c r="AB156" s="736"/>
      <c r="AC156" s="736"/>
      <c r="AD156" s="736"/>
      <c r="AE156" s="736"/>
      <c r="AF156" s="736"/>
    </row>
    <row r="157" spans="1:35" x14ac:dyDescent="0.2">
      <c r="A157" s="238" t="s">
        <v>1</v>
      </c>
      <c r="B157" s="602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4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722">
        <f t="shared" si="122"/>
        <v>-2.9914529914529879</v>
      </c>
      <c r="M157" s="251">
        <f t="shared" si="122"/>
        <v>6.6666666666666714</v>
      </c>
      <c r="N157" s="723">
        <f t="shared" si="122"/>
        <v>28.632478632478637</v>
      </c>
      <c r="O157" s="517">
        <f>O154/O153*100-100</f>
        <v>6.7521367521367495</v>
      </c>
      <c r="P157" s="251">
        <f t="shared" ref="P157:V157" si="123">P154/P153*100-100</f>
        <v>3.076923076923066</v>
      </c>
      <c r="Q157" s="251">
        <f t="shared" si="123"/>
        <v>-1.025641025641022</v>
      </c>
      <c r="R157" s="637">
        <f t="shared" si="123"/>
        <v>-6.4957264957265011</v>
      </c>
      <c r="S157" s="517">
        <f t="shared" si="123"/>
        <v>-5.8974358974358978</v>
      </c>
      <c r="T157" s="251">
        <f t="shared" si="123"/>
        <v>-3.6752136752136693</v>
      </c>
      <c r="U157" s="251">
        <f t="shared" si="123"/>
        <v>1.8803418803418737</v>
      </c>
      <c r="V157" s="621">
        <f t="shared" si="123"/>
        <v>5.7264957264957275</v>
      </c>
      <c r="W157" s="400">
        <f>W154/W153*100-100</f>
        <v>0.42735042735043294</v>
      </c>
      <c r="X157" s="736"/>
      <c r="Y157" s="321"/>
      <c r="Z157" s="736"/>
      <c r="AA157" s="736"/>
      <c r="AB157" s="736"/>
      <c r="AC157" s="736"/>
      <c r="AD157" s="736"/>
      <c r="AE157" s="736"/>
      <c r="AF157" s="736"/>
    </row>
    <row r="158" spans="1:35" ht="13.5" thickBot="1" x14ac:dyDescent="0.25">
      <c r="A158" s="253" t="s">
        <v>27</v>
      </c>
      <c r="B158" s="584">
        <f>B154-B139</f>
        <v>57</v>
      </c>
      <c r="C158" s="574">
        <f t="shared" ref="C158:K158" si="124">C154-C139</f>
        <v>98</v>
      </c>
      <c r="D158" s="574">
        <f t="shared" si="124"/>
        <v>101</v>
      </c>
      <c r="E158" s="574">
        <f t="shared" si="124"/>
        <v>103</v>
      </c>
      <c r="F158" s="653">
        <f t="shared" si="124"/>
        <v>123</v>
      </c>
      <c r="G158" s="665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6">
        <f t="shared" si="124"/>
        <v>23</v>
      </c>
      <c r="L158" s="724">
        <f>L154-K139</f>
        <v>-61</v>
      </c>
      <c r="M158" s="547">
        <f>M154-K139</f>
        <v>52</v>
      </c>
      <c r="N158" s="725">
        <f t="shared" ref="N158" si="125">N154-K139</f>
        <v>309</v>
      </c>
      <c r="O158" s="548">
        <f t="shared" ref="O158" si="126">O154-L139</f>
        <v>219</v>
      </c>
      <c r="P158" s="255">
        <f t="shared" ref="P158" si="127">P154-M139</f>
        <v>66</v>
      </c>
      <c r="Q158" s="255">
        <f t="shared" ref="Q158" si="128">Q154-N139</f>
        <v>-110</v>
      </c>
      <c r="R158" s="638">
        <f t="shared" ref="R158" si="129">R154-O139</f>
        <v>-138</v>
      </c>
      <c r="S158" s="548">
        <f t="shared" ref="S158" si="130">S154-P139</f>
        <v>-5</v>
      </c>
      <c r="T158" s="255">
        <f t="shared" ref="T158" si="131">T154-Q139</f>
        <v>80</v>
      </c>
      <c r="U158" s="255">
        <f t="shared" ref="U158" si="132">U154-R139</f>
        <v>231</v>
      </c>
      <c r="V158" s="622">
        <f t="shared" ref="V158" si="133">V154-S139</f>
        <v>239</v>
      </c>
      <c r="W158" s="401">
        <f>W154-W139</f>
        <v>97</v>
      </c>
      <c r="X158" s="736"/>
      <c r="Y158" s="329"/>
      <c r="Z158" s="210"/>
      <c r="AA158" s="210"/>
      <c r="AB158" s="736"/>
      <c r="AC158" s="736"/>
      <c r="AD158" s="736"/>
      <c r="AE158" s="736"/>
      <c r="AF158" s="736"/>
    </row>
    <row r="159" spans="1:35" x14ac:dyDescent="0.2">
      <c r="A159" s="258" t="s">
        <v>51</v>
      </c>
      <c r="B159" s="749">
        <v>321</v>
      </c>
      <c r="C159" s="575">
        <v>605</v>
      </c>
      <c r="D159" s="575">
        <v>755</v>
      </c>
      <c r="E159" s="575">
        <v>557</v>
      </c>
      <c r="F159" s="654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46">
        <v>392</v>
      </c>
      <c r="O159" s="432">
        <v>366</v>
      </c>
      <c r="P159" s="415">
        <v>606</v>
      </c>
      <c r="Q159" s="415">
        <v>614</v>
      </c>
      <c r="R159" s="446">
        <v>532</v>
      </c>
      <c r="S159" s="432">
        <v>416</v>
      </c>
      <c r="T159" s="260">
        <v>802</v>
      </c>
      <c r="U159" s="260">
        <v>931</v>
      </c>
      <c r="V159" s="261">
        <v>524</v>
      </c>
      <c r="W159" s="422">
        <f>SUM(B159:V159)</f>
        <v>11872</v>
      </c>
      <c r="X159" s="736" t="s">
        <v>56</v>
      </c>
      <c r="Y159" s="263">
        <f>W144-W159</f>
        <v>18</v>
      </c>
      <c r="Z159" s="285">
        <f>Y159/W144</f>
        <v>1.5138772077375945E-3</v>
      </c>
      <c r="AA159" s="365"/>
      <c r="AB159" s="736"/>
      <c r="AC159" s="736"/>
      <c r="AD159" s="736"/>
      <c r="AE159" s="736"/>
      <c r="AF159" s="736"/>
    </row>
    <row r="160" spans="1:35" x14ac:dyDescent="0.2">
      <c r="A160" s="265" t="s">
        <v>28</v>
      </c>
      <c r="B160" s="750">
        <v>54</v>
      </c>
      <c r="C160" s="576">
        <v>56</v>
      </c>
      <c r="D160" s="576">
        <v>57</v>
      </c>
      <c r="E160" s="576">
        <v>57.5</v>
      </c>
      <c r="F160" s="655">
        <v>58</v>
      </c>
      <c r="G160" s="744">
        <v>57.5</v>
      </c>
      <c r="H160" s="745">
        <v>57</v>
      </c>
      <c r="I160" s="745">
        <v>56.5</v>
      </c>
      <c r="J160" s="745">
        <v>55.5</v>
      </c>
      <c r="K160" s="309">
        <v>54.5</v>
      </c>
      <c r="L160" s="385">
        <v>56</v>
      </c>
      <c r="M160" s="505">
        <v>53.5</v>
      </c>
      <c r="N160" s="755">
        <v>51.5</v>
      </c>
      <c r="O160" s="744">
        <v>58</v>
      </c>
      <c r="P160" s="745">
        <v>59</v>
      </c>
      <c r="Q160" s="745">
        <v>60.5</v>
      </c>
      <c r="R160" s="309">
        <v>61.5</v>
      </c>
      <c r="S160" s="744">
        <v>58</v>
      </c>
      <c r="T160" s="745">
        <v>57.5</v>
      </c>
      <c r="U160" s="745">
        <v>56.5</v>
      </c>
      <c r="V160" s="746">
        <v>55.5</v>
      </c>
      <c r="W160" s="328"/>
      <c r="X160" s="736" t="s">
        <v>57</v>
      </c>
      <c r="Y160" s="736">
        <v>53.99</v>
      </c>
      <c r="Z160" s="736"/>
      <c r="AA160" s="736"/>
      <c r="AB160" s="736"/>
      <c r="AC160" s="736"/>
      <c r="AD160" s="736"/>
      <c r="AE160" s="736"/>
      <c r="AF160" s="736"/>
    </row>
    <row r="161" spans="1:32" ht="13.5" thickBot="1" x14ac:dyDescent="0.25">
      <c r="A161" s="266" t="s">
        <v>26</v>
      </c>
      <c r="B161" s="751">
        <f>B160-B145</f>
        <v>2.5</v>
      </c>
      <c r="C161" s="752">
        <f t="shared" ref="C161:V161" si="134">C160-C145</f>
        <v>2.5</v>
      </c>
      <c r="D161" s="752">
        <f t="shared" si="134"/>
        <v>3</v>
      </c>
      <c r="E161" s="752">
        <f t="shared" si="134"/>
        <v>3</v>
      </c>
      <c r="F161" s="754">
        <f t="shared" si="134"/>
        <v>3</v>
      </c>
      <c r="G161" s="751">
        <f t="shared" si="134"/>
        <v>3</v>
      </c>
      <c r="H161" s="752">
        <f t="shared" si="134"/>
        <v>3</v>
      </c>
      <c r="I161" s="752">
        <f t="shared" si="134"/>
        <v>3</v>
      </c>
      <c r="J161" s="752">
        <f t="shared" si="134"/>
        <v>3</v>
      </c>
      <c r="K161" s="754">
        <f t="shared" si="134"/>
        <v>3</v>
      </c>
      <c r="L161" s="751">
        <f t="shared" si="134"/>
        <v>3</v>
      </c>
      <c r="M161" s="752">
        <f t="shared" si="134"/>
        <v>2.5</v>
      </c>
      <c r="N161" s="754">
        <f t="shared" si="134"/>
        <v>2</v>
      </c>
      <c r="O161" s="751">
        <f t="shared" si="134"/>
        <v>3</v>
      </c>
      <c r="P161" s="752">
        <f t="shared" si="134"/>
        <v>2.5</v>
      </c>
      <c r="Q161" s="752">
        <f t="shared" si="134"/>
        <v>3</v>
      </c>
      <c r="R161" s="754">
        <f t="shared" si="134"/>
        <v>3</v>
      </c>
      <c r="S161" s="751">
        <f t="shared" si="134"/>
        <v>3</v>
      </c>
      <c r="T161" s="752">
        <f t="shared" si="134"/>
        <v>3</v>
      </c>
      <c r="U161" s="752">
        <f t="shared" si="134"/>
        <v>3</v>
      </c>
      <c r="V161" s="753">
        <f t="shared" si="134"/>
        <v>3</v>
      </c>
      <c r="W161" s="402"/>
      <c r="X161" s="736" t="s">
        <v>26</v>
      </c>
      <c r="Y161" s="736">
        <f>Y160-Y145</f>
        <v>4.5300000000000011</v>
      </c>
      <c r="Z161" s="736"/>
      <c r="AA161" s="736"/>
      <c r="AB161" s="736"/>
      <c r="AC161" s="736"/>
      <c r="AD161" s="736"/>
      <c r="AE161" s="736"/>
      <c r="AF161" s="736"/>
    </row>
    <row r="162" spans="1:32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376"/>
      <c r="P162" s="376">
        <v>59</v>
      </c>
      <c r="Q162" s="376">
        <v>60.5</v>
      </c>
      <c r="R162" s="376">
        <v>61.5</v>
      </c>
      <c r="S162" s="376"/>
      <c r="T162" s="376"/>
      <c r="U162" s="376"/>
      <c r="V162" s="376">
        <v>55.5</v>
      </c>
      <c r="W162" s="376"/>
    </row>
    <row r="163" spans="1:32" x14ac:dyDescent="0.2">
      <c r="A163" s="376"/>
      <c r="B163" s="376"/>
      <c r="C163" s="376"/>
      <c r="D163" s="748"/>
      <c r="E163" s="748"/>
      <c r="F163" s="748"/>
      <c r="G163" s="748"/>
      <c r="H163" s="748"/>
      <c r="I163" s="748"/>
      <c r="J163" s="748"/>
      <c r="K163" s="748"/>
      <c r="L163" s="748"/>
      <c r="M163" s="748"/>
      <c r="N163" s="748"/>
      <c r="O163" s="748"/>
      <c r="P163" s="748"/>
      <c r="Q163" s="748"/>
      <c r="R163" s="748"/>
      <c r="S163" s="748"/>
      <c r="T163" s="748"/>
      <c r="U163" s="748"/>
      <c r="V163" s="748"/>
    </row>
    <row r="164" spans="1:32" x14ac:dyDescent="0.2">
      <c r="A164" s="376"/>
      <c r="B164" s="376"/>
      <c r="C164" s="376"/>
      <c r="D164" s="376"/>
      <c r="E164" s="376"/>
      <c r="F164" s="376"/>
      <c r="G164" s="376"/>
      <c r="H164" s="376"/>
    </row>
  </sheetData>
  <mergeCells count="40">
    <mergeCell ref="X152:AF152"/>
    <mergeCell ref="R149:U149"/>
    <mergeCell ref="Y124:AA128"/>
    <mergeCell ref="B135:K135"/>
    <mergeCell ref="L135:N135"/>
    <mergeCell ref="O135:V135"/>
    <mergeCell ref="X137:AF137"/>
    <mergeCell ref="B150:K150"/>
    <mergeCell ref="L150:N150"/>
    <mergeCell ref="O150:V15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20:N120"/>
    <mergeCell ref="O120:W120"/>
    <mergeCell ref="B106:N106"/>
    <mergeCell ref="O106:W106"/>
    <mergeCell ref="B92:N92"/>
    <mergeCell ref="O92:W92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M120:AP120"/>
    <mergeCell ref="AM121:AP121"/>
    <mergeCell ref="AH121:AK121"/>
    <mergeCell ref="AB121:AE121"/>
    <mergeCell ref="AB120:AE120"/>
    <mergeCell ref="AH120:AK120"/>
  </mergeCells>
  <conditionalFormatting sqref="B82:W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:V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V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2024-06-13T12:49:43Z</dcterms:modified>
</cp:coreProperties>
</file>