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47\"/>
    </mc:Choice>
  </mc:AlternateContent>
  <bookViews>
    <workbookView xWindow="0" yWindow="0" windowWidth="28800" windowHeight="122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633" i="251" l="1"/>
  <c r="F633" i="251"/>
  <c r="E633" i="251"/>
  <c r="D633" i="251"/>
  <c r="C633" i="251"/>
  <c r="B633" i="251"/>
  <c r="J632" i="251"/>
  <c r="H631" i="251"/>
  <c r="H630" i="251"/>
  <c r="G630" i="251"/>
  <c r="F630" i="251"/>
  <c r="E630" i="251"/>
  <c r="D630" i="251"/>
  <c r="C630" i="251"/>
  <c r="B630" i="251"/>
  <c r="H629" i="251"/>
  <c r="G629" i="251"/>
  <c r="F629" i="251"/>
  <c r="E629" i="251"/>
  <c r="D629" i="251"/>
  <c r="C629" i="251"/>
  <c r="B629" i="251"/>
  <c r="J645" i="250"/>
  <c r="G645" i="250"/>
  <c r="F645" i="250"/>
  <c r="E645" i="250"/>
  <c r="D645" i="250"/>
  <c r="C645" i="250"/>
  <c r="B645" i="250"/>
  <c r="H643" i="250"/>
  <c r="J643" i="250" s="1"/>
  <c r="K643" i="250" s="1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Y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B625" i="249"/>
  <c r="W623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B621" i="249"/>
  <c r="G618" i="251" l="1"/>
  <c r="F618" i="251"/>
  <c r="E618" i="251"/>
  <c r="D618" i="251"/>
  <c r="C618" i="251"/>
  <c r="B618" i="251"/>
  <c r="V610" i="249"/>
  <c r="U610" i="249"/>
  <c r="T610" i="249"/>
  <c r="S610" i="249"/>
  <c r="R610" i="249"/>
  <c r="Q610" i="249"/>
  <c r="P610" i="249"/>
  <c r="O610" i="249"/>
  <c r="N610" i="249"/>
  <c r="M610" i="249"/>
  <c r="L610" i="249"/>
  <c r="K610" i="249"/>
  <c r="J610" i="249"/>
  <c r="I610" i="249"/>
  <c r="H610" i="249"/>
  <c r="G610" i="249"/>
  <c r="F610" i="249"/>
  <c r="E610" i="249"/>
  <c r="D610" i="249"/>
  <c r="C610" i="249"/>
  <c r="B610" i="249"/>
  <c r="G620" i="251"/>
  <c r="F620" i="251"/>
  <c r="E620" i="251"/>
  <c r="D620" i="251"/>
  <c r="C620" i="251"/>
  <c r="B620" i="251"/>
  <c r="J619" i="251"/>
  <c r="H617" i="251"/>
  <c r="G617" i="251"/>
  <c r="F617" i="251"/>
  <c r="E617" i="251"/>
  <c r="D617" i="251"/>
  <c r="C617" i="251"/>
  <c r="B617" i="251"/>
  <c r="H616" i="251"/>
  <c r="G616" i="251"/>
  <c r="F616" i="251"/>
  <c r="E616" i="251"/>
  <c r="D616" i="251"/>
  <c r="C616" i="251"/>
  <c r="B616" i="251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W652" i="248"/>
  <c r="Y652" i="248" s="1"/>
  <c r="Z652" i="248" s="1"/>
  <c r="W651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W650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W610" i="249" l="1"/>
  <c r="H618" i="251"/>
  <c r="W621" i="248"/>
  <c r="G607" i="251"/>
  <c r="F607" i="251"/>
  <c r="E607" i="251"/>
  <c r="D607" i="251"/>
  <c r="C607" i="251"/>
  <c r="B607" i="251"/>
  <c r="J606" i="251"/>
  <c r="H605" i="251"/>
  <c r="H604" i="251"/>
  <c r="G604" i="251"/>
  <c r="F604" i="251"/>
  <c r="E604" i="251"/>
  <c r="D604" i="251"/>
  <c r="C604" i="251"/>
  <c r="B604" i="251"/>
  <c r="H603" i="251"/>
  <c r="G603" i="251"/>
  <c r="F603" i="251"/>
  <c r="E603" i="251"/>
  <c r="D603" i="251"/>
  <c r="C603" i="251"/>
  <c r="B603" i="251"/>
  <c r="J632" i="250"/>
  <c r="G632" i="250"/>
  <c r="F632" i="250"/>
  <c r="E632" i="250"/>
  <c r="D632" i="250"/>
  <c r="C632" i="250"/>
  <c r="B632" i="250"/>
  <c r="H630" i="250"/>
  <c r="G629" i="250"/>
  <c r="F629" i="250"/>
  <c r="E629" i="250"/>
  <c r="D629" i="250"/>
  <c r="C629" i="250"/>
  <c r="B629" i="250"/>
  <c r="G628" i="250"/>
  <c r="F628" i="250"/>
  <c r="E628" i="250"/>
  <c r="D628" i="250"/>
  <c r="C628" i="250"/>
  <c r="B628" i="250"/>
  <c r="H628" i="250"/>
  <c r="Y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B599" i="249"/>
  <c r="W597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Y641" i="248"/>
  <c r="W639" i="248"/>
  <c r="W638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Y610" i="249" l="1"/>
  <c r="Z610" i="249" s="1"/>
  <c r="Y623" i="249"/>
  <c r="Z623" i="249" s="1"/>
  <c r="J617" i="251"/>
  <c r="K617" i="251" s="1"/>
  <c r="J630" i="251"/>
  <c r="K630" i="251" s="1"/>
  <c r="G594" i="251"/>
  <c r="F594" i="251"/>
  <c r="E594" i="251"/>
  <c r="D594" i="251"/>
  <c r="C594" i="251"/>
  <c r="B594" i="251"/>
  <c r="J593" i="251"/>
  <c r="H592" i="251"/>
  <c r="J604" i="251" s="1"/>
  <c r="K604" i="251" s="1"/>
  <c r="G591" i="251"/>
  <c r="F591" i="251"/>
  <c r="E591" i="251"/>
  <c r="D591" i="251"/>
  <c r="C591" i="251"/>
  <c r="B591" i="251"/>
  <c r="G590" i="251"/>
  <c r="F590" i="251"/>
  <c r="E590" i="251"/>
  <c r="D590" i="251"/>
  <c r="C590" i="251"/>
  <c r="B590" i="251"/>
  <c r="H590" i="251"/>
  <c r="Y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B586" i="249"/>
  <c r="W584" i="249"/>
  <c r="Y597" i="249" s="1"/>
  <c r="Z597" i="249" s="1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B582" i="249"/>
  <c r="W582" i="249"/>
  <c r="W583" i="249" l="1"/>
  <c r="G579" i="251"/>
  <c r="F579" i="251"/>
  <c r="E579" i="251"/>
  <c r="D579" i="251"/>
  <c r="C579" i="251"/>
  <c r="B579" i="251"/>
  <c r="G617" i="250"/>
  <c r="F617" i="250"/>
  <c r="E617" i="250"/>
  <c r="D617" i="250"/>
  <c r="C617" i="250"/>
  <c r="B617" i="250"/>
  <c r="B571" i="249"/>
  <c r="V571" i="249"/>
  <c r="U571" i="249"/>
  <c r="T571" i="249"/>
  <c r="S571" i="249"/>
  <c r="R571" i="249"/>
  <c r="Q571" i="249"/>
  <c r="P571" i="249"/>
  <c r="O571" i="249"/>
  <c r="N571" i="249"/>
  <c r="M571" i="249"/>
  <c r="L571" i="249"/>
  <c r="K571" i="249"/>
  <c r="J571" i="249"/>
  <c r="I571" i="249"/>
  <c r="H571" i="249"/>
  <c r="G571" i="249"/>
  <c r="F571" i="249"/>
  <c r="E571" i="249"/>
  <c r="D571" i="249"/>
  <c r="C571" i="249"/>
  <c r="B626" i="248"/>
  <c r="B641" i="248" s="1"/>
  <c r="C626" i="248"/>
  <c r="C641" i="248" s="1"/>
  <c r="D626" i="248"/>
  <c r="D641" i="248" s="1"/>
  <c r="E626" i="248"/>
  <c r="E641" i="248" s="1"/>
  <c r="F626" i="248"/>
  <c r="F641" i="248" s="1"/>
  <c r="G626" i="248"/>
  <c r="G641" i="248" s="1"/>
  <c r="H626" i="248"/>
  <c r="H641" i="248" s="1"/>
  <c r="I626" i="248"/>
  <c r="I641" i="248" s="1"/>
  <c r="J626" i="248"/>
  <c r="J641" i="248" s="1"/>
  <c r="K626" i="248"/>
  <c r="K641" i="248" s="1"/>
  <c r="L626" i="248"/>
  <c r="L641" i="248" s="1"/>
  <c r="M626" i="248"/>
  <c r="M641" i="248" s="1"/>
  <c r="N626" i="248"/>
  <c r="N641" i="248" s="1"/>
  <c r="O626" i="248"/>
  <c r="O641" i="248" s="1"/>
  <c r="P626" i="248"/>
  <c r="P641" i="248" s="1"/>
  <c r="Q626" i="248"/>
  <c r="Q641" i="248" s="1"/>
  <c r="R626" i="248"/>
  <c r="R641" i="248" s="1"/>
  <c r="S626" i="248"/>
  <c r="S641" i="248" s="1"/>
  <c r="T626" i="248"/>
  <c r="T641" i="248" s="1"/>
  <c r="U626" i="248"/>
  <c r="U641" i="248" s="1"/>
  <c r="V626" i="248"/>
  <c r="V641" i="248" s="1"/>
  <c r="H575" i="251" l="1"/>
  <c r="H576" i="251"/>
  <c r="H574" i="251"/>
  <c r="H591" i="251" s="1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H629" i="250" s="1"/>
  <c r="W567" i="249"/>
  <c r="W568" i="249"/>
  <c r="W566" i="249"/>
  <c r="W569" i="249" s="1"/>
  <c r="W623" i="248"/>
  <c r="G581" i="251" l="1"/>
  <c r="F581" i="251"/>
  <c r="E581" i="251"/>
  <c r="D581" i="251"/>
  <c r="C581" i="251"/>
  <c r="B581" i="251"/>
  <c r="J580" i="251"/>
  <c r="H579" i="25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J630" i="250" l="1"/>
  <c r="K630" i="250" s="1"/>
  <c r="J591" i="251"/>
  <c r="K591" i="251" s="1"/>
  <c r="Y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Y639" i="248" l="1"/>
  <c r="Z639" i="248" s="1"/>
  <c r="Y584" i="249"/>
  <c r="Z584" i="249" s="1"/>
  <c r="G568" i="251"/>
  <c r="F568" i="251"/>
  <c r="E568" i="251"/>
  <c r="D568" i="251"/>
  <c r="C568" i="251"/>
  <c r="B568" i="251"/>
  <c r="J567" i="251"/>
  <c r="H566" i="251"/>
  <c r="J578" i="251" s="1"/>
  <c r="K578" i="251" s="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Y571" i="249" s="1"/>
  <c r="Z571" i="249" s="1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J617" i="250" s="1"/>
  <c r="K617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Y626" i="248" s="1"/>
  <c r="Z626" i="248" s="1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  <comment ref="A602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  <comment ref="A615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  <comment ref="A610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  <comment ref="A623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<sst xmlns="http://schemas.openxmlformats.org/spreadsheetml/2006/main" count="3911" uniqueCount="312">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</sst>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60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NumberFormat="1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2" fillId="0" borderId="41" xfId="10" applyNumberFormat="1" applyFont="1" applyFill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0" fillId="0" borderId="56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2%20Lote%20M614-F613/INF%20PROD%20F613-%20M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562</v>
          </cell>
          <cell r="F371">
            <v>46</v>
          </cell>
          <cell r="Q371">
            <v>564</v>
          </cell>
          <cell r="R371">
            <v>46</v>
          </cell>
          <cell r="AC371">
            <v>558</v>
          </cell>
          <cell r="AD371">
            <v>48</v>
          </cell>
          <cell r="AO371">
            <v>124</v>
          </cell>
          <cell r="AP371">
            <v>11</v>
          </cell>
          <cell r="BA371">
            <v>566</v>
          </cell>
          <cell r="BB371">
            <v>48</v>
          </cell>
          <cell r="BM371">
            <v>555</v>
          </cell>
          <cell r="BN371">
            <v>47</v>
          </cell>
          <cell r="BY371">
            <v>570</v>
          </cell>
          <cell r="BZ371">
            <v>47</v>
          </cell>
          <cell r="CK371">
            <v>594</v>
          </cell>
          <cell r="CL371">
            <v>51</v>
          </cell>
          <cell r="CW371">
            <v>588</v>
          </cell>
          <cell r="CX371">
            <v>48</v>
          </cell>
          <cell r="DI371">
            <v>601</v>
          </cell>
          <cell r="DJ371">
            <v>52</v>
          </cell>
          <cell r="DU371">
            <v>153</v>
          </cell>
          <cell r="DV371">
            <v>8</v>
          </cell>
          <cell r="EG371">
            <v>589</v>
          </cell>
          <cell r="EH371">
            <v>51</v>
          </cell>
          <cell r="ES371">
            <v>594</v>
          </cell>
          <cell r="ET371">
            <v>49</v>
          </cell>
          <cell r="FE371">
            <v>599</v>
          </cell>
          <cell r="FF371">
            <v>49</v>
          </cell>
          <cell r="FQ371">
            <v>597</v>
          </cell>
          <cell r="FR371">
            <v>51</v>
          </cell>
          <cell r="GC371">
            <v>604</v>
          </cell>
          <cell r="GD371">
            <v>51</v>
          </cell>
          <cell r="GO371">
            <v>595</v>
          </cell>
          <cell r="GP371">
            <v>51</v>
          </cell>
          <cell r="HA371">
            <v>129</v>
          </cell>
          <cell r="HB371">
            <v>13</v>
          </cell>
          <cell r="HM371">
            <v>602</v>
          </cell>
          <cell r="HN371">
            <v>49</v>
          </cell>
          <cell r="HY371">
            <v>593</v>
          </cell>
          <cell r="HZ371">
            <v>50</v>
          </cell>
          <cell r="IK371">
            <v>596</v>
          </cell>
          <cell r="IL371">
            <v>49</v>
          </cell>
        </row>
      </sheetData>
      <sheetData sheetId="2">
        <row r="371">
          <cell r="E371">
            <v>539</v>
          </cell>
          <cell r="F371">
            <v>43</v>
          </cell>
          <cell r="Q371">
            <v>544</v>
          </cell>
          <cell r="R371">
            <v>42</v>
          </cell>
          <cell r="AC371">
            <v>52</v>
          </cell>
          <cell r="AD371">
            <v>8</v>
          </cell>
          <cell r="AO371">
            <v>564</v>
          </cell>
          <cell r="AP371">
            <v>43</v>
          </cell>
          <cell r="BA371">
            <v>562</v>
          </cell>
          <cell r="BB371">
            <v>44</v>
          </cell>
          <cell r="BM371">
            <v>572</v>
          </cell>
          <cell r="BN371">
            <v>43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452" t="s">
        <v>18</v>
      </c>
      <c r="C4" s="1453"/>
      <c r="D4" s="1453"/>
      <c r="E4" s="1453"/>
      <c r="F4" s="1453"/>
      <c r="G4" s="1453"/>
      <c r="H4" s="1453"/>
      <c r="I4" s="1453"/>
      <c r="J4" s="1454"/>
      <c r="K4" s="1452" t="s">
        <v>21</v>
      </c>
      <c r="L4" s="1453"/>
      <c r="M4" s="1453"/>
      <c r="N4" s="1453"/>
      <c r="O4" s="1453"/>
      <c r="P4" s="1453"/>
      <c r="Q4" s="1453"/>
      <c r="R4" s="1453"/>
      <c r="S4" s="1453"/>
      <c r="T4" s="145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452" t="s">
        <v>23</v>
      </c>
      <c r="C17" s="1453"/>
      <c r="D17" s="1453"/>
      <c r="E17" s="1453"/>
      <c r="F17" s="145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625"/>
  <sheetViews>
    <sheetView showGridLines="0" topLeftCell="A585" zoomScale="70" zoomScaleNormal="70" workbookViewId="0">
      <selection activeCell="W620" sqref="W620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461" t="s">
        <v>50</v>
      </c>
      <c r="C8" s="1462"/>
      <c r="D8" s="1462"/>
      <c r="E8" s="1462"/>
      <c r="F8" s="1462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461" t="s">
        <v>50</v>
      </c>
      <c r="C21" s="1462"/>
      <c r="D21" s="1462"/>
      <c r="E21" s="1462"/>
      <c r="F21" s="1462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61" t="s">
        <v>50</v>
      </c>
      <c r="C34" s="1462"/>
      <c r="D34" s="1462"/>
      <c r="E34" s="1462"/>
      <c r="F34" s="1462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461" t="s">
        <v>50</v>
      </c>
      <c r="C47" s="1462"/>
      <c r="D47" s="1462"/>
      <c r="E47" s="1462"/>
      <c r="F47" s="1462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90" t="s">
        <v>50</v>
      </c>
      <c r="C60" s="1488"/>
      <c r="D60" s="1488"/>
      <c r="E60" s="1488"/>
      <c r="F60" s="1488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578" t="s">
        <v>94</v>
      </c>
      <c r="K69" s="1578"/>
      <c r="L69" s="1578"/>
      <c r="M69" s="1578"/>
      <c r="N69" s="1578"/>
      <c r="O69" s="1578"/>
      <c r="P69" s="1578"/>
      <c r="Q69" s="1579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578"/>
      <c r="K70" s="1578"/>
      <c r="L70" s="1578"/>
      <c r="M70" s="1578"/>
      <c r="N70" s="1578"/>
      <c r="O70" s="1578"/>
      <c r="P70" s="1578"/>
      <c r="Q70" s="1579"/>
      <c r="R70" s="427"/>
    </row>
    <row r="71" spans="1:18" x14ac:dyDescent="0.2">
      <c r="J71" s="1578"/>
      <c r="K71" s="1578"/>
      <c r="L71" s="1578"/>
      <c r="M71" s="1578"/>
      <c r="N71" s="1578"/>
      <c r="O71" s="1578"/>
      <c r="P71" s="1578"/>
      <c r="Q71" s="1579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90" t="s">
        <v>50</v>
      </c>
      <c r="C73" s="1488"/>
      <c r="D73" s="1488"/>
      <c r="E73" s="1488"/>
      <c r="F73" s="1488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581" t="s">
        <v>99</v>
      </c>
      <c r="J76" s="1582"/>
      <c r="K76" s="1582"/>
      <c r="L76" s="1582"/>
      <c r="M76" s="1582"/>
      <c r="N76" s="1582"/>
      <c r="O76" s="1582"/>
      <c r="P76" s="1582"/>
      <c r="Q76" s="1583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584"/>
      <c r="J77" s="1585"/>
      <c r="K77" s="1585"/>
      <c r="L77" s="1585"/>
      <c r="M77" s="1585"/>
      <c r="N77" s="1585"/>
      <c r="O77" s="1585"/>
      <c r="P77" s="1585"/>
      <c r="Q77" s="1586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587"/>
      <c r="J78" s="1588"/>
      <c r="K78" s="1588"/>
      <c r="L78" s="1588"/>
      <c r="M78" s="1588"/>
      <c r="N78" s="1588"/>
      <c r="O78" s="1588"/>
      <c r="P78" s="1588"/>
      <c r="Q78" s="1589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490" t="s">
        <v>50</v>
      </c>
      <c r="C86" s="1488"/>
      <c r="D86" s="1488"/>
      <c r="E86" s="1488"/>
      <c r="F86" s="1488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490" t="s">
        <v>50</v>
      </c>
      <c r="C99" s="1488"/>
      <c r="D99" s="1488"/>
      <c r="E99" s="1488"/>
      <c r="F99" s="1488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490" t="s">
        <v>50</v>
      </c>
      <c r="C112" s="1488"/>
      <c r="D112" s="1488"/>
      <c r="E112" s="1488"/>
      <c r="F112" s="1488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492" t="s">
        <v>123</v>
      </c>
      <c r="L114" s="1493"/>
      <c r="M114" s="1493"/>
      <c r="N114" s="1494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495" t="s">
        <v>115</v>
      </c>
      <c r="L115" s="1496"/>
      <c r="M115" s="1496"/>
      <c r="N115" s="1497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490" t="s">
        <v>50</v>
      </c>
      <c r="C125" s="1488"/>
      <c r="D125" s="1488"/>
      <c r="E125" s="1488"/>
      <c r="F125" s="1488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590" t="s">
        <v>137</v>
      </c>
      <c r="M133" s="1590"/>
      <c r="N133" s="1590"/>
      <c r="O133" s="1590"/>
      <c r="P133" s="1580" t="s">
        <v>142</v>
      </c>
      <c r="Q133" s="1580"/>
      <c r="R133" s="1580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591"/>
      <c r="M134" s="1591"/>
      <c r="N134" s="1591"/>
      <c r="O134" s="1591"/>
      <c r="P134" s="1591"/>
      <c r="Q134" s="1591"/>
      <c r="R134" s="1591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490" t="s">
        <v>50</v>
      </c>
      <c r="C138" s="1488"/>
      <c r="D138" s="1488"/>
      <c r="E138" s="1488"/>
      <c r="F138" s="1488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490" t="s">
        <v>50</v>
      </c>
      <c r="C151" s="1488"/>
      <c r="D151" s="1488"/>
      <c r="E151" s="1488"/>
      <c r="F151" s="1488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490" t="s">
        <v>50</v>
      </c>
      <c r="C164" s="1488"/>
      <c r="D164" s="1488"/>
      <c r="E164" s="1488"/>
      <c r="F164" s="1488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490" t="s">
        <v>50</v>
      </c>
      <c r="C177" s="1488"/>
      <c r="D177" s="1488"/>
      <c r="E177" s="1488"/>
      <c r="F177" s="1488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492" t="s">
        <v>184</v>
      </c>
      <c r="M178" s="1493"/>
      <c r="N178" s="1493"/>
      <c r="O178" s="1494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495" t="s">
        <v>115</v>
      </c>
      <c r="M179" s="1496"/>
      <c r="N179" s="1496"/>
      <c r="O179" s="1497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490" t="s">
        <v>50</v>
      </c>
      <c r="C190" s="1488"/>
      <c r="D190" s="1488"/>
      <c r="E190" s="1488"/>
      <c r="F190" s="1488"/>
      <c r="G190" s="1508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592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490" t="s">
        <v>50</v>
      </c>
      <c r="C203" s="1488"/>
      <c r="D203" s="1488"/>
      <c r="E203" s="1488"/>
      <c r="F203" s="1488"/>
      <c r="G203" s="1508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592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490" t="s">
        <v>50</v>
      </c>
      <c r="C216" s="1488"/>
      <c r="D216" s="1488"/>
      <c r="E216" s="1488"/>
      <c r="F216" s="1488"/>
      <c r="G216" s="1508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592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490" t="s">
        <v>50</v>
      </c>
      <c r="C229" s="1488"/>
      <c r="D229" s="1488"/>
      <c r="E229" s="1488"/>
      <c r="F229" s="1488"/>
      <c r="G229" s="1508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592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490" t="s">
        <v>50</v>
      </c>
      <c r="C242" s="1488"/>
      <c r="D242" s="1488"/>
      <c r="E242" s="1488"/>
      <c r="F242" s="1488"/>
      <c r="G242" s="1508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592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490" t="s">
        <v>50</v>
      </c>
      <c r="C255" s="1488"/>
      <c r="D255" s="1488"/>
      <c r="E255" s="1488"/>
      <c r="F255" s="1488"/>
      <c r="G255" s="1508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592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490" t="s">
        <v>50</v>
      </c>
      <c r="C268" s="1488"/>
      <c r="D268" s="1488"/>
      <c r="E268" s="1488"/>
      <c r="F268" s="1488"/>
      <c r="G268" s="1508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592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457" t="s">
        <v>130</v>
      </c>
      <c r="C282" s="1458"/>
      <c r="D282" s="1458"/>
      <c r="E282" s="1458"/>
      <c r="F282" s="1458"/>
      <c r="G282" s="1458"/>
      <c r="H282" s="1459"/>
      <c r="I282" s="1460" t="s">
        <v>131</v>
      </c>
      <c r="J282" s="1458"/>
      <c r="K282" s="1458"/>
      <c r="L282" s="1458"/>
      <c r="M282" s="1458"/>
      <c r="N282" s="1458"/>
      <c r="O282" s="1459"/>
      <c r="P282" s="1461" t="s">
        <v>53</v>
      </c>
      <c r="Q282" s="1462"/>
      <c r="R282" s="1462"/>
      <c r="S282" s="1462"/>
      <c r="T282" s="1462"/>
      <c r="U282" s="1462"/>
      <c r="V282" s="1463"/>
      <c r="W282" s="1464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465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457" t="s">
        <v>130</v>
      </c>
      <c r="C296" s="1458"/>
      <c r="D296" s="1458"/>
      <c r="E296" s="1458"/>
      <c r="F296" s="1458"/>
      <c r="G296" s="1458"/>
      <c r="H296" s="1459"/>
      <c r="I296" s="1460" t="s">
        <v>131</v>
      </c>
      <c r="J296" s="1458"/>
      <c r="K296" s="1458"/>
      <c r="L296" s="1458"/>
      <c r="M296" s="1458"/>
      <c r="N296" s="1458"/>
      <c r="O296" s="1459"/>
      <c r="P296" s="1461" t="s">
        <v>53</v>
      </c>
      <c r="Q296" s="1462"/>
      <c r="R296" s="1462"/>
      <c r="S296" s="1462"/>
      <c r="T296" s="1462"/>
      <c r="U296" s="1462"/>
      <c r="V296" s="1463"/>
      <c r="W296" s="1464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465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457" t="s">
        <v>130</v>
      </c>
      <c r="C310" s="1458"/>
      <c r="D310" s="1458"/>
      <c r="E310" s="1458"/>
      <c r="F310" s="1458"/>
      <c r="G310" s="1458"/>
      <c r="H310" s="1459"/>
      <c r="I310" s="1460" t="s">
        <v>131</v>
      </c>
      <c r="J310" s="1458"/>
      <c r="K310" s="1458"/>
      <c r="L310" s="1458"/>
      <c r="M310" s="1458"/>
      <c r="N310" s="1458"/>
      <c r="O310" s="1459"/>
      <c r="P310" s="1461" t="s">
        <v>53</v>
      </c>
      <c r="Q310" s="1462"/>
      <c r="R310" s="1462"/>
      <c r="S310" s="1462"/>
      <c r="T310" s="1462"/>
      <c r="U310" s="1462"/>
      <c r="V310" s="1463"/>
      <c r="W310" s="1464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465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457" t="s">
        <v>130</v>
      </c>
      <c r="C324" s="1458"/>
      <c r="D324" s="1458"/>
      <c r="E324" s="1458"/>
      <c r="F324" s="1458"/>
      <c r="G324" s="1458"/>
      <c r="H324" s="1459"/>
      <c r="I324" s="1460" t="s">
        <v>131</v>
      </c>
      <c r="J324" s="1458"/>
      <c r="K324" s="1458"/>
      <c r="L324" s="1458"/>
      <c r="M324" s="1458"/>
      <c r="N324" s="1458"/>
      <c r="O324" s="1459"/>
      <c r="P324" s="1461" t="s">
        <v>53</v>
      </c>
      <c r="Q324" s="1462"/>
      <c r="R324" s="1462"/>
      <c r="S324" s="1462"/>
      <c r="T324" s="1462"/>
      <c r="U324" s="1462"/>
      <c r="V324" s="1463"/>
      <c r="W324" s="1464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465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457" t="s">
        <v>130</v>
      </c>
      <c r="C338" s="1458"/>
      <c r="D338" s="1458"/>
      <c r="E338" s="1458"/>
      <c r="F338" s="1458"/>
      <c r="G338" s="1458"/>
      <c r="H338" s="1459"/>
      <c r="I338" s="1460" t="s">
        <v>131</v>
      </c>
      <c r="J338" s="1458"/>
      <c r="K338" s="1458"/>
      <c r="L338" s="1458"/>
      <c r="M338" s="1458"/>
      <c r="N338" s="1458"/>
      <c r="O338" s="1459"/>
      <c r="P338" s="1461" t="s">
        <v>53</v>
      </c>
      <c r="Q338" s="1462"/>
      <c r="R338" s="1462"/>
      <c r="S338" s="1462"/>
      <c r="T338" s="1462"/>
      <c r="U338" s="1462"/>
      <c r="V338" s="1463"/>
      <c r="W338" s="1464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465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457" t="s">
        <v>130</v>
      </c>
      <c r="C352" s="1458"/>
      <c r="D352" s="1458"/>
      <c r="E352" s="1458"/>
      <c r="F352" s="1458"/>
      <c r="G352" s="1458"/>
      <c r="H352" s="1459"/>
      <c r="I352" s="1460" t="s">
        <v>131</v>
      </c>
      <c r="J352" s="1458"/>
      <c r="K352" s="1458"/>
      <c r="L352" s="1458"/>
      <c r="M352" s="1458"/>
      <c r="N352" s="1458"/>
      <c r="O352" s="1459"/>
      <c r="P352" s="1461" t="s">
        <v>53</v>
      </c>
      <c r="Q352" s="1462"/>
      <c r="R352" s="1462"/>
      <c r="S352" s="1462"/>
      <c r="T352" s="1462"/>
      <c r="U352" s="1462"/>
      <c r="V352" s="1463"/>
      <c r="W352" s="1464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465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457" t="s">
        <v>130</v>
      </c>
      <c r="C366" s="1458"/>
      <c r="D366" s="1458"/>
      <c r="E366" s="1458"/>
      <c r="F366" s="1458"/>
      <c r="G366" s="1458"/>
      <c r="H366" s="1459"/>
      <c r="I366" s="1460" t="s">
        <v>131</v>
      </c>
      <c r="J366" s="1458"/>
      <c r="K366" s="1458"/>
      <c r="L366" s="1458"/>
      <c r="M366" s="1458"/>
      <c r="N366" s="1458"/>
      <c r="O366" s="1459"/>
      <c r="P366" s="1461" t="s">
        <v>53</v>
      </c>
      <c r="Q366" s="1462"/>
      <c r="R366" s="1462"/>
      <c r="S366" s="1462"/>
      <c r="T366" s="1462"/>
      <c r="U366" s="1462"/>
      <c r="V366" s="1463"/>
      <c r="W366" s="1464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465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457" t="s">
        <v>130</v>
      </c>
      <c r="C380" s="1458"/>
      <c r="D380" s="1458"/>
      <c r="E380" s="1458"/>
      <c r="F380" s="1458"/>
      <c r="G380" s="1458"/>
      <c r="H380" s="1459"/>
      <c r="I380" s="1460" t="s">
        <v>131</v>
      </c>
      <c r="J380" s="1458"/>
      <c r="K380" s="1458"/>
      <c r="L380" s="1458"/>
      <c r="M380" s="1458"/>
      <c r="N380" s="1458"/>
      <c r="O380" s="1459"/>
      <c r="P380" s="1461" t="s">
        <v>53</v>
      </c>
      <c r="Q380" s="1462"/>
      <c r="R380" s="1462"/>
      <c r="S380" s="1462"/>
      <c r="T380" s="1462"/>
      <c r="U380" s="1462"/>
      <c r="V380" s="1463"/>
      <c r="W380" s="1464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465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457" t="s">
        <v>130</v>
      </c>
      <c r="C394" s="1458"/>
      <c r="D394" s="1458"/>
      <c r="E394" s="1458"/>
      <c r="F394" s="1458"/>
      <c r="G394" s="1458"/>
      <c r="H394" s="1459"/>
      <c r="I394" s="1460" t="s">
        <v>131</v>
      </c>
      <c r="J394" s="1458"/>
      <c r="K394" s="1458"/>
      <c r="L394" s="1458"/>
      <c r="M394" s="1458"/>
      <c r="N394" s="1458"/>
      <c r="O394" s="1459"/>
      <c r="P394" s="1461" t="s">
        <v>53</v>
      </c>
      <c r="Q394" s="1462"/>
      <c r="R394" s="1462"/>
      <c r="S394" s="1462"/>
      <c r="T394" s="1462"/>
      <c r="U394" s="1462"/>
      <c r="V394" s="1463"/>
      <c r="W394" s="1464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465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457" t="s">
        <v>130</v>
      </c>
      <c r="C407" s="1458"/>
      <c r="D407" s="1458"/>
      <c r="E407" s="1458"/>
      <c r="F407" s="1458"/>
      <c r="G407" s="1458"/>
      <c r="H407" s="1459"/>
      <c r="I407" s="1460" t="s">
        <v>131</v>
      </c>
      <c r="J407" s="1458"/>
      <c r="K407" s="1458"/>
      <c r="L407" s="1458"/>
      <c r="M407" s="1458"/>
      <c r="N407" s="1458"/>
      <c r="O407" s="1459"/>
      <c r="P407" s="1461" t="s">
        <v>53</v>
      </c>
      <c r="Q407" s="1462"/>
      <c r="R407" s="1462"/>
      <c r="S407" s="1462"/>
      <c r="T407" s="1462"/>
      <c r="U407" s="1462"/>
      <c r="V407" s="1463"/>
      <c r="W407" s="1464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465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457" t="s">
        <v>130</v>
      </c>
      <c r="C420" s="1458"/>
      <c r="D420" s="1458"/>
      <c r="E420" s="1458"/>
      <c r="F420" s="1458"/>
      <c r="G420" s="1458"/>
      <c r="H420" s="1459"/>
      <c r="I420" s="1460" t="s">
        <v>131</v>
      </c>
      <c r="J420" s="1458"/>
      <c r="K420" s="1458"/>
      <c r="L420" s="1458"/>
      <c r="M420" s="1458"/>
      <c r="N420" s="1458"/>
      <c r="O420" s="1459"/>
      <c r="P420" s="1461" t="s">
        <v>53</v>
      </c>
      <c r="Q420" s="1462"/>
      <c r="R420" s="1462"/>
      <c r="S420" s="1462"/>
      <c r="T420" s="1462"/>
      <c r="U420" s="1462"/>
      <c r="V420" s="1463"/>
      <c r="W420" s="1464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465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457" t="s">
        <v>130</v>
      </c>
      <c r="C433" s="1458"/>
      <c r="D433" s="1458"/>
      <c r="E433" s="1458"/>
      <c r="F433" s="1458"/>
      <c r="G433" s="1458"/>
      <c r="H433" s="1459"/>
      <c r="I433" s="1460" t="s">
        <v>131</v>
      </c>
      <c r="J433" s="1458"/>
      <c r="K433" s="1458"/>
      <c r="L433" s="1458"/>
      <c r="M433" s="1458"/>
      <c r="N433" s="1458"/>
      <c r="O433" s="1459"/>
      <c r="P433" s="1461" t="s">
        <v>53</v>
      </c>
      <c r="Q433" s="1462"/>
      <c r="R433" s="1462"/>
      <c r="S433" s="1462"/>
      <c r="T433" s="1462"/>
      <c r="U433" s="1462"/>
      <c r="V433" s="1463"/>
      <c r="W433" s="1464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465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457" t="s">
        <v>130</v>
      </c>
      <c r="C446" s="1458"/>
      <c r="D446" s="1458"/>
      <c r="E446" s="1458"/>
      <c r="F446" s="1458"/>
      <c r="G446" s="1458"/>
      <c r="H446" s="1459"/>
      <c r="I446" s="1460" t="s">
        <v>131</v>
      </c>
      <c r="J446" s="1458"/>
      <c r="K446" s="1458"/>
      <c r="L446" s="1458"/>
      <c r="M446" s="1458"/>
      <c r="N446" s="1458"/>
      <c r="O446" s="1459"/>
      <c r="P446" s="1461" t="s">
        <v>53</v>
      </c>
      <c r="Q446" s="1462"/>
      <c r="R446" s="1462"/>
      <c r="S446" s="1462"/>
      <c r="T446" s="1462"/>
      <c r="U446" s="1462"/>
      <c r="V446" s="1463"/>
      <c r="W446" s="1464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465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457" t="s">
        <v>130</v>
      </c>
      <c r="C459" s="1458"/>
      <c r="D459" s="1458"/>
      <c r="E459" s="1458"/>
      <c r="F459" s="1458"/>
      <c r="G459" s="1458"/>
      <c r="H459" s="1459"/>
      <c r="I459" s="1460" t="s">
        <v>131</v>
      </c>
      <c r="J459" s="1458"/>
      <c r="K459" s="1458"/>
      <c r="L459" s="1458"/>
      <c r="M459" s="1458"/>
      <c r="N459" s="1458"/>
      <c r="O459" s="1459"/>
      <c r="P459" s="1461" t="s">
        <v>53</v>
      </c>
      <c r="Q459" s="1462"/>
      <c r="R459" s="1462"/>
      <c r="S459" s="1462"/>
      <c r="T459" s="1462"/>
      <c r="U459" s="1462"/>
      <c r="V459" s="1463"/>
      <c r="W459" s="1464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465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457" t="s">
        <v>130</v>
      </c>
      <c r="C472" s="1458"/>
      <c r="D472" s="1458"/>
      <c r="E472" s="1458"/>
      <c r="F472" s="1458"/>
      <c r="G472" s="1458"/>
      <c r="H472" s="1459"/>
      <c r="I472" s="1460" t="s">
        <v>131</v>
      </c>
      <c r="J472" s="1458"/>
      <c r="K472" s="1458"/>
      <c r="L472" s="1458"/>
      <c r="M472" s="1458"/>
      <c r="N472" s="1458"/>
      <c r="O472" s="1459"/>
      <c r="P472" s="1461" t="s">
        <v>53</v>
      </c>
      <c r="Q472" s="1462"/>
      <c r="R472" s="1462"/>
      <c r="S472" s="1462"/>
      <c r="T472" s="1462"/>
      <c r="U472" s="1462"/>
      <c r="V472" s="1463"/>
      <c r="W472" s="1464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465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457" t="s">
        <v>130</v>
      </c>
      <c r="C485" s="1458"/>
      <c r="D485" s="1458"/>
      <c r="E485" s="1458"/>
      <c r="F485" s="1458"/>
      <c r="G485" s="1458"/>
      <c r="H485" s="1459"/>
      <c r="I485" s="1460" t="s">
        <v>131</v>
      </c>
      <c r="J485" s="1458"/>
      <c r="K485" s="1458"/>
      <c r="L485" s="1458"/>
      <c r="M485" s="1458"/>
      <c r="N485" s="1458"/>
      <c r="O485" s="1459"/>
      <c r="P485" s="1461" t="s">
        <v>53</v>
      </c>
      <c r="Q485" s="1462"/>
      <c r="R485" s="1462"/>
      <c r="S485" s="1462"/>
      <c r="T485" s="1462"/>
      <c r="U485" s="1462"/>
      <c r="V485" s="1463"/>
      <c r="W485" s="1464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465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457" t="s">
        <v>130</v>
      </c>
      <c r="C498" s="1458"/>
      <c r="D498" s="1458"/>
      <c r="E498" s="1458"/>
      <c r="F498" s="1458"/>
      <c r="G498" s="1458"/>
      <c r="H498" s="1459"/>
      <c r="I498" s="1460" t="s">
        <v>131</v>
      </c>
      <c r="J498" s="1458"/>
      <c r="K498" s="1458"/>
      <c r="L498" s="1458"/>
      <c r="M498" s="1458"/>
      <c r="N498" s="1458"/>
      <c r="O498" s="1459"/>
      <c r="P498" s="1461" t="s">
        <v>53</v>
      </c>
      <c r="Q498" s="1462"/>
      <c r="R498" s="1462"/>
      <c r="S498" s="1462"/>
      <c r="T498" s="1462"/>
      <c r="U498" s="1462"/>
      <c r="V498" s="1463"/>
      <c r="W498" s="1464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465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457" t="s">
        <v>130</v>
      </c>
      <c r="C511" s="1458"/>
      <c r="D511" s="1458"/>
      <c r="E511" s="1458"/>
      <c r="F511" s="1458"/>
      <c r="G511" s="1458"/>
      <c r="H511" s="1459"/>
      <c r="I511" s="1460" t="s">
        <v>131</v>
      </c>
      <c r="J511" s="1458"/>
      <c r="K511" s="1458"/>
      <c r="L511" s="1458"/>
      <c r="M511" s="1458"/>
      <c r="N511" s="1458"/>
      <c r="O511" s="1459"/>
      <c r="P511" s="1461" t="s">
        <v>53</v>
      </c>
      <c r="Q511" s="1462"/>
      <c r="R511" s="1462"/>
      <c r="S511" s="1462"/>
      <c r="T511" s="1462"/>
      <c r="U511" s="1462"/>
      <c r="V511" s="1463"/>
      <c r="W511" s="1464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465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457" t="s">
        <v>130</v>
      </c>
      <c r="C524" s="1458"/>
      <c r="D524" s="1458"/>
      <c r="E524" s="1458"/>
      <c r="F524" s="1458"/>
      <c r="G524" s="1458"/>
      <c r="H524" s="1459"/>
      <c r="I524" s="1460" t="s">
        <v>131</v>
      </c>
      <c r="J524" s="1458"/>
      <c r="K524" s="1458"/>
      <c r="L524" s="1458"/>
      <c r="M524" s="1458"/>
      <c r="N524" s="1458"/>
      <c r="O524" s="1459"/>
      <c r="P524" s="1461" t="s">
        <v>53</v>
      </c>
      <c r="Q524" s="1462"/>
      <c r="R524" s="1462"/>
      <c r="S524" s="1462"/>
      <c r="T524" s="1462"/>
      <c r="U524" s="1462"/>
      <c r="V524" s="1463"/>
      <c r="W524" s="1464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465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457" t="s">
        <v>130</v>
      </c>
      <c r="C537" s="1458"/>
      <c r="D537" s="1458"/>
      <c r="E537" s="1458"/>
      <c r="F537" s="1458"/>
      <c r="G537" s="1458"/>
      <c r="H537" s="1459"/>
      <c r="I537" s="1460" t="s">
        <v>131</v>
      </c>
      <c r="J537" s="1458"/>
      <c r="K537" s="1458"/>
      <c r="L537" s="1458"/>
      <c r="M537" s="1458"/>
      <c r="N537" s="1458"/>
      <c r="O537" s="1459"/>
      <c r="P537" s="1461" t="s">
        <v>53</v>
      </c>
      <c r="Q537" s="1462"/>
      <c r="R537" s="1462"/>
      <c r="S537" s="1462"/>
      <c r="T537" s="1462"/>
      <c r="U537" s="1462"/>
      <c r="V537" s="1463"/>
      <c r="W537" s="1464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465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457" t="s">
        <v>130</v>
      </c>
      <c r="C550" s="1458"/>
      <c r="D550" s="1458"/>
      <c r="E550" s="1458"/>
      <c r="F550" s="1458"/>
      <c r="G550" s="1458"/>
      <c r="H550" s="1459"/>
      <c r="I550" s="1460" t="s">
        <v>131</v>
      </c>
      <c r="J550" s="1458"/>
      <c r="K550" s="1458"/>
      <c r="L550" s="1458"/>
      <c r="M550" s="1458"/>
      <c r="N550" s="1458"/>
      <c r="O550" s="1459"/>
      <c r="P550" s="1461" t="s">
        <v>53</v>
      </c>
      <c r="Q550" s="1462"/>
      <c r="R550" s="1462"/>
      <c r="S550" s="1462"/>
      <c r="T550" s="1462"/>
      <c r="U550" s="1462"/>
      <c r="V550" s="1463"/>
      <c r="W550" s="1464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465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0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  <row r="562" spans="1:26" ht="13.5" thickBot="1" x14ac:dyDescent="0.25"/>
    <row r="563" spans="1:26" ht="13.5" thickBot="1" x14ac:dyDescent="0.25">
      <c r="A563" s="230" t="s">
        <v>307</v>
      </c>
      <c r="B563" s="1457" t="s">
        <v>130</v>
      </c>
      <c r="C563" s="1458"/>
      <c r="D563" s="1458"/>
      <c r="E563" s="1458"/>
      <c r="F563" s="1458"/>
      <c r="G563" s="1458"/>
      <c r="H563" s="1459"/>
      <c r="I563" s="1460" t="s">
        <v>131</v>
      </c>
      <c r="J563" s="1458"/>
      <c r="K563" s="1458"/>
      <c r="L563" s="1458"/>
      <c r="M563" s="1458"/>
      <c r="N563" s="1458"/>
      <c r="O563" s="1459"/>
      <c r="P563" s="1461" t="s">
        <v>53</v>
      </c>
      <c r="Q563" s="1462"/>
      <c r="R563" s="1462"/>
      <c r="S563" s="1462"/>
      <c r="T563" s="1462"/>
      <c r="U563" s="1462"/>
      <c r="V563" s="1463"/>
      <c r="W563" s="1464" t="s">
        <v>55</v>
      </c>
      <c r="X563" s="228">
        <v>237</v>
      </c>
      <c r="Y563" s="1387"/>
      <c r="Z563" s="1387"/>
    </row>
    <row r="564" spans="1:26" ht="13.5" thickBot="1" x14ac:dyDescent="0.25">
      <c r="A564" s="846" t="s">
        <v>54</v>
      </c>
      <c r="B564" s="1173">
        <v>1</v>
      </c>
      <c r="C564" s="1170">
        <v>2</v>
      </c>
      <c r="D564" s="1170">
        <v>3</v>
      </c>
      <c r="E564" s="1170">
        <v>4</v>
      </c>
      <c r="F564" s="1170">
        <v>5</v>
      </c>
      <c r="G564" s="1170">
        <v>6</v>
      </c>
      <c r="H564" s="1171">
        <v>7</v>
      </c>
      <c r="I564" s="1172">
        <v>8</v>
      </c>
      <c r="J564" s="1170">
        <v>9</v>
      </c>
      <c r="K564" s="1170">
        <v>10</v>
      </c>
      <c r="L564" s="1170">
        <v>11</v>
      </c>
      <c r="M564" s="1170">
        <v>12</v>
      </c>
      <c r="N564" s="1170">
        <v>13</v>
      </c>
      <c r="O564" s="1171">
        <v>14</v>
      </c>
      <c r="P564" s="1172">
        <v>1</v>
      </c>
      <c r="Q564" s="1170">
        <v>2</v>
      </c>
      <c r="R564" s="1170">
        <v>3</v>
      </c>
      <c r="S564" s="1170">
        <v>4</v>
      </c>
      <c r="T564" s="1170">
        <v>5</v>
      </c>
      <c r="U564" s="1170">
        <v>6</v>
      </c>
      <c r="V564" s="1171">
        <v>7</v>
      </c>
      <c r="W564" s="1465"/>
      <c r="X564" s="741"/>
      <c r="Y564" s="741"/>
      <c r="Z564" s="1387"/>
    </row>
    <row r="565" spans="1:26" x14ac:dyDescent="0.2">
      <c r="A565" s="234" t="s">
        <v>3</v>
      </c>
      <c r="B565" s="828">
        <v>4355</v>
      </c>
      <c r="C565" s="775">
        <v>4355</v>
      </c>
      <c r="D565" s="828">
        <v>4355</v>
      </c>
      <c r="E565" s="775">
        <v>4355</v>
      </c>
      <c r="F565" s="828">
        <v>4355</v>
      </c>
      <c r="G565" s="775">
        <v>4355</v>
      </c>
      <c r="H565" s="828">
        <v>4355</v>
      </c>
      <c r="I565" s="775">
        <v>4355</v>
      </c>
      <c r="J565" s="828">
        <v>4355</v>
      </c>
      <c r="K565" s="775">
        <v>4355</v>
      </c>
      <c r="L565" s="828">
        <v>4355</v>
      </c>
      <c r="M565" s="775">
        <v>4355</v>
      </c>
      <c r="N565" s="828">
        <v>4355</v>
      </c>
      <c r="O565" s="775">
        <v>4355</v>
      </c>
      <c r="P565" s="828">
        <v>4355</v>
      </c>
      <c r="Q565" s="775">
        <v>4355</v>
      </c>
      <c r="R565" s="828">
        <v>4355</v>
      </c>
      <c r="S565" s="775">
        <v>4355</v>
      </c>
      <c r="T565" s="828">
        <v>4355</v>
      </c>
      <c r="U565" s="775">
        <v>4355</v>
      </c>
      <c r="V565" s="828">
        <v>4355</v>
      </c>
      <c r="W565" s="775">
        <v>4355</v>
      </c>
      <c r="X565" s="1389"/>
      <c r="Y565" s="529"/>
      <c r="Z565" s="1387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513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513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406">
        <f>+AVERAGE(B566:V566)</f>
        <v>4634.1904761904761</v>
      </c>
      <c r="X566" s="1389"/>
      <c r="Y566" s="1386"/>
      <c r="Z566" s="1387"/>
    </row>
    <row r="567" spans="1:26" x14ac:dyDescent="0.2">
      <c r="A567" s="231" t="s">
        <v>7</v>
      </c>
      <c r="B567" s="367">
        <v>100</v>
      </c>
      <c r="C567" s="368">
        <v>100</v>
      </c>
      <c r="D567" s="368">
        <v>100</v>
      </c>
      <c r="E567" s="368">
        <v>100</v>
      </c>
      <c r="F567" s="368">
        <v>100</v>
      </c>
      <c r="G567" s="368">
        <v>100</v>
      </c>
      <c r="H567" s="370">
        <v>100</v>
      </c>
      <c r="I567" s="514">
        <v>100</v>
      </c>
      <c r="J567" s="368">
        <v>91.7</v>
      </c>
      <c r="K567" s="368">
        <v>100</v>
      </c>
      <c r="L567" s="368">
        <v>100</v>
      </c>
      <c r="M567" s="368">
        <v>91.3</v>
      </c>
      <c r="N567" s="368">
        <v>91.7</v>
      </c>
      <c r="O567" s="370">
        <v>100</v>
      </c>
      <c r="P567" s="514">
        <v>100</v>
      </c>
      <c r="Q567" s="368">
        <v>92.3</v>
      </c>
      <c r="R567" s="368">
        <v>100</v>
      </c>
      <c r="S567" s="368">
        <v>100</v>
      </c>
      <c r="T567" s="368">
        <v>100</v>
      </c>
      <c r="U567" s="368">
        <v>100</v>
      </c>
      <c r="V567" s="370">
        <v>100</v>
      </c>
      <c r="W567" s="1397">
        <f t="shared" ref="W567:W568" si="128">+AVERAGE(B567:V567)</f>
        <v>98.428571428571431</v>
      </c>
      <c r="X567" s="365"/>
      <c r="Y567" s="443"/>
      <c r="Z567" s="1387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1395">
        <v>0.05</v>
      </c>
      <c r="H568" s="248">
        <v>4.2000000000000003E-2</v>
      </c>
      <c r="I568" s="515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515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1398">
        <f t="shared" si="128"/>
        <v>4.5047619047619059E-2</v>
      </c>
      <c r="X568" s="1387"/>
      <c r="Y568" s="331"/>
      <c r="Z568" s="1387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1009"/>
      <c r="Y569" s="1389"/>
      <c r="Z569" s="1387"/>
    </row>
    <row r="570" spans="1:26" ht="13.5" thickBot="1" x14ac:dyDescent="0.25">
      <c r="A570" s="839" t="s">
        <v>27</v>
      </c>
      <c r="B570" s="834">
        <f t="shared" ref="B570:V570" si="130">B566-B553</f>
        <v>27</v>
      </c>
      <c r="C570" s="546">
        <f t="shared" si="130"/>
        <v>130</v>
      </c>
      <c r="D570" s="546">
        <f t="shared" si="130"/>
        <v>198</v>
      </c>
      <c r="E570" s="546">
        <f t="shared" si="130"/>
        <v>138</v>
      </c>
      <c r="F570" s="546">
        <f t="shared" si="130"/>
        <v>180</v>
      </c>
      <c r="G570" s="546">
        <f t="shared" si="130"/>
        <v>-37</v>
      </c>
      <c r="H570" s="835">
        <f t="shared" si="130"/>
        <v>78</v>
      </c>
      <c r="I570" s="768">
        <f t="shared" si="130"/>
        <v>-48</v>
      </c>
      <c r="J570" s="546">
        <f t="shared" si="130"/>
        <v>37</v>
      </c>
      <c r="K570" s="546">
        <f t="shared" si="130"/>
        <v>174</v>
      </c>
      <c r="L570" s="546">
        <f t="shared" si="130"/>
        <v>6</v>
      </c>
      <c r="M570" s="546">
        <f t="shared" si="130"/>
        <v>-8</v>
      </c>
      <c r="N570" s="546">
        <f t="shared" si="130"/>
        <v>158</v>
      </c>
      <c r="O570" s="835">
        <f t="shared" si="130"/>
        <v>72</v>
      </c>
      <c r="P570" s="768">
        <f t="shared" si="130"/>
        <v>141</v>
      </c>
      <c r="Q570" s="546">
        <f t="shared" si="130"/>
        <v>160</v>
      </c>
      <c r="R570" s="546">
        <f t="shared" si="130"/>
        <v>147</v>
      </c>
      <c r="S570" s="546">
        <f t="shared" si="130"/>
        <v>87</v>
      </c>
      <c r="T570" s="546">
        <f t="shared" si="130"/>
        <v>-45</v>
      </c>
      <c r="U570" s="546">
        <f t="shared" si="130"/>
        <v>85</v>
      </c>
      <c r="V570" s="835">
        <f t="shared" si="130"/>
        <v>91</v>
      </c>
      <c r="W570" s="401">
        <f t="shared" ref="W570" si="131">W566-$B$285</f>
        <v>1328.1904761904761</v>
      </c>
      <c r="X570" s="1370"/>
      <c r="Y570" s="329"/>
      <c r="Z570" s="1387"/>
    </row>
    <row r="571" spans="1:26" x14ac:dyDescent="0.2">
      <c r="A571" s="258" t="s">
        <v>51</v>
      </c>
      <c r="B571" s="1408">
        <f>[1]LF!$F$371</f>
        <v>46</v>
      </c>
      <c r="C571" s="1409">
        <f>[1]LF!$R$371</f>
        <v>46</v>
      </c>
      <c r="D571" s="1409">
        <f>[1]LF!$AD$371</f>
        <v>48</v>
      </c>
      <c r="E571" s="1409">
        <f>[1]LF!$AP$371</f>
        <v>11</v>
      </c>
      <c r="F571" s="1409">
        <f>[1]LF!$BB$371</f>
        <v>48</v>
      </c>
      <c r="G571" s="1409">
        <f>[1]LF!$BN$371</f>
        <v>47</v>
      </c>
      <c r="H571" s="1410">
        <f>[1]LF!$BZ$371</f>
        <v>47</v>
      </c>
      <c r="I571" s="1411">
        <f>[1]LF!$CL$371</f>
        <v>51</v>
      </c>
      <c r="J571" s="1409">
        <f>[1]LF!$CX$371</f>
        <v>48</v>
      </c>
      <c r="K571" s="1409">
        <f>[1]LF!$DJ$371</f>
        <v>52</v>
      </c>
      <c r="L571" s="1409">
        <f>[1]LF!$DV$371</f>
        <v>8</v>
      </c>
      <c r="M571" s="1409">
        <f>[1]LF!$EH$371</f>
        <v>51</v>
      </c>
      <c r="N571" s="1409">
        <f>[1]LF!$ET$371</f>
        <v>49</v>
      </c>
      <c r="O571" s="1412">
        <f>[1]LF!$FF$371</f>
        <v>49</v>
      </c>
      <c r="P571" s="1408">
        <f>[1]LF!$FR$371</f>
        <v>51</v>
      </c>
      <c r="Q571" s="1409">
        <f>[1]LF!$GD$371</f>
        <v>51</v>
      </c>
      <c r="R571" s="1409">
        <f>[1]LF!$GP$371</f>
        <v>51</v>
      </c>
      <c r="S571" s="1409">
        <f>[1]LF!$HB$371</f>
        <v>13</v>
      </c>
      <c r="T571" s="1409">
        <f>[1]LF!$HN$371</f>
        <v>49</v>
      </c>
      <c r="U571" s="1409">
        <f>[1]LF!$HZ$371</f>
        <v>50</v>
      </c>
      <c r="V571" s="1412">
        <f>[1]LF!$IL$371</f>
        <v>49</v>
      </c>
      <c r="W571" s="1413">
        <f>SUM(B571:V571)</f>
        <v>915</v>
      </c>
      <c r="X571" s="1387" t="s">
        <v>56</v>
      </c>
      <c r="Y571" s="742">
        <f>W558-W571</f>
        <v>27</v>
      </c>
      <c r="Z571" s="285">
        <f>Y571/W558</f>
        <v>2.8662420382165606E-2</v>
      </c>
    </row>
    <row r="572" spans="1:26" x14ac:dyDescent="0.2">
      <c r="A572" s="957" t="s">
        <v>28</v>
      </c>
      <c r="B572" s="385"/>
      <c r="C572" s="504"/>
      <c r="D572" s="504"/>
      <c r="E572" s="504"/>
      <c r="F572" s="504"/>
      <c r="G572" s="504"/>
      <c r="H572" s="505"/>
      <c r="I572" s="958"/>
      <c r="J572" s="504"/>
      <c r="K572" s="504"/>
      <c r="L572" s="504"/>
      <c r="M572" s="504"/>
      <c r="N572" s="504"/>
      <c r="O572" s="505"/>
      <c r="P572" s="958"/>
      <c r="Q572" s="504"/>
      <c r="R572" s="504"/>
      <c r="S572" s="504"/>
      <c r="T572" s="504"/>
      <c r="U572" s="504"/>
      <c r="V572" s="505"/>
      <c r="W572" s="959"/>
      <c r="X572" s="1389" t="s">
        <v>57</v>
      </c>
      <c r="Y572" s="1389">
        <v>156.61000000000001</v>
      </c>
      <c r="Z572" s="530"/>
    </row>
    <row r="573" spans="1:26" ht="13.5" thickBot="1" x14ac:dyDescent="0.25">
      <c r="A573" s="266" t="s">
        <v>26</v>
      </c>
      <c r="B573" s="750">
        <f t="shared" ref="B573:V573" si="132">B572-B559</f>
        <v>-157</v>
      </c>
      <c r="C573" s="751">
        <f t="shared" si="132"/>
        <v>-157</v>
      </c>
      <c r="D573" s="751">
        <f t="shared" si="132"/>
        <v>-156.5</v>
      </c>
      <c r="E573" s="751">
        <f t="shared" si="132"/>
        <v>-156.5</v>
      </c>
      <c r="F573" s="751">
        <f t="shared" si="132"/>
        <v>-156.5</v>
      </c>
      <c r="G573" s="751">
        <f t="shared" si="132"/>
        <v>-155.5</v>
      </c>
      <c r="H573" s="752">
        <f t="shared" si="132"/>
        <v>-155.5</v>
      </c>
      <c r="I573" s="934">
        <f t="shared" si="132"/>
        <v>-157.5</v>
      </c>
      <c r="J573" s="751">
        <f t="shared" si="132"/>
        <v>-157.5</v>
      </c>
      <c r="K573" s="751">
        <f t="shared" si="132"/>
        <v>-157</v>
      </c>
      <c r="L573" s="751">
        <f t="shared" si="132"/>
        <v>-157</v>
      </c>
      <c r="M573" s="751">
        <f t="shared" si="132"/>
        <v>-156.5</v>
      </c>
      <c r="N573" s="751">
        <f t="shared" si="132"/>
        <v>-155.5</v>
      </c>
      <c r="O573" s="752">
        <f t="shared" si="132"/>
        <v>-155.5</v>
      </c>
      <c r="P573" s="934">
        <f t="shared" si="132"/>
        <v>-159.5</v>
      </c>
      <c r="Q573" s="751">
        <f t="shared" si="132"/>
        <v>-159.5</v>
      </c>
      <c r="R573" s="751">
        <f t="shared" si="132"/>
        <v>-156.5</v>
      </c>
      <c r="S573" s="751">
        <f t="shared" si="132"/>
        <v>-156.5</v>
      </c>
      <c r="T573" s="751">
        <f t="shared" si="132"/>
        <v>-156.5</v>
      </c>
      <c r="U573" s="751">
        <f t="shared" si="132"/>
        <v>-155</v>
      </c>
      <c r="V573" s="752">
        <f t="shared" si="132"/>
        <v>-155</v>
      </c>
      <c r="W573" s="402"/>
      <c r="X573" s="1387" t="s">
        <v>26</v>
      </c>
      <c r="Y573" s="1389">
        <f>Y572-Y559</f>
        <v>1.0000000000019327E-2</v>
      </c>
      <c r="Z573" s="1389"/>
    </row>
    <row r="575" spans="1:26" ht="13.5" customHeight="1" thickBot="1" x14ac:dyDescent="0.25"/>
    <row r="576" spans="1:26" ht="13.5" thickBot="1" x14ac:dyDescent="0.25">
      <c r="A576" s="230" t="s">
        <v>308</v>
      </c>
      <c r="B576" s="1457" t="s">
        <v>130</v>
      </c>
      <c r="C576" s="1458"/>
      <c r="D576" s="1458"/>
      <c r="E576" s="1458"/>
      <c r="F576" s="1458"/>
      <c r="G576" s="1458"/>
      <c r="H576" s="1459"/>
      <c r="I576" s="1460" t="s">
        <v>131</v>
      </c>
      <c r="J576" s="1458"/>
      <c r="K576" s="1458"/>
      <c r="L576" s="1458"/>
      <c r="M576" s="1458"/>
      <c r="N576" s="1458"/>
      <c r="O576" s="1459"/>
      <c r="P576" s="1461" t="s">
        <v>53</v>
      </c>
      <c r="Q576" s="1462"/>
      <c r="R576" s="1462"/>
      <c r="S576" s="1462"/>
      <c r="T576" s="1462"/>
      <c r="U576" s="1462"/>
      <c r="V576" s="1463"/>
      <c r="W576" s="1464" t="s">
        <v>55</v>
      </c>
      <c r="X576" s="228">
        <v>237</v>
      </c>
      <c r="Y576" s="1414"/>
      <c r="Z576" s="1414"/>
    </row>
    <row r="577" spans="1:26" ht="13.5" thickBot="1" x14ac:dyDescent="0.25">
      <c r="A577" s="846" t="s">
        <v>54</v>
      </c>
      <c r="B577" s="854">
        <v>1</v>
      </c>
      <c r="C577" s="855">
        <v>2</v>
      </c>
      <c r="D577" s="855">
        <v>3</v>
      </c>
      <c r="E577" s="855">
        <v>4</v>
      </c>
      <c r="F577" s="855">
        <v>5</v>
      </c>
      <c r="G577" s="855">
        <v>6</v>
      </c>
      <c r="H577" s="858">
        <v>7</v>
      </c>
      <c r="I577" s="963">
        <v>8</v>
      </c>
      <c r="J577" s="855">
        <v>9</v>
      </c>
      <c r="K577" s="855">
        <v>10</v>
      </c>
      <c r="L577" s="855">
        <v>11</v>
      </c>
      <c r="M577" s="855">
        <v>12</v>
      </c>
      <c r="N577" s="855">
        <v>13</v>
      </c>
      <c r="O577" s="858">
        <v>14</v>
      </c>
      <c r="P577" s="963">
        <v>1</v>
      </c>
      <c r="Q577" s="855">
        <v>2</v>
      </c>
      <c r="R577" s="855">
        <v>3</v>
      </c>
      <c r="S577" s="855">
        <v>4</v>
      </c>
      <c r="T577" s="855">
        <v>5</v>
      </c>
      <c r="U577" s="855">
        <v>6</v>
      </c>
      <c r="V577" s="858">
        <v>7</v>
      </c>
      <c r="W577" s="1465"/>
      <c r="X577" s="741"/>
      <c r="Y577" s="741"/>
      <c r="Z577" s="1414"/>
    </row>
    <row r="578" spans="1:26" x14ac:dyDescent="0.2">
      <c r="A578" s="234" t="s">
        <v>3</v>
      </c>
      <c r="B578" s="1367">
        <v>4370</v>
      </c>
      <c r="C578" s="1368">
        <v>4370</v>
      </c>
      <c r="D578" s="1368">
        <v>4370</v>
      </c>
      <c r="E578" s="1368">
        <v>4370</v>
      </c>
      <c r="F578" s="1368">
        <v>4370</v>
      </c>
      <c r="G578" s="1368">
        <v>4370</v>
      </c>
      <c r="H578" s="1426">
        <v>4370</v>
      </c>
      <c r="I578" s="1367">
        <v>4370</v>
      </c>
      <c r="J578" s="1368">
        <v>4370</v>
      </c>
      <c r="K578" s="1368">
        <v>4370</v>
      </c>
      <c r="L578" s="1368">
        <v>4370</v>
      </c>
      <c r="M578" s="1368">
        <v>4370</v>
      </c>
      <c r="N578" s="1368">
        <v>4370</v>
      </c>
      <c r="O578" s="1369">
        <v>4370</v>
      </c>
      <c r="P578" s="1427">
        <v>4370</v>
      </c>
      <c r="Q578" s="1368">
        <v>4370</v>
      </c>
      <c r="R578" s="1368">
        <v>4370</v>
      </c>
      <c r="S578" s="1368">
        <v>4370</v>
      </c>
      <c r="T578" s="1368">
        <v>4370</v>
      </c>
      <c r="U578" s="1368">
        <v>4370</v>
      </c>
      <c r="V578" s="1369">
        <v>4370</v>
      </c>
      <c r="W578" s="1425">
        <v>4370</v>
      </c>
      <c r="X578" s="1419"/>
      <c r="Y578" s="529"/>
      <c r="Z578" s="1414"/>
    </row>
    <row r="579" spans="1:26" x14ac:dyDescent="0.2">
      <c r="A579" s="238" t="s">
        <v>6</v>
      </c>
      <c r="B579" s="239">
        <v>5048</v>
      </c>
      <c r="C579" s="240">
        <v>5016</v>
      </c>
      <c r="D579" s="240">
        <v>4812</v>
      </c>
      <c r="E579" s="240">
        <v>4327</v>
      </c>
      <c r="F579" s="240">
        <v>4575</v>
      </c>
      <c r="G579" s="240">
        <v>4565</v>
      </c>
      <c r="H579" s="280">
        <v>4419</v>
      </c>
      <c r="I579" s="239">
        <v>4535</v>
      </c>
      <c r="J579" s="240">
        <v>4581</v>
      </c>
      <c r="K579" s="240">
        <v>4720</v>
      </c>
      <c r="L579" s="240">
        <v>3718</v>
      </c>
      <c r="M579" s="240">
        <v>4761</v>
      </c>
      <c r="N579" s="240">
        <v>4813</v>
      </c>
      <c r="O579" s="241">
        <v>5118</v>
      </c>
      <c r="P579" s="513">
        <v>4435</v>
      </c>
      <c r="Q579" s="240">
        <v>4655</v>
      </c>
      <c r="R579" s="240">
        <v>4662</v>
      </c>
      <c r="S579" s="240">
        <v>4220</v>
      </c>
      <c r="T579" s="240">
        <v>4659</v>
      </c>
      <c r="U579" s="240">
        <v>5112</v>
      </c>
      <c r="V579" s="241">
        <v>5128</v>
      </c>
      <c r="W579" s="317">
        <v>4695</v>
      </c>
      <c r="X579" s="1419"/>
      <c r="Y579" s="1415"/>
      <c r="Z579" s="1414"/>
    </row>
    <row r="580" spans="1:26" x14ac:dyDescent="0.2">
      <c r="A580" s="231" t="s">
        <v>7</v>
      </c>
      <c r="B580" s="367">
        <v>91.7</v>
      </c>
      <c r="C580" s="368">
        <v>100</v>
      </c>
      <c r="D580" s="368">
        <v>100</v>
      </c>
      <c r="E580" s="368">
        <v>100</v>
      </c>
      <c r="F580" s="368">
        <v>91.7</v>
      </c>
      <c r="G580" s="368">
        <v>100</v>
      </c>
      <c r="H580" s="369">
        <v>100</v>
      </c>
      <c r="I580" s="367">
        <v>83.3</v>
      </c>
      <c r="J580" s="368">
        <v>75</v>
      </c>
      <c r="K580" s="368">
        <v>100</v>
      </c>
      <c r="L580" s="368">
        <v>100</v>
      </c>
      <c r="M580" s="368">
        <v>83.3</v>
      </c>
      <c r="N580" s="368">
        <v>100</v>
      </c>
      <c r="O580" s="370">
        <v>91.7</v>
      </c>
      <c r="P580" s="514">
        <v>100</v>
      </c>
      <c r="Q580" s="368">
        <v>83.3</v>
      </c>
      <c r="R580" s="368">
        <v>100</v>
      </c>
      <c r="S580" s="368">
        <v>62.5</v>
      </c>
      <c r="T580" s="368">
        <v>100</v>
      </c>
      <c r="U580" s="368">
        <v>100</v>
      </c>
      <c r="V580" s="370">
        <v>100</v>
      </c>
      <c r="W580" s="1401">
        <v>78.2</v>
      </c>
      <c r="X580" s="365"/>
      <c r="Y580" s="443"/>
      <c r="Z580" s="1414"/>
    </row>
    <row r="581" spans="1:26" ht="13.5" thickBot="1" x14ac:dyDescent="0.25">
      <c r="A581" s="231" t="s">
        <v>8</v>
      </c>
      <c r="B581" s="1206">
        <v>4.7E-2</v>
      </c>
      <c r="C581" s="1207">
        <v>3.9E-2</v>
      </c>
      <c r="D581" s="1207">
        <v>3.7999999999999999E-2</v>
      </c>
      <c r="E581" s="1207">
        <v>5.0999999999999997E-2</v>
      </c>
      <c r="F581" s="1207">
        <v>6.3E-2</v>
      </c>
      <c r="G581" s="1423">
        <v>5.8000000000000003E-2</v>
      </c>
      <c r="H581" s="1376">
        <v>4.8000000000000001E-2</v>
      </c>
      <c r="I581" s="1206">
        <v>6.0999999999999999E-2</v>
      </c>
      <c r="J581" s="1207">
        <v>9.5000000000000001E-2</v>
      </c>
      <c r="K581" s="1207">
        <v>3.6999999999999998E-2</v>
      </c>
      <c r="L581" s="1207">
        <v>4.3999999999999997E-2</v>
      </c>
      <c r="M581" s="1207">
        <v>0.05</v>
      </c>
      <c r="N581" s="1207">
        <v>5.5E-2</v>
      </c>
      <c r="O581" s="1208">
        <v>5.2999999999999999E-2</v>
      </c>
      <c r="P581" s="1428">
        <v>3.4000000000000002E-2</v>
      </c>
      <c r="Q581" s="1207">
        <v>8.3000000000000004E-2</v>
      </c>
      <c r="R581" s="1207">
        <v>4.8000000000000001E-2</v>
      </c>
      <c r="S581" s="1207">
        <v>9.1999999999999998E-2</v>
      </c>
      <c r="T581" s="1207">
        <v>4.9000000000000002E-2</v>
      </c>
      <c r="U581" s="1207">
        <v>5.1999999999999998E-2</v>
      </c>
      <c r="V581" s="1208">
        <v>4.7E-2</v>
      </c>
      <c r="W581" s="1429">
        <v>8.4000000000000005E-2</v>
      </c>
      <c r="X581" s="1414"/>
      <c r="Y581" s="331"/>
      <c r="Z581" s="1414"/>
    </row>
    <row r="582" spans="1:26" x14ac:dyDescent="0.2">
      <c r="A582" s="238" t="s">
        <v>1</v>
      </c>
      <c r="B582" s="1371">
        <f>B579/B578*100-100</f>
        <v>15.514874141876419</v>
      </c>
      <c r="C582" s="1371">
        <f t="shared" ref="C582:V582" si="133">C579/C578*100-100</f>
        <v>14.782608695652172</v>
      </c>
      <c r="D582" s="1371">
        <f t="shared" si="133"/>
        <v>10.114416475972533</v>
      </c>
      <c r="E582" s="1371">
        <f t="shared" si="133"/>
        <v>-0.98398169336384456</v>
      </c>
      <c r="F582" s="1371">
        <f t="shared" si="133"/>
        <v>4.6910755148741288</v>
      </c>
      <c r="G582" s="1371">
        <f t="shared" si="133"/>
        <v>4.4622425629290632</v>
      </c>
      <c r="H582" s="1371">
        <f t="shared" si="133"/>
        <v>1.1212814645308953</v>
      </c>
      <c r="I582" s="1371">
        <f t="shared" si="133"/>
        <v>3.7757437070938096</v>
      </c>
      <c r="J582" s="1371">
        <f t="shared" si="133"/>
        <v>4.8283752860411937</v>
      </c>
      <c r="K582" s="1371">
        <f t="shared" si="133"/>
        <v>8.0091533180778072</v>
      </c>
      <c r="L582" s="1371">
        <f t="shared" si="133"/>
        <v>-14.919908466819223</v>
      </c>
      <c r="M582" s="1371">
        <f t="shared" si="133"/>
        <v>8.9473684210526301</v>
      </c>
      <c r="N582" s="1371">
        <f t="shared" si="133"/>
        <v>10.137299771167037</v>
      </c>
      <c r="O582" s="1371">
        <f t="shared" si="133"/>
        <v>17.116704805491992</v>
      </c>
      <c r="P582" s="1371">
        <f t="shared" si="133"/>
        <v>1.4874141876430258</v>
      </c>
      <c r="Q582" s="1371">
        <f t="shared" si="133"/>
        <v>6.5217391304347956</v>
      </c>
      <c r="R582" s="1371">
        <f t="shared" si="133"/>
        <v>6.6819221967963358</v>
      </c>
      <c r="S582" s="1371">
        <f t="shared" si="133"/>
        <v>-3.432494279176197</v>
      </c>
      <c r="T582" s="1371">
        <f t="shared" si="133"/>
        <v>6.6132723112128247</v>
      </c>
      <c r="U582" s="1371">
        <f t="shared" si="133"/>
        <v>16.979405034324941</v>
      </c>
      <c r="V582" s="1371">
        <f t="shared" si="133"/>
        <v>17.345537757437086</v>
      </c>
      <c r="W582" s="1371">
        <f>W579/W578*100-100</f>
        <v>7.4370709382151006</v>
      </c>
      <c r="X582" s="1009"/>
      <c r="Y582" s="1419"/>
      <c r="Z582" s="1414"/>
    </row>
    <row r="583" spans="1:26" ht="13.5" thickBot="1" x14ac:dyDescent="0.25">
      <c r="A583" s="839" t="s">
        <v>27</v>
      </c>
      <c r="B583" s="834">
        <f t="shared" ref="B583:V583" si="134">B579-B566</f>
        <v>7</v>
      </c>
      <c r="C583" s="546">
        <f t="shared" si="134"/>
        <v>-5</v>
      </c>
      <c r="D583" s="546">
        <f t="shared" si="134"/>
        <v>20</v>
      </c>
      <c r="E583" s="546">
        <f t="shared" si="134"/>
        <v>91</v>
      </c>
      <c r="F583" s="546">
        <f t="shared" si="134"/>
        <v>-173</v>
      </c>
      <c r="G583" s="546">
        <f t="shared" si="134"/>
        <v>151</v>
      </c>
      <c r="H583" s="835">
        <f t="shared" si="134"/>
        <v>-9</v>
      </c>
      <c r="I583" s="768">
        <f t="shared" si="134"/>
        <v>189</v>
      </c>
      <c r="J583" s="546">
        <f t="shared" si="134"/>
        <v>103</v>
      </c>
      <c r="K583" s="546">
        <f t="shared" si="134"/>
        <v>5</v>
      </c>
      <c r="L583" s="546">
        <f t="shared" si="134"/>
        <v>49</v>
      </c>
      <c r="M583" s="546">
        <f t="shared" si="134"/>
        <v>38</v>
      </c>
      <c r="N583" s="546">
        <f t="shared" si="134"/>
        <v>-110</v>
      </c>
      <c r="O583" s="835">
        <f t="shared" si="134"/>
        <v>140</v>
      </c>
      <c r="P583" s="768">
        <f t="shared" si="134"/>
        <v>-33</v>
      </c>
      <c r="Q583" s="546">
        <f t="shared" si="134"/>
        <v>-13</v>
      </c>
      <c r="R583" s="546">
        <f t="shared" si="134"/>
        <v>-4</v>
      </c>
      <c r="S583" s="546">
        <f t="shared" si="134"/>
        <v>79</v>
      </c>
      <c r="T583" s="546">
        <f t="shared" si="134"/>
        <v>-60</v>
      </c>
      <c r="U583" s="546">
        <f t="shared" si="134"/>
        <v>131</v>
      </c>
      <c r="V583" s="835">
        <f t="shared" si="134"/>
        <v>-35</v>
      </c>
      <c r="W583" s="394">
        <f t="shared" ref="W583" si="135">W579-$B$285</f>
        <v>1389</v>
      </c>
      <c r="X583" s="1370"/>
      <c r="Y583" s="329"/>
      <c r="Z583" s="1414"/>
    </row>
    <row r="584" spans="1:26" x14ac:dyDescent="0.2">
      <c r="A584" s="258" t="s">
        <v>51</v>
      </c>
      <c r="B584" s="1402">
        <v>50</v>
      </c>
      <c r="C584" s="1403">
        <v>50</v>
      </c>
      <c r="D584" s="1403">
        <v>51</v>
      </c>
      <c r="E584" s="1403">
        <v>13</v>
      </c>
      <c r="F584" s="1403">
        <v>51</v>
      </c>
      <c r="G584" s="1403">
        <v>47</v>
      </c>
      <c r="H584" s="1404">
        <v>49</v>
      </c>
      <c r="I584" s="1405">
        <v>51</v>
      </c>
      <c r="J584" s="1403">
        <v>48</v>
      </c>
      <c r="K584" s="1403">
        <v>53</v>
      </c>
      <c r="L584" s="1403">
        <v>8</v>
      </c>
      <c r="M584" s="1403">
        <v>51</v>
      </c>
      <c r="N584" s="1403">
        <v>50</v>
      </c>
      <c r="O584" s="1406">
        <v>52</v>
      </c>
      <c r="P584" s="1402">
        <v>51</v>
      </c>
      <c r="Q584" s="1403">
        <v>51</v>
      </c>
      <c r="R584" s="1403">
        <v>51</v>
      </c>
      <c r="S584" s="1403">
        <v>14</v>
      </c>
      <c r="T584" s="1403">
        <v>50</v>
      </c>
      <c r="U584" s="1403">
        <v>50</v>
      </c>
      <c r="V584" s="1406">
        <v>49</v>
      </c>
      <c r="W584" s="1424">
        <f>SUM(B584:V584)</f>
        <v>940</v>
      </c>
      <c r="X584" s="1414" t="s">
        <v>56</v>
      </c>
      <c r="Y584" s="742">
        <f>W571-W584</f>
        <v>-25</v>
      </c>
      <c r="Z584" s="285">
        <f>Y584/W571</f>
        <v>-2.7322404371584699E-2</v>
      </c>
    </row>
    <row r="585" spans="1:26" x14ac:dyDescent="0.2">
      <c r="A585" s="957" t="s">
        <v>28</v>
      </c>
      <c r="B585" s="385">
        <v>157</v>
      </c>
      <c r="C585" s="504">
        <v>157</v>
      </c>
      <c r="D585" s="504">
        <v>156.5</v>
      </c>
      <c r="E585" s="504">
        <v>156.5</v>
      </c>
      <c r="F585" s="504">
        <v>156.5</v>
      </c>
      <c r="G585" s="504">
        <v>155.5</v>
      </c>
      <c r="H585" s="505">
        <v>155.5</v>
      </c>
      <c r="I585" s="958">
        <v>157.5</v>
      </c>
      <c r="J585" s="504">
        <v>157.5</v>
      </c>
      <c r="K585" s="504">
        <v>157</v>
      </c>
      <c r="L585" s="504">
        <v>157</v>
      </c>
      <c r="M585" s="504">
        <v>156.5</v>
      </c>
      <c r="N585" s="504">
        <v>155.5</v>
      </c>
      <c r="O585" s="505">
        <v>155.5</v>
      </c>
      <c r="P585" s="958">
        <v>159.5</v>
      </c>
      <c r="Q585" s="504">
        <v>159.5</v>
      </c>
      <c r="R585" s="504">
        <v>156.5</v>
      </c>
      <c r="S585" s="504">
        <v>156.5</v>
      </c>
      <c r="T585" s="504">
        <v>156.5</v>
      </c>
      <c r="U585" s="504">
        <v>155</v>
      </c>
      <c r="V585" s="754">
        <v>155</v>
      </c>
      <c r="W585" s="1187"/>
      <c r="X585" s="1419" t="s">
        <v>57</v>
      </c>
      <c r="Y585" s="1419">
        <v>156.94999999999999</v>
      </c>
      <c r="Z585" s="530"/>
    </row>
    <row r="586" spans="1:26" ht="13.5" thickBot="1" x14ac:dyDescent="0.25">
      <c r="A586" s="266" t="s">
        <v>26</v>
      </c>
      <c r="B586" s="750">
        <f t="shared" ref="B586:V586" si="136">B585-B572</f>
        <v>157</v>
      </c>
      <c r="C586" s="751">
        <f t="shared" si="136"/>
        <v>157</v>
      </c>
      <c r="D586" s="751">
        <f t="shared" si="136"/>
        <v>156.5</v>
      </c>
      <c r="E586" s="751">
        <f t="shared" si="136"/>
        <v>156.5</v>
      </c>
      <c r="F586" s="751">
        <f t="shared" si="136"/>
        <v>156.5</v>
      </c>
      <c r="G586" s="751">
        <f t="shared" si="136"/>
        <v>155.5</v>
      </c>
      <c r="H586" s="752">
        <f t="shared" si="136"/>
        <v>155.5</v>
      </c>
      <c r="I586" s="934">
        <f t="shared" si="136"/>
        <v>157.5</v>
      </c>
      <c r="J586" s="751">
        <f t="shared" si="136"/>
        <v>157.5</v>
      </c>
      <c r="K586" s="751">
        <f t="shared" si="136"/>
        <v>157</v>
      </c>
      <c r="L586" s="751">
        <f t="shared" si="136"/>
        <v>157</v>
      </c>
      <c r="M586" s="751">
        <f t="shared" si="136"/>
        <v>156.5</v>
      </c>
      <c r="N586" s="751">
        <f t="shared" si="136"/>
        <v>155.5</v>
      </c>
      <c r="O586" s="752">
        <f t="shared" si="136"/>
        <v>155.5</v>
      </c>
      <c r="P586" s="934">
        <f t="shared" si="136"/>
        <v>159.5</v>
      </c>
      <c r="Q586" s="751">
        <f t="shared" si="136"/>
        <v>159.5</v>
      </c>
      <c r="R586" s="751">
        <f t="shared" si="136"/>
        <v>156.5</v>
      </c>
      <c r="S586" s="751">
        <f t="shared" si="136"/>
        <v>156.5</v>
      </c>
      <c r="T586" s="751">
        <f t="shared" si="136"/>
        <v>156.5</v>
      </c>
      <c r="U586" s="751">
        <f t="shared" si="136"/>
        <v>155</v>
      </c>
      <c r="V586" s="753">
        <f t="shared" si="136"/>
        <v>155</v>
      </c>
      <c r="W586" s="223"/>
      <c r="X586" s="1414" t="s">
        <v>26</v>
      </c>
      <c r="Y586" s="1419">
        <f>Y585-Y572</f>
        <v>0.33999999999997499</v>
      </c>
      <c r="Z586" s="1419"/>
    </row>
    <row r="588" spans="1:26" ht="13.5" thickBot="1" x14ac:dyDescent="0.25"/>
    <row r="589" spans="1:26" ht="13.5" thickBot="1" x14ac:dyDescent="0.25">
      <c r="A589" s="230" t="s">
        <v>309</v>
      </c>
      <c r="B589" s="1457" t="s">
        <v>130</v>
      </c>
      <c r="C589" s="1458"/>
      <c r="D589" s="1458"/>
      <c r="E589" s="1458"/>
      <c r="F589" s="1458"/>
      <c r="G589" s="1458"/>
      <c r="H589" s="1459"/>
      <c r="I589" s="1460" t="s">
        <v>131</v>
      </c>
      <c r="J589" s="1458"/>
      <c r="K589" s="1458"/>
      <c r="L589" s="1458"/>
      <c r="M589" s="1458"/>
      <c r="N589" s="1458"/>
      <c r="O589" s="1459"/>
      <c r="P589" s="1461" t="s">
        <v>53</v>
      </c>
      <c r="Q589" s="1462"/>
      <c r="R589" s="1462"/>
      <c r="S589" s="1462"/>
      <c r="T589" s="1462"/>
      <c r="U589" s="1462"/>
      <c r="V589" s="1463"/>
      <c r="W589" s="1464" t="s">
        <v>55</v>
      </c>
      <c r="X589" s="228">
        <v>237</v>
      </c>
      <c r="Y589" s="1430"/>
      <c r="Z589" s="1430"/>
    </row>
    <row r="590" spans="1:26" ht="13.5" thickBot="1" x14ac:dyDescent="0.25">
      <c r="A590" s="846" t="s">
        <v>54</v>
      </c>
      <c r="B590" s="854">
        <v>1</v>
      </c>
      <c r="C590" s="855">
        <v>2</v>
      </c>
      <c r="D590" s="855">
        <v>3</v>
      </c>
      <c r="E590" s="855">
        <v>4</v>
      </c>
      <c r="F590" s="855">
        <v>5</v>
      </c>
      <c r="G590" s="855">
        <v>6</v>
      </c>
      <c r="H590" s="858">
        <v>7</v>
      </c>
      <c r="I590" s="963">
        <v>8</v>
      </c>
      <c r="J590" s="855">
        <v>9</v>
      </c>
      <c r="K590" s="855">
        <v>10</v>
      </c>
      <c r="L590" s="855">
        <v>11</v>
      </c>
      <c r="M590" s="855">
        <v>12</v>
      </c>
      <c r="N590" s="855">
        <v>13</v>
      </c>
      <c r="O590" s="858">
        <v>14</v>
      </c>
      <c r="P590" s="963">
        <v>1</v>
      </c>
      <c r="Q590" s="855">
        <v>2</v>
      </c>
      <c r="R590" s="855">
        <v>3</v>
      </c>
      <c r="S590" s="855">
        <v>4</v>
      </c>
      <c r="T590" s="855">
        <v>5</v>
      </c>
      <c r="U590" s="855">
        <v>6</v>
      </c>
      <c r="V590" s="858">
        <v>7</v>
      </c>
      <c r="W590" s="1465"/>
      <c r="X590" s="741"/>
      <c r="Y590" s="741"/>
      <c r="Z590" s="1430"/>
    </row>
    <row r="591" spans="1:26" x14ac:dyDescent="0.2">
      <c r="A591" s="234" t="s">
        <v>3</v>
      </c>
      <c r="B591" s="1367">
        <v>4385</v>
      </c>
      <c r="C591" s="1368">
        <v>4385</v>
      </c>
      <c r="D591" s="1368">
        <v>4385</v>
      </c>
      <c r="E591" s="1368">
        <v>4385</v>
      </c>
      <c r="F591" s="1368">
        <v>4385</v>
      </c>
      <c r="G591" s="1368">
        <v>4385</v>
      </c>
      <c r="H591" s="1426">
        <v>4385</v>
      </c>
      <c r="I591" s="1367">
        <v>4385</v>
      </c>
      <c r="J591" s="1368">
        <v>4385</v>
      </c>
      <c r="K591" s="1368">
        <v>4385</v>
      </c>
      <c r="L591" s="1368">
        <v>4385</v>
      </c>
      <c r="M591" s="1368">
        <v>4385</v>
      </c>
      <c r="N591" s="1368">
        <v>4385</v>
      </c>
      <c r="O591" s="1369">
        <v>4385</v>
      </c>
      <c r="P591" s="1427">
        <v>4385</v>
      </c>
      <c r="Q591" s="1368">
        <v>4385</v>
      </c>
      <c r="R591" s="1368">
        <v>4385</v>
      </c>
      <c r="S591" s="1368">
        <v>4385</v>
      </c>
      <c r="T591" s="1368">
        <v>4385</v>
      </c>
      <c r="U591" s="1368">
        <v>4385</v>
      </c>
      <c r="V591" s="1369">
        <v>4385</v>
      </c>
      <c r="W591" s="1425">
        <v>4385</v>
      </c>
      <c r="X591" s="1436"/>
      <c r="Y591" s="529"/>
      <c r="Z591" s="1430"/>
    </row>
    <row r="592" spans="1:26" x14ac:dyDescent="0.2">
      <c r="A592" s="238" t="s">
        <v>6</v>
      </c>
      <c r="B592" s="239">
        <v>5042</v>
      </c>
      <c r="C592" s="240">
        <v>5112</v>
      </c>
      <c r="D592" s="240">
        <v>4710</v>
      </c>
      <c r="E592" s="240">
        <v>4337</v>
      </c>
      <c r="F592" s="240">
        <v>4773</v>
      </c>
      <c r="G592" s="240">
        <v>4546</v>
      </c>
      <c r="H592" s="280">
        <v>4493</v>
      </c>
      <c r="I592" s="239">
        <v>4631</v>
      </c>
      <c r="J592" s="240">
        <v>4789</v>
      </c>
      <c r="K592" s="240">
        <v>4776</v>
      </c>
      <c r="L592" s="240">
        <v>3673</v>
      </c>
      <c r="M592" s="240">
        <v>4687</v>
      </c>
      <c r="N592" s="240">
        <v>5096</v>
      </c>
      <c r="O592" s="241">
        <v>5041</v>
      </c>
      <c r="P592" s="513">
        <v>4537</v>
      </c>
      <c r="Q592" s="240">
        <v>4726</v>
      </c>
      <c r="R592" s="240">
        <v>4572</v>
      </c>
      <c r="S592" s="240">
        <v>4288</v>
      </c>
      <c r="T592" s="240">
        <v>4735</v>
      </c>
      <c r="U592" s="240">
        <v>2037</v>
      </c>
      <c r="V592" s="241">
        <v>5163</v>
      </c>
      <c r="W592" s="317">
        <v>4748</v>
      </c>
      <c r="X592" s="1436"/>
      <c r="Y592" s="1432"/>
      <c r="Z592" s="1430"/>
    </row>
    <row r="593" spans="1:26" x14ac:dyDescent="0.2">
      <c r="A593" s="231" t="s">
        <v>7</v>
      </c>
      <c r="B593" s="367">
        <v>66.7</v>
      </c>
      <c r="C593" s="368">
        <v>100</v>
      </c>
      <c r="D593" s="368">
        <v>100</v>
      </c>
      <c r="E593" s="368">
        <v>83.3</v>
      </c>
      <c r="F593" s="368">
        <v>100</v>
      </c>
      <c r="G593" s="368">
        <v>91.7</v>
      </c>
      <c r="H593" s="369">
        <v>100</v>
      </c>
      <c r="I593" s="367">
        <v>8.3000000000000007</v>
      </c>
      <c r="J593" s="368">
        <v>91.7</v>
      </c>
      <c r="K593" s="368">
        <v>100</v>
      </c>
      <c r="L593" s="368">
        <v>100</v>
      </c>
      <c r="M593" s="368">
        <v>100</v>
      </c>
      <c r="N593" s="368">
        <v>100</v>
      </c>
      <c r="O593" s="370">
        <v>100</v>
      </c>
      <c r="P593" s="514">
        <v>100</v>
      </c>
      <c r="Q593" s="368">
        <v>91.7</v>
      </c>
      <c r="R593" s="368">
        <v>100</v>
      </c>
      <c r="S593" s="368">
        <v>71.400000000000006</v>
      </c>
      <c r="T593" s="368">
        <v>100</v>
      </c>
      <c r="U593" s="368">
        <v>91.7</v>
      </c>
      <c r="V593" s="370">
        <v>100</v>
      </c>
      <c r="W593" s="1401">
        <v>82.1</v>
      </c>
      <c r="X593" s="365"/>
      <c r="Y593" s="443"/>
      <c r="Z593" s="1430"/>
    </row>
    <row r="594" spans="1:26" ht="13.5" thickBot="1" x14ac:dyDescent="0.25">
      <c r="A594" s="231" t="s">
        <v>8</v>
      </c>
      <c r="B594" s="1206">
        <v>7.5999999999999998E-2</v>
      </c>
      <c r="C594" s="1207">
        <v>4.5999999999999999E-2</v>
      </c>
      <c r="D594" s="1207">
        <v>2.4E-2</v>
      </c>
      <c r="E594" s="1207">
        <v>7.3999999999999996E-2</v>
      </c>
      <c r="F594" s="1207">
        <v>5.1999999999999998E-2</v>
      </c>
      <c r="G594" s="1423">
        <v>6.3E-2</v>
      </c>
      <c r="H594" s="1376">
        <v>3.2000000000000001E-2</v>
      </c>
      <c r="I594" s="1206">
        <v>6.8000000000000005E-2</v>
      </c>
      <c r="J594" s="1207">
        <v>7.2999999999999995E-2</v>
      </c>
      <c r="K594" s="1207">
        <v>2.4E-2</v>
      </c>
      <c r="L594" s="1207">
        <v>3.1E-2</v>
      </c>
      <c r="M594" s="1207">
        <v>3.5000000000000003E-2</v>
      </c>
      <c r="N594" s="1207">
        <v>4.1000000000000002E-2</v>
      </c>
      <c r="O594" s="1208">
        <v>5.1999999999999998E-2</v>
      </c>
      <c r="P594" s="1428">
        <v>4.2999999999999997E-2</v>
      </c>
      <c r="Q594" s="1207">
        <v>5.7000000000000002E-2</v>
      </c>
      <c r="R594" s="1207">
        <v>4.4999999999999998E-2</v>
      </c>
      <c r="S594" s="1207">
        <v>8.3000000000000004E-2</v>
      </c>
      <c r="T594" s="1207">
        <v>3.9E-2</v>
      </c>
      <c r="U594" s="1207">
        <v>5.8000000000000003E-2</v>
      </c>
      <c r="V594" s="1208">
        <v>4.3999999999999997E-2</v>
      </c>
      <c r="W594" s="1429">
        <v>7.9000000000000001E-2</v>
      </c>
      <c r="X594" s="1430"/>
      <c r="Y594" s="331"/>
      <c r="Z594" s="1430"/>
    </row>
    <row r="595" spans="1:26" x14ac:dyDescent="0.2">
      <c r="A595" s="238" t="s">
        <v>1</v>
      </c>
      <c r="B595" s="1371">
        <f>B592/B591*100-100</f>
        <v>14.98289623717217</v>
      </c>
      <c r="C595" s="1371">
        <f t="shared" ref="C595:V595" si="137">C592/C591*100-100</f>
        <v>16.579247434435572</v>
      </c>
      <c r="D595" s="1371">
        <f t="shared" si="137"/>
        <v>7.4116305587229192</v>
      </c>
      <c r="E595" s="1371">
        <f t="shared" si="137"/>
        <v>-1.0946408209806151</v>
      </c>
      <c r="F595" s="1371">
        <f t="shared" si="137"/>
        <v>8.8483466362599756</v>
      </c>
      <c r="G595" s="1371">
        <f t="shared" si="137"/>
        <v>3.671607753705814</v>
      </c>
      <c r="H595" s="1371">
        <f t="shared" si="137"/>
        <v>2.4629418472063946</v>
      </c>
      <c r="I595" s="1371">
        <f t="shared" si="137"/>
        <v>5.6100342075256577</v>
      </c>
      <c r="J595" s="1371">
        <f t="shared" si="137"/>
        <v>9.2132269099201949</v>
      </c>
      <c r="K595" s="1371">
        <f t="shared" si="137"/>
        <v>8.9167616875712667</v>
      </c>
      <c r="L595" s="1371">
        <f t="shared" si="137"/>
        <v>-16.237172177879131</v>
      </c>
      <c r="M595" s="1371">
        <f t="shared" si="137"/>
        <v>6.8871151653363825</v>
      </c>
      <c r="N595" s="1371">
        <f t="shared" si="137"/>
        <v>16.214367160775382</v>
      </c>
      <c r="O595" s="1371">
        <f t="shared" si="137"/>
        <v>14.960091220068406</v>
      </c>
      <c r="P595" s="1371">
        <f t="shared" si="137"/>
        <v>3.4663625997719549</v>
      </c>
      <c r="Q595" s="1371">
        <f t="shared" si="137"/>
        <v>7.7765108323831384</v>
      </c>
      <c r="R595" s="1371">
        <f t="shared" si="137"/>
        <v>4.2645381984036419</v>
      </c>
      <c r="S595" s="1371">
        <f t="shared" si="137"/>
        <v>-2.2120866590649939</v>
      </c>
      <c r="T595" s="1371">
        <f t="shared" si="137"/>
        <v>7.9817559863169834</v>
      </c>
      <c r="U595" s="1371">
        <f t="shared" si="137"/>
        <v>-53.546180159635121</v>
      </c>
      <c r="V595" s="1371">
        <f t="shared" si="137"/>
        <v>17.742303306727479</v>
      </c>
      <c r="W595" s="1371">
        <f>W592/W591*100-100</f>
        <v>8.2782212086658973</v>
      </c>
      <c r="X595" s="1009"/>
      <c r="Y595" s="1436"/>
      <c r="Z595" s="1430"/>
    </row>
    <row r="596" spans="1:26" ht="13.5" thickBot="1" x14ac:dyDescent="0.25">
      <c r="A596" s="839" t="s">
        <v>27</v>
      </c>
      <c r="B596" s="834">
        <f t="shared" ref="B596:V596" si="138">B592-B579</f>
        <v>-6</v>
      </c>
      <c r="C596" s="546">
        <f t="shared" si="138"/>
        <v>96</v>
      </c>
      <c r="D596" s="546">
        <f t="shared" si="138"/>
        <v>-102</v>
      </c>
      <c r="E596" s="546">
        <f t="shared" si="138"/>
        <v>10</v>
      </c>
      <c r="F596" s="546">
        <f t="shared" si="138"/>
        <v>198</v>
      </c>
      <c r="G596" s="546">
        <f t="shared" si="138"/>
        <v>-19</v>
      </c>
      <c r="H596" s="835">
        <f t="shared" si="138"/>
        <v>74</v>
      </c>
      <c r="I596" s="768">
        <f t="shared" si="138"/>
        <v>96</v>
      </c>
      <c r="J596" s="546">
        <f t="shared" si="138"/>
        <v>208</v>
      </c>
      <c r="K596" s="546">
        <f t="shared" si="138"/>
        <v>56</v>
      </c>
      <c r="L596" s="546">
        <f t="shared" si="138"/>
        <v>-45</v>
      </c>
      <c r="M596" s="546">
        <f t="shared" si="138"/>
        <v>-74</v>
      </c>
      <c r="N596" s="546">
        <f t="shared" si="138"/>
        <v>283</v>
      </c>
      <c r="O596" s="835">
        <f t="shared" si="138"/>
        <v>-77</v>
      </c>
      <c r="P596" s="768">
        <f t="shared" si="138"/>
        <v>102</v>
      </c>
      <c r="Q596" s="546">
        <f t="shared" si="138"/>
        <v>71</v>
      </c>
      <c r="R596" s="546">
        <f t="shared" si="138"/>
        <v>-90</v>
      </c>
      <c r="S596" s="546">
        <f t="shared" si="138"/>
        <v>68</v>
      </c>
      <c r="T596" s="546">
        <f t="shared" si="138"/>
        <v>76</v>
      </c>
      <c r="U596" s="546">
        <f t="shared" si="138"/>
        <v>-3075</v>
      </c>
      <c r="V596" s="835">
        <f t="shared" si="138"/>
        <v>35</v>
      </c>
      <c r="W596" s="394">
        <f t="shared" ref="W596" si="139">W592-$B$285</f>
        <v>1442</v>
      </c>
      <c r="X596" s="1370"/>
      <c r="Y596" s="329"/>
      <c r="Z596" s="1430"/>
    </row>
    <row r="597" spans="1:26" x14ac:dyDescent="0.2">
      <c r="A597" s="258" t="s">
        <v>51</v>
      </c>
      <c r="B597" s="1402">
        <v>50</v>
      </c>
      <c r="C597" s="1403">
        <v>50</v>
      </c>
      <c r="D597" s="1403">
        <v>51</v>
      </c>
      <c r="E597" s="1403">
        <v>13</v>
      </c>
      <c r="F597" s="1403">
        <v>51</v>
      </c>
      <c r="G597" s="1403">
        <v>47</v>
      </c>
      <c r="H597" s="1404">
        <v>49</v>
      </c>
      <c r="I597" s="1405">
        <v>51</v>
      </c>
      <c r="J597" s="1403">
        <v>48</v>
      </c>
      <c r="K597" s="1403">
        <v>53</v>
      </c>
      <c r="L597" s="1403">
        <v>8</v>
      </c>
      <c r="M597" s="1403">
        <v>51</v>
      </c>
      <c r="N597" s="1403">
        <v>50</v>
      </c>
      <c r="O597" s="1406">
        <v>52</v>
      </c>
      <c r="P597" s="1402">
        <v>51</v>
      </c>
      <c r="Q597" s="1403">
        <v>51</v>
      </c>
      <c r="R597" s="1403">
        <v>51</v>
      </c>
      <c r="S597" s="1403">
        <v>13</v>
      </c>
      <c r="T597" s="1403">
        <v>49</v>
      </c>
      <c r="U597" s="1403">
        <v>50</v>
      </c>
      <c r="V597" s="1406">
        <v>49</v>
      </c>
      <c r="W597" s="1424">
        <f>SUM(B597:V597)</f>
        <v>938</v>
      </c>
      <c r="X597" s="1430" t="s">
        <v>56</v>
      </c>
      <c r="Y597" s="742">
        <f>W584-W597</f>
        <v>2</v>
      </c>
      <c r="Z597" s="285">
        <f>Y597/W584</f>
        <v>2.1276595744680851E-3</v>
      </c>
    </row>
    <row r="598" spans="1:26" x14ac:dyDescent="0.2">
      <c r="A598" s="957" t="s">
        <v>28</v>
      </c>
      <c r="B598" s="385">
        <v>157.5</v>
      </c>
      <c r="C598" s="385">
        <v>157.5</v>
      </c>
      <c r="D598" s="504">
        <v>157</v>
      </c>
      <c r="E598" s="504">
        <v>157</v>
      </c>
      <c r="F598" s="504">
        <v>157</v>
      </c>
      <c r="G598" s="504">
        <v>156</v>
      </c>
      <c r="H598" s="504">
        <v>156</v>
      </c>
      <c r="I598" s="958">
        <v>158</v>
      </c>
      <c r="J598" s="958">
        <v>158</v>
      </c>
      <c r="K598" s="504">
        <v>157.5</v>
      </c>
      <c r="L598" s="504">
        <v>157.5</v>
      </c>
      <c r="M598" s="504">
        <v>157</v>
      </c>
      <c r="N598" s="504">
        <v>156</v>
      </c>
      <c r="O598" s="505">
        <v>156</v>
      </c>
      <c r="P598" s="958">
        <v>160</v>
      </c>
      <c r="Q598" s="958">
        <v>160</v>
      </c>
      <c r="R598" s="504">
        <v>157</v>
      </c>
      <c r="S598" s="504">
        <v>157</v>
      </c>
      <c r="T598" s="504">
        <v>157</v>
      </c>
      <c r="U598" s="504">
        <v>155.5</v>
      </c>
      <c r="V598" s="754">
        <v>155.5</v>
      </c>
      <c r="W598" s="1187"/>
      <c r="X598" s="1436" t="s">
        <v>57</v>
      </c>
      <c r="Y598" s="1436">
        <v>156.97999999999999</v>
      </c>
      <c r="Z598" s="530"/>
    </row>
    <row r="599" spans="1:26" ht="13.5" thickBot="1" x14ac:dyDescent="0.25">
      <c r="A599" s="266" t="s">
        <v>26</v>
      </c>
      <c r="B599" s="750">
        <f t="shared" ref="B599:V599" si="140">B598-B585</f>
        <v>0.5</v>
      </c>
      <c r="C599" s="751">
        <f t="shared" si="140"/>
        <v>0.5</v>
      </c>
      <c r="D599" s="751">
        <f t="shared" si="140"/>
        <v>0.5</v>
      </c>
      <c r="E599" s="751">
        <f t="shared" si="140"/>
        <v>0.5</v>
      </c>
      <c r="F599" s="751">
        <f t="shared" si="140"/>
        <v>0.5</v>
      </c>
      <c r="G599" s="751">
        <f t="shared" si="140"/>
        <v>0.5</v>
      </c>
      <c r="H599" s="752">
        <f t="shared" si="140"/>
        <v>0.5</v>
      </c>
      <c r="I599" s="934">
        <f t="shared" si="140"/>
        <v>0.5</v>
      </c>
      <c r="J599" s="751">
        <f t="shared" si="140"/>
        <v>0.5</v>
      </c>
      <c r="K599" s="751">
        <f t="shared" si="140"/>
        <v>0.5</v>
      </c>
      <c r="L599" s="751">
        <f t="shared" si="140"/>
        <v>0.5</v>
      </c>
      <c r="M599" s="751">
        <f t="shared" si="140"/>
        <v>0.5</v>
      </c>
      <c r="N599" s="751">
        <f t="shared" si="140"/>
        <v>0.5</v>
      </c>
      <c r="O599" s="752">
        <f t="shared" si="140"/>
        <v>0.5</v>
      </c>
      <c r="P599" s="934">
        <f t="shared" si="140"/>
        <v>0.5</v>
      </c>
      <c r="Q599" s="751">
        <f t="shared" si="140"/>
        <v>0.5</v>
      </c>
      <c r="R599" s="751">
        <f t="shared" si="140"/>
        <v>0.5</v>
      </c>
      <c r="S599" s="751">
        <f t="shared" si="140"/>
        <v>0.5</v>
      </c>
      <c r="T599" s="751">
        <f t="shared" si="140"/>
        <v>0.5</v>
      </c>
      <c r="U599" s="751">
        <f t="shared" si="140"/>
        <v>0.5</v>
      </c>
      <c r="V599" s="753">
        <f t="shared" si="140"/>
        <v>0.5</v>
      </c>
      <c r="W599" s="223"/>
      <c r="X599" s="1430" t="s">
        <v>26</v>
      </c>
      <c r="Y599" s="1436">
        <f>Y598-Y585</f>
        <v>3.0000000000001137E-2</v>
      </c>
      <c r="Z599" s="1436"/>
    </row>
    <row r="601" spans="1:26" ht="13.5" thickBot="1" x14ac:dyDescent="0.25"/>
    <row r="602" spans="1:26" ht="13.5" thickBot="1" x14ac:dyDescent="0.25">
      <c r="A602" s="230" t="s">
        <v>310</v>
      </c>
      <c r="B602" s="1457" t="s">
        <v>130</v>
      </c>
      <c r="C602" s="1458"/>
      <c r="D602" s="1458"/>
      <c r="E602" s="1458"/>
      <c r="F602" s="1458"/>
      <c r="G602" s="1458"/>
      <c r="H602" s="1459"/>
      <c r="I602" s="1460" t="s">
        <v>131</v>
      </c>
      <c r="J602" s="1458"/>
      <c r="K602" s="1458"/>
      <c r="L602" s="1458"/>
      <c r="M602" s="1458"/>
      <c r="N602" s="1458"/>
      <c r="O602" s="1459"/>
      <c r="P602" s="1461" t="s">
        <v>53</v>
      </c>
      <c r="Q602" s="1462"/>
      <c r="R602" s="1462"/>
      <c r="S602" s="1462"/>
      <c r="T602" s="1462"/>
      <c r="U602" s="1462"/>
      <c r="V602" s="1463"/>
      <c r="W602" s="1464" t="s">
        <v>55</v>
      </c>
      <c r="X602" s="228">
        <v>237</v>
      </c>
      <c r="Y602" s="1439"/>
      <c r="Z602" s="1439"/>
    </row>
    <row r="603" spans="1:26" ht="13.5" thickBot="1" x14ac:dyDescent="0.25">
      <c r="A603" s="846" t="s">
        <v>54</v>
      </c>
      <c r="B603" s="854">
        <v>1</v>
      </c>
      <c r="C603" s="855">
        <v>2</v>
      </c>
      <c r="D603" s="855">
        <v>3</v>
      </c>
      <c r="E603" s="855">
        <v>4</v>
      </c>
      <c r="F603" s="855">
        <v>5</v>
      </c>
      <c r="G603" s="855">
        <v>6</v>
      </c>
      <c r="H603" s="858">
        <v>7</v>
      </c>
      <c r="I603" s="963">
        <v>8</v>
      </c>
      <c r="J603" s="855">
        <v>9</v>
      </c>
      <c r="K603" s="855">
        <v>10</v>
      </c>
      <c r="L603" s="855">
        <v>11</v>
      </c>
      <c r="M603" s="855">
        <v>12</v>
      </c>
      <c r="N603" s="855">
        <v>13</v>
      </c>
      <c r="O603" s="858">
        <v>14</v>
      </c>
      <c r="P603" s="963">
        <v>1</v>
      </c>
      <c r="Q603" s="855">
        <v>2</v>
      </c>
      <c r="R603" s="855">
        <v>3</v>
      </c>
      <c r="S603" s="855">
        <v>4</v>
      </c>
      <c r="T603" s="855">
        <v>5</v>
      </c>
      <c r="U603" s="855">
        <v>6</v>
      </c>
      <c r="V603" s="858">
        <v>7</v>
      </c>
      <c r="W603" s="1465"/>
      <c r="X603" s="741"/>
      <c r="Y603" s="741"/>
      <c r="Z603" s="1439"/>
    </row>
    <row r="604" spans="1:26" x14ac:dyDescent="0.2">
      <c r="A604" s="234" t="s">
        <v>3</v>
      </c>
      <c r="B604" s="1367">
        <v>4400</v>
      </c>
      <c r="C604" s="1368">
        <v>4400</v>
      </c>
      <c r="D604" s="1368">
        <v>4400</v>
      </c>
      <c r="E604" s="1368">
        <v>4400</v>
      </c>
      <c r="F604" s="1368">
        <v>4400</v>
      </c>
      <c r="G604" s="1368">
        <v>4400</v>
      </c>
      <c r="H604" s="1426">
        <v>4400</v>
      </c>
      <c r="I604" s="1367">
        <v>4400</v>
      </c>
      <c r="J604" s="1368">
        <v>4400</v>
      </c>
      <c r="K604" s="1368">
        <v>4400</v>
      </c>
      <c r="L604" s="1368">
        <v>4400</v>
      </c>
      <c r="M604" s="1368">
        <v>4400</v>
      </c>
      <c r="N604" s="1368">
        <v>4400</v>
      </c>
      <c r="O604" s="1369">
        <v>4400</v>
      </c>
      <c r="P604" s="1427">
        <v>4400</v>
      </c>
      <c r="Q604" s="1368">
        <v>4400</v>
      </c>
      <c r="R604" s="1368">
        <v>4400</v>
      </c>
      <c r="S604" s="1368">
        <v>4400</v>
      </c>
      <c r="T604" s="1368">
        <v>4400</v>
      </c>
      <c r="U604" s="1368">
        <v>4400</v>
      </c>
      <c r="V604" s="1369">
        <v>4400</v>
      </c>
      <c r="W604" s="1425">
        <v>4400</v>
      </c>
      <c r="X604" s="1444"/>
      <c r="Y604" s="529"/>
      <c r="Z604" s="1439"/>
    </row>
    <row r="605" spans="1:26" x14ac:dyDescent="0.2">
      <c r="A605" s="238" t="s">
        <v>6</v>
      </c>
      <c r="B605" s="239">
        <v>5190</v>
      </c>
      <c r="C605" s="240">
        <v>5043</v>
      </c>
      <c r="D605" s="240">
        <v>4935</v>
      </c>
      <c r="E605" s="240">
        <v>4445</v>
      </c>
      <c r="F605" s="240">
        <v>4892</v>
      </c>
      <c r="G605" s="240">
        <v>4681</v>
      </c>
      <c r="H605" s="280">
        <v>4494</v>
      </c>
      <c r="I605" s="239">
        <v>4535</v>
      </c>
      <c r="J605" s="240">
        <v>4625</v>
      </c>
      <c r="K605" s="240">
        <v>4937</v>
      </c>
      <c r="L605" s="240">
        <v>3880</v>
      </c>
      <c r="M605" s="240">
        <v>4847</v>
      </c>
      <c r="N605" s="240">
        <v>5083</v>
      </c>
      <c r="O605" s="241">
        <v>5182</v>
      </c>
      <c r="P605" s="513">
        <v>4483</v>
      </c>
      <c r="Q605" s="240">
        <v>4889</v>
      </c>
      <c r="R605" s="240">
        <v>4706</v>
      </c>
      <c r="S605" s="240">
        <v>4492</v>
      </c>
      <c r="T605" s="240">
        <v>4967</v>
      </c>
      <c r="U605" s="240">
        <v>5201</v>
      </c>
      <c r="V605" s="241">
        <v>5127</v>
      </c>
      <c r="W605" s="317">
        <v>4825</v>
      </c>
      <c r="X605" s="1444"/>
      <c r="Y605" s="1440"/>
      <c r="Z605" s="1439"/>
    </row>
    <row r="606" spans="1:26" x14ac:dyDescent="0.2">
      <c r="A606" s="231" t="s">
        <v>7</v>
      </c>
      <c r="B606" s="367">
        <v>91.7</v>
      </c>
      <c r="C606" s="368">
        <v>100</v>
      </c>
      <c r="D606" s="368">
        <v>100</v>
      </c>
      <c r="E606" s="368">
        <v>100</v>
      </c>
      <c r="F606" s="368">
        <v>91.7</v>
      </c>
      <c r="G606" s="368">
        <v>91.7</v>
      </c>
      <c r="H606" s="369">
        <v>91.7</v>
      </c>
      <c r="I606" s="367">
        <v>91.7</v>
      </c>
      <c r="J606" s="368">
        <v>75</v>
      </c>
      <c r="K606" s="368">
        <v>91.7</v>
      </c>
      <c r="L606" s="368">
        <v>85.7</v>
      </c>
      <c r="M606" s="368">
        <v>83.3</v>
      </c>
      <c r="N606" s="368">
        <v>83.3</v>
      </c>
      <c r="O606" s="370">
        <v>83.3</v>
      </c>
      <c r="P606" s="514">
        <v>91.7</v>
      </c>
      <c r="Q606" s="368">
        <v>75</v>
      </c>
      <c r="R606" s="368">
        <v>100</v>
      </c>
      <c r="S606" s="368">
        <v>85.7</v>
      </c>
      <c r="T606" s="368">
        <v>91.7</v>
      </c>
      <c r="U606" s="368">
        <v>91.7</v>
      </c>
      <c r="V606" s="370">
        <v>91.7</v>
      </c>
      <c r="W606" s="1401">
        <v>79.7</v>
      </c>
      <c r="X606" s="365"/>
      <c r="Y606" s="443"/>
      <c r="Z606" s="1439"/>
    </row>
    <row r="607" spans="1:26" ht="13.5" thickBot="1" x14ac:dyDescent="0.25">
      <c r="A607" s="231" t="s">
        <v>8</v>
      </c>
      <c r="B607" s="1206">
        <v>6.3E-2</v>
      </c>
      <c r="C607" s="1207">
        <v>3.2000000000000001E-2</v>
      </c>
      <c r="D607" s="1207">
        <v>3.5000000000000003E-2</v>
      </c>
      <c r="E607" s="1207">
        <v>3.5000000000000003E-2</v>
      </c>
      <c r="F607" s="1207">
        <v>6.4000000000000001E-2</v>
      </c>
      <c r="G607" s="1423">
        <v>6.3E-2</v>
      </c>
      <c r="H607" s="1376">
        <v>5.3999999999999999E-2</v>
      </c>
      <c r="I607" s="1206">
        <v>7.0000000000000007E-2</v>
      </c>
      <c r="J607" s="1207">
        <v>8.3000000000000004E-2</v>
      </c>
      <c r="K607" s="1207">
        <v>0.05</v>
      </c>
      <c r="L607" s="1207">
        <v>0.104</v>
      </c>
      <c r="M607" s="1207">
        <v>0.08</v>
      </c>
      <c r="N607" s="1207">
        <v>7.8E-2</v>
      </c>
      <c r="O607" s="1208">
        <v>5.5E-2</v>
      </c>
      <c r="P607" s="1428">
        <v>5.5E-2</v>
      </c>
      <c r="Q607" s="1207">
        <v>7.0000000000000007E-2</v>
      </c>
      <c r="R607" s="1207">
        <v>0.05</v>
      </c>
      <c r="S607" s="1207">
        <v>0.08</v>
      </c>
      <c r="T607" s="1207">
        <v>5.5E-2</v>
      </c>
      <c r="U607" s="1207">
        <v>6.0999999999999999E-2</v>
      </c>
      <c r="V607" s="1208">
        <v>5.6000000000000001E-2</v>
      </c>
      <c r="W607" s="1429">
        <v>8.5000000000000006E-2</v>
      </c>
      <c r="X607" s="1439"/>
      <c r="Y607" s="331"/>
      <c r="Z607" s="1439"/>
    </row>
    <row r="608" spans="1:26" x14ac:dyDescent="0.2">
      <c r="A608" s="238" t="s">
        <v>1</v>
      </c>
      <c r="B608" s="1371">
        <f>B605/B604*100-100</f>
        <v>17.954545454545439</v>
      </c>
      <c r="C608" s="1371">
        <f t="shared" ref="C608:V608" si="141">C605/C604*100-100</f>
        <v>14.613636363636374</v>
      </c>
      <c r="D608" s="1371">
        <f t="shared" si="141"/>
        <v>12.159090909090907</v>
      </c>
      <c r="E608" s="1371">
        <f t="shared" si="141"/>
        <v>1.0227272727272805</v>
      </c>
      <c r="F608" s="1371">
        <f t="shared" si="141"/>
        <v>11.181818181818187</v>
      </c>
      <c r="G608" s="1371">
        <f t="shared" si="141"/>
        <v>6.3863636363636402</v>
      </c>
      <c r="H608" s="1371">
        <f t="shared" si="141"/>
        <v>2.1363636363636545</v>
      </c>
      <c r="I608" s="1371">
        <f t="shared" si="141"/>
        <v>3.0681818181818272</v>
      </c>
      <c r="J608" s="1371">
        <f t="shared" si="141"/>
        <v>5.1136363636363598</v>
      </c>
      <c r="K608" s="1371">
        <f t="shared" si="141"/>
        <v>12.204545454545453</v>
      </c>
      <c r="L608" s="1371">
        <f t="shared" si="141"/>
        <v>-11.818181818181813</v>
      </c>
      <c r="M608" s="1371">
        <f t="shared" si="141"/>
        <v>10.159090909090907</v>
      </c>
      <c r="N608" s="1371">
        <f t="shared" si="141"/>
        <v>15.52272727272728</v>
      </c>
      <c r="O608" s="1371">
        <f t="shared" si="141"/>
        <v>17.77272727272728</v>
      </c>
      <c r="P608" s="1371">
        <f t="shared" si="141"/>
        <v>1.886363636363626</v>
      </c>
      <c r="Q608" s="1371">
        <f t="shared" si="141"/>
        <v>11.11363636363636</v>
      </c>
      <c r="R608" s="1371">
        <f t="shared" si="141"/>
        <v>6.9545454545454533</v>
      </c>
      <c r="S608" s="1371">
        <f t="shared" si="141"/>
        <v>2.0909090909090935</v>
      </c>
      <c r="T608" s="1371">
        <f t="shared" si="141"/>
        <v>12.88636363636364</v>
      </c>
      <c r="U608" s="1371">
        <f t="shared" si="141"/>
        <v>18.204545454545467</v>
      </c>
      <c r="V608" s="1371">
        <f t="shared" si="141"/>
        <v>16.52272727272728</v>
      </c>
      <c r="W608" s="1371">
        <f>W605/W604*100-100</f>
        <v>9.6590909090909207</v>
      </c>
      <c r="X608" s="1009"/>
      <c r="Y608" s="1444"/>
      <c r="Z608" s="1439"/>
    </row>
    <row r="609" spans="1:26" ht="13.5" thickBot="1" x14ac:dyDescent="0.25">
      <c r="A609" s="839" t="s">
        <v>27</v>
      </c>
      <c r="B609" s="834">
        <f t="shared" ref="B609:V609" si="142">B605-B592</f>
        <v>148</v>
      </c>
      <c r="C609" s="546">
        <f t="shared" si="142"/>
        <v>-69</v>
      </c>
      <c r="D609" s="546">
        <f t="shared" si="142"/>
        <v>225</v>
      </c>
      <c r="E609" s="546">
        <f t="shared" si="142"/>
        <v>108</v>
      </c>
      <c r="F609" s="546">
        <f t="shared" si="142"/>
        <v>119</v>
      </c>
      <c r="G609" s="546">
        <f t="shared" si="142"/>
        <v>135</v>
      </c>
      <c r="H609" s="835">
        <f t="shared" si="142"/>
        <v>1</v>
      </c>
      <c r="I609" s="768">
        <f t="shared" si="142"/>
        <v>-96</v>
      </c>
      <c r="J609" s="546">
        <f t="shared" si="142"/>
        <v>-164</v>
      </c>
      <c r="K609" s="546">
        <f t="shared" si="142"/>
        <v>161</v>
      </c>
      <c r="L609" s="546">
        <f t="shared" si="142"/>
        <v>207</v>
      </c>
      <c r="M609" s="546">
        <f t="shared" si="142"/>
        <v>160</v>
      </c>
      <c r="N609" s="546">
        <f t="shared" si="142"/>
        <v>-13</v>
      </c>
      <c r="O609" s="835">
        <f t="shared" si="142"/>
        <v>141</v>
      </c>
      <c r="P609" s="768">
        <f t="shared" si="142"/>
        <v>-54</v>
      </c>
      <c r="Q609" s="546">
        <f t="shared" si="142"/>
        <v>163</v>
      </c>
      <c r="R609" s="546">
        <f t="shared" si="142"/>
        <v>134</v>
      </c>
      <c r="S609" s="546">
        <f t="shared" si="142"/>
        <v>204</v>
      </c>
      <c r="T609" s="546">
        <f t="shared" si="142"/>
        <v>232</v>
      </c>
      <c r="U609" s="546">
        <f t="shared" si="142"/>
        <v>3164</v>
      </c>
      <c r="V609" s="835">
        <f t="shared" si="142"/>
        <v>-36</v>
      </c>
      <c r="W609" s="394">
        <f t="shared" ref="W609" si="143">W605-$B$285</f>
        <v>1519</v>
      </c>
      <c r="X609" s="1370"/>
      <c r="Y609" s="329"/>
      <c r="Z609" s="1439"/>
    </row>
    <row r="610" spans="1:26" x14ac:dyDescent="0.2">
      <c r="A610" s="258" t="s">
        <v>51</v>
      </c>
      <c r="B610" s="1402">
        <f>[1]LF!$F$371</f>
        <v>46</v>
      </c>
      <c r="C610" s="1403">
        <f>[1]LF!$R$371</f>
        <v>46</v>
      </c>
      <c r="D610" s="1403">
        <f>[1]LF!$AD$371</f>
        <v>48</v>
      </c>
      <c r="E610" s="1403">
        <f>[1]LF!$AP$371</f>
        <v>11</v>
      </c>
      <c r="F610" s="1403">
        <f>[1]LF!$BB$371</f>
        <v>48</v>
      </c>
      <c r="G610" s="1403">
        <f>[1]LF!$BN$371</f>
        <v>47</v>
      </c>
      <c r="H610" s="1404">
        <f>[1]LF!$BZ$371</f>
        <v>47</v>
      </c>
      <c r="I610" s="1405">
        <f>[1]LF!$CL$371</f>
        <v>51</v>
      </c>
      <c r="J610" s="1403">
        <f>[1]LF!$CX$371</f>
        <v>48</v>
      </c>
      <c r="K610" s="1403">
        <f>[1]LF!$DJ$371</f>
        <v>52</v>
      </c>
      <c r="L610" s="1403">
        <f>[1]LF!$DV$371</f>
        <v>8</v>
      </c>
      <c r="M610" s="1403">
        <f>[1]LF!$EH$371</f>
        <v>51</v>
      </c>
      <c r="N610" s="1403">
        <f>[1]LF!$ET$371</f>
        <v>49</v>
      </c>
      <c r="O610" s="1406">
        <f>[1]LF!$FF$371</f>
        <v>49</v>
      </c>
      <c r="P610" s="1402">
        <f>[1]LF!$FR$371</f>
        <v>51</v>
      </c>
      <c r="Q610" s="1403">
        <f>[1]LF!$GD$371</f>
        <v>51</v>
      </c>
      <c r="R610" s="1403">
        <f>[1]LF!$GP$371</f>
        <v>51</v>
      </c>
      <c r="S610" s="1403">
        <f>[1]LF!$HB$371</f>
        <v>13</v>
      </c>
      <c r="T610" s="1403">
        <f>[1]LF!$HN$371</f>
        <v>49</v>
      </c>
      <c r="U610" s="1403">
        <f>[1]LF!$HZ$371</f>
        <v>50</v>
      </c>
      <c r="V610" s="1406">
        <f>[1]LF!$IL$371</f>
        <v>49</v>
      </c>
      <c r="W610" s="1424">
        <f>SUM(B610:V610)</f>
        <v>915</v>
      </c>
      <c r="X610" s="1439" t="s">
        <v>56</v>
      </c>
      <c r="Y610" s="742">
        <f>W597-W610</f>
        <v>23</v>
      </c>
      <c r="Z610" s="285">
        <f>Y610/W597</f>
        <v>2.4520255863539446E-2</v>
      </c>
    </row>
    <row r="611" spans="1:26" x14ac:dyDescent="0.2">
      <c r="A611" s="957" t="s">
        <v>28</v>
      </c>
      <c r="B611" s="385"/>
      <c r="C611" s="385"/>
      <c r="D611" s="504"/>
      <c r="E611" s="504"/>
      <c r="F611" s="504"/>
      <c r="G611" s="504"/>
      <c r="H611" s="504"/>
      <c r="I611" s="958"/>
      <c r="J611" s="958"/>
      <c r="K611" s="504"/>
      <c r="L611" s="504"/>
      <c r="M611" s="504"/>
      <c r="N611" s="504"/>
      <c r="O611" s="505"/>
      <c r="P611" s="958"/>
      <c r="Q611" s="958"/>
      <c r="R611" s="504"/>
      <c r="S611" s="504"/>
      <c r="T611" s="504"/>
      <c r="U611" s="504"/>
      <c r="V611" s="754"/>
      <c r="W611" s="1187"/>
      <c r="X611" s="1444" t="s">
        <v>57</v>
      </c>
      <c r="Y611" s="1444">
        <v>157.1</v>
      </c>
      <c r="Z611" s="530"/>
    </row>
    <row r="612" spans="1:26" ht="13.5" thickBot="1" x14ac:dyDescent="0.25">
      <c r="A612" s="266" t="s">
        <v>26</v>
      </c>
      <c r="B612" s="750">
        <f t="shared" ref="B612:V612" si="144">B611-B598</f>
        <v>-157.5</v>
      </c>
      <c r="C612" s="751">
        <f t="shared" si="144"/>
        <v>-157.5</v>
      </c>
      <c r="D612" s="751">
        <f t="shared" si="144"/>
        <v>-157</v>
      </c>
      <c r="E612" s="751">
        <f t="shared" si="144"/>
        <v>-157</v>
      </c>
      <c r="F612" s="751">
        <f t="shared" si="144"/>
        <v>-157</v>
      </c>
      <c r="G612" s="751">
        <f t="shared" si="144"/>
        <v>-156</v>
      </c>
      <c r="H612" s="752">
        <f t="shared" si="144"/>
        <v>-156</v>
      </c>
      <c r="I612" s="934">
        <f t="shared" si="144"/>
        <v>-158</v>
      </c>
      <c r="J612" s="751">
        <f t="shared" si="144"/>
        <v>-158</v>
      </c>
      <c r="K612" s="751">
        <f t="shared" si="144"/>
        <v>-157.5</v>
      </c>
      <c r="L612" s="751">
        <f t="shared" si="144"/>
        <v>-157.5</v>
      </c>
      <c r="M612" s="751">
        <f t="shared" si="144"/>
        <v>-157</v>
      </c>
      <c r="N612" s="751">
        <f t="shared" si="144"/>
        <v>-156</v>
      </c>
      <c r="O612" s="752">
        <f t="shared" si="144"/>
        <v>-156</v>
      </c>
      <c r="P612" s="934">
        <f t="shared" si="144"/>
        <v>-160</v>
      </c>
      <c r="Q612" s="751">
        <f t="shared" si="144"/>
        <v>-160</v>
      </c>
      <c r="R612" s="751">
        <f t="shared" si="144"/>
        <v>-157</v>
      </c>
      <c r="S612" s="751">
        <f t="shared" si="144"/>
        <v>-157</v>
      </c>
      <c r="T612" s="751">
        <f t="shared" si="144"/>
        <v>-157</v>
      </c>
      <c r="U612" s="751">
        <f t="shared" si="144"/>
        <v>-155.5</v>
      </c>
      <c r="V612" s="753">
        <f t="shared" si="144"/>
        <v>-155.5</v>
      </c>
      <c r="W612" s="223"/>
      <c r="X612" s="1439" t="s">
        <v>26</v>
      </c>
      <c r="Y612" s="1444">
        <f>Y611-Y598</f>
        <v>0.12000000000000455</v>
      </c>
      <c r="Z612" s="1444"/>
    </row>
    <row r="614" spans="1:26" ht="13.5" thickBot="1" x14ac:dyDescent="0.25"/>
    <row r="615" spans="1:26" ht="13.5" thickBot="1" x14ac:dyDescent="0.25">
      <c r="A615" s="230" t="s">
        <v>311</v>
      </c>
      <c r="B615" s="1457" t="s">
        <v>130</v>
      </c>
      <c r="C615" s="1458"/>
      <c r="D615" s="1458"/>
      <c r="E615" s="1458"/>
      <c r="F615" s="1458"/>
      <c r="G615" s="1458"/>
      <c r="H615" s="1459"/>
      <c r="I615" s="1460" t="s">
        <v>131</v>
      </c>
      <c r="J615" s="1458"/>
      <c r="K615" s="1458"/>
      <c r="L615" s="1458"/>
      <c r="M615" s="1458"/>
      <c r="N615" s="1458"/>
      <c r="O615" s="1459"/>
      <c r="P615" s="1461" t="s">
        <v>53</v>
      </c>
      <c r="Q615" s="1462"/>
      <c r="R615" s="1462"/>
      <c r="S615" s="1462"/>
      <c r="T615" s="1462"/>
      <c r="U615" s="1462"/>
      <c r="V615" s="1463"/>
      <c r="W615" s="1464" t="s">
        <v>55</v>
      </c>
      <c r="X615" s="228">
        <v>237</v>
      </c>
      <c r="Y615" s="1448"/>
      <c r="Z615" s="1448"/>
    </row>
    <row r="616" spans="1:26" ht="13.5" thickBot="1" x14ac:dyDescent="0.25">
      <c r="A616" s="846" t="s">
        <v>54</v>
      </c>
      <c r="B616" s="854">
        <v>1</v>
      </c>
      <c r="C616" s="855">
        <v>2</v>
      </c>
      <c r="D616" s="855">
        <v>3</v>
      </c>
      <c r="E616" s="855">
        <v>4</v>
      </c>
      <c r="F616" s="855">
        <v>5</v>
      </c>
      <c r="G616" s="855">
        <v>6</v>
      </c>
      <c r="H616" s="858">
        <v>7</v>
      </c>
      <c r="I616" s="963">
        <v>8</v>
      </c>
      <c r="J616" s="855">
        <v>9</v>
      </c>
      <c r="K616" s="855">
        <v>10</v>
      </c>
      <c r="L616" s="855">
        <v>11</v>
      </c>
      <c r="M616" s="855">
        <v>12</v>
      </c>
      <c r="N616" s="855">
        <v>13</v>
      </c>
      <c r="O616" s="858">
        <v>14</v>
      </c>
      <c r="P616" s="963">
        <v>1</v>
      </c>
      <c r="Q616" s="855">
        <v>2</v>
      </c>
      <c r="R616" s="855">
        <v>3</v>
      </c>
      <c r="S616" s="855">
        <v>4</v>
      </c>
      <c r="T616" s="855">
        <v>5</v>
      </c>
      <c r="U616" s="855">
        <v>6</v>
      </c>
      <c r="V616" s="858">
        <v>7</v>
      </c>
      <c r="W616" s="1465"/>
      <c r="X616" s="741"/>
      <c r="Y616" s="741"/>
      <c r="Z616" s="1448"/>
    </row>
    <row r="617" spans="1:26" x14ac:dyDescent="0.2">
      <c r="A617" s="234" t="s">
        <v>3</v>
      </c>
      <c r="B617" s="1367">
        <v>4415</v>
      </c>
      <c r="C617" s="1368">
        <v>4415</v>
      </c>
      <c r="D617" s="1368">
        <v>4415</v>
      </c>
      <c r="E617" s="1368">
        <v>4415</v>
      </c>
      <c r="F617" s="1368">
        <v>4415</v>
      </c>
      <c r="G617" s="1368">
        <v>4415</v>
      </c>
      <c r="H617" s="1426">
        <v>4415</v>
      </c>
      <c r="I617" s="1367">
        <v>4415</v>
      </c>
      <c r="J617" s="1368">
        <v>4415</v>
      </c>
      <c r="K617" s="1368">
        <v>4415</v>
      </c>
      <c r="L617" s="1368">
        <v>4415</v>
      </c>
      <c r="M617" s="1368">
        <v>4415</v>
      </c>
      <c r="N617" s="1368">
        <v>4415</v>
      </c>
      <c r="O617" s="1369">
        <v>4415</v>
      </c>
      <c r="P617" s="1427">
        <v>4415</v>
      </c>
      <c r="Q617" s="1368">
        <v>4415</v>
      </c>
      <c r="R617" s="1368">
        <v>4415</v>
      </c>
      <c r="S617" s="1368">
        <v>4415</v>
      </c>
      <c r="T617" s="1368">
        <v>4415</v>
      </c>
      <c r="U617" s="1368">
        <v>4415</v>
      </c>
      <c r="V617" s="1369">
        <v>4415</v>
      </c>
      <c r="W617" s="1425">
        <v>4415</v>
      </c>
      <c r="X617" s="1450"/>
      <c r="Y617" s="529"/>
      <c r="Z617" s="1448"/>
    </row>
    <row r="618" spans="1:26" x14ac:dyDescent="0.2">
      <c r="A618" s="238" t="s">
        <v>6</v>
      </c>
      <c r="B618" s="239">
        <v>5229</v>
      </c>
      <c r="C618" s="240">
        <v>5197</v>
      </c>
      <c r="D618" s="240">
        <v>4903</v>
      </c>
      <c r="E618" s="240">
        <v>4598</v>
      </c>
      <c r="F618" s="240">
        <v>4845</v>
      </c>
      <c r="G618" s="240">
        <v>4653</v>
      </c>
      <c r="H618" s="280">
        <v>4588</v>
      </c>
      <c r="I618" s="239">
        <v>4653</v>
      </c>
      <c r="J618" s="240">
        <v>4721</v>
      </c>
      <c r="K618" s="240">
        <v>4894</v>
      </c>
      <c r="L618" s="240">
        <v>3813</v>
      </c>
      <c r="M618" s="240">
        <v>4876</v>
      </c>
      <c r="N618" s="240">
        <v>5185</v>
      </c>
      <c r="O618" s="241">
        <v>5159</v>
      </c>
      <c r="P618" s="513">
        <v>4433</v>
      </c>
      <c r="Q618" s="240">
        <v>4774</v>
      </c>
      <c r="R618" s="240">
        <v>4683</v>
      </c>
      <c r="S618" s="240">
        <v>4167</v>
      </c>
      <c r="T618" s="240">
        <v>4897</v>
      </c>
      <c r="U618" s="240">
        <v>4963</v>
      </c>
      <c r="V618" s="241">
        <v>5294</v>
      </c>
      <c r="W618" s="317">
        <v>4825</v>
      </c>
      <c r="X618" s="1450"/>
      <c r="Y618" s="1447"/>
      <c r="Z618" s="1448"/>
    </row>
    <row r="619" spans="1:26" x14ac:dyDescent="0.2">
      <c r="A619" s="231" t="s">
        <v>7</v>
      </c>
      <c r="B619" s="367">
        <v>91.7</v>
      </c>
      <c r="C619" s="368">
        <v>100</v>
      </c>
      <c r="D619" s="368">
        <v>66.7</v>
      </c>
      <c r="E619" s="368">
        <v>100</v>
      </c>
      <c r="F619" s="368">
        <v>83.3</v>
      </c>
      <c r="G619" s="368">
        <v>75</v>
      </c>
      <c r="H619" s="369">
        <v>83.3</v>
      </c>
      <c r="I619" s="367">
        <v>83.3</v>
      </c>
      <c r="J619" s="368">
        <v>75</v>
      </c>
      <c r="K619" s="368">
        <v>91.7</v>
      </c>
      <c r="L619" s="368">
        <v>85.7</v>
      </c>
      <c r="M619" s="368">
        <v>100</v>
      </c>
      <c r="N619" s="368">
        <v>83.3</v>
      </c>
      <c r="O619" s="370">
        <v>100</v>
      </c>
      <c r="P619" s="514">
        <v>91.7</v>
      </c>
      <c r="Q619" s="368">
        <v>75</v>
      </c>
      <c r="R619" s="368">
        <v>100</v>
      </c>
      <c r="S619" s="368">
        <v>85.7</v>
      </c>
      <c r="T619" s="368">
        <v>91.7</v>
      </c>
      <c r="U619" s="368">
        <v>75</v>
      </c>
      <c r="V619" s="370">
        <v>91.7</v>
      </c>
      <c r="W619" s="1401">
        <v>73.8</v>
      </c>
      <c r="X619" s="365"/>
      <c r="Y619" s="443"/>
      <c r="Z619" s="1448"/>
    </row>
    <row r="620" spans="1:26" ht="13.5" thickBot="1" x14ac:dyDescent="0.25">
      <c r="A620" s="231" t="s">
        <v>8</v>
      </c>
      <c r="B620" s="1206">
        <v>0.57699999999999996</v>
      </c>
      <c r="C620" s="1207">
        <v>3.6999999999999998E-2</v>
      </c>
      <c r="D620" s="1207">
        <v>0.11700000000000001</v>
      </c>
      <c r="E620" s="1207">
        <v>5.2999999999999999E-2</v>
      </c>
      <c r="F620" s="1207">
        <v>7.0999999999999994E-2</v>
      </c>
      <c r="G620" s="1423">
        <v>7.8E-2</v>
      </c>
      <c r="H620" s="1376">
        <v>6.7000000000000004E-2</v>
      </c>
      <c r="I620" s="1206">
        <v>6.5000000000000002E-2</v>
      </c>
      <c r="J620" s="1207">
        <v>8.4000000000000005E-2</v>
      </c>
      <c r="K620" s="1207">
        <v>4.7E-2</v>
      </c>
      <c r="L620" s="1207">
        <v>7.8E-2</v>
      </c>
      <c r="M620" s="1207">
        <v>5.8000000000000003E-2</v>
      </c>
      <c r="N620" s="1207">
        <v>7.9000000000000001E-2</v>
      </c>
      <c r="O620" s="1208">
        <v>4.2000000000000003E-2</v>
      </c>
      <c r="P620" s="1428">
        <v>5.6000000000000001E-2</v>
      </c>
      <c r="Q620" s="1207">
        <v>8.2000000000000003E-2</v>
      </c>
      <c r="R620" s="1207">
        <v>5.7000000000000002E-2</v>
      </c>
      <c r="S620" s="1207">
        <v>7.6999999999999999E-2</v>
      </c>
      <c r="T620" s="1207">
        <v>6.6000000000000003E-2</v>
      </c>
      <c r="U620" s="1207">
        <v>6.7000000000000004E-2</v>
      </c>
      <c r="V620" s="1208">
        <v>6.0999999999999999E-2</v>
      </c>
      <c r="W620" s="1429">
        <v>9.2999999999999999E-2</v>
      </c>
      <c r="X620" s="1448"/>
      <c r="Y620" s="331"/>
      <c r="Z620" s="1448"/>
    </row>
    <row r="621" spans="1:26" x14ac:dyDescent="0.2">
      <c r="A621" s="238" t="s">
        <v>1</v>
      </c>
      <c r="B621" s="1371">
        <f>B618/B617*100-100</f>
        <v>18.437146092865248</v>
      </c>
      <c r="C621" s="1371">
        <f t="shared" ref="C621:V621" si="145">C618/C617*100-100</f>
        <v>17.712344280860705</v>
      </c>
      <c r="D621" s="1371">
        <f t="shared" si="145"/>
        <v>11.053227633069085</v>
      </c>
      <c r="E621" s="1371">
        <f t="shared" si="145"/>
        <v>4.1449603624009086</v>
      </c>
      <c r="F621" s="1371">
        <f t="shared" si="145"/>
        <v>9.7395243488108747</v>
      </c>
      <c r="G621" s="1371">
        <f t="shared" si="145"/>
        <v>5.390713476783688</v>
      </c>
      <c r="H621" s="1371">
        <f t="shared" si="145"/>
        <v>3.9184597961494916</v>
      </c>
      <c r="I621" s="1371">
        <f t="shared" si="145"/>
        <v>5.390713476783688</v>
      </c>
      <c r="J621" s="1371">
        <f t="shared" si="145"/>
        <v>6.9309173272933151</v>
      </c>
      <c r="K621" s="1371">
        <f t="shared" si="145"/>
        <v>10.849377123442807</v>
      </c>
      <c r="L621" s="1371">
        <f t="shared" si="145"/>
        <v>-13.635334088335213</v>
      </c>
      <c r="M621" s="1371">
        <f t="shared" si="145"/>
        <v>10.441676104190265</v>
      </c>
      <c r="N621" s="1371">
        <f t="shared" si="145"/>
        <v>17.44054360135901</v>
      </c>
      <c r="O621" s="1371">
        <f t="shared" si="145"/>
        <v>16.851642129105329</v>
      </c>
      <c r="P621" s="1371">
        <f t="shared" si="145"/>
        <v>0.4077010192525421</v>
      </c>
      <c r="Q621" s="1371">
        <f t="shared" si="145"/>
        <v>8.1313703284258168</v>
      </c>
      <c r="R621" s="1371">
        <f t="shared" si="145"/>
        <v>6.070215175537939</v>
      </c>
      <c r="S621" s="1371">
        <f t="shared" si="145"/>
        <v>-5.6172140430351192</v>
      </c>
      <c r="T621" s="1371">
        <f t="shared" si="145"/>
        <v>10.917327293318223</v>
      </c>
      <c r="U621" s="1371">
        <f t="shared" si="145"/>
        <v>12.412231030577587</v>
      </c>
      <c r="V621" s="1371">
        <f t="shared" si="145"/>
        <v>19.90939977349943</v>
      </c>
      <c r="W621" s="1371">
        <f>W618/W617*100-100</f>
        <v>9.2865232163080549</v>
      </c>
      <c r="X621" s="1009"/>
      <c r="Y621" s="1450"/>
      <c r="Z621" s="1448"/>
    </row>
    <row r="622" spans="1:26" ht="13.5" thickBot="1" x14ac:dyDescent="0.25">
      <c r="A622" s="839" t="s">
        <v>27</v>
      </c>
      <c r="B622" s="834">
        <f t="shared" ref="B622:V622" si="146">B618-B605</f>
        <v>39</v>
      </c>
      <c r="C622" s="546">
        <f t="shared" si="146"/>
        <v>154</v>
      </c>
      <c r="D622" s="546">
        <f t="shared" si="146"/>
        <v>-32</v>
      </c>
      <c r="E622" s="546">
        <f t="shared" si="146"/>
        <v>153</v>
      </c>
      <c r="F622" s="546">
        <f t="shared" si="146"/>
        <v>-47</v>
      </c>
      <c r="G622" s="546">
        <f t="shared" si="146"/>
        <v>-28</v>
      </c>
      <c r="H622" s="835">
        <f t="shared" si="146"/>
        <v>94</v>
      </c>
      <c r="I622" s="768">
        <f t="shared" si="146"/>
        <v>118</v>
      </c>
      <c r="J622" s="546">
        <f t="shared" si="146"/>
        <v>96</v>
      </c>
      <c r="K622" s="546">
        <f t="shared" si="146"/>
        <v>-43</v>
      </c>
      <c r="L622" s="546">
        <f t="shared" si="146"/>
        <v>-67</v>
      </c>
      <c r="M622" s="546">
        <f t="shared" si="146"/>
        <v>29</v>
      </c>
      <c r="N622" s="546">
        <f t="shared" si="146"/>
        <v>102</v>
      </c>
      <c r="O622" s="835">
        <f t="shared" si="146"/>
        <v>-23</v>
      </c>
      <c r="P622" s="768">
        <f t="shared" si="146"/>
        <v>-50</v>
      </c>
      <c r="Q622" s="546">
        <f t="shared" si="146"/>
        <v>-115</v>
      </c>
      <c r="R622" s="546">
        <f t="shared" si="146"/>
        <v>-23</v>
      </c>
      <c r="S622" s="546">
        <f t="shared" si="146"/>
        <v>-325</v>
      </c>
      <c r="T622" s="546">
        <f t="shared" si="146"/>
        <v>-70</v>
      </c>
      <c r="U622" s="546">
        <f t="shared" si="146"/>
        <v>-238</v>
      </c>
      <c r="V622" s="835">
        <f t="shared" si="146"/>
        <v>167</v>
      </c>
      <c r="W622" s="394">
        <f t="shared" ref="W622" si="147">W618-$B$285</f>
        <v>1519</v>
      </c>
      <c r="X622" s="1370"/>
      <c r="Y622" s="329"/>
      <c r="Z622" s="1448"/>
    </row>
    <row r="623" spans="1:26" x14ac:dyDescent="0.2">
      <c r="A623" s="258" t="s">
        <v>51</v>
      </c>
      <c r="B623" s="1402">
        <v>50</v>
      </c>
      <c r="C623" s="1403">
        <v>50</v>
      </c>
      <c r="D623" s="1403">
        <v>51</v>
      </c>
      <c r="E623" s="1403">
        <v>13</v>
      </c>
      <c r="F623" s="1403">
        <v>51</v>
      </c>
      <c r="G623" s="1403">
        <v>47</v>
      </c>
      <c r="H623" s="1404">
        <v>48</v>
      </c>
      <c r="I623" s="1405">
        <v>51</v>
      </c>
      <c r="J623" s="1403">
        <v>48</v>
      </c>
      <c r="K623" s="1403">
        <v>53</v>
      </c>
      <c r="L623" s="1403">
        <v>8</v>
      </c>
      <c r="M623" s="1403">
        <v>51</v>
      </c>
      <c r="N623" s="1403">
        <v>50</v>
      </c>
      <c r="O623" s="1406">
        <v>52</v>
      </c>
      <c r="P623" s="1402">
        <v>51</v>
      </c>
      <c r="Q623" s="1403">
        <v>51</v>
      </c>
      <c r="R623" s="1403">
        <v>51</v>
      </c>
      <c r="S623" s="1403">
        <v>13</v>
      </c>
      <c r="T623" s="1403">
        <v>49</v>
      </c>
      <c r="U623" s="1403">
        <v>50</v>
      </c>
      <c r="V623" s="1406">
        <v>49</v>
      </c>
      <c r="W623" s="1424">
        <f>SUM(B623:V623)</f>
        <v>937</v>
      </c>
      <c r="X623" s="1448" t="s">
        <v>56</v>
      </c>
      <c r="Y623" s="742">
        <f>W610-W623</f>
        <v>-22</v>
      </c>
      <c r="Z623" s="285">
        <f>Y623/W610</f>
        <v>-2.4043715846994537E-2</v>
      </c>
    </row>
    <row r="624" spans="1:26" x14ac:dyDescent="0.2">
      <c r="A624" s="957" t="s">
        <v>28</v>
      </c>
      <c r="B624" s="385"/>
      <c r="C624" s="385"/>
      <c r="D624" s="504"/>
      <c r="E624" s="504"/>
      <c r="F624" s="504"/>
      <c r="G624" s="504"/>
      <c r="H624" s="504"/>
      <c r="I624" s="958"/>
      <c r="J624" s="958"/>
      <c r="K624" s="504"/>
      <c r="L624" s="504"/>
      <c r="M624" s="504"/>
      <c r="N624" s="504"/>
      <c r="O624" s="505"/>
      <c r="P624" s="958"/>
      <c r="Q624" s="958"/>
      <c r="R624" s="504"/>
      <c r="S624" s="504"/>
      <c r="T624" s="504"/>
      <c r="U624" s="504"/>
      <c r="V624" s="754"/>
      <c r="W624" s="1187"/>
      <c r="X624" s="1450" t="s">
        <v>57</v>
      </c>
      <c r="Y624" s="1450">
        <v>157.1</v>
      </c>
      <c r="Z624" s="530"/>
    </row>
    <row r="625" spans="1:26" ht="13.5" thickBot="1" x14ac:dyDescent="0.25">
      <c r="A625" s="266" t="s">
        <v>26</v>
      </c>
      <c r="B625" s="750">
        <f t="shared" ref="B625:V625" si="148">B624-B611</f>
        <v>0</v>
      </c>
      <c r="C625" s="751">
        <f t="shared" si="148"/>
        <v>0</v>
      </c>
      <c r="D625" s="751">
        <f t="shared" si="148"/>
        <v>0</v>
      </c>
      <c r="E625" s="751">
        <f t="shared" si="148"/>
        <v>0</v>
      </c>
      <c r="F625" s="751">
        <f t="shared" si="148"/>
        <v>0</v>
      </c>
      <c r="G625" s="751">
        <f t="shared" si="148"/>
        <v>0</v>
      </c>
      <c r="H625" s="752">
        <f t="shared" si="148"/>
        <v>0</v>
      </c>
      <c r="I625" s="934">
        <f t="shared" si="148"/>
        <v>0</v>
      </c>
      <c r="J625" s="751">
        <f t="shared" si="148"/>
        <v>0</v>
      </c>
      <c r="K625" s="751">
        <f t="shared" si="148"/>
        <v>0</v>
      </c>
      <c r="L625" s="751">
        <f t="shared" si="148"/>
        <v>0</v>
      </c>
      <c r="M625" s="751">
        <f t="shared" si="148"/>
        <v>0</v>
      </c>
      <c r="N625" s="751">
        <f t="shared" si="148"/>
        <v>0</v>
      </c>
      <c r="O625" s="752">
        <f t="shared" si="148"/>
        <v>0</v>
      </c>
      <c r="P625" s="934">
        <f t="shared" si="148"/>
        <v>0</v>
      </c>
      <c r="Q625" s="751">
        <f t="shared" si="148"/>
        <v>0</v>
      </c>
      <c r="R625" s="751">
        <f t="shared" si="148"/>
        <v>0</v>
      </c>
      <c r="S625" s="751">
        <f t="shared" si="148"/>
        <v>0</v>
      </c>
      <c r="T625" s="751">
        <f t="shared" si="148"/>
        <v>0</v>
      </c>
      <c r="U625" s="751">
        <f t="shared" si="148"/>
        <v>0</v>
      </c>
      <c r="V625" s="753">
        <f t="shared" si="148"/>
        <v>0</v>
      </c>
      <c r="W625" s="223"/>
      <c r="X625" s="1448" t="s">
        <v>26</v>
      </c>
      <c r="Y625" s="1450">
        <f>Y624-Y611</f>
        <v>0</v>
      </c>
      <c r="Z625" s="1450"/>
    </row>
  </sheetData>
  <mergeCells count="142">
    <mergeCell ref="B615:H615"/>
    <mergeCell ref="I615:O615"/>
    <mergeCell ref="P615:V615"/>
    <mergeCell ref="W615:W616"/>
    <mergeCell ref="B563:H563"/>
    <mergeCell ref="I563:O563"/>
    <mergeCell ref="P563:V563"/>
    <mergeCell ref="W563:W564"/>
    <mergeCell ref="B550:H550"/>
    <mergeCell ref="I550:O550"/>
    <mergeCell ref="P550:V550"/>
    <mergeCell ref="W550:W551"/>
    <mergeCell ref="B602:H602"/>
    <mergeCell ref="I602:O602"/>
    <mergeCell ref="P602:V602"/>
    <mergeCell ref="W602:W603"/>
    <mergeCell ref="B589:H589"/>
    <mergeCell ref="I589:O589"/>
    <mergeCell ref="P589:V589"/>
    <mergeCell ref="W589:W590"/>
    <mergeCell ref="B576:H576"/>
    <mergeCell ref="I576:O576"/>
    <mergeCell ref="P576:V576"/>
    <mergeCell ref="W576:W577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</mergeCells>
  <conditionalFormatting sqref="B141:F1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9:V5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2:V5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8:V6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645"/>
  <sheetViews>
    <sheetView showGridLines="0" topLeftCell="A606" zoomScale="85" zoomScaleNormal="85" workbookViewId="0">
      <selection activeCell="H640" sqref="H640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461" t="s">
        <v>50</v>
      </c>
      <c r="C8" s="1462"/>
      <c r="D8" s="1462"/>
      <c r="E8" s="1462"/>
      <c r="F8" s="1462"/>
      <c r="G8" s="1463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461" t="s">
        <v>50</v>
      </c>
      <c r="C22" s="1462"/>
      <c r="D22" s="1462"/>
      <c r="E22" s="1462"/>
      <c r="F22" s="1462"/>
      <c r="G22" s="1463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461" t="s">
        <v>50</v>
      </c>
      <c r="C36" s="1462"/>
      <c r="D36" s="1462"/>
      <c r="E36" s="1462"/>
      <c r="F36" s="1462"/>
      <c r="G36" s="1463"/>
      <c r="H36" s="291" t="s">
        <v>0</v>
      </c>
      <c r="I36" s="363"/>
      <c r="J36" s="363"/>
      <c r="K36" s="363"/>
      <c r="N36" s="1496" t="s">
        <v>67</v>
      </c>
      <c r="O36" s="1496"/>
      <c r="P36" s="1496"/>
      <c r="Q36" s="1496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461" t="s">
        <v>50</v>
      </c>
      <c r="C50" s="1462"/>
      <c r="D50" s="1462"/>
      <c r="E50" s="1462"/>
      <c r="F50" s="1462"/>
      <c r="G50" s="1462"/>
      <c r="H50" s="1463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461" t="s">
        <v>50</v>
      </c>
      <c r="C64" s="1462"/>
      <c r="D64" s="1462"/>
      <c r="E64" s="1462"/>
      <c r="F64" s="1462"/>
      <c r="G64" s="1462"/>
      <c r="H64" s="1463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461" t="s">
        <v>50</v>
      </c>
      <c r="C78" s="1462"/>
      <c r="D78" s="1462"/>
      <c r="E78" s="1462"/>
      <c r="F78" s="1462"/>
      <c r="G78" s="1462"/>
      <c r="H78" s="1463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602" t="s">
        <v>100</v>
      </c>
      <c r="L81" s="1602"/>
      <c r="M81" s="1602"/>
      <c r="N81" s="1602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602"/>
      <c r="L82" s="1602"/>
      <c r="M82" s="1602"/>
      <c r="N82" s="1602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602"/>
      <c r="L83" s="1602"/>
      <c r="M83" s="1602"/>
      <c r="N83" s="1602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461" t="s">
        <v>50</v>
      </c>
      <c r="C92" s="1462"/>
      <c r="D92" s="1462"/>
      <c r="E92" s="1462"/>
      <c r="F92" s="1462"/>
      <c r="G92" s="1462"/>
      <c r="H92" s="1463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461" t="s">
        <v>50</v>
      </c>
      <c r="C106" s="1462"/>
      <c r="D106" s="1462"/>
      <c r="E106" s="1462"/>
      <c r="F106" s="1462"/>
      <c r="G106" s="1462"/>
      <c r="H106" s="1463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461" t="s">
        <v>50</v>
      </c>
      <c r="C120" s="1462"/>
      <c r="D120" s="1462"/>
      <c r="E120" s="1462"/>
      <c r="F120" s="1462"/>
      <c r="G120" s="1462"/>
      <c r="H120" s="1463"/>
      <c r="I120" s="291" t="s">
        <v>0</v>
      </c>
      <c r="J120" s="461"/>
      <c r="K120" s="461"/>
      <c r="L120" s="461"/>
      <c r="S120" s="1487"/>
      <c r="T120" s="1487"/>
      <c r="U120" s="1487"/>
      <c r="V120" s="1487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487"/>
      <c r="T121" s="1487"/>
      <c r="U121" s="1487"/>
      <c r="V121" s="1487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492" t="s">
        <v>105</v>
      </c>
      <c r="R122" s="1493"/>
      <c r="S122" s="1493"/>
      <c r="T122" s="1494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495" t="s">
        <v>67</v>
      </c>
      <c r="R123" s="1496"/>
      <c r="S123" s="1496"/>
      <c r="T123" s="1497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600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600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461" t="s">
        <v>50</v>
      </c>
      <c r="C134" s="1462"/>
      <c r="D134" s="1462"/>
      <c r="E134" s="1462"/>
      <c r="F134" s="1462"/>
      <c r="G134" s="1462"/>
      <c r="H134" s="1462"/>
      <c r="I134" s="1463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593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593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461" t="s">
        <v>50</v>
      </c>
      <c r="C148" s="1462"/>
      <c r="D148" s="1462"/>
      <c r="E148" s="1462"/>
      <c r="F148" s="1462"/>
      <c r="G148" s="1462"/>
      <c r="H148" s="1462"/>
      <c r="I148" s="1463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593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593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461" t="s">
        <v>50</v>
      </c>
      <c r="C162" s="1462"/>
      <c r="D162" s="1462"/>
      <c r="E162" s="1462"/>
      <c r="F162" s="1462"/>
      <c r="G162" s="1462"/>
      <c r="H162" s="1462"/>
      <c r="I162" s="1463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593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593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461" t="s">
        <v>50</v>
      </c>
      <c r="C176" s="1462"/>
      <c r="D176" s="1462"/>
      <c r="E176" s="1462"/>
      <c r="F176" s="1462"/>
      <c r="G176" s="1462"/>
      <c r="H176" s="1462"/>
      <c r="I176" s="1463"/>
      <c r="J176" s="531" t="s">
        <v>0</v>
      </c>
      <c r="K176" s="799"/>
      <c r="L176" s="799"/>
      <c r="M176" s="799"/>
      <c r="O176" s="1599" t="s">
        <v>156</v>
      </c>
      <c r="P176" s="1599"/>
      <c r="Q176" s="1601" t="s">
        <v>157</v>
      </c>
      <c r="R176" s="1601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593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593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461" t="s">
        <v>50</v>
      </c>
      <c r="C190" s="1462"/>
      <c r="D190" s="1462"/>
      <c r="E190" s="1462"/>
      <c r="F190" s="1462"/>
      <c r="G190" s="1462"/>
      <c r="H190" s="1462"/>
      <c r="I190" s="1463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593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593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461" t="s">
        <v>50</v>
      </c>
      <c r="C204" s="1462"/>
      <c r="D204" s="1462"/>
      <c r="E204" s="1462"/>
      <c r="F204" s="1462"/>
      <c r="G204" s="1462"/>
      <c r="H204" s="1462"/>
      <c r="I204" s="1463"/>
      <c r="J204" s="1464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506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507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593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593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461" t="s">
        <v>50</v>
      </c>
      <c r="C218" s="1462"/>
      <c r="D218" s="1462"/>
      <c r="E218" s="1462"/>
      <c r="F218" s="1462"/>
      <c r="G218" s="1462"/>
      <c r="H218" s="1462"/>
      <c r="I218" s="1463"/>
      <c r="J218" s="1464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506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507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593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593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461" t="s">
        <v>50</v>
      </c>
      <c r="C232" s="1462"/>
      <c r="D232" s="1462"/>
      <c r="E232" s="1462"/>
      <c r="F232" s="1462"/>
      <c r="G232" s="1462"/>
      <c r="H232" s="1462"/>
      <c r="I232" s="1463"/>
      <c r="J232" s="1464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506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507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593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593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461" t="s">
        <v>50</v>
      </c>
      <c r="C246" s="1462"/>
      <c r="D246" s="1462"/>
      <c r="E246" s="1462"/>
      <c r="F246" s="1462"/>
      <c r="G246" s="1462"/>
      <c r="H246" s="1462"/>
      <c r="I246" s="1463"/>
      <c r="J246" s="1464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506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507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593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593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461" t="s">
        <v>50</v>
      </c>
      <c r="C260" s="1462"/>
      <c r="D260" s="1462"/>
      <c r="E260" s="1462"/>
      <c r="F260" s="1462"/>
      <c r="G260" s="1462"/>
      <c r="H260" s="1462"/>
      <c r="I260" s="1463"/>
      <c r="J260" s="1464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506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507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593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593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461" t="s">
        <v>50</v>
      </c>
      <c r="C274" s="1462"/>
      <c r="D274" s="1462"/>
      <c r="E274" s="1462"/>
      <c r="F274" s="1462"/>
      <c r="G274" s="1462"/>
      <c r="H274" s="1462"/>
      <c r="I274" s="1463"/>
      <c r="J274" s="1464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506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507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593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593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461" t="s">
        <v>50</v>
      </c>
      <c r="C288" s="1462"/>
      <c r="D288" s="1462"/>
      <c r="E288" s="1462"/>
      <c r="F288" s="1462"/>
      <c r="G288" s="1462"/>
      <c r="H288" s="1462"/>
      <c r="I288" s="1463"/>
      <c r="J288" s="1464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506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507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593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593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461" t="s">
        <v>50</v>
      </c>
      <c r="C302" s="1462"/>
      <c r="D302" s="1462"/>
      <c r="E302" s="1462"/>
      <c r="F302" s="1462"/>
      <c r="G302" s="1462"/>
      <c r="H302" s="1462"/>
      <c r="I302" s="1463"/>
      <c r="J302" s="1464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506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507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593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593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461" t="s">
        <v>50</v>
      </c>
      <c r="C316" s="1462"/>
      <c r="D316" s="1462"/>
      <c r="E316" s="1462"/>
      <c r="F316" s="1462"/>
      <c r="G316" s="1462"/>
      <c r="H316" s="1462"/>
      <c r="I316" s="1463"/>
      <c r="J316" s="1464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506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507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593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593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515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469">
        <v>642</v>
      </c>
      <c r="H332" s="1469">
        <v>122</v>
      </c>
      <c r="I332" s="1469">
        <v>61</v>
      </c>
      <c r="J332" s="1475" t="s">
        <v>149</v>
      </c>
      <c r="K332" s="1472">
        <v>134.5</v>
      </c>
      <c r="L332" s="1478">
        <f>G332-(D332+D333+D334+D335)</f>
        <v>0</v>
      </c>
      <c r="N332" s="200">
        <v>1</v>
      </c>
      <c r="O332" s="200">
        <v>1</v>
      </c>
      <c r="P332" s="200">
        <v>61</v>
      </c>
      <c r="Q332" s="1481" t="s">
        <v>262</v>
      </c>
      <c r="R332" s="1481"/>
    </row>
    <row r="333" spans="1:18" ht="15.6" customHeight="1" x14ac:dyDescent="0.2">
      <c r="A333" s="1157">
        <v>7.5</v>
      </c>
      <c r="B333" s="1516"/>
      <c r="C333" s="1046" t="s">
        <v>269</v>
      </c>
      <c r="D333" s="1098">
        <v>210</v>
      </c>
      <c r="E333" s="1047">
        <v>120</v>
      </c>
      <c r="F333" s="1046" t="s">
        <v>214</v>
      </c>
      <c r="G333" s="1470"/>
      <c r="H333" s="1470"/>
      <c r="I333" s="1470"/>
      <c r="J333" s="1476"/>
      <c r="K333" s="1473"/>
      <c r="L333" s="1478"/>
      <c r="N333" s="200">
        <v>2</v>
      </c>
      <c r="O333" s="200">
        <v>3</v>
      </c>
      <c r="P333" s="200">
        <v>18</v>
      </c>
      <c r="Q333" s="1595" t="s">
        <v>264</v>
      </c>
      <c r="R333" s="1595"/>
    </row>
    <row r="334" spans="1:18" ht="15.6" customHeight="1" x14ac:dyDescent="0.2">
      <c r="A334" s="1157"/>
      <c r="B334" s="1516"/>
      <c r="C334" s="1047"/>
      <c r="D334" s="1047"/>
      <c r="E334" s="1047"/>
      <c r="F334" s="1046"/>
      <c r="G334" s="1470"/>
      <c r="H334" s="1470"/>
      <c r="I334" s="1470"/>
      <c r="J334" s="1476"/>
      <c r="K334" s="1473"/>
      <c r="L334" s="1478"/>
      <c r="N334" s="200">
        <v>3</v>
      </c>
      <c r="O334" s="200">
        <v>2</v>
      </c>
      <c r="P334" s="200">
        <v>61</v>
      </c>
      <c r="Q334" s="1595"/>
      <c r="R334" s="1595"/>
    </row>
    <row r="335" spans="1:18" ht="15.95" customHeight="1" thickBot="1" x14ac:dyDescent="0.25">
      <c r="A335" s="1157"/>
      <c r="B335" s="1517"/>
      <c r="C335" s="1053"/>
      <c r="D335" s="1054"/>
      <c r="E335" s="1053"/>
      <c r="F335" s="1055"/>
      <c r="G335" s="1471"/>
      <c r="H335" s="1471"/>
      <c r="I335" s="1471"/>
      <c r="J335" s="1477"/>
      <c r="K335" s="1474"/>
      <c r="L335" s="1478"/>
      <c r="N335" s="200">
        <v>4</v>
      </c>
      <c r="O335" s="200">
        <v>5</v>
      </c>
      <c r="P335" s="200">
        <v>61</v>
      </c>
      <c r="Q335" s="1595"/>
      <c r="R335" s="1595"/>
    </row>
    <row r="336" spans="1:18" ht="15.6" customHeight="1" x14ac:dyDescent="0.2">
      <c r="A336" s="1157">
        <v>5.5</v>
      </c>
      <c r="B336" s="1533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469">
        <v>642</v>
      </c>
      <c r="H336" s="1469">
        <v>122.5</v>
      </c>
      <c r="I336" s="1469">
        <v>61</v>
      </c>
      <c r="J336" s="1475" t="s">
        <v>270</v>
      </c>
      <c r="K336" s="1472">
        <v>135</v>
      </c>
      <c r="L336" s="1478">
        <f>G336-(D336+D337+D338+D339)</f>
        <v>0</v>
      </c>
      <c r="N336" s="200">
        <v>5</v>
      </c>
      <c r="O336" s="200">
        <v>4</v>
      </c>
      <c r="P336" s="200">
        <v>61</v>
      </c>
      <c r="Q336" s="1595"/>
      <c r="R336" s="1595"/>
    </row>
    <row r="337" spans="1:18" ht="15.6" customHeight="1" x14ac:dyDescent="0.2">
      <c r="A337" s="1157">
        <v>5</v>
      </c>
      <c r="B337" s="1534"/>
      <c r="C337" s="1047">
        <v>2</v>
      </c>
      <c r="D337" s="1062">
        <v>425</v>
      </c>
      <c r="E337" s="1047">
        <v>122.5</v>
      </c>
      <c r="F337" s="1046" t="s">
        <v>208</v>
      </c>
      <c r="G337" s="1470"/>
      <c r="H337" s="1470"/>
      <c r="I337" s="1470"/>
      <c r="J337" s="1476"/>
      <c r="K337" s="1473"/>
      <c r="L337" s="1478"/>
      <c r="N337" s="200">
        <v>6</v>
      </c>
      <c r="O337" s="200">
        <v>6</v>
      </c>
      <c r="P337" s="200">
        <v>61</v>
      </c>
      <c r="Q337" s="1594" t="s">
        <v>263</v>
      </c>
      <c r="R337" s="1594"/>
    </row>
    <row r="338" spans="1:18" ht="15" x14ac:dyDescent="0.2">
      <c r="A338" s="1157"/>
      <c r="B338" s="1534"/>
      <c r="C338" s="1064"/>
      <c r="D338" s="1065"/>
      <c r="E338" s="1064"/>
      <c r="F338" s="1066"/>
      <c r="G338" s="1470"/>
      <c r="H338" s="1470"/>
      <c r="I338" s="1470"/>
      <c r="J338" s="1476"/>
      <c r="K338" s="1473"/>
      <c r="L338" s="1478"/>
    </row>
    <row r="339" spans="1:18" ht="15.75" thickBot="1" x14ac:dyDescent="0.25">
      <c r="A339" s="1157"/>
      <c r="B339" s="1535"/>
      <c r="C339" s="1064"/>
      <c r="D339" s="1065"/>
      <c r="E339" s="1064"/>
      <c r="F339" s="1066"/>
      <c r="G339" s="1471"/>
      <c r="H339" s="1471"/>
      <c r="I339" s="1471"/>
      <c r="J339" s="1477"/>
      <c r="K339" s="1474"/>
      <c r="L339" s="1478"/>
    </row>
    <row r="340" spans="1:18" ht="15" x14ac:dyDescent="0.2">
      <c r="A340" s="1157">
        <v>9.1999999999999993</v>
      </c>
      <c r="B340" s="1521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469">
        <v>192</v>
      </c>
      <c r="H340" s="1469">
        <v>125</v>
      </c>
      <c r="I340" s="1469">
        <v>18</v>
      </c>
      <c r="J340" s="1469" t="s">
        <v>149</v>
      </c>
      <c r="K340" s="1472">
        <v>134.5</v>
      </c>
      <c r="L340" s="1478">
        <f>G340-(D340+D341+D342+D343)</f>
        <v>0</v>
      </c>
    </row>
    <row r="341" spans="1:18" ht="15" x14ac:dyDescent="0.2">
      <c r="A341" s="1157"/>
      <c r="B341" s="1522"/>
      <c r="C341" s="1047"/>
      <c r="D341" s="1047"/>
      <c r="E341" s="1047"/>
      <c r="F341" s="1046"/>
      <c r="G341" s="1470"/>
      <c r="H341" s="1470"/>
      <c r="I341" s="1470"/>
      <c r="J341" s="1470"/>
      <c r="K341" s="1473"/>
      <c r="L341" s="1478"/>
    </row>
    <row r="342" spans="1:18" ht="15" x14ac:dyDescent="0.2">
      <c r="A342" s="1157"/>
      <c r="B342" s="1522"/>
      <c r="C342" s="1064"/>
      <c r="D342" s="1064"/>
      <c r="E342" s="1064"/>
      <c r="F342" s="1066"/>
      <c r="G342" s="1470"/>
      <c r="H342" s="1470"/>
      <c r="I342" s="1470"/>
      <c r="J342" s="1470"/>
      <c r="K342" s="1473"/>
      <c r="L342" s="1478"/>
    </row>
    <row r="343" spans="1:18" ht="15.75" thickBot="1" x14ac:dyDescent="0.25">
      <c r="A343" s="1157"/>
      <c r="B343" s="1523"/>
      <c r="C343" s="1053"/>
      <c r="D343" s="1054"/>
      <c r="E343" s="1053"/>
      <c r="F343" s="1055"/>
      <c r="G343" s="1471"/>
      <c r="H343" s="1471"/>
      <c r="I343" s="1471"/>
      <c r="J343" s="1471"/>
      <c r="K343" s="1474"/>
      <c r="L343" s="1478"/>
    </row>
    <row r="344" spans="1:18" ht="15" x14ac:dyDescent="0.2">
      <c r="A344" s="1157">
        <v>2.65</v>
      </c>
      <c r="B344" s="1596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469">
        <v>642</v>
      </c>
      <c r="H344" s="1469">
        <v>125.5</v>
      </c>
      <c r="I344" s="1469">
        <v>61</v>
      </c>
      <c r="J344" s="1475" t="s">
        <v>271</v>
      </c>
      <c r="K344" s="1472">
        <v>135</v>
      </c>
      <c r="L344" s="1478">
        <f>G344-(D344+D345+D346+D347)</f>
        <v>0</v>
      </c>
    </row>
    <row r="345" spans="1:18" ht="15" x14ac:dyDescent="0.2">
      <c r="A345" s="1157">
        <v>2</v>
      </c>
      <c r="B345" s="1597"/>
      <c r="C345" s="1047">
        <v>7</v>
      </c>
      <c r="D345" s="1189">
        <v>242</v>
      </c>
      <c r="E345" s="1047">
        <v>124</v>
      </c>
      <c r="F345" s="1046" t="s">
        <v>215</v>
      </c>
      <c r="G345" s="1470"/>
      <c r="H345" s="1470"/>
      <c r="I345" s="1470"/>
      <c r="J345" s="1476"/>
      <c r="K345" s="1473"/>
      <c r="L345" s="1478"/>
    </row>
    <row r="346" spans="1:18" ht="15" x14ac:dyDescent="0.2">
      <c r="A346" s="1157"/>
      <c r="B346" s="1597"/>
      <c r="C346" s="1064"/>
      <c r="D346" s="1064"/>
      <c r="E346" s="1064"/>
      <c r="F346" s="1066"/>
      <c r="G346" s="1470"/>
      <c r="H346" s="1470"/>
      <c r="I346" s="1470"/>
      <c r="J346" s="1476"/>
      <c r="K346" s="1473"/>
      <c r="L346" s="1478"/>
    </row>
    <row r="347" spans="1:18" ht="15.75" thickBot="1" x14ac:dyDescent="0.25">
      <c r="A347" s="1157"/>
      <c r="B347" s="1598"/>
      <c r="C347" s="1053"/>
      <c r="D347" s="1054"/>
      <c r="E347" s="1053"/>
      <c r="F347" s="1055"/>
      <c r="G347" s="1471"/>
      <c r="H347" s="1471"/>
      <c r="I347" s="1471"/>
      <c r="J347" s="1477"/>
      <c r="K347" s="1474"/>
      <c r="L347" s="1478"/>
    </row>
    <row r="348" spans="1:18" ht="15" x14ac:dyDescent="0.2">
      <c r="A348" s="1157">
        <v>3</v>
      </c>
      <c r="B348" s="1547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469">
        <v>642</v>
      </c>
      <c r="H348" s="1469">
        <v>125.5</v>
      </c>
      <c r="I348" s="1469">
        <v>61</v>
      </c>
      <c r="J348" s="1475">
        <v>1</v>
      </c>
      <c r="K348" s="1472">
        <v>135</v>
      </c>
      <c r="L348" s="1478">
        <f>G348-(D348+D349+D350+D351)</f>
        <v>0</v>
      </c>
    </row>
    <row r="349" spans="1:18" ht="15" x14ac:dyDescent="0.2">
      <c r="A349" s="1157">
        <v>4.47</v>
      </c>
      <c r="B349" s="1548"/>
      <c r="C349" s="1047">
        <v>4</v>
      </c>
      <c r="D349" s="1077">
        <v>296</v>
      </c>
      <c r="E349" s="1047">
        <v>127</v>
      </c>
      <c r="F349" s="1066" t="s">
        <v>209</v>
      </c>
      <c r="G349" s="1470"/>
      <c r="H349" s="1470"/>
      <c r="I349" s="1470"/>
      <c r="J349" s="1476"/>
      <c r="K349" s="1473"/>
      <c r="L349" s="1478"/>
    </row>
    <row r="350" spans="1:18" ht="15" x14ac:dyDescent="0.2">
      <c r="A350" s="1157">
        <v>7</v>
      </c>
      <c r="B350" s="1548"/>
      <c r="C350" s="1064">
        <v>6</v>
      </c>
      <c r="D350" s="1192">
        <v>192</v>
      </c>
      <c r="E350" s="1064">
        <v>125</v>
      </c>
      <c r="F350" s="1066" t="s">
        <v>208</v>
      </c>
      <c r="G350" s="1470"/>
      <c r="H350" s="1470"/>
      <c r="I350" s="1470"/>
      <c r="J350" s="1476"/>
      <c r="K350" s="1473"/>
      <c r="L350" s="1478"/>
    </row>
    <row r="351" spans="1:18" ht="15.75" thickBot="1" x14ac:dyDescent="0.25">
      <c r="A351" s="1157">
        <v>1.5</v>
      </c>
      <c r="B351" s="1549"/>
      <c r="C351" s="1053">
        <v>7</v>
      </c>
      <c r="D351" s="1193">
        <v>98</v>
      </c>
      <c r="E351" s="1053">
        <v>124</v>
      </c>
      <c r="F351" s="1055" t="s">
        <v>212</v>
      </c>
      <c r="G351" s="1471"/>
      <c r="H351" s="1471"/>
      <c r="I351" s="1471"/>
      <c r="J351" s="1477"/>
      <c r="K351" s="1474"/>
      <c r="L351" s="1478"/>
    </row>
    <row r="352" spans="1:18" ht="15" x14ac:dyDescent="0.2">
      <c r="A352" s="1157">
        <v>0.48</v>
      </c>
      <c r="B352" s="1567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469">
        <v>641</v>
      </c>
      <c r="H352" s="1469">
        <v>126</v>
      </c>
      <c r="I352" s="1469">
        <v>61</v>
      </c>
      <c r="J352" s="1469" t="s">
        <v>272</v>
      </c>
      <c r="K352" s="1472">
        <v>136</v>
      </c>
      <c r="L352" s="1478">
        <f>G352-(D352+D353+D354+D355)</f>
        <v>0</v>
      </c>
    </row>
    <row r="353" spans="1:12" ht="15" x14ac:dyDescent="0.2">
      <c r="A353" s="1157">
        <v>-0.5</v>
      </c>
      <c r="B353" s="1568"/>
      <c r="C353" s="1047">
        <v>7</v>
      </c>
      <c r="D353" s="1111">
        <v>469</v>
      </c>
      <c r="E353" s="1047">
        <v>124</v>
      </c>
      <c r="F353" s="1046" t="s">
        <v>208</v>
      </c>
      <c r="G353" s="1470"/>
      <c r="H353" s="1470"/>
      <c r="I353" s="1470"/>
      <c r="J353" s="1470"/>
      <c r="K353" s="1473"/>
      <c r="L353" s="1478"/>
    </row>
    <row r="354" spans="1:12" ht="15" x14ac:dyDescent="0.2">
      <c r="A354" s="1157"/>
      <c r="B354" s="1568"/>
      <c r="C354" s="1064"/>
      <c r="D354" s="1064"/>
      <c r="E354" s="1064"/>
      <c r="F354" s="1066"/>
      <c r="G354" s="1470"/>
      <c r="H354" s="1470"/>
      <c r="I354" s="1470"/>
      <c r="J354" s="1470"/>
      <c r="K354" s="1473"/>
      <c r="L354" s="1478"/>
    </row>
    <row r="355" spans="1:12" ht="15.75" thickBot="1" x14ac:dyDescent="0.25">
      <c r="A355" s="1157"/>
      <c r="B355" s="1569"/>
      <c r="C355" s="1053"/>
      <c r="D355" s="1054"/>
      <c r="E355" s="1053"/>
      <c r="F355" s="1055"/>
      <c r="G355" s="1471"/>
      <c r="H355" s="1471"/>
      <c r="I355" s="1471"/>
      <c r="J355" s="1471"/>
      <c r="K355" s="1474"/>
      <c r="L355" s="1478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490" t="s">
        <v>50</v>
      </c>
      <c r="C360" s="1488"/>
      <c r="D360" s="1488"/>
      <c r="E360" s="1488"/>
      <c r="F360" s="1488"/>
      <c r="G360" s="1489"/>
      <c r="H360" s="1464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465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509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593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593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490" t="s">
        <v>50</v>
      </c>
      <c r="C374" s="1488"/>
      <c r="D374" s="1488"/>
      <c r="E374" s="1488"/>
      <c r="F374" s="1488"/>
      <c r="G374" s="1489"/>
      <c r="H374" s="1464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465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593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593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490" t="s">
        <v>50</v>
      </c>
      <c r="C388" s="1488"/>
      <c r="D388" s="1488"/>
      <c r="E388" s="1488"/>
      <c r="F388" s="1488"/>
      <c r="G388" s="1489"/>
      <c r="H388" s="1464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465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593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593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490" t="s">
        <v>50</v>
      </c>
      <c r="C402" s="1488"/>
      <c r="D402" s="1488"/>
      <c r="E402" s="1488"/>
      <c r="F402" s="1488"/>
      <c r="G402" s="1489"/>
      <c r="H402" s="1464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465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593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593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490" t="s">
        <v>50</v>
      </c>
      <c r="C416" s="1488"/>
      <c r="D416" s="1488"/>
      <c r="E416" s="1488"/>
      <c r="F416" s="1488"/>
      <c r="G416" s="1489"/>
      <c r="H416" s="1464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465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593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593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490" t="s">
        <v>50</v>
      </c>
      <c r="C430" s="1488"/>
      <c r="D430" s="1488"/>
      <c r="E430" s="1488"/>
      <c r="F430" s="1488"/>
      <c r="G430" s="1489"/>
      <c r="H430" s="1464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465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593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593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490" t="s">
        <v>50</v>
      </c>
      <c r="C444" s="1488"/>
      <c r="D444" s="1488"/>
      <c r="E444" s="1488"/>
      <c r="F444" s="1488"/>
      <c r="G444" s="1489"/>
      <c r="H444" s="1464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465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593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593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490" t="s">
        <v>50</v>
      </c>
      <c r="C458" s="1488"/>
      <c r="D458" s="1488"/>
      <c r="E458" s="1488"/>
      <c r="F458" s="1488"/>
      <c r="G458" s="1489"/>
      <c r="H458" s="1464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465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593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593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490" t="s">
        <v>50</v>
      </c>
      <c r="C472" s="1488"/>
      <c r="D472" s="1488"/>
      <c r="E472" s="1488"/>
      <c r="F472" s="1488"/>
      <c r="G472" s="1489"/>
      <c r="H472" s="1464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465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593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593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490" t="s">
        <v>50</v>
      </c>
      <c r="C486" s="1488"/>
      <c r="D486" s="1488"/>
      <c r="E486" s="1488"/>
      <c r="F486" s="1488"/>
      <c r="G486" s="1489"/>
      <c r="H486" s="1464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465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593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593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490" t="s">
        <v>50</v>
      </c>
      <c r="C500" s="1488"/>
      <c r="D500" s="1488"/>
      <c r="E500" s="1488"/>
      <c r="F500" s="1488"/>
      <c r="G500" s="1489"/>
      <c r="H500" s="1464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465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593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593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490" t="s">
        <v>50</v>
      </c>
      <c r="C514" s="1488"/>
      <c r="D514" s="1488"/>
      <c r="E514" s="1488"/>
      <c r="F514" s="1488"/>
      <c r="G514" s="1489"/>
      <c r="H514" s="1464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465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593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593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490" t="s">
        <v>50</v>
      </c>
      <c r="C528" s="1488"/>
      <c r="D528" s="1488"/>
      <c r="E528" s="1488"/>
      <c r="F528" s="1488"/>
      <c r="G528" s="1489"/>
      <c r="H528" s="1464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465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593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593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490" t="s">
        <v>50</v>
      </c>
      <c r="C542" s="1488"/>
      <c r="D542" s="1488"/>
      <c r="E542" s="1488"/>
      <c r="F542" s="1488"/>
      <c r="G542" s="1489"/>
      <c r="H542" s="1464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465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593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593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490" t="s">
        <v>50</v>
      </c>
      <c r="C556" s="1488"/>
      <c r="D556" s="1488"/>
      <c r="E556" s="1488"/>
      <c r="F556" s="1488"/>
      <c r="G556" s="1489"/>
      <c r="H556" s="1464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465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593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593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490" t="s">
        <v>50</v>
      </c>
      <c r="C570" s="1488"/>
      <c r="D570" s="1488"/>
      <c r="E570" s="1488"/>
      <c r="F570" s="1488"/>
      <c r="G570" s="1489"/>
      <c r="H570" s="1464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465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593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593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490" t="s">
        <v>50</v>
      </c>
      <c r="C583" s="1488"/>
      <c r="D583" s="1488"/>
      <c r="E583" s="1488"/>
      <c r="F583" s="1488"/>
      <c r="G583" s="1489"/>
      <c r="H583" s="1464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465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593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593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490" t="s">
        <v>50</v>
      </c>
      <c r="C596" s="1488"/>
      <c r="D596" s="1488"/>
      <c r="E596" s="1488"/>
      <c r="F596" s="1488"/>
      <c r="G596" s="1489"/>
      <c r="H596" s="1464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465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593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593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  <row r="608" spans="1:11" ht="13.5" thickBot="1" x14ac:dyDescent="0.25"/>
    <row r="609" spans="1:11" ht="13.5" thickBot="1" x14ac:dyDescent="0.25">
      <c r="A609" s="270" t="s">
        <v>307</v>
      </c>
      <c r="B609" s="1490" t="s">
        <v>50</v>
      </c>
      <c r="C609" s="1488"/>
      <c r="D609" s="1488"/>
      <c r="E609" s="1488"/>
      <c r="F609" s="1488"/>
      <c r="G609" s="1489"/>
      <c r="H609" s="1464" t="s">
        <v>0</v>
      </c>
      <c r="I609" s="228">
        <v>212</v>
      </c>
      <c r="J609" s="1387"/>
      <c r="K609" s="1387"/>
    </row>
    <row r="610" spans="1:11" x14ac:dyDescent="0.2">
      <c r="A610" s="231" t="s">
        <v>54</v>
      </c>
      <c r="B610" s="501">
        <v>1</v>
      </c>
      <c r="C610" s="502">
        <v>2</v>
      </c>
      <c r="D610" s="502">
        <v>3</v>
      </c>
      <c r="E610" s="502">
        <v>4</v>
      </c>
      <c r="F610" s="502">
        <v>5</v>
      </c>
      <c r="G610" s="503">
        <v>6</v>
      </c>
      <c r="H610" s="1465"/>
      <c r="I610" s="213"/>
      <c r="J610" s="1387"/>
      <c r="K610" s="1387"/>
    </row>
    <row r="611" spans="1:11" x14ac:dyDescent="0.2">
      <c r="A611" s="234" t="s">
        <v>3</v>
      </c>
      <c r="B611" s="552">
        <v>4125</v>
      </c>
      <c r="C611" s="553">
        <v>4125</v>
      </c>
      <c r="D611" s="552">
        <v>4125</v>
      </c>
      <c r="E611" s="553">
        <v>4125</v>
      </c>
      <c r="F611" s="552">
        <v>4125</v>
      </c>
      <c r="G611" s="553">
        <v>4125</v>
      </c>
      <c r="H611" s="552">
        <v>4125</v>
      </c>
      <c r="I611" s="278"/>
      <c r="J611" s="453"/>
      <c r="K611" s="1593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98">
        <f>+AVERAGE(B612:G612)</f>
        <v>4849.833333333333</v>
      </c>
      <c r="I612" s="1389"/>
      <c r="J612" s="453"/>
      <c r="K612" s="1593"/>
    </row>
    <row r="613" spans="1:11" x14ac:dyDescent="0.2">
      <c r="A613" s="231" t="s">
        <v>7</v>
      </c>
      <c r="B613" s="367">
        <v>65.099999999999994</v>
      </c>
      <c r="C613" s="368">
        <v>67.400000000000006</v>
      </c>
      <c r="D613" s="368">
        <v>73.2</v>
      </c>
      <c r="E613" s="368">
        <v>73.3</v>
      </c>
      <c r="F613" s="368">
        <v>69.8</v>
      </c>
      <c r="G613" s="370">
        <v>65.099999999999994</v>
      </c>
      <c r="H613" s="1399">
        <f t="shared" ref="H613:H614" si="131">+AVERAGE(B613:G613)</f>
        <v>68.983333333333334</v>
      </c>
      <c r="I613" s="443"/>
      <c r="J613" s="453"/>
      <c r="K613" s="1387"/>
    </row>
    <row r="614" spans="1:11" ht="13.5" thickBot="1" x14ac:dyDescent="0.25">
      <c r="A614" s="253" t="s">
        <v>8</v>
      </c>
      <c r="B614" s="1206">
        <v>0.107</v>
      </c>
      <c r="C614" s="1207">
        <v>0.109</v>
      </c>
      <c r="D614" s="1207">
        <v>8.5000000000000006E-2</v>
      </c>
      <c r="E614" s="1207">
        <v>9.4E-2</v>
      </c>
      <c r="F614" s="1207">
        <v>0.109</v>
      </c>
      <c r="G614" s="1208">
        <v>0.10199999999999999</v>
      </c>
      <c r="H614" s="1400">
        <f t="shared" si="131"/>
        <v>0.10099999999999999</v>
      </c>
      <c r="I614" s="285"/>
      <c r="J614" s="1388"/>
      <c r="K614" s="1387"/>
    </row>
    <row r="615" spans="1:11" x14ac:dyDescent="0.2">
      <c r="A615" s="838" t="s">
        <v>1</v>
      </c>
      <c r="B615" s="536">
        <f t="shared" ref="B615:H615" si="132">B612/B611*100-100</f>
        <v>11.951515151515153</v>
      </c>
      <c r="C615" s="537">
        <f t="shared" si="132"/>
        <v>23.466666666666654</v>
      </c>
      <c r="D615" s="537">
        <f t="shared" si="132"/>
        <v>19.587878787878793</v>
      </c>
      <c r="E615" s="537">
        <f t="shared" si="132"/>
        <v>23.24848484848485</v>
      </c>
      <c r="F615" s="537">
        <f t="shared" si="132"/>
        <v>13.963636363636354</v>
      </c>
      <c r="G615" s="538">
        <f t="shared" si="132"/>
        <v>13.212121212121204</v>
      </c>
      <c r="H615" s="842">
        <f t="shared" si="132"/>
        <v>17.571717171717168</v>
      </c>
      <c r="I615" s="1389"/>
      <c r="J615" s="1388"/>
      <c r="K615" s="1387"/>
    </row>
    <row r="616" spans="1:11" ht="13.5" thickBot="1" x14ac:dyDescent="0.25">
      <c r="A616" s="83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401">
        <f t="shared" si="133"/>
        <v>33.83333333333303</v>
      </c>
      <c r="I616" s="215"/>
      <c r="J616" s="1388"/>
      <c r="K616" s="1387"/>
    </row>
    <row r="617" spans="1:11" x14ac:dyDescent="0.2">
      <c r="A617" s="1175" t="s">
        <v>51</v>
      </c>
      <c r="B617" s="1402">
        <f>[1]LM!$E$371</f>
        <v>539</v>
      </c>
      <c r="C617" s="1403">
        <f>[1]LM!$Q$371</f>
        <v>544</v>
      </c>
      <c r="D617" s="1403">
        <f>[1]LM!$AC$371</f>
        <v>52</v>
      </c>
      <c r="E617" s="1403">
        <f>[1]LM!$AO$371</f>
        <v>564</v>
      </c>
      <c r="F617" s="1403">
        <f>[1]LM!$BA$371</f>
        <v>562</v>
      </c>
      <c r="G617" s="1404">
        <f>[1]LM!$BM$371</f>
        <v>572</v>
      </c>
      <c r="H617" s="422">
        <f>SUM(B617:G617)</f>
        <v>2833</v>
      </c>
      <c r="I617" s="263" t="s">
        <v>56</v>
      </c>
      <c r="J617" s="742">
        <f>H604-H617</f>
        <v>106</v>
      </c>
      <c r="K617" s="285">
        <f>J617/H604</f>
        <v>3.6066689350119085E-2</v>
      </c>
    </row>
    <row r="618" spans="1:11" x14ac:dyDescent="0.2">
      <c r="A618" s="231" t="s">
        <v>28</v>
      </c>
      <c r="B618" s="385"/>
      <c r="C618" s="504"/>
      <c r="D618" s="504"/>
      <c r="E618" s="504"/>
      <c r="F618" s="504"/>
      <c r="G618" s="505"/>
      <c r="H618" s="328"/>
      <c r="I618" s="1387" t="s">
        <v>57</v>
      </c>
      <c r="J618" s="1387">
        <v>156.80000000000001</v>
      </c>
      <c r="K618" s="1387"/>
    </row>
    <row r="619" spans="1:11" ht="13.5" thickBot="1" x14ac:dyDescent="0.25">
      <c r="A619" s="839" t="s">
        <v>26</v>
      </c>
      <c r="B619" s="352">
        <f>B618-B605</f>
        <v>0</v>
      </c>
      <c r="C619" s="353">
        <f t="shared" ref="C619:G619" si="134">C618-C605</f>
        <v>0</v>
      </c>
      <c r="D619" s="353">
        <f t="shared" si="134"/>
        <v>0</v>
      </c>
      <c r="E619" s="353">
        <f t="shared" si="134"/>
        <v>0</v>
      </c>
      <c r="F619" s="353">
        <f t="shared" si="134"/>
        <v>0</v>
      </c>
      <c r="G619" s="354">
        <f t="shared" si="134"/>
        <v>0</v>
      </c>
      <c r="H619" s="402"/>
      <c r="I619" s="1387" t="s">
        <v>26</v>
      </c>
      <c r="J619" s="1387">
        <f>J618-J605</f>
        <v>-0.66999999999998749</v>
      </c>
      <c r="K619" s="1387"/>
    </row>
    <row r="620" spans="1:11" x14ac:dyDescent="0.2">
      <c r="A620" s="1420"/>
    </row>
    <row r="621" spans="1:11" ht="13.5" thickBot="1" x14ac:dyDescent="0.25"/>
    <row r="622" spans="1:11" ht="13.5" thickBot="1" x14ac:dyDescent="0.25">
      <c r="A622" s="270" t="s">
        <v>309</v>
      </c>
      <c r="B622" s="1490" t="s">
        <v>50</v>
      </c>
      <c r="C622" s="1488"/>
      <c r="D622" s="1488"/>
      <c r="E622" s="1488"/>
      <c r="F622" s="1488"/>
      <c r="G622" s="1489"/>
      <c r="H622" s="1464" t="s">
        <v>0</v>
      </c>
      <c r="I622" s="228">
        <v>213</v>
      </c>
      <c r="J622" s="1430"/>
      <c r="K622" s="1430"/>
    </row>
    <row r="623" spans="1:11" x14ac:dyDescent="0.2">
      <c r="A623" s="231" t="s">
        <v>54</v>
      </c>
      <c r="B623" s="501">
        <v>1</v>
      </c>
      <c r="C623" s="502">
        <v>2</v>
      </c>
      <c r="D623" s="502">
        <v>3</v>
      </c>
      <c r="E623" s="502">
        <v>4</v>
      </c>
      <c r="F623" s="502">
        <v>5</v>
      </c>
      <c r="G623" s="503">
        <v>6</v>
      </c>
      <c r="H623" s="1465"/>
      <c r="I623" s="213"/>
      <c r="J623" s="1430"/>
      <c r="K623" s="1430"/>
    </row>
    <row r="624" spans="1:11" x14ac:dyDescent="0.2">
      <c r="A624" s="234" t="s">
        <v>3</v>
      </c>
      <c r="B624" s="552">
        <v>4165</v>
      </c>
      <c r="C624" s="553">
        <v>4165</v>
      </c>
      <c r="D624" s="552">
        <v>4165</v>
      </c>
      <c r="E624" s="553">
        <v>4165</v>
      </c>
      <c r="F624" s="552">
        <v>4165</v>
      </c>
      <c r="G624" s="553">
        <v>4165</v>
      </c>
      <c r="H624" s="552">
        <v>4165</v>
      </c>
      <c r="I624" s="278"/>
      <c r="J624" s="453"/>
      <c r="K624" s="1593"/>
    </row>
    <row r="625" spans="1:11" x14ac:dyDescent="0.2">
      <c r="A625" s="238" t="s">
        <v>6</v>
      </c>
      <c r="B625" s="239">
        <v>4794</v>
      </c>
      <c r="C625" s="240">
        <v>5422</v>
      </c>
      <c r="D625" s="240">
        <v>4854</v>
      </c>
      <c r="E625" s="240">
        <v>5206</v>
      </c>
      <c r="F625" s="240">
        <v>4963</v>
      </c>
      <c r="G625" s="241">
        <v>4721</v>
      </c>
      <c r="H625" s="398">
        <v>5011</v>
      </c>
      <c r="I625" s="1436"/>
      <c r="J625" s="453"/>
      <c r="K625" s="1593"/>
    </row>
    <row r="626" spans="1:11" x14ac:dyDescent="0.2">
      <c r="A626" s="231" t="s">
        <v>7</v>
      </c>
      <c r="B626" s="367">
        <v>62.5</v>
      </c>
      <c r="C626" s="368">
        <v>47.5</v>
      </c>
      <c r="D626" s="368">
        <v>30.8</v>
      </c>
      <c r="E626" s="368">
        <v>62.5</v>
      </c>
      <c r="F626" s="368">
        <v>72.5</v>
      </c>
      <c r="G626" s="370">
        <v>67.5</v>
      </c>
      <c r="H626" s="1399">
        <v>55.9</v>
      </c>
      <c r="I626" s="443"/>
      <c r="J626" s="453"/>
      <c r="K626" s="1430"/>
    </row>
    <row r="627" spans="1:11" ht="13.5" thickBot="1" x14ac:dyDescent="0.25">
      <c r="A627" s="253" t="s">
        <v>8</v>
      </c>
      <c r="B627" s="1206">
        <v>0.115</v>
      </c>
      <c r="C627" s="1207">
        <v>0.13100000000000001</v>
      </c>
      <c r="D627" s="1207">
        <v>0.16800000000000001</v>
      </c>
      <c r="E627" s="1207">
        <v>0.13200000000000001</v>
      </c>
      <c r="F627" s="1207">
        <v>0.11799999999999999</v>
      </c>
      <c r="G627" s="1208">
        <v>0.10199999999999999</v>
      </c>
      <c r="H627" s="1400">
        <v>0.13300000000000001</v>
      </c>
      <c r="I627" s="285"/>
      <c r="J627" s="1431"/>
      <c r="K627" s="1430"/>
    </row>
    <row r="628" spans="1:11" x14ac:dyDescent="0.2">
      <c r="A628" s="838" t="s">
        <v>1</v>
      </c>
      <c r="B628" s="536">
        <f t="shared" ref="B628:H628" si="135">B625/B624*100-100</f>
        <v>15.102040816326536</v>
      </c>
      <c r="C628" s="537">
        <f t="shared" si="135"/>
        <v>30.180072028811509</v>
      </c>
      <c r="D628" s="537">
        <f t="shared" si="135"/>
        <v>16.542617046818719</v>
      </c>
      <c r="E628" s="537">
        <f t="shared" si="135"/>
        <v>24.993997599039616</v>
      </c>
      <c r="F628" s="537">
        <f t="shared" si="135"/>
        <v>19.159663865546221</v>
      </c>
      <c r="G628" s="538">
        <f t="shared" si="135"/>
        <v>13.349339735894361</v>
      </c>
      <c r="H628" s="842">
        <f t="shared" si="135"/>
        <v>20.312124849939977</v>
      </c>
      <c r="I628" s="1436"/>
      <c r="J628" s="1431"/>
      <c r="K628" s="1430"/>
    </row>
    <row r="629" spans="1:11" ht="13.5" thickBot="1" x14ac:dyDescent="0.25">
      <c r="A629" s="839" t="s">
        <v>27</v>
      </c>
      <c r="B629" s="220">
        <f>B625-B612</f>
        <v>176</v>
      </c>
      <c r="C629" s="221">
        <f t="shared" ref="C629:H629" si="136">C625-C612</f>
        <v>329</v>
      </c>
      <c r="D629" s="221">
        <f t="shared" si="136"/>
        <v>-79</v>
      </c>
      <c r="E629" s="221">
        <f t="shared" si="136"/>
        <v>122</v>
      </c>
      <c r="F629" s="221">
        <f t="shared" si="136"/>
        <v>262</v>
      </c>
      <c r="G629" s="226">
        <f t="shared" si="136"/>
        <v>51</v>
      </c>
      <c r="H629" s="401">
        <f t="shared" si="136"/>
        <v>161.16666666666697</v>
      </c>
      <c r="I629" s="215"/>
      <c r="J629" s="1431"/>
      <c r="K629" s="1430"/>
    </row>
    <row r="630" spans="1:11" x14ac:dyDescent="0.2">
      <c r="A630" s="1175" t="s">
        <v>51</v>
      </c>
      <c r="B630" s="1402">
        <v>542</v>
      </c>
      <c r="C630" s="1403">
        <v>549</v>
      </c>
      <c r="D630" s="1403">
        <v>73</v>
      </c>
      <c r="E630" s="1403">
        <v>566</v>
      </c>
      <c r="F630" s="1403">
        <v>564</v>
      </c>
      <c r="G630" s="1404">
        <v>574</v>
      </c>
      <c r="H630" s="422">
        <f>SUM(B630:G630)</f>
        <v>2868</v>
      </c>
      <c r="I630" s="263" t="s">
        <v>56</v>
      </c>
      <c r="J630" s="742">
        <f>H617-H630</f>
        <v>-35</v>
      </c>
      <c r="K630" s="285">
        <f>J630/H617</f>
        <v>-1.2354394634662902E-2</v>
      </c>
    </row>
    <row r="631" spans="1:11" x14ac:dyDescent="0.2">
      <c r="A631" s="231" t="s">
        <v>28</v>
      </c>
      <c r="B631" s="385"/>
      <c r="C631" s="504"/>
      <c r="D631" s="504"/>
      <c r="E631" s="504"/>
      <c r="F631" s="504"/>
      <c r="G631" s="505"/>
      <c r="H631" s="328"/>
      <c r="I631" s="1430" t="s">
        <v>57</v>
      </c>
      <c r="J631" s="1430">
        <v>156.08000000000001</v>
      </c>
      <c r="K631" s="1430"/>
    </row>
    <row r="632" spans="1:11" ht="13.5" thickBot="1" x14ac:dyDescent="0.25">
      <c r="A632" s="839" t="s">
        <v>26</v>
      </c>
      <c r="B632" s="352">
        <f>B631-B618</f>
        <v>0</v>
      </c>
      <c r="C632" s="353">
        <f t="shared" ref="C632:G632" si="137">C631-C618</f>
        <v>0</v>
      </c>
      <c r="D632" s="353">
        <f t="shared" si="137"/>
        <v>0</v>
      </c>
      <c r="E632" s="353">
        <f t="shared" si="137"/>
        <v>0</v>
      </c>
      <c r="F632" s="353">
        <f t="shared" si="137"/>
        <v>0</v>
      </c>
      <c r="G632" s="354">
        <f t="shared" si="137"/>
        <v>0</v>
      </c>
      <c r="H632" s="402"/>
      <c r="I632" s="1430" t="s">
        <v>26</v>
      </c>
      <c r="J632" s="1430">
        <f>J631-J618</f>
        <v>-0.71999999999999886</v>
      </c>
      <c r="K632" s="1430"/>
    </row>
    <row r="634" spans="1:11" ht="13.5" thickBot="1" x14ac:dyDescent="0.25"/>
    <row r="635" spans="1:11" ht="13.5" thickBot="1" x14ac:dyDescent="0.25">
      <c r="A635" s="270" t="s">
        <v>311</v>
      </c>
      <c r="B635" s="1490" t="s">
        <v>50</v>
      </c>
      <c r="C635" s="1488"/>
      <c r="D635" s="1488"/>
      <c r="E635" s="1488"/>
      <c r="F635" s="1488"/>
      <c r="G635" s="1489"/>
      <c r="H635" s="1464" t="s">
        <v>0</v>
      </c>
      <c r="I635" s="228">
        <v>213</v>
      </c>
      <c r="J635" s="1448"/>
      <c r="K635" s="1448"/>
    </row>
    <row r="636" spans="1:11" x14ac:dyDescent="0.2">
      <c r="A636" s="231" t="s">
        <v>54</v>
      </c>
      <c r="B636" s="501">
        <v>1</v>
      </c>
      <c r="C636" s="502">
        <v>2</v>
      </c>
      <c r="D636" s="502">
        <v>3</v>
      </c>
      <c r="E636" s="502">
        <v>4</v>
      </c>
      <c r="F636" s="502">
        <v>5</v>
      </c>
      <c r="G636" s="503">
        <v>6</v>
      </c>
      <c r="H636" s="1465"/>
      <c r="I636" s="213"/>
      <c r="J636" s="1448"/>
      <c r="K636" s="1448"/>
    </row>
    <row r="637" spans="1:11" x14ac:dyDescent="0.2">
      <c r="A637" s="234" t="s">
        <v>3</v>
      </c>
      <c r="B637" s="552">
        <v>4205</v>
      </c>
      <c r="C637" s="553">
        <v>4205</v>
      </c>
      <c r="D637" s="552">
        <v>4205</v>
      </c>
      <c r="E637" s="553">
        <v>4205</v>
      </c>
      <c r="F637" s="552">
        <v>4205</v>
      </c>
      <c r="G637" s="553">
        <v>4205</v>
      </c>
      <c r="H637" s="552">
        <v>4205</v>
      </c>
      <c r="I637" s="278"/>
      <c r="J637" s="453"/>
      <c r="K637" s="1593"/>
    </row>
    <row r="638" spans="1:11" x14ac:dyDescent="0.2">
      <c r="A638" s="238" t="s">
        <v>6</v>
      </c>
      <c r="B638" s="239">
        <v>4685</v>
      </c>
      <c r="C638" s="240">
        <v>5422</v>
      </c>
      <c r="D638" s="240">
        <v>4848</v>
      </c>
      <c r="E638" s="240">
        <v>5226</v>
      </c>
      <c r="F638" s="240">
        <v>4893</v>
      </c>
      <c r="G638" s="241">
        <v>5213</v>
      </c>
      <c r="H638" s="398">
        <v>5074</v>
      </c>
      <c r="I638" s="1450"/>
      <c r="J638" s="453"/>
      <c r="K638" s="1593"/>
    </row>
    <row r="639" spans="1:11" x14ac:dyDescent="0.2">
      <c r="A639" s="231" t="s">
        <v>7</v>
      </c>
      <c r="B639" s="367">
        <v>60</v>
      </c>
      <c r="C639" s="368">
        <v>57.5</v>
      </c>
      <c r="D639" s="368">
        <v>58.3</v>
      </c>
      <c r="E639" s="368">
        <v>57.5</v>
      </c>
      <c r="F639" s="368">
        <v>52.5</v>
      </c>
      <c r="G639" s="370">
        <v>65</v>
      </c>
      <c r="H639" s="1399">
        <v>56.6</v>
      </c>
      <c r="I639" s="443"/>
      <c r="J639" s="453"/>
      <c r="K639" s="1448"/>
    </row>
    <row r="640" spans="1:11" ht="13.5" thickBot="1" x14ac:dyDescent="0.25">
      <c r="A640" s="253" t="s">
        <v>8</v>
      </c>
      <c r="B640" s="1206">
        <v>0.11799999999999999</v>
      </c>
      <c r="C640" s="1207">
        <v>0.112</v>
      </c>
      <c r="D640" s="1207">
        <v>0.10199999999999999</v>
      </c>
      <c r="E640" s="1207">
        <v>0.14099999999999999</v>
      </c>
      <c r="F640" s="1207">
        <v>0.127</v>
      </c>
      <c r="G640" s="1208">
        <v>0.11700000000000001</v>
      </c>
      <c r="H640" s="1400">
        <v>0.13200000000000001</v>
      </c>
      <c r="I640" s="285"/>
      <c r="J640" s="1449"/>
      <c r="K640" s="1448"/>
    </row>
    <row r="641" spans="1:11" x14ac:dyDescent="0.2">
      <c r="A641" s="838" t="s">
        <v>1</v>
      </c>
      <c r="B641" s="536">
        <f t="shared" ref="B641:H641" si="138">B638/B637*100-100</f>
        <v>11.414982164090361</v>
      </c>
      <c r="C641" s="537">
        <f t="shared" si="138"/>
        <v>28.941736028537434</v>
      </c>
      <c r="D641" s="537">
        <f t="shared" si="138"/>
        <v>15.291319857312715</v>
      </c>
      <c r="E641" s="537">
        <f t="shared" si="138"/>
        <v>24.2806183115339</v>
      </c>
      <c r="F641" s="537">
        <f t="shared" si="138"/>
        <v>16.3614744351962</v>
      </c>
      <c r="G641" s="538">
        <f t="shared" si="138"/>
        <v>23.97146254458977</v>
      </c>
      <c r="H641" s="842">
        <f t="shared" si="138"/>
        <v>20.66587395957194</v>
      </c>
      <c r="I641" s="1450"/>
      <c r="J641" s="1449"/>
      <c r="K641" s="1448"/>
    </row>
    <row r="642" spans="1:11" ht="13.5" thickBot="1" x14ac:dyDescent="0.25">
      <c r="A642" s="839" t="s">
        <v>27</v>
      </c>
      <c r="B642" s="220">
        <f>B638-B625</f>
        <v>-109</v>
      </c>
      <c r="C642" s="221">
        <f t="shared" ref="C642:H642" si="139">C638-C625</f>
        <v>0</v>
      </c>
      <c r="D642" s="221">
        <f t="shared" si="139"/>
        <v>-6</v>
      </c>
      <c r="E642" s="221">
        <f t="shared" si="139"/>
        <v>20</v>
      </c>
      <c r="F642" s="221">
        <f t="shared" si="139"/>
        <v>-70</v>
      </c>
      <c r="G642" s="226">
        <f t="shared" si="139"/>
        <v>492</v>
      </c>
      <c r="H642" s="401">
        <f t="shared" si="139"/>
        <v>63</v>
      </c>
      <c r="I642" s="215"/>
      <c r="J642" s="1449"/>
      <c r="K642" s="1448"/>
    </row>
    <row r="643" spans="1:11" x14ac:dyDescent="0.2">
      <c r="A643" s="1175" t="s">
        <v>51</v>
      </c>
      <c r="B643" s="1402">
        <v>539</v>
      </c>
      <c r="C643" s="1403">
        <v>544</v>
      </c>
      <c r="D643" s="1403">
        <v>54</v>
      </c>
      <c r="E643" s="1403">
        <v>564</v>
      </c>
      <c r="F643" s="1403">
        <v>563</v>
      </c>
      <c r="G643" s="1404">
        <v>572</v>
      </c>
      <c r="H643" s="422">
        <f>SUM(B643:G643)</f>
        <v>2836</v>
      </c>
      <c r="I643" s="263" t="s">
        <v>56</v>
      </c>
      <c r="J643" s="742">
        <f>H630-H643</f>
        <v>32</v>
      </c>
      <c r="K643" s="285">
        <f>J643/H630</f>
        <v>1.1157601115760111E-2</v>
      </c>
    </row>
    <row r="644" spans="1:11" x14ac:dyDescent="0.2">
      <c r="A644" s="231" t="s">
        <v>28</v>
      </c>
      <c r="B644" s="385"/>
      <c r="C644" s="504"/>
      <c r="D644" s="504"/>
      <c r="E644" s="504"/>
      <c r="F644" s="504"/>
      <c r="G644" s="505"/>
      <c r="H644" s="328"/>
      <c r="I644" s="1448" t="s">
        <v>57</v>
      </c>
      <c r="J644" s="1448">
        <v>155.62</v>
      </c>
      <c r="K644" s="1448"/>
    </row>
    <row r="645" spans="1:11" ht="13.5" thickBot="1" x14ac:dyDescent="0.25">
      <c r="A645" s="839" t="s">
        <v>26</v>
      </c>
      <c r="B645" s="352">
        <f>B644-B631</f>
        <v>0</v>
      </c>
      <c r="C645" s="353">
        <f t="shared" ref="C645:G645" si="140">C644-C631</f>
        <v>0</v>
      </c>
      <c r="D645" s="353">
        <f t="shared" si="140"/>
        <v>0</v>
      </c>
      <c r="E645" s="353">
        <f t="shared" si="140"/>
        <v>0</v>
      </c>
      <c r="F645" s="353">
        <f t="shared" si="140"/>
        <v>0</v>
      </c>
      <c r="G645" s="354">
        <f t="shared" si="140"/>
        <v>0</v>
      </c>
      <c r="H645" s="402"/>
      <c r="I645" s="1448" t="s">
        <v>26</v>
      </c>
      <c r="J645" s="1448">
        <f>J644-J631</f>
        <v>-0.46000000000000796</v>
      </c>
      <c r="K645" s="1448"/>
    </row>
  </sheetData>
  <mergeCells count="163">
    <mergeCell ref="B348:B351"/>
    <mergeCell ref="G348:G351"/>
    <mergeCell ref="B635:G635"/>
    <mergeCell ref="H635:H636"/>
    <mergeCell ref="K637:K638"/>
    <mergeCell ref="H374:H375"/>
    <mergeCell ref="G352:G355"/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H352:H355"/>
    <mergeCell ref="K474:K475"/>
    <mergeCell ref="K460:K461"/>
    <mergeCell ref="B444:G444"/>
    <mergeCell ref="H444:H445"/>
    <mergeCell ref="K446:K447"/>
    <mergeCell ref="B458:G458"/>
    <mergeCell ref="H458:H459"/>
    <mergeCell ref="G332:G335"/>
    <mergeCell ref="H332:H335"/>
    <mergeCell ref="I332:I335"/>
    <mergeCell ref="J332:J335"/>
    <mergeCell ref="H344:H347"/>
    <mergeCell ref="I344:I347"/>
    <mergeCell ref="B336:B339"/>
    <mergeCell ref="G336:G339"/>
    <mergeCell ref="H336:H339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48:I148"/>
    <mergeCell ref="M151:M152"/>
    <mergeCell ref="B162:I162"/>
    <mergeCell ref="M165:M166"/>
    <mergeCell ref="B274:I274"/>
    <mergeCell ref="Q176:R176"/>
    <mergeCell ref="B190:I190"/>
    <mergeCell ref="M193:M194"/>
    <mergeCell ref="B176:I176"/>
    <mergeCell ref="M179:M180"/>
    <mergeCell ref="B204:I204"/>
    <mergeCell ref="J302:J304"/>
    <mergeCell ref="M305:M306"/>
    <mergeCell ref="J218:J220"/>
    <mergeCell ref="M221:M222"/>
    <mergeCell ref="M235:M236"/>
    <mergeCell ref="S120:V120"/>
    <mergeCell ref="S121:V121"/>
    <mergeCell ref="Q122:T122"/>
    <mergeCell ref="Q123:T123"/>
    <mergeCell ref="O125:O126"/>
    <mergeCell ref="M207:M208"/>
    <mergeCell ref="O176:P176"/>
    <mergeCell ref="J288:J290"/>
    <mergeCell ref="J204:J206"/>
    <mergeCell ref="B232:I232"/>
    <mergeCell ref="J232:J234"/>
    <mergeCell ref="B218:I218"/>
    <mergeCell ref="B288:I288"/>
    <mergeCell ref="M291:M292"/>
    <mergeCell ref="M277:M278"/>
    <mergeCell ref="B260:I260"/>
    <mergeCell ref="J260:J262"/>
    <mergeCell ref="M263:M264"/>
    <mergeCell ref="J274:J276"/>
    <mergeCell ref="B246:I246"/>
    <mergeCell ref="J246:J248"/>
    <mergeCell ref="M249:M250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L352:L355"/>
    <mergeCell ref="H388:H389"/>
    <mergeCell ref="B374:G374"/>
    <mergeCell ref="K363:K364"/>
    <mergeCell ref="K352:K355"/>
    <mergeCell ref="B352:B355"/>
    <mergeCell ref="K390:K391"/>
    <mergeCell ref="K376:K377"/>
    <mergeCell ref="I352:I355"/>
    <mergeCell ref="J352:J355"/>
    <mergeCell ref="B360:G360"/>
    <mergeCell ref="H360:H362"/>
    <mergeCell ref="B316:I316"/>
    <mergeCell ref="J316:J318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B416:G416"/>
    <mergeCell ref="H416:H417"/>
    <mergeCell ref="K418:K419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430:G430"/>
    <mergeCell ref="H430:H431"/>
    <mergeCell ref="K432:K433"/>
    <mergeCell ref="B472:G472"/>
    <mergeCell ref="H472:H473"/>
    <mergeCell ref="B622:G622"/>
    <mergeCell ref="H622:H623"/>
    <mergeCell ref="K624:K625"/>
    <mergeCell ref="B556:G556"/>
    <mergeCell ref="H556:H557"/>
    <mergeCell ref="K558:K559"/>
    <mergeCell ref="B542:G542"/>
    <mergeCell ref="H542:H543"/>
    <mergeCell ref="K544:K545"/>
    <mergeCell ref="B570:G570"/>
    <mergeCell ref="H570:H571"/>
    <mergeCell ref="K572:K573"/>
  </mergeCells>
  <conditionalFormatting sqref="B152:I15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8:G6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633"/>
  <sheetViews>
    <sheetView showGridLines="0" tabSelected="1" topLeftCell="A593" zoomScale="85" zoomScaleNormal="85" workbookViewId="0">
      <selection activeCell="H628" sqref="H628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461" t="s">
        <v>53</v>
      </c>
      <c r="C8" s="1462"/>
      <c r="D8" s="1462"/>
      <c r="E8" s="1462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461" t="s">
        <v>53</v>
      </c>
      <c r="C21" s="1462"/>
      <c r="D21" s="1462"/>
      <c r="E21" s="1462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61" t="s">
        <v>53</v>
      </c>
      <c r="C34" s="1462"/>
      <c r="D34" s="1462"/>
      <c r="E34" s="1462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490" t="s">
        <v>53</v>
      </c>
      <c r="C47" s="1488"/>
      <c r="D47" s="1488"/>
      <c r="E47" s="1488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90" t="s">
        <v>53</v>
      </c>
      <c r="C60" s="1488"/>
      <c r="D60" s="1488"/>
      <c r="E60" s="1488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578" t="s">
        <v>94</v>
      </c>
      <c r="K69" s="1578"/>
      <c r="L69" s="1578"/>
      <c r="M69" s="1578"/>
      <c r="N69" s="1578"/>
      <c r="O69" s="1578"/>
      <c r="P69" s="1578"/>
      <c r="Q69" s="1579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578"/>
      <c r="K70" s="1578"/>
      <c r="L70" s="1578"/>
      <c r="M70" s="1578"/>
      <c r="N70" s="1578"/>
      <c r="O70" s="1578"/>
      <c r="P70" s="1578"/>
      <c r="Q70" s="1579"/>
    </row>
    <row r="71" spans="1:18" x14ac:dyDescent="0.2">
      <c r="J71" s="1578"/>
      <c r="K71" s="1578"/>
      <c r="L71" s="1578"/>
      <c r="M71" s="1578"/>
      <c r="N71" s="1578"/>
      <c r="O71" s="1578"/>
      <c r="P71" s="1578"/>
      <c r="Q71" s="1579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90" t="s">
        <v>53</v>
      </c>
      <c r="C73" s="1488"/>
      <c r="D73" s="1488"/>
      <c r="E73" s="1488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607"/>
      <c r="K82" s="1607"/>
      <c r="L82" s="1607"/>
      <c r="M82" s="1607"/>
      <c r="N82" s="1607"/>
      <c r="O82" s="1607"/>
      <c r="P82" s="1607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607"/>
      <c r="K83" s="1607"/>
      <c r="L83" s="1607"/>
      <c r="M83" s="1607"/>
      <c r="N83" s="1607"/>
      <c r="O83" s="1607"/>
      <c r="P83" s="1607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607"/>
      <c r="K84" s="1607"/>
      <c r="L84" s="1607"/>
      <c r="M84" s="1607"/>
      <c r="N84" s="1607"/>
      <c r="O84" s="1607"/>
      <c r="P84" s="1607"/>
    </row>
    <row r="85" spans="1:16" ht="13.5" thickBot="1" x14ac:dyDescent="0.25"/>
    <row r="86" spans="1:16" ht="13.5" thickBot="1" x14ac:dyDescent="0.25">
      <c r="A86" s="270" t="s">
        <v>102</v>
      </c>
      <c r="B86" s="1490" t="s">
        <v>53</v>
      </c>
      <c r="C86" s="1488"/>
      <c r="D86" s="1488"/>
      <c r="E86" s="1488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490" t="s">
        <v>53</v>
      </c>
      <c r="C99" s="1488"/>
      <c r="D99" s="1488"/>
      <c r="E99" s="1488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490" t="s">
        <v>53</v>
      </c>
      <c r="C112" s="1488"/>
      <c r="D112" s="1488"/>
      <c r="E112" s="1488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492" t="s">
        <v>105</v>
      </c>
      <c r="L113" s="1493"/>
      <c r="M113" s="1493"/>
      <c r="N113" s="1494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495" t="s">
        <v>67</v>
      </c>
      <c r="L114" s="1496"/>
      <c r="M114" s="1496"/>
      <c r="N114" s="1497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490" t="s">
        <v>53</v>
      </c>
      <c r="C125" s="1488"/>
      <c r="D125" s="1488"/>
      <c r="E125" s="1488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599" t="s">
        <v>138</v>
      </c>
      <c r="L133" s="1599"/>
      <c r="M133" s="1599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490" t="s">
        <v>53</v>
      </c>
      <c r="C138" s="1488"/>
      <c r="D138" s="1488"/>
      <c r="E138" s="1488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606"/>
      <c r="L146" s="1606"/>
      <c r="M146" s="1606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461" t="s">
        <v>53</v>
      </c>
      <c r="C151" s="1462"/>
      <c r="D151" s="1463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461" t="s">
        <v>53</v>
      </c>
      <c r="C164" s="1462"/>
      <c r="D164" s="1463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461" t="s">
        <v>53</v>
      </c>
      <c r="C177" s="1462"/>
      <c r="D177" s="1463"/>
      <c r="E177" s="428" t="s">
        <v>0</v>
      </c>
      <c r="F177" s="228" t="s">
        <v>190</v>
      </c>
      <c r="G177" s="815"/>
      <c r="H177" s="815"/>
      <c r="I177" s="815"/>
      <c r="J177" s="815"/>
      <c r="K177" s="1492" t="s">
        <v>189</v>
      </c>
      <c r="L177" s="1493"/>
      <c r="M177" s="1493"/>
      <c r="N177" s="1494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495" t="s">
        <v>67</v>
      </c>
      <c r="L178" s="1496"/>
      <c r="M178" s="1496"/>
      <c r="N178" s="1497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461" t="s">
        <v>53</v>
      </c>
      <c r="C190" s="1462"/>
      <c r="D190" s="1463"/>
      <c r="E190" s="1508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592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461" t="s">
        <v>53</v>
      </c>
      <c r="C203" s="1462"/>
      <c r="D203" s="1463"/>
      <c r="E203" s="1508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592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461" t="s">
        <v>53</v>
      </c>
      <c r="C216" s="1462"/>
      <c r="D216" s="1463"/>
      <c r="E216" s="1508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592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461" t="s">
        <v>53</v>
      </c>
      <c r="C229" s="1462"/>
      <c r="D229" s="1463"/>
      <c r="E229" s="1508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592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461" t="s">
        <v>53</v>
      </c>
      <c r="C242" s="1462"/>
      <c r="D242" s="1463"/>
      <c r="E242" s="1508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592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461" t="s">
        <v>53</v>
      </c>
      <c r="C255" s="1462"/>
      <c r="D255" s="1462"/>
      <c r="E255" s="1464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605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461" t="s">
        <v>53</v>
      </c>
      <c r="C268" s="1462"/>
      <c r="D268" s="1462"/>
      <c r="E268" s="1464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605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461" t="s">
        <v>53</v>
      </c>
      <c r="C281" s="1462"/>
      <c r="D281" s="1462"/>
      <c r="E281" s="1464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605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461" t="s">
        <v>53</v>
      </c>
      <c r="C294" s="1462"/>
      <c r="D294" s="1462"/>
      <c r="E294" s="1464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605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461" t="s">
        <v>53</v>
      </c>
      <c r="C308" s="1462"/>
      <c r="D308" s="1462"/>
      <c r="E308" s="1462"/>
      <c r="F308" s="1462"/>
      <c r="G308" s="1462"/>
      <c r="H308" s="1508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592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461" t="s">
        <v>53</v>
      </c>
      <c r="C322" s="1462"/>
      <c r="D322" s="1462"/>
      <c r="E322" s="1462"/>
      <c r="F322" s="1462"/>
      <c r="G322" s="1462"/>
      <c r="H322" s="1508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592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461" t="s">
        <v>53</v>
      </c>
      <c r="C336" s="1462"/>
      <c r="D336" s="1462"/>
      <c r="E336" s="1462"/>
      <c r="F336" s="1462"/>
      <c r="G336" s="1462"/>
      <c r="H336" s="1508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592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461" t="s">
        <v>53</v>
      </c>
      <c r="C350" s="1462"/>
      <c r="D350" s="1462"/>
      <c r="E350" s="1462"/>
      <c r="F350" s="1462"/>
      <c r="G350" s="1462"/>
      <c r="H350" s="1508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592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461" t="s">
        <v>53</v>
      </c>
      <c r="C364" s="1462"/>
      <c r="D364" s="1462"/>
      <c r="E364" s="1462"/>
      <c r="F364" s="1462"/>
      <c r="G364" s="1462"/>
      <c r="H364" s="1508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592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461" t="s">
        <v>53</v>
      </c>
      <c r="C378" s="1462"/>
      <c r="D378" s="1462"/>
      <c r="E378" s="1462"/>
      <c r="F378" s="1462"/>
      <c r="G378" s="1462"/>
      <c r="H378" s="1508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592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461" t="s">
        <v>53</v>
      </c>
      <c r="C392" s="1462"/>
      <c r="D392" s="1462"/>
      <c r="E392" s="1462"/>
      <c r="F392" s="1462"/>
      <c r="G392" s="1462"/>
      <c r="H392" s="1508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592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461" t="s">
        <v>53</v>
      </c>
      <c r="C406" s="1462"/>
      <c r="D406" s="1462"/>
      <c r="E406" s="1462"/>
      <c r="F406" s="1462"/>
      <c r="G406" s="1462"/>
      <c r="H406" s="1508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592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461" t="s">
        <v>53</v>
      </c>
      <c r="C420" s="1462"/>
      <c r="D420" s="1462"/>
      <c r="E420" s="1462"/>
      <c r="F420" s="1462"/>
      <c r="G420" s="1462"/>
      <c r="H420" s="1508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592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461" t="s">
        <v>53</v>
      </c>
      <c r="C434" s="1462"/>
      <c r="D434" s="1462"/>
      <c r="E434" s="1462"/>
      <c r="F434" s="1462"/>
      <c r="G434" s="1462"/>
      <c r="H434" s="1508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592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461" t="s">
        <v>53</v>
      </c>
      <c r="C448" s="1462"/>
      <c r="D448" s="1462"/>
      <c r="E448" s="1462"/>
      <c r="F448" s="1462"/>
      <c r="G448" s="1462"/>
      <c r="H448" s="1508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592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461" t="s">
        <v>53</v>
      </c>
      <c r="C462" s="1462"/>
      <c r="D462" s="1462"/>
      <c r="E462" s="1462"/>
      <c r="F462" s="1462"/>
      <c r="G462" s="1462"/>
      <c r="H462" s="1508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592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461" t="s">
        <v>53</v>
      </c>
      <c r="C476" s="1462"/>
      <c r="D476" s="1462"/>
      <c r="E476" s="1462"/>
      <c r="F476" s="1462"/>
      <c r="G476" s="1462"/>
      <c r="H476" s="1508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592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461" t="s">
        <v>53</v>
      </c>
      <c r="C490" s="1462"/>
      <c r="D490" s="1462"/>
      <c r="E490" s="1462"/>
      <c r="F490" s="1462"/>
      <c r="G490" s="1462"/>
      <c r="H490" s="1508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592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461" t="s">
        <v>53</v>
      </c>
      <c r="C504" s="1462"/>
      <c r="D504" s="1462"/>
      <c r="E504" s="1462"/>
      <c r="F504" s="1462"/>
      <c r="G504" s="1462"/>
      <c r="H504" s="1508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592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461" t="s">
        <v>53</v>
      </c>
      <c r="C518" s="1462"/>
      <c r="D518" s="1462"/>
      <c r="E518" s="1462"/>
      <c r="F518" s="1462"/>
      <c r="G518" s="1462"/>
      <c r="H518" s="1508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592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461" t="s">
        <v>53</v>
      </c>
      <c r="C531" s="1462"/>
      <c r="D531" s="1462"/>
      <c r="E531" s="1462"/>
      <c r="F531" s="1462"/>
      <c r="G531" s="1462"/>
      <c r="H531" s="1508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465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592"/>
      <c r="I533" s="1341"/>
      <c r="J533" s="1341"/>
      <c r="K533" s="1341"/>
      <c r="M533" s="1496" t="s">
        <v>303</v>
      </c>
      <c r="N533" s="1496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461" t="s">
        <v>53</v>
      </c>
      <c r="C545" s="1462"/>
      <c r="D545" s="1462"/>
      <c r="E545" s="1462"/>
      <c r="F545" s="1462"/>
      <c r="G545" s="1462"/>
      <c r="H545" s="1603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604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461" t="s">
        <v>53</v>
      </c>
      <c r="C558" s="1462"/>
      <c r="D558" s="1462"/>
      <c r="E558" s="1462"/>
      <c r="F558" s="1462"/>
      <c r="G558" s="1462"/>
      <c r="H558" s="1603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604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  <row r="570" spans="1:11" ht="13.5" thickBot="1" x14ac:dyDescent="0.25"/>
    <row r="571" spans="1:11" ht="13.5" thickBot="1" x14ac:dyDescent="0.25">
      <c r="A571" s="230" t="s">
        <v>307</v>
      </c>
      <c r="B571" s="1461" t="s">
        <v>53</v>
      </c>
      <c r="C571" s="1462"/>
      <c r="D571" s="1462"/>
      <c r="E571" s="1462"/>
      <c r="F571" s="1462"/>
      <c r="G571" s="1462"/>
      <c r="H571" s="1603" t="s">
        <v>0</v>
      </c>
      <c r="I571" s="228"/>
      <c r="J571" s="1387"/>
      <c r="K571" s="1387"/>
    </row>
    <row r="572" spans="1:11" x14ac:dyDescent="0.2">
      <c r="A572" s="231" t="s">
        <v>54</v>
      </c>
      <c r="B572" s="854">
        <v>1</v>
      </c>
      <c r="C572" s="855">
        <v>2</v>
      </c>
      <c r="D572" s="855">
        <v>3</v>
      </c>
      <c r="E572" s="855">
        <v>4</v>
      </c>
      <c r="F572" s="855">
        <v>5</v>
      </c>
      <c r="G572" s="856">
        <v>6</v>
      </c>
      <c r="H572" s="1604"/>
      <c r="I572" s="1387"/>
      <c r="J572" s="1387"/>
      <c r="K572" s="1387"/>
    </row>
    <row r="573" spans="1:11" x14ac:dyDescent="0.2">
      <c r="A573" s="234" t="s">
        <v>3</v>
      </c>
      <c r="B573" s="359">
        <v>4520</v>
      </c>
      <c r="C573" s="360">
        <v>4520</v>
      </c>
      <c r="D573" s="360">
        <v>4520</v>
      </c>
      <c r="E573" s="360">
        <v>4520</v>
      </c>
      <c r="F573" s="360">
        <v>4520</v>
      </c>
      <c r="G573" s="1374">
        <v>4520</v>
      </c>
      <c r="H573" s="1378">
        <v>4520</v>
      </c>
      <c r="I573" s="1316"/>
      <c r="J573" s="215"/>
      <c r="K573" s="1387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994">
        <v>4650</v>
      </c>
      <c r="H574" s="317">
        <f>+AVERAGE(B574:G574)</f>
        <v>4922.833333333333</v>
      </c>
      <c r="I574" s="365"/>
      <c r="J574" s="1387"/>
      <c r="K574" s="1387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1375">
        <v>100</v>
      </c>
      <c r="H575" s="1401">
        <f t="shared" ref="H575:H576" si="116">+AVERAGE(B575:G575)</f>
        <v>98.149999999999991</v>
      </c>
      <c r="I575" s="1389"/>
      <c r="J575" s="1387"/>
      <c r="K575" s="1387"/>
    </row>
    <row r="576" spans="1:11" ht="13.5" thickBot="1" x14ac:dyDescent="0.25">
      <c r="A576" s="231" t="s">
        <v>8</v>
      </c>
      <c r="B576" s="1206">
        <v>5.5E-2</v>
      </c>
      <c r="C576" s="1207">
        <v>7.1999999999999995E-2</v>
      </c>
      <c r="D576" s="1373">
        <v>4.5999999999999999E-2</v>
      </c>
      <c r="E576" s="1207">
        <v>4.1000000000000002E-2</v>
      </c>
      <c r="F576" s="1207">
        <v>5.6000000000000001E-2</v>
      </c>
      <c r="G576" s="1376">
        <v>5.1999999999999998E-2</v>
      </c>
      <c r="H576" s="1421">
        <f t="shared" si="116"/>
        <v>5.3666666666666668E-2</v>
      </c>
      <c r="I576" s="1389"/>
      <c r="J576" s="1387"/>
      <c r="K576" s="1387"/>
    </row>
    <row r="577" spans="1:11" x14ac:dyDescent="0.2">
      <c r="A577" s="238" t="s">
        <v>1</v>
      </c>
      <c r="B577" s="1371">
        <f t="shared" ref="B577:H577" si="117">B574/B573*100-100</f>
        <v>20.088495575221231</v>
      </c>
      <c r="C577" s="1372">
        <f t="shared" si="117"/>
        <v>18.362831858407077</v>
      </c>
      <c r="D577" s="1372">
        <f t="shared" si="117"/>
        <v>-7.2787610619469092</v>
      </c>
      <c r="E577" s="1372">
        <f t="shared" si="117"/>
        <v>10.398230088495581</v>
      </c>
      <c r="F577" s="1372">
        <f t="shared" si="117"/>
        <v>9.0265486725663777</v>
      </c>
      <c r="G577" s="1377">
        <f t="shared" si="117"/>
        <v>2.8761061946902799</v>
      </c>
      <c r="H577" s="1422">
        <f t="shared" si="117"/>
        <v>8.9122418879056085</v>
      </c>
      <c r="I577" s="1387"/>
      <c r="J577" s="1387"/>
      <c r="K577" s="1387"/>
    </row>
    <row r="578" spans="1:11" ht="13.5" thickBot="1" x14ac:dyDescent="0.25">
      <c r="A578" s="231" t="s">
        <v>27</v>
      </c>
      <c r="B578" s="254">
        <f t="shared" ref="B578:H578" si="118">B574-B561</f>
        <v>93</v>
      </c>
      <c r="C578" s="255">
        <f t="shared" si="118"/>
        <v>72</v>
      </c>
      <c r="D578" s="255">
        <f t="shared" si="118"/>
        <v>283</v>
      </c>
      <c r="E578" s="255">
        <f t="shared" si="118"/>
        <v>42</v>
      </c>
      <c r="F578" s="255">
        <f t="shared" si="118"/>
        <v>44</v>
      </c>
      <c r="G578" s="545">
        <f t="shared" si="118"/>
        <v>35</v>
      </c>
      <c r="H578" s="287">
        <f t="shared" si="118"/>
        <v>25.83333333333303</v>
      </c>
      <c r="I578" s="1387" t="s">
        <v>56</v>
      </c>
      <c r="J578" s="742">
        <f>H566-H579</f>
        <v>7</v>
      </c>
      <c r="K578" s="1019">
        <f>J578/H566</f>
        <v>3.0434782608695653E-2</v>
      </c>
    </row>
    <row r="579" spans="1:11" x14ac:dyDescent="0.2">
      <c r="A579" s="265" t="s">
        <v>52</v>
      </c>
      <c r="B579" s="1402">
        <f>[1]LM!$F$371</f>
        <v>43</v>
      </c>
      <c r="C579" s="1403">
        <f>[1]LM!$R$371</f>
        <v>42</v>
      </c>
      <c r="D579" s="1403">
        <f>[1]LM!$AD$371</f>
        <v>8</v>
      </c>
      <c r="E579" s="1403">
        <f>[1]LM!$AP$371</f>
        <v>43</v>
      </c>
      <c r="F579" s="1403">
        <f>[1]LM!$BB$371</f>
        <v>44</v>
      </c>
      <c r="G579" s="1404">
        <f>[1]LM!$BN$371</f>
        <v>43</v>
      </c>
      <c r="H579" s="422">
        <f>SUM(B579:G579)</f>
        <v>223</v>
      </c>
      <c r="I579" s="1387" t="s">
        <v>57</v>
      </c>
      <c r="J579" s="1387">
        <v>152.24</v>
      </c>
      <c r="K579" s="313"/>
    </row>
    <row r="580" spans="1:11" x14ac:dyDescent="0.2">
      <c r="A580" s="265" t="s">
        <v>28</v>
      </c>
      <c r="B580" s="1416"/>
      <c r="C580" s="1417"/>
      <c r="D580" s="1417"/>
      <c r="E580" s="1417"/>
      <c r="F580" s="1417"/>
      <c r="G580" s="1418"/>
      <c r="H580" s="328"/>
      <c r="I580" s="1387" t="s">
        <v>26</v>
      </c>
      <c r="J580" s="215">
        <f>J579-J566</f>
        <v>-0.56000000000000227</v>
      </c>
      <c r="K580" s="459"/>
    </row>
    <row r="581" spans="1:11" ht="13.5" thickBot="1" x14ac:dyDescent="0.25">
      <c r="A581" s="266" t="s">
        <v>26</v>
      </c>
      <c r="B581" s="352">
        <f t="shared" ref="B581:G581" si="119">B580-B567</f>
        <v>-150</v>
      </c>
      <c r="C581" s="353">
        <f t="shared" si="119"/>
        <v>-150</v>
      </c>
      <c r="D581" s="353">
        <f t="shared" si="119"/>
        <v>-155</v>
      </c>
      <c r="E581" s="353">
        <f t="shared" si="119"/>
        <v>-153.5</v>
      </c>
      <c r="F581" s="353">
        <f t="shared" si="119"/>
        <v>-153.5</v>
      </c>
      <c r="G581" s="354">
        <f t="shared" si="119"/>
        <v>-155</v>
      </c>
      <c r="H581" s="402"/>
      <c r="I581" s="1387"/>
      <c r="J581" s="1387"/>
      <c r="K581" s="1387"/>
    </row>
    <row r="583" spans="1:11" ht="13.5" thickBot="1" x14ac:dyDescent="0.25"/>
    <row r="584" spans="1:11" ht="13.5" thickBot="1" x14ac:dyDescent="0.25">
      <c r="A584" s="230" t="s">
        <v>308</v>
      </c>
      <c r="B584" s="1461" t="s">
        <v>53</v>
      </c>
      <c r="C584" s="1462"/>
      <c r="D584" s="1462"/>
      <c r="E584" s="1462"/>
      <c r="F584" s="1462"/>
      <c r="G584" s="1462"/>
      <c r="H584" s="1603" t="s">
        <v>0</v>
      </c>
      <c r="I584" s="228">
        <v>67</v>
      </c>
      <c r="J584" s="1414"/>
      <c r="K584" s="1414"/>
    </row>
    <row r="585" spans="1:11" x14ac:dyDescent="0.2">
      <c r="A585" s="231" t="s">
        <v>54</v>
      </c>
      <c r="B585" s="854">
        <v>1</v>
      </c>
      <c r="C585" s="855">
        <v>2</v>
      </c>
      <c r="D585" s="855">
        <v>3</v>
      </c>
      <c r="E585" s="855">
        <v>4</v>
      </c>
      <c r="F585" s="855">
        <v>5</v>
      </c>
      <c r="G585" s="856">
        <v>6</v>
      </c>
      <c r="H585" s="1604"/>
      <c r="I585" s="1414"/>
      <c r="J585" s="1414"/>
      <c r="K585" s="1414"/>
    </row>
    <row r="586" spans="1:11" x14ac:dyDescent="0.2">
      <c r="A586" s="234" t="s">
        <v>3</v>
      </c>
      <c r="B586" s="359">
        <v>4540</v>
      </c>
      <c r="C586" s="360">
        <v>4540</v>
      </c>
      <c r="D586" s="360">
        <v>4540</v>
      </c>
      <c r="E586" s="360">
        <v>4540</v>
      </c>
      <c r="F586" s="360">
        <v>4540</v>
      </c>
      <c r="G586" s="1374">
        <v>4540</v>
      </c>
      <c r="H586" s="1378">
        <v>4540</v>
      </c>
      <c r="I586" s="1316"/>
      <c r="J586" s="215"/>
      <c r="K586" s="1414"/>
    </row>
    <row r="587" spans="1:11" x14ac:dyDescent="0.2">
      <c r="A587" s="238" t="s">
        <v>6</v>
      </c>
      <c r="B587" s="299">
        <v>5393</v>
      </c>
      <c r="C587" s="300">
        <v>5274</v>
      </c>
      <c r="D587" s="300">
        <v>4194</v>
      </c>
      <c r="E587" s="300">
        <v>4854</v>
      </c>
      <c r="F587" s="300">
        <v>4923</v>
      </c>
      <c r="G587" s="994">
        <v>4588</v>
      </c>
      <c r="H587" s="317">
        <v>4922</v>
      </c>
      <c r="I587" s="365"/>
      <c r="J587" s="1414"/>
      <c r="K587" s="1414"/>
    </row>
    <row r="588" spans="1:11" x14ac:dyDescent="0.2">
      <c r="A588" s="231" t="s">
        <v>7</v>
      </c>
      <c r="B588" s="301">
        <v>91.7</v>
      </c>
      <c r="C588" s="302">
        <v>91.7</v>
      </c>
      <c r="D588" s="303">
        <v>100</v>
      </c>
      <c r="E588" s="302">
        <v>91.7</v>
      </c>
      <c r="F588" s="302">
        <v>91.7</v>
      </c>
      <c r="G588" s="1375">
        <v>100</v>
      </c>
      <c r="H588" s="1401">
        <v>67.2</v>
      </c>
      <c r="I588" s="1419"/>
      <c r="J588" s="1414"/>
      <c r="K588" s="1414"/>
    </row>
    <row r="589" spans="1:11" ht="13.5" thickBot="1" x14ac:dyDescent="0.25">
      <c r="A589" s="231" t="s">
        <v>8</v>
      </c>
      <c r="B589" s="1206">
        <v>5.5E-2</v>
      </c>
      <c r="C589" s="1207">
        <v>6.8000000000000005E-2</v>
      </c>
      <c r="D589" s="1373">
        <v>2.3E-2</v>
      </c>
      <c r="E589" s="1207">
        <v>5.8999999999999997E-2</v>
      </c>
      <c r="F589" s="1207">
        <v>5.0999999999999997E-2</v>
      </c>
      <c r="G589" s="1376">
        <v>3.5000000000000003E-2</v>
      </c>
      <c r="H589" s="1437">
        <v>9.1999999999999998E-2</v>
      </c>
      <c r="I589" s="1419"/>
      <c r="J589" s="1414"/>
      <c r="K589" s="1414"/>
    </row>
    <row r="590" spans="1:11" x14ac:dyDescent="0.2">
      <c r="A590" s="238" t="s">
        <v>1</v>
      </c>
      <c r="B590" s="536">
        <f t="shared" ref="B590:H590" si="120">B587/B586*100-100</f>
        <v>18.788546255506617</v>
      </c>
      <c r="C590" s="537">
        <f t="shared" si="120"/>
        <v>16.167400881057262</v>
      </c>
      <c r="D590" s="537">
        <f t="shared" si="120"/>
        <v>-7.6211453744493269</v>
      </c>
      <c r="E590" s="537">
        <f t="shared" si="120"/>
        <v>6.9162995594713692</v>
      </c>
      <c r="F590" s="537">
        <f t="shared" si="120"/>
        <v>8.4361233480176168</v>
      </c>
      <c r="G590" s="538">
        <f t="shared" si="120"/>
        <v>1.0572687224669579</v>
      </c>
      <c r="H590" s="1422">
        <f t="shared" si="120"/>
        <v>8.414096916299556</v>
      </c>
      <c r="I590" s="1414"/>
      <c r="J590" s="1414"/>
      <c r="K590" s="1414"/>
    </row>
    <row r="591" spans="1:11" ht="13.5" thickBot="1" x14ac:dyDescent="0.25">
      <c r="A591" s="231" t="s">
        <v>27</v>
      </c>
      <c r="B591" s="254">
        <f t="shared" ref="B591:H591" si="121">B587-B574</f>
        <v>-35</v>
      </c>
      <c r="C591" s="255">
        <f t="shared" si="121"/>
        <v>-76</v>
      </c>
      <c r="D591" s="255">
        <f t="shared" si="121"/>
        <v>3</v>
      </c>
      <c r="E591" s="255">
        <f t="shared" si="121"/>
        <v>-136</v>
      </c>
      <c r="F591" s="255">
        <f t="shared" si="121"/>
        <v>-5</v>
      </c>
      <c r="G591" s="256">
        <f t="shared" si="121"/>
        <v>-62</v>
      </c>
      <c r="H591" s="287">
        <f t="shared" si="121"/>
        <v>-0.83333333333303017</v>
      </c>
      <c r="I591" s="1414" t="s">
        <v>56</v>
      </c>
      <c r="J591" s="742">
        <f>H579-H592</f>
        <v>-4</v>
      </c>
      <c r="K591" s="1019">
        <f>J591/H579</f>
        <v>-1.7937219730941704E-2</v>
      </c>
    </row>
    <row r="592" spans="1:11" x14ac:dyDescent="0.2">
      <c r="A592" s="265" t="s">
        <v>52</v>
      </c>
      <c r="B592" s="1402">
        <v>43</v>
      </c>
      <c r="C592" s="1403">
        <v>42</v>
      </c>
      <c r="D592" s="1403">
        <v>9</v>
      </c>
      <c r="E592" s="1403">
        <v>44</v>
      </c>
      <c r="F592" s="1403">
        <v>44</v>
      </c>
      <c r="G592" s="1404">
        <v>45</v>
      </c>
      <c r="H592" s="422">
        <f>SUM(B592:G592)</f>
        <v>227</v>
      </c>
      <c r="I592" s="1414" t="s">
        <v>57</v>
      </c>
      <c r="J592" s="1414">
        <v>153.56</v>
      </c>
      <c r="K592" s="313"/>
    </row>
    <row r="593" spans="1:11" x14ac:dyDescent="0.2">
      <c r="A593" s="265" t="s">
        <v>28</v>
      </c>
      <c r="B593" s="1416">
        <v>150</v>
      </c>
      <c r="C593" s="1417">
        <v>150</v>
      </c>
      <c r="D593" s="1417">
        <v>154.5</v>
      </c>
      <c r="E593" s="1417">
        <v>153</v>
      </c>
      <c r="F593" s="1417">
        <v>153</v>
      </c>
      <c r="G593" s="1418">
        <v>154.5</v>
      </c>
      <c r="H593" s="328"/>
      <c r="I593" s="1414" t="s">
        <v>26</v>
      </c>
      <c r="J593" s="215">
        <f>J592-J579</f>
        <v>1.3199999999999932</v>
      </c>
      <c r="K593" s="459"/>
    </row>
    <row r="594" spans="1:11" ht="13.5" thickBot="1" x14ac:dyDescent="0.25">
      <c r="A594" s="266" t="s">
        <v>26</v>
      </c>
      <c r="B594" s="352">
        <f t="shared" ref="B594:G594" si="122">B593-B580</f>
        <v>150</v>
      </c>
      <c r="C594" s="353">
        <f t="shared" si="122"/>
        <v>150</v>
      </c>
      <c r="D594" s="353">
        <f t="shared" si="122"/>
        <v>154.5</v>
      </c>
      <c r="E594" s="353">
        <f t="shared" si="122"/>
        <v>153</v>
      </c>
      <c r="F594" s="353">
        <f t="shared" si="122"/>
        <v>153</v>
      </c>
      <c r="G594" s="354">
        <f t="shared" si="122"/>
        <v>154.5</v>
      </c>
      <c r="H594" s="402"/>
      <c r="I594" s="1414"/>
      <c r="J594" s="1414"/>
      <c r="K594" s="1414"/>
    </row>
    <row r="596" spans="1:11" ht="13.5" thickBot="1" x14ac:dyDescent="0.25"/>
    <row r="597" spans="1:11" ht="13.5" thickBot="1" x14ac:dyDescent="0.25">
      <c r="A597" s="230" t="s">
        <v>309</v>
      </c>
      <c r="B597" s="1461" t="s">
        <v>53</v>
      </c>
      <c r="C597" s="1462"/>
      <c r="D597" s="1462"/>
      <c r="E597" s="1462"/>
      <c r="F597" s="1462"/>
      <c r="G597" s="1462"/>
      <c r="H597" s="1603" t="s">
        <v>0</v>
      </c>
      <c r="I597" s="228">
        <v>73</v>
      </c>
      <c r="J597" s="1430"/>
      <c r="K597" s="1430"/>
    </row>
    <row r="598" spans="1:11" x14ac:dyDescent="0.2">
      <c r="A598" s="231" t="s">
        <v>54</v>
      </c>
      <c r="B598" s="854">
        <v>1</v>
      </c>
      <c r="C598" s="855">
        <v>2</v>
      </c>
      <c r="D598" s="855">
        <v>3</v>
      </c>
      <c r="E598" s="855">
        <v>4</v>
      </c>
      <c r="F598" s="855">
        <v>5</v>
      </c>
      <c r="G598" s="856">
        <v>6</v>
      </c>
      <c r="H598" s="1604"/>
      <c r="I598" s="1430"/>
      <c r="J598" s="1430"/>
      <c r="K598" s="1430"/>
    </row>
    <row r="599" spans="1:11" x14ac:dyDescent="0.2">
      <c r="A599" s="234" t="s">
        <v>3</v>
      </c>
      <c r="B599" s="359">
        <v>4560</v>
      </c>
      <c r="C599" s="360">
        <v>4560</v>
      </c>
      <c r="D599" s="360">
        <v>4560</v>
      </c>
      <c r="E599" s="360">
        <v>4560</v>
      </c>
      <c r="F599" s="360">
        <v>4560</v>
      </c>
      <c r="G599" s="1374">
        <v>4560</v>
      </c>
      <c r="H599" s="1378">
        <v>4560</v>
      </c>
      <c r="I599" s="1316"/>
      <c r="J599" s="215"/>
      <c r="K599" s="1430"/>
    </row>
    <row r="600" spans="1:11" x14ac:dyDescent="0.2">
      <c r="A600" s="238" t="s">
        <v>6</v>
      </c>
      <c r="B600" s="299">
        <v>5337</v>
      </c>
      <c r="C600" s="300">
        <v>5256</v>
      </c>
      <c r="D600" s="300">
        <v>4316</v>
      </c>
      <c r="E600" s="300">
        <v>5009</v>
      </c>
      <c r="F600" s="300">
        <v>4904</v>
      </c>
      <c r="G600" s="994">
        <v>4763</v>
      </c>
      <c r="H600" s="317">
        <v>4973</v>
      </c>
      <c r="I600" s="365"/>
      <c r="J600" s="1430"/>
      <c r="K600" s="1430"/>
    </row>
    <row r="601" spans="1:11" x14ac:dyDescent="0.2">
      <c r="A601" s="231" t="s">
        <v>7</v>
      </c>
      <c r="B601" s="301">
        <v>100</v>
      </c>
      <c r="C601" s="302">
        <v>76.900000000000006</v>
      </c>
      <c r="D601" s="303">
        <v>100</v>
      </c>
      <c r="E601" s="302">
        <v>92.3</v>
      </c>
      <c r="F601" s="302">
        <v>100</v>
      </c>
      <c r="G601" s="1375">
        <v>92.3</v>
      </c>
      <c r="H601" s="1401">
        <v>75.3</v>
      </c>
      <c r="I601" s="1436"/>
      <c r="J601" s="1430"/>
      <c r="K601" s="1430"/>
    </row>
    <row r="602" spans="1:11" ht="13.5" thickBot="1" x14ac:dyDescent="0.25">
      <c r="A602" s="231" t="s">
        <v>8</v>
      </c>
      <c r="B602" s="1206">
        <v>4.2000000000000003E-2</v>
      </c>
      <c r="C602" s="1207">
        <v>8.1000000000000003E-2</v>
      </c>
      <c r="D602" s="1373">
        <v>3.9E-2</v>
      </c>
      <c r="E602" s="1207">
        <v>5.8999999999999997E-2</v>
      </c>
      <c r="F602" s="1207">
        <v>0.05</v>
      </c>
      <c r="G602" s="1376">
        <v>5.1999999999999998E-2</v>
      </c>
      <c r="H602" s="1437">
        <v>8.3000000000000004E-2</v>
      </c>
      <c r="I602" s="1436"/>
      <c r="J602" s="1430"/>
      <c r="K602" s="1430"/>
    </row>
    <row r="603" spans="1:11" x14ac:dyDescent="0.2">
      <c r="A603" s="238" t="s">
        <v>1</v>
      </c>
      <c r="B603" s="536">
        <f t="shared" ref="B603:H603" si="123">B600/B599*100-100</f>
        <v>17.03947368421052</v>
      </c>
      <c r="C603" s="537">
        <f t="shared" si="123"/>
        <v>15.26315789473685</v>
      </c>
      <c r="D603" s="537">
        <f t="shared" si="123"/>
        <v>-5.3508771929824661</v>
      </c>
      <c r="E603" s="537">
        <f t="shared" si="123"/>
        <v>9.8464912280701782</v>
      </c>
      <c r="F603" s="537">
        <f t="shared" si="123"/>
        <v>7.5438596491228083</v>
      </c>
      <c r="G603" s="538">
        <f t="shared" si="123"/>
        <v>4.451754385964918</v>
      </c>
      <c r="H603" s="1422">
        <f t="shared" si="123"/>
        <v>9.0570175438596578</v>
      </c>
      <c r="I603" s="1430"/>
      <c r="J603" s="1430"/>
      <c r="K603" s="1430"/>
    </row>
    <row r="604" spans="1:11" ht="13.5" thickBot="1" x14ac:dyDescent="0.25">
      <c r="A604" s="231" t="s">
        <v>27</v>
      </c>
      <c r="B604" s="254">
        <f t="shared" ref="B604:H604" si="124">B600-B587</f>
        <v>-56</v>
      </c>
      <c r="C604" s="255">
        <f t="shared" si="124"/>
        <v>-18</v>
      </c>
      <c r="D604" s="255">
        <f t="shared" si="124"/>
        <v>122</v>
      </c>
      <c r="E604" s="255">
        <f t="shared" si="124"/>
        <v>155</v>
      </c>
      <c r="F604" s="255">
        <f t="shared" si="124"/>
        <v>-19</v>
      </c>
      <c r="G604" s="256">
        <f t="shared" si="124"/>
        <v>175</v>
      </c>
      <c r="H604" s="287">
        <f t="shared" si="124"/>
        <v>51</v>
      </c>
      <c r="I604" s="1430" t="s">
        <v>56</v>
      </c>
      <c r="J604" s="742">
        <f>H592-H605</f>
        <v>2</v>
      </c>
      <c r="K604" s="1019">
        <f>J604/H592</f>
        <v>8.8105726872246704E-3</v>
      </c>
    </row>
    <row r="605" spans="1:11" x14ac:dyDescent="0.2">
      <c r="A605" s="265" t="s">
        <v>52</v>
      </c>
      <c r="B605" s="1402">
        <v>43</v>
      </c>
      <c r="C605" s="1403">
        <v>42</v>
      </c>
      <c r="D605" s="1403">
        <v>9</v>
      </c>
      <c r="E605" s="1403">
        <v>43</v>
      </c>
      <c r="F605" s="1403">
        <v>44</v>
      </c>
      <c r="G605" s="1404">
        <v>44</v>
      </c>
      <c r="H605" s="422">
        <f>SUM(B605:G605)</f>
        <v>225</v>
      </c>
      <c r="I605" s="1430" t="s">
        <v>57</v>
      </c>
      <c r="J605" s="1430">
        <v>152.88999999999999</v>
      </c>
      <c r="K605" s="313"/>
    </row>
    <row r="606" spans="1:11" x14ac:dyDescent="0.2">
      <c r="A606" s="265" t="s">
        <v>28</v>
      </c>
      <c r="B606" s="1433">
        <v>150.5</v>
      </c>
      <c r="C606" s="1438">
        <v>150.5</v>
      </c>
      <c r="D606" s="1434">
        <v>155</v>
      </c>
      <c r="E606" s="1434">
        <v>153.5</v>
      </c>
      <c r="F606" s="1434">
        <v>153.5</v>
      </c>
      <c r="G606" s="1435">
        <v>155</v>
      </c>
      <c r="H606" s="328"/>
      <c r="I606" s="1430" t="s">
        <v>26</v>
      </c>
      <c r="J606" s="215">
        <f>J605-J592</f>
        <v>-0.67000000000001592</v>
      </c>
      <c r="K606" s="459"/>
    </row>
    <row r="607" spans="1:11" ht="13.5" thickBot="1" x14ac:dyDescent="0.25">
      <c r="A607" s="266" t="s">
        <v>26</v>
      </c>
      <c r="B607" s="352">
        <f t="shared" ref="B607:G607" si="125">B606-B593</f>
        <v>0.5</v>
      </c>
      <c r="C607" s="353">
        <f t="shared" si="125"/>
        <v>0.5</v>
      </c>
      <c r="D607" s="353">
        <f t="shared" si="125"/>
        <v>0.5</v>
      </c>
      <c r="E607" s="353">
        <f t="shared" si="125"/>
        <v>0.5</v>
      </c>
      <c r="F607" s="353">
        <f t="shared" si="125"/>
        <v>0.5</v>
      </c>
      <c r="G607" s="354">
        <f t="shared" si="125"/>
        <v>0.5</v>
      </c>
      <c r="H607" s="402"/>
      <c r="I607" s="1430"/>
      <c r="J607" s="1430"/>
      <c r="K607" s="1430"/>
    </row>
    <row r="609" spans="1:11" ht="13.5" thickBot="1" x14ac:dyDescent="0.25"/>
    <row r="610" spans="1:11" ht="13.5" thickBot="1" x14ac:dyDescent="0.25">
      <c r="A610" s="230" t="s">
        <v>310</v>
      </c>
      <c r="B610" s="1461" t="s">
        <v>53</v>
      </c>
      <c r="C610" s="1462"/>
      <c r="D610" s="1462"/>
      <c r="E610" s="1462"/>
      <c r="F610" s="1462"/>
      <c r="G610" s="1462"/>
      <c r="H610" s="1603" t="s">
        <v>0</v>
      </c>
      <c r="I610" s="228">
        <v>73</v>
      </c>
      <c r="J610" s="1439"/>
      <c r="K610" s="1439"/>
    </row>
    <row r="611" spans="1:11" x14ac:dyDescent="0.2">
      <c r="A611" s="231" t="s">
        <v>54</v>
      </c>
      <c r="B611" s="854">
        <v>1</v>
      </c>
      <c r="C611" s="855">
        <v>2</v>
      </c>
      <c r="D611" s="855">
        <v>3</v>
      </c>
      <c r="E611" s="855">
        <v>4</v>
      </c>
      <c r="F611" s="855">
        <v>5</v>
      </c>
      <c r="G611" s="856">
        <v>6</v>
      </c>
      <c r="H611" s="1604"/>
      <c r="I611" s="1439"/>
      <c r="J611" s="1439"/>
      <c r="K611" s="1439"/>
    </row>
    <row r="612" spans="1:11" x14ac:dyDescent="0.2">
      <c r="A612" s="234" t="s">
        <v>3</v>
      </c>
      <c r="B612" s="359">
        <v>4580</v>
      </c>
      <c r="C612" s="360">
        <v>4580</v>
      </c>
      <c r="D612" s="360">
        <v>4580</v>
      </c>
      <c r="E612" s="360">
        <v>4580</v>
      </c>
      <c r="F612" s="360">
        <v>4580</v>
      </c>
      <c r="G612" s="1374">
        <v>4580</v>
      </c>
      <c r="H612" s="1378">
        <v>4580</v>
      </c>
      <c r="I612" s="1316"/>
      <c r="J612" s="215"/>
      <c r="K612" s="1439"/>
    </row>
    <row r="613" spans="1:11" x14ac:dyDescent="0.2">
      <c r="A613" s="238" t="s">
        <v>6</v>
      </c>
      <c r="B613" s="299">
        <v>4628</v>
      </c>
      <c r="C613" s="300">
        <v>4824</v>
      </c>
      <c r="D613" s="300">
        <v>4943</v>
      </c>
      <c r="E613" s="300">
        <v>4449</v>
      </c>
      <c r="F613" s="300">
        <v>5431</v>
      </c>
      <c r="G613" s="994">
        <v>5243</v>
      </c>
      <c r="H613" s="317">
        <v>4955</v>
      </c>
      <c r="I613" s="365"/>
      <c r="J613" s="1439"/>
      <c r="K613" s="1439"/>
    </row>
    <row r="614" spans="1:11" x14ac:dyDescent="0.2">
      <c r="A614" s="231" t="s">
        <v>7</v>
      </c>
      <c r="B614" s="301">
        <v>100</v>
      </c>
      <c r="C614" s="302">
        <v>100</v>
      </c>
      <c r="D614" s="303">
        <v>100</v>
      </c>
      <c r="E614" s="302">
        <v>85.7</v>
      </c>
      <c r="F614" s="302">
        <v>83.3</v>
      </c>
      <c r="G614" s="1375">
        <v>100</v>
      </c>
      <c r="H614" s="1401">
        <v>77.599999999999994</v>
      </c>
      <c r="I614" s="1444"/>
      <c r="J614" s="1439"/>
      <c r="K614" s="1439"/>
    </row>
    <row r="615" spans="1:11" ht="13.5" thickBot="1" x14ac:dyDescent="0.25">
      <c r="A615" s="231" t="s">
        <v>8</v>
      </c>
      <c r="B615" s="1206">
        <v>5.2999999999999999E-2</v>
      </c>
      <c r="C615" s="1207">
        <v>4.5999999999999999E-2</v>
      </c>
      <c r="D615" s="1373">
        <v>4.1000000000000002E-2</v>
      </c>
      <c r="E615" s="1207">
        <v>5.2999999999999999E-2</v>
      </c>
      <c r="F615" s="1207">
        <v>6.8000000000000005E-2</v>
      </c>
      <c r="G615" s="1376">
        <v>4.9000000000000002E-2</v>
      </c>
      <c r="H615" s="1437">
        <v>8.3000000000000004E-2</v>
      </c>
      <c r="I615" s="1444"/>
      <c r="J615" s="1439"/>
      <c r="K615" s="1439"/>
    </row>
    <row r="616" spans="1:11" x14ac:dyDescent="0.2">
      <c r="A616" s="238" t="s">
        <v>1</v>
      </c>
      <c r="B616" s="536">
        <f t="shared" ref="B616:H616" si="126">B613/B612*100-100</f>
        <v>1.0480349344978066</v>
      </c>
      <c r="C616" s="537">
        <f t="shared" si="126"/>
        <v>5.3275109170305655</v>
      </c>
      <c r="D616" s="537">
        <f t="shared" si="126"/>
        <v>7.9257641921397237</v>
      </c>
      <c r="E616" s="537">
        <f t="shared" si="126"/>
        <v>-2.8602620087336277</v>
      </c>
      <c r="F616" s="537">
        <f t="shared" si="126"/>
        <v>18.580786026200883</v>
      </c>
      <c r="G616" s="538">
        <f t="shared" si="126"/>
        <v>14.47598253275109</v>
      </c>
      <c r="H616" s="1422">
        <f t="shared" si="126"/>
        <v>8.1877729257642073</v>
      </c>
      <c r="I616" s="1439"/>
      <c r="J616" s="1439"/>
      <c r="K616" s="1439"/>
    </row>
    <row r="617" spans="1:11" ht="13.5" thickBot="1" x14ac:dyDescent="0.25">
      <c r="A617" s="231" t="s">
        <v>27</v>
      </c>
      <c r="B617" s="254">
        <f t="shared" ref="B617:H617" si="127">B613-B600</f>
        <v>-709</v>
      </c>
      <c r="C617" s="255">
        <f t="shared" si="127"/>
        <v>-432</v>
      </c>
      <c r="D617" s="255">
        <f t="shared" si="127"/>
        <v>627</v>
      </c>
      <c r="E617" s="255">
        <f t="shared" si="127"/>
        <v>-560</v>
      </c>
      <c r="F617" s="255">
        <f t="shared" si="127"/>
        <v>527</v>
      </c>
      <c r="G617" s="256">
        <f t="shared" si="127"/>
        <v>480</v>
      </c>
      <c r="H617" s="287">
        <f t="shared" si="127"/>
        <v>-18</v>
      </c>
      <c r="I617" s="1439" t="s">
        <v>56</v>
      </c>
      <c r="J617" s="742">
        <f>H605-H618</f>
        <v>2</v>
      </c>
      <c r="K617" s="1019">
        <f>J617/H605</f>
        <v>8.8888888888888889E-3</v>
      </c>
    </row>
    <row r="618" spans="1:11" x14ac:dyDescent="0.2">
      <c r="A618" s="265" t="s">
        <v>52</v>
      </c>
      <c r="B618" s="1402">
        <f>[1]LM!$F$371</f>
        <v>43</v>
      </c>
      <c r="C618" s="1403">
        <f>[1]LM!$R$371</f>
        <v>42</v>
      </c>
      <c r="D618" s="1403">
        <f>[1]LM!$AD$371</f>
        <v>8</v>
      </c>
      <c r="E618" s="1403">
        <f>[1]LM!$AP$371</f>
        <v>43</v>
      </c>
      <c r="F618" s="1403">
        <f>[1]LM!$BB$371</f>
        <v>44</v>
      </c>
      <c r="G618" s="1404">
        <f>[1]LM!$BN$371</f>
        <v>43</v>
      </c>
      <c r="H618" s="422">
        <f>SUM(B618:G618)</f>
        <v>223</v>
      </c>
      <c r="I618" s="1439" t="s">
        <v>57</v>
      </c>
      <c r="J618" s="1439">
        <v>152.69999999999999</v>
      </c>
      <c r="K618" s="313"/>
    </row>
    <row r="619" spans="1:11" x14ac:dyDescent="0.2">
      <c r="A619" s="265" t="s">
        <v>28</v>
      </c>
      <c r="B619" s="1441"/>
      <c r="C619" s="1441"/>
      <c r="D619" s="1442"/>
      <c r="E619" s="1442"/>
      <c r="F619" s="1442"/>
      <c r="G619" s="1443"/>
      <c r="H619" s="328"/>
      <c r="I619" s="1439" t="s">
        <v>26</v>
      </c>
      <c r="J619" s="215">
        <f>J618-J605</f>
        <v>-0.18999999999999773</v>
      </c>
      <c r="K619" s="459"/>
    </row>
    <row r="620" spans="1:11" ht="13.5" thickBot="1" x14ac:dyDescent="0.25">
      <c r="A620" s="266" t="s">
        <v>26</v>
      </c>
      <c r="B620" s="352">
        <f t="shared" ref="B620:G620" si="128">B619-B606</f>
        <v>-150.5</v>
      </c>
      <c r="C620" s="353">
        <f t="shared" si="128"/>
        <v>-150.5</v>
      </c>
      <c r="D620" s="353">
        <f t="shared" si="128"/>
        <v>-155</v>
      </c>
      <c r="E620" s="353">
        <f t="shared" si="128"/>
        <v>-153.5</v>
      </c>
      <c r="F620" s="353">
        <f t="shared" si="128"/>
        <v>-153.5</v>
      </c>
      <c r="G620" s="354">
        <f t="shared" si="128"/>
        <v>-155</v>
      </c>
      <c r="H620" s="402"/>
      <c r="I620" s="1439"/>
      <c r="J620" s="1439"/>
      <c r="K620" s="1439"/>
    </row>
    <row r="622" spans="1:11" ht="13.5" thickBot="1" x14ac:dyDescent="0.25"/>
    <row r="623" spans="1:11" ht="13.5" thickBot="1" x14ac:dyDescent="0.25">
      <c r="A623" s="230" t="s">
        <v>311</v>
      </c>
      <c r="B623" s="1461" t="s">
        <v>53</v>
      </c>
      <c r="C623" s="1462"/>
      <c r="D623" s="1462"/>
      <c r="E623" s="1462"/>
      <c r="F623" s="1462"/>
      <c r="G623" s="1462"/>
      <c r="H623" s="1603" t="s">
        <v>0</v>
      </c>
      <c r="I623" s="228">
        <v>73</v>
      </c>
      <c r="J623" s="1448"/>
      <c r="K623" s="1448"/>
    </row>
    <row r="624" spans="1:11" x14ac:dyDescent="0.2">
      <c r="A624" s="231" t="s">
        <v>54</v>
      </c>
      <c r="B624" s="854">
        <v>1</v>
      </c>
      <c r="C624" s="855">
        <v>2</v>
      </c>
      <c r="D624" s="855">
        <v>3</v>
      </c>
      <c r="E624" s="855">
        <v>4</v>
      </c>
      <c r="F624" s="855">
        <v>5</v>
      </c>
      <c r="G624" s="856">
        <v>6</v>
      </c>
      <c r="H624" s="1604"/>
      <c r="I624" s="1448"/>
      <c r="J624" s="1448"/>
      <c r="K624" s="1448"/>
    </row>
    <row r="625" spans="1:11" x14ac:dyDescent="0.2">
      <c r="A625" s="234" t="s">
        <v>3</v>
      </c>
      <c r="B625" s="359">
        <v>4600</v>
      </c>
      <c r="C625" s="360">
        <v>4600</v>
      </c>
      <c r="D625" s="360">
        <v>4600</v>
      </c>
      <c r="E625" s="360">
        <v>4600</v>
      </c>
      <c r="F625" s="360">
        <v>4600</v>
      </c>
      <c r="G625" s="1374">
        <v>4600</v>
      </c>
      <c r="H625" s="1378">
        <v>4600</v>
      </c>
      <c r="I625" s="1316"/>
      <c r="J625" s="215"/>
      <c r="K625" s="1448"/>
    </row>
    <row r="626" spans="1:11" x14ac:dyDescent="0.2">
      <c r="A626" s="238" t="s">
        <v>6</v>
      </c>
      <c r="B626" s="299">
        <v>5279</v>
      </c>
      <c r="C626" s="300">
        <v>5412</v>
      </c>
      <c r="D626" s="300">
        <v>4501</v>
      </c>
      <c r="E626" s="300">
        <v>4867</v>
      </c>
      <c r="F626" s="300">
        <v>4900</v>
      </c>
      <c r="G626" s="994">
        <v>4882</v>
      </c>
      <c r="H626" s="317">
        <v>5024</v>
      </c>
      <c r="I626" s="365"/>
      <c r="J626" s="1448"/>
      <c r="K626" s="1448"/>
    </row>
    <row r="627" spans="1:11" x14ac:dyDescent="0.2">
      <c r="A627" s="231" t="s">
        <v>7</v>
      </c>
      <c r="B627" s="301">
        <v>100</v>
      </c>
      <c r="C627" s="302">
        <v>75</v>
      </c>
      <c r="D627" s="303">
        <v>100</v>
      </c>
      <c r="E627" s="302">
        <v>83.3</v>
      </c>
      <c r="F627" s="302">
        <v>75</v>
      </c>
      <c r="G627" s="1375">
        <v>91.7</v>
      </c>
      <c r="H627" s="1401">
        <v>81.5</v>
      </c>
      <c r="I627" s="1450"/>
      <c r="J627" s="1448"/>
      <c r="K627" s="1448"/>
    </row>
    <row r="628" spans="1:11" ht="13.5" thickBot="1" x14ac:dyDescent="0.25">
      <c r="A628" s="231" t="s">
        <v>8</v>
      </c>
      <c r="B628" s="1206">
        <v>4.9000000000000002E-2</v>
      </c>
      <c r="C628" s="1207">
        <v>8.5999999999999993E-2</v>
      </c>
      <c r="D628" s="1373">
        <v>5.3999999999999999E-2</v>
      </c>
      <c r="E628" s="1207">
        <v>6.8000000000000005E-2</v>
      </c>
      <c r="F628" s="1207">
        <v>6.9000000000000006E-2</v>
      </c>
      <c r="G628" s="1376">
        <v>0.06</v>
      </c>
      <c r="H628" s="1429">
        <v>8.4000000000000005E-2</v>
      </c>
      <c r="I628" s="1450"/>
      <c r="J628" s="1448"/>
      <c r="K628" s="1448"/>
    </row>
    <row r="629" spans="1:11" x14ac:dyDescent="0.2">
      <c r="A629" s="238" t="s">
        <v>1</v>
      </c>
      <c r="B629" s="536">
        <f t="shared" ref="B629:H629" si="129">B626/B625*100-100</f>
        <v>14.760869565217376</v>
      </c>
      <c r="C629" s="537">
        <f t="shared" si="129"/>
        <v>17.652173913043484</v>
      </c>
      <c r="D629" s="537">
        <f t="shared" si="129"/>
        <v>-2.1521739130434696</v>
      </c>
      <c r="E629" s="537">
        <f t="shared" si="129"/>
        <v>5.8043478260869676</v>
      </c>
      <c r="F629" s="537">
        <f t="shared" si="129"/>
        <v>6.5217391304347956</v>
      </c>
      <c r="G629" s="1451">
        <f t="shared" si="129"/>
        <v>6.1304347826086882</v>
      </c>
      <c r="H629" s="1422">
        <f t="shared" si="129"/>
        <v>9.2173913043478279</v>
      </c>
      <c r="I629" s="1448"/>
      <c r="J629" s="1448"/>
      <c r="K629" s="1448"/>
    </row>
    <row r="630" spans="1:11" ht="13.5" thickBot="1" x14ac:dyDescent="0.25">
      <c r="A630" s="231" t="s">
        <v>27</v>
      </c>
      <c r="B630" s="254">
        <f t="shared" ref="B630:H630" si="130">B626-B613</f>
        <v>651</v>
      </c>
      <c r="C630" s="255">
        <f t="shared" si="130"/>
        <v>588</v>
      </c>
      <c r="D630" s="255">
        <f t="shared" si="130"/>
        <v>-442</v>
      </c>
      <c r="E630" s="255">
        <f t="shared" si="130"/>
        <v>418</v>
      </c>
      <c r="F630" s="255">
        <f t="shared" si="130"/>
        <v>-531</v>
      </c>
      <c r="G630" s="545">
        <f t="shared" si="130"/>
        <v>-361</v>
      </c>
      <c r="H630" s="287">
        <f t="shared" si="130"/>
        <v>69</v>
      </c>
      <c r="I630" s="1448" t="s">
        <v>56</v>
      </c>
      <c r="J630" s="742">
        <f>H618-H631</f>
        <v>-1</v>
      </c>
      <c r="K630" s="1019">
        <f>J630/H618</f>
        <v>-4.4843049327354259E-3</v>
      </c>
    </row>
    <row r="631" spans="1:11" x14ac:dyDescent="0.2">
      <c r="A631" s="265" t="s">
        <v>52</v>
      </c>
      <c r="B631" s="1402">
        <v>43</v>
      </c>
      <c r="C631" s="1403">
        <v>42</v>
      </c>
      <c r="D631" s="1403">
        <v>9</v>
      </c>
      <c r="E631" s="1403">
        <v>43</v>
      </c>
      <c r="F631" s="1403">
        <v>44</v>
      </c>
      <c r="G631" s="1406">
        <v>43</v>
      </c>
      <c r="H631" s="262">
        <f>SUM(B631:G631)</f>
        <v>224</v>
      </c>
      <c r="I631" s="1448" t="s">
        <v>57</v>
      </c>
      <c r="J631" s="1448">
        <v>153.38</v>
      </c>
      <c r="K631" s="313"/>
    </row>
    <row r="632" spans="1:11" x14ac:dyDescent="0.2">
      <c r="A632" s="265" t="s">
        <v>28</v>
      </c>
      <c r="B632" s="1445"/>
      <c r="C632" s="1445"/>
      <c r="D632" s="1446"/>
      <c r="E632" s="1446"/>
      <c r="F632" s="1446"/>
      <c r="G632" s="309"/>
      <c r="H632" s="222"/>
      <c r="I632" s="1448" t="s">
        <v>26</v>
      </c>
      <c r="J632" s="215">
        <f>J631-J618</f>
        <v>0.68000000000000682</v>
      </c>
      <c r="K632" s="459"/>
    </row>
    <row r="633" spans="1:11" ht="13.5" thickBot="1" x14ac:dyDescent="0.25">
      <c r="A633" s="266" t="s">
        <v>26</v>
      </c>
      <c r="B633" s="352">
        <f t="shared" ref="B633:G633" si="131">B632-B619</f>
        <v>0</v>
      </c>
      <c r="C633" s="353">
        <f t="shared" si="131"/>
        <v>0</v>
      </c>
      <c r="D633" s="353">
        <f t="shared" si="131"/>
        <v>0</v>
      </c>
      <c r="E633" s="353">
        <f t="shared" si="131"/>
        <v>0</v>
      </c>
      <c r="F633" s="353">
        <f t="shared" si="131"/>
        <v>0</v>
      </c>
      <c r="G633" s="894">
        <f t="shared" si="131"/>
        <v>0</v>
      </c>
      <c r="H633" s="223"/>
      <c r="I633" s="1448"/>
      <c r="J633" s="1448"/>
      <c r="K633" s="1448"/>
    </row>
  </sheetData>
  <mergeCells count="90">
    <mergeCell ref="B623:G623"/>
    <mergeCell ref="H623:H624"/>
    <mergeCell ref="K177:N177"/>
    <mergeCell ref="K178:N178"/>
    <mergeCell ref="B294:D294"/>
    <mergeCell ref="E294:E295"/>
    <mergeCell ref="B281:D281"/>
    <mergeCell ref="E281:E282"/>
    <mergeCell ref="E190:E191"/>
    <mergeCell ref="B392:G392"/>
    <mergeCell ref="H392:H393"/>
    <mergeCell ref="B406:G406"/>
    <mergeCell ref="B571:G571"/>
    <mergeCell ref="H571:H572"/>
    <mergeCell ref="H531:H533"/>
    <mergeCell ref="B420:G420"/>
    <mergeCell ref="H420:H421"/>
    <mergeCell ref="B558:G558"/>
    <mergeCell ref="H558:H559"/>
    <mergeCell ref="B545:G545"/>
    <mergeCell ref="H406:H407"/>
    <mergeCell ref="H448:H449"/>
    <mergeCell ref="H545:H546"/>
    <mergeCell ref="B476:G476"/>
    <mergeCell ref="H476:H477"/>
    <mergeCell ref="B448:G448"/>
    <mergeCell ref="B434:G434"/>
    <mergeCell ref="H434:H435"/>
    <mergeCell ref="B462:G462"/>
    <mergeCell ref="H462:H463"/>
    <mergeCell ref="B308:G308"/>
    <mergeCell ref="B378:G378"/>
    <mergeCell ref="H378:H379"/>
    <mergeCell ref="H364:H365"/>
    <mergeCell ref="B350:G350"/>
    <mergeCell ref="H350:H351"/>
    <mergeCell ref="B364:G364"/>
    <mergeCell ref="B336:G336"/>
    <mergeCell ref="H336:H337"/>
    <mergeCell ref="B322:G322"/>
    <mergeCell ref="H322:H323"/>
    <mergeCell ref="H308:H309"/>
    <mergeCell ref="K113:N113"/>
    <mergeCell ref="K114:N114"/>
    <mergeCell ref="B138:E138"/>
    <mergeCell ref="K146:M146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B8:E8"/>
    <mergeCell ref="B21:E21"/>
    <mergeCell ref="B34:E34"/>
    <mergeCell ref="B47:E47"/>
    <mergeCell ref="B60:E60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203:D203"/>
    <mergeCell ref="E203:E204"/>
    <mergeCell ref="B190:D190"/>
    <mergeCell ref="M533:N533"/>
    <mergeCell ref="B504:G504"/>
    <mergeCell ref="H504:H505"/>
    <mergeCell ref="B490:G490"/>
    <mergeCell ref="H490:H491"/>
    <mergeCell ref="B518:G518"/>
    <mergeCell ref="H518:H519"/>
    <mergeCell ref="B531:G531"/>
    <mergeCell ref="B610:G610"/>
    <mergeCell ref="H610:H611"/>
    <mergeCell ref="B597:G597"/>
    <mergeCell ref="H597:H598"/>
    <mergeCell ref="B584:G584"/>
    <mergeCell ref="H584:H585"/>
  </mergeCells>
  <conditionalFormatting sqref="B395:G39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7:G5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G6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:G6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52" t="s">
        <v>18</v>
      </c>
      <c r="C4" s="1453"/>
      <c r="D4" s="1453"/>
      <c r="E4" s="1453"/>
      <c r="F4" s="1453"/>
      <c r="G4" s="1453"/>
      <c r="H4" s="1453"/>
      <c r="I4" s="1453"/>
      <c r="J4" s="1454"/>
      <c r="K4" s="1452" t="s">
        <v>21</v>
      </c>
      <c r="L4" s="1453"/>
      <c r="M4" s="1453"/>
      <c r="N4" s="1453"/>
      <c r="O4" s="1453"/>
      <c r="P4" s="1453"/>
      <c r="Q4" s="1453"/>
      <c r="R4" s="1453"/>
      <c r="S4" s="1453"/>
      <c r="T4" s="1453"/>
      <c r="U4" s="1453"/>
      <c r="V4" s="1453"/>
      <c r="W4" s="145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52" t="s">
        <v>23</v>
      </c>
      <c r="C17" s="1453"/>
      <c r="D17" s="1453"/>
      <c r="E17" s="1453"/>
      <c r="F17" s="145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52" t="s">
        <v>18</v>
      </c>
      <c r="C4" s="1453"/>
      <c r="D4" s="1453"/>
      <c r="E4" s="1453"/>
      <c r="F4" s="1453"/>
      <c r="G4" s="1453"/>
      <c r="H4" s="1453"/>
      <c r="I4" s="1453"/>
      <c r="J4" s="1454"/>
      <c r="K4" s="1452" t="s">
        <v>21</v>
      </c>
      <c r="L4" s="1453"/>
      <c r="M4" s="1453"/>
      <c r="N4" s="1453"/>
      <c r="O4" s="1453"/>
      <c r="P4" s="1453"/>
      <c r="Q4" s="1453"/>
      <c r="R4" s="1453"/>
      <c r="S4" s="1453"/>
      <c r="T4" s="1453"/>
      <c r="U4" s="1453"/>
      <c r="V4" s="1453"/>
      <c r="W4" s="145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52" t="s">
        <v>23</v>
      </c>
      <c r="C17" s="1453"/>
      <c r="D17" s="1453"/>
      <c r="E17" s="1453"/>
      <c r="F17" s="145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52" t="s">
        <v>18</v>
      </c>
      <c r="C4" s="1453"/>
      <c r="D4" s="1453"/>
      <c r="E4" s="1453"/>
      <c r="F4" s="1453"/>
      <c r="G4" s="1453"/>
      <c r="H4" s="1453"/>
      <c r="I4" s="1453"/>
      <c r="J4" s="1454"/>
      <c r="K4" s="1452" t="s">
        <v>21</v>
      </c>
      <c r="L4" s="1453"/>
      <c r="M4" s="1453"/>
      <c r="N4" s="1453"/>
      <c r="O4" s="1453"/>
      <c r="P4" s="1453"/>
      <c r="Q4" s="1453"/>
      <c r="R4" s="1453"/>
      <c r="S4" s="1453"/>
      <c r="T4" s="1453"/>
      <c r="U4" s="1453"/>
      <c r="V4" s="1453"/>
      <c r="W4" s="145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52" t="s">
        <v>23</v>
      </c>
      <c r="C17" s="1453"/>
      <c r="D17" s="1453"/>
      <c r="E17" s="1453"/>
      <c r="F17" s="145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55" t="s">
        <v>42</v>
      </c>
      <c r="B1" s="145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455" t="s">
        <v>42</v>
      </c>
      <c r="B1" s="145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456" t="s">
        <v>42</v>
      </c>
      <c r="B1" s="145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55" t="s">
        <v>42</v>
      </c>
      <c r="B1" s="145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654"/>
  <sheetViews>
    <sheetView showGridLines="0" topLeftCell="A627" zoomScale="85" zoomScaleNormal="85" workbookViewId="0">
      <selection activeCell="W649" sqref="W649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481"/>
      <c r="G2" s="1481"/>
      <c r="H2" s="1481"/>
      <c r="I2" s="1481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481"/>
      <c r="AH6" s="1481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457" t="s">
        <v>50</v>
      </c>
      <c r="C8" s="1458"/>
      <c r="D8" s="1458"/>
      <c r="E8" s="1458"/>
      <c r="F8" s="1458"/>
      <c r="G8" s="1458"/>
      <c r="H8" s="1458"/>
      <c r="I8" s="1458"/>
      <c r="J8" s="1458"/>
      <c r="K8" s="1482"/>
      <c r="L8" s="1457" t="s">
        <v>53</v>
      </c>
      <c r="M8" s="1458"/>
      <c r="N8" s="1458"/>
      <c r="O8" s="1458"/>
      <c r="P8" s="1458"/>
      <c r="Q8" s="1458"/>
      <c r="R8" s="1458"/>
      <c r="S8" s="1458"/>
      <c r="T8" s="1458"/>
      <c r="U8" s="1459"/>
      <c r="V8" s="327" t="s">
        <v>55</v>
      </c>
      <c r="AA8" s="1487"/>
      <c r="AB8" s="1487"/>
      <c r="AC8" s="1487"/>
      <c r="AD8" s="1487"/>
      <c r="AE8" s="1487"/>
      <c r="AF8" s="1487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483" t="s">
        <v>63</v>
      </c>
      <c r="AA12" s="1483"/>
      <c r="AB12" s="1483"/>
      <c r="AC12" s="1483"/>
      <c r="AD12" s="1483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483"/>
      <c r="AA13" s="1483"/>
      <c r="AB13" s="1483"/>
      <c r="AC13" s="1483"/>
      <c r="AD13" s="1483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483"/>
      <c r="AA14" s="1483"/>
      <c r="AB14" s="1483"/>
      <c r="AC14" s="1483"/>
      <c r="AD14" s="1483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457" t="s">
        <v>50</v>
      </c>
      <c r="C22" s="1458"/>
      <c r="D22" s="1458"/>
      <c r="E22" s="1458"/>
      <c r="F22" s="1458"/>
      <c r="G22" s="1458"/>
      <c r="H22" s="1458"/>
      <c r="I22" s="1458"/>
      <c r="J22" s="1458"/>
      <c r="K22" s="1482"/>
      <c r="L22" s="1457" t="s">
        <v>53</v>
      </c>
      <c r="M22" s="1458"/>
      <c r="N22" s="1458"/>
      <c r="O22" s="1458"/>
      <c r="P22" s="1458"/>
      <c r="Q22" s="1458"/>
      <c r="R22" s="1458"/>
      <c r="S22" s="1458"/>
      <c r="T22" s="1458"/>
      <c r="U22" s="1459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457" t="s">
        <v>50</v>
      </c>
      <c r="C36" s="1458"/>
      <c r="D36" s="1458"/>
      <c r="E36" s="1458"/>
      <c r="F36" s="1458"/>
      <c r="G36" s="1458"/>
      <c r="H36" s="1458"/>
      <c r="I36" s="1458"/>
      <c r="J36" s="1458"/>
      <c r="K36" s="1482"/>
      <c r="L36" s="1457" t="s">
        <v>53</v>
      </c>
      <c r="M36" s="1458"/>
      <c r="N36" s="1458"/>
      <c r="O36" s="1458"/>
      <c r="P36" s="1458"/>
      <c r="Q36" s="1458"/>
      <c r="R36" s="1458"/>
      <c r="S36" s="1458"/>
      <c r="T36" s="1458"/>
      <c r="U36" s="1459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484" t="s">
        <v>85</v>
      </c>
      <c r="AH36" s="1485"/>
      <c r="AI36" s="1485"/>
      <c r="AJ36" s="1486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461" t="s">
        <v>50</v>
      </c>
      <c r="C50" s="1462"/>
      <c r="D50" s="1462"/>
      <c r="E50" s="1462"/>
      <c r="F50" s="1462"/>
      <c r="G50" s="1462"/>
      <c r="H50" s="1462"/>
      <c r="I50" s="1462"/>
      <c r="J50" s="1462"/>
      <c r="K50" s="1462"/>
      <c r="L50" s="1462"/>
      <c r="M50" s="1462"/>
      <c r="N50" s="1463"/>
      <c r="O50" s="1461" t="s">
        <v>53</v>
      </c>
      <c r="P50" s="1462"/>
      <c r="Q50" s="1462"/>
      <c r="R50" s="1462"/>
      <c r="S50" s="1462"/>
      <c r="T50" s="1462"/>
      <c r="U50" s="1462"/>
      <c r="V50" s="1462"/>
      <c r="W50" s="1463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461" t="s">
        <v>50</v>
      </c>
      <c r="C64" s="1462"/>
      <c r="D64" s="1462"/>
      <c r="E64" s="1462"/>
      <c r="F64" s="1462"/>
      <c r="G64" s="1462"/>
      <c r="H64" s="1462"/>
      <c r="I64" s="1462"/>
      <c r="J64" s="1462"/>
      <c r="K64" s="1462"/>
      <c r="L64" s="1462"/>
      <c r="M64" s="1462"/>
      <c r="N64" s="1463"/>
      <c r="O64" s="1461" t="s">
        <v>53</v>
      </c>
      <c r="P64" s="1462"/>
      <c r="Q64" s="1462"/>
      <c r="R64" s="1462"/>
      <c r="S64" s="1462"/>
      <c r="T64" s="1462"/>
      <c r="U64" s="1462"/>
      <c r="V64" s="1462"/>
      <c r="W64" s="1463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461" t="s">
        <v>50</v>
      </c>
      <c r="C78" s="1462"/>
      <c r="D78" s="1462"/>
      <c r="E78" s="1462"/>
      <c r="F78" s="1462"/>
      <c r="G78" s="1462"/>
      <c r="H78" s="1462"/>
      <c r="I78" s="1462"/>
      <c r="J78" s="1462"/>
      <c r="K78" s="1462"/>
      <c r="L78" s="1462"/>
      <c r="M78" s="1462"/>
      <c r="N78" s="1463"/>
      <c r="O78" s="1461" t="s">
        <v>53</v>
      </c>
      <c r="P78" s="1462"/>
      <c r="Q78" s="1462"/>
      <c r="R78" s="1462"/>
      <c r="S78" s="1462"/>
      <c r="T78" s="1462"/>
      <c r="U78" s="1462"/>
      <c r="V78" s="1462"/>
      <c r="W78" s="1463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461" t="s">
        <v>50</v>
      </c>
      <c r="C92" s="1462"/>
      <c r="D92" s="1462"/>
      <c r="E92" s="1462"/>
      <c r="F92" s="1462"/>
      <c r="G92" s="1462"/>
      <c r="H92" s="1462"/>
      <c r="I92" s="1462"/>
      <c r="J92" s="1462"/>
      <c r="K92" s="1462"/>
      <c r="L92" s="1462"/>
      <c r="M92" s="1462"/>
      <c r="N92" s="1463"/>
      <c r="O92" s="1461" t="s">
        <v>53</v>
      </c>
      <c r="P92" s="1462"/>
      <c r="Q92" s="1462"/>
      <c r="R92" s="1462"/>
      <c r="S92" s="1462"/>
      <c r="T92" s="1462"/>
      <c r="U92" s="1462"/>
      <c r="V92" s="1462"/>
      <c r="W92" s="1463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461" t="s">
        <v>50</v>
      </c>
      <c r="C106" s="1462"/>
      <c r="D106" s="1462"/>
      <c r="E106" s="1462"/>
      <c r="F106" s="1462"/>
      <c r="G106" s="1462"/>
      <c r="H106" s="1462"/>
      <c r="I106" s="1462"/>
      <c r="J106" s="1462"/>
      <c r="K106" s="1462"/>
      <c r="L106" s="1462"/>
      <c r="M106" s="1462"/>
      <c r="N106" s="1463"/>
      <c r="O106" s="1461" t="s">
        <v>53</v>
      </c>
      <c r="P106" s="1462"/>
      <c r="Q106" s="1462"/>
      <c r="R106" s="1462"/>
      <c r="S106" s="1462"/>
      <c r="T106" s="1462"/>
      <c r="U106" s="1462"/>
      <c r="V106" s="1462"/>
      <c r="W106" s="1463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490" t="s">
        <v>50</v>
      </c>
      <c r="C120" s="1488"/>
      <c r="D120" s="1488"/>
      <c r="E120" s="1488"/>
      <c r="F120" s="1488"/>
      <c r="G120" s="1462"/>
      <c r="H120" s="1462"/>
      <c r="I120" s="1462"/>
      <c r="J120" s="1462"/>
      <c r="K120" s="1462"/>
      <c r="L120" s="1488"/>
      <c r="M120" s="1488"/>
      <c r="N120" s="1489"/>
      <c r="O120" s="1490" t="s">
        <v>53</v>
      </c>
      <c r="P120" s="1488"/>
      <c r="Q120" s="1488"/>
      <c r="R120" s="1488"/>
      <c r="S120" s="1488"/>
      <c r="T120" s="1488"/>
      <c r="U120" s="1488"/>
      <c r="V120" s="1488"/>
      <c r="W120" s="1489"/>
      <c r="X120" s="327" t="s">
        <v>55</v>
      </c>
      <c r="Y120" s="461"/>
      <c r="Z120" s="461"/>
      <c r="AA120" s="461"/>
      <c r="AB120" s="1492" t="s">
        <v>114</v>
      </c>
      <c r="AC120" s="1493"/>
      <c r="AD120" s="1493"/>
      <c r="AE120" s="1494"/>
      <c r="AH120" s="1492" t="s">
        <v>123</v>
      </c>
      <c r="AI120" s="1493"/>
      <c r="AJ120" s="1493"/>
      <c r="AK120" s="1494"/>
      <c r="AM120" s="1492" t="s">
        <v>124</v>
      </c>
      <c r="AN120" s="1493"/>
      <c r="AO120" s="1493"/>
      <c r="AP120" s="1494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495" t="s">
        <v>121</v>
      </c>
      <c r="AC121" s="1496"/>
      <c r="AD121" s="1496"/>
      <c r="AE121" s="1497"/>
      <c r="AH121" s="1495" t="s">
        <v>115</v>
      </c>
      <c r="AI121" s="1496"/>
      <c r="AJ121" s="1496"/>
      <c r="AK121" s="1497"/>
      <c r="AM121" s="1495" t="s">
        <v>67</v>
      </c>
      <c r="AN121" s="1496"/>
      <c r="AO121" s="1496"/>
      <c r="AP121" s="1497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498" t="s">
        <v>136</v>
      </c>
      <c r="Z124" s="1499"/>
      <c r="AA124" s="1500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498"/>
      <c r="Z125" s="1499"/>
      <c r="AA125" s="1500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498"/>
      <c r="Z126" s="1499"/>
      <c r="AA126" s="1500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498"/>
      <c r="Z127" s="1499"/>
      <c r="AA127" s="1500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498"/>
      <c r="Z128" s="1499"/>
      <c r="AA128" s="1500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490" t="s">
        <v>130</v>
      </c>
      <c r="C135" s="1488"/>
      <c r="D135" s="1488"/>
      <c r="E135" s="1488"/>
      <c r="F135" s="1488"/>
      <c r="G135" s="1488"/>
      <c r="H135" s="1488"/>
      <c r="I135" s="1488"/>
      <c r="J135" s="1488"/>
      <c r="K135" s="1489"/>
      <c r="L135" s="1490" t="s">
        <v>131</v>
      </c>
      <c r="M135" s="1488"/>
      <c r="N135" s="1489"/>
      <c r="O135" s="1490" t="s">
        <v>53</v>
      </c>
      <c r="P135" s="1488"/>
      <c r="Q135" s="1488"/>
      <c r="R135" s="1488"/>
      <c r="S135" s="1488"/>
      <c r="T135" s="1488"/>
      <c r="U135" s="1488"/>
      <c r="V135" s="1488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503" t="s">
        <v>143</v>
      </c>
      <c r="Y137" s="1504"/>
      <c r="Z137" s="1504"/>
      <c r="AA137" s="1504"/>
      <c r="AB137" s="1504"/>
      <c r="AC137" s="1504"/>
      <c r="AD137" s="1504"/>
      <c r="AE137" s="1504"/>
      <c r="AF137" s="1505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491"/>
      <c r="S149" s="1491"/>
      <c r="T149" s="1491"/>
      <c r="U149" s="1491"/>
      <c r="V149" s="376"/>
      <c r="W149" s="376"/>
      <c r="AI149" s="493"/>
    </row>
    <row r="150" spans="1:35" ht="13.5" thickBot="1" x14ac:dyDescent="0.25">
      <c r="A150" s="230" t="s">
        <v>144</v>
      </c>
      <c r="B150" s="1461" t="s">
        <v>130</v>
      </c>
      <c r="C150" s="1462"/>
      <c r="D150" s="1462"/>
      <c r="E150" s="1462"/>
      <c r="F150" s="1462"/>
      <c r="G150" s="1462"/>
      <c r="H150" s="1462"/>
      <c r="I150" s="1462"/>
      <c r="J150" s="1462"/>
      <c r="K150" s="1462"/>
      <c r="L150" s="1461" t="s">
        <v>131</v>
      </c>
      <c r="M150" s="1462"/>
      <c r="N150" s="1463"/>
      <c r="O150" s="1461" t="s">
        <v>53</v>
      </c>
      <c r="P150" s="1462"/>
      <c r="Q150" s="1462"/>
      <c r="R150" s="1462"/>
      <c r="S150" s="1462"/>
      <c r="T150" s="1462"/>
      <c r="U150" s="1462"/>
      <c r="V150" s="1462"/>
      <c r="W150" s="1463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491"/>
      <c r="Z152" s="1491"/>
      <c r="AA152" s="1491"/>
      <c r="AB152" s="1491"/>
      <c r="AC152" s="1491"/>
      <c r="AD152" s="1491"/>
      <c r="AE152" s="1491"/>
      <c r="AF152" s="1491"/>
      <c r="AG152" s="1491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461" t="s">
        <v>130</v>
      </c>
      <c r="C165" s="1462"/>
      <c r="D165" s="1462"/>
      <c r="E165" s="1462"/>
      <c r="F165" s="1462"/>
      <c r="G165" s="1488"/>
      <c r="H165" s="1488"/>
      <c r="I165" s="1488"/>
      <c r="J165" s="1488"/>
      <c r="K165" s="1489"/>
      <c r="L165" s="1461" t="s">
        <v>131</v>
      </c>
      <c r="M165" s="1462"/>
      <c r="N165" s="1462"/>
      <c r="O165" s="1463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461" t="s">
        <v>130</v>
      </c>
      <c r="C180" s="1462"/>
      <c r="D180" s="1462"/>
      <c r="E180" s="1462"/>
      <c r="F180" s="1462"/>
      <c r="G180" s="1488"/>
      <c r="H180" s="1488"/>
      <c r="I180" s="1488"/>
      <c r="J180" s="1488"/>
      <c r="K180" s="1489"/>
      <c r="L180" s="1461" t="s">
        <v>131</v>
      </c>
      <c r="M180" s="1462"/>
      <c r="N180" s="1462"/>
      <c r="O180" s="1463"/>
      <c r="P180" s="1461" t="s">
        <v>53</v>
      </c>
      <c r="Q180" s="1462"/>
      <c r="R180" s="1462"/>
      <c r="S180" s="1462"/>
      <c r="T180" s="1462"/>
      <c r="U180" s="1462"/>
      <c r="V180" s="1462"/>
      <c r="W180" s="1463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501" t="s">
        <v>183</v>
      </c>
      <c r="AJ192" s="1501"/>
      <c r="AK192" s="1501"/>
      <c r="AL192" s="1501"/>
    </row>
    <row r="193" spans="1:43" x14ac:dyDescent="0.2">
      <c r="AI193" s="1501"/>
      <c r="AJ193" s="1501"/>
      <c r="AK193" s="1501"/>
      <c r="AL193" s="1501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502"/>
      <c r="AJ194" s="1502"/>
      <c r="AK194" s="1502"/>
      <c r="AL194" s="1502"/>
    </row>
    <row r="195" spans="1:43" ht="13.5" thickBot="1" x14ac:dyDescent="0.25">
      <c r="A195" s="230" t="s">
        <v>166</v>
      </c>
      <c r="B195" s="1490" t="s">
        <v>130</v>
      </c>
      <c r="C195" s="1488"/>
      <c r="D195" s="1488"/>
      <c r="E195" s="1488"/>
      <c r="F195" s="1488"/>
      <c r="G195" s="1488"/>
      <c r="H195" s="1488"/>
      <c r="I195" s="1488"/>
      <c r="J195" s="1488"/>
      <c r="K195" s="1489"/>
      <c r="L195" s="1490" t="s">
        <v>131</v>
      </c>
      <c r="M195" s="1488"/>
      <c r="N195" s="1488"/>
      <c r="O195" s="1488"/>
      <c r="P195" s="1489"/>
      <c r="Q195" s="1461" t="s">
        <v>53</v>
      </c>
      <c r="R195" s="1462"/>
      <c r="S195" s="1462"/>
      <c r="T195" s="1462"/>
      <c r="U195" s="1462"/>
      <c r="V195" s="1462"/>
      <c r="W195" s="1462"/>
      <c r="X195" s="1462"/>
      <c r="Y195" s="1463"/>
      <c r="Z195" s="531" t="s">
        <v>55</v>
      </c>
      <c r="AA195" s="228" t="s">
        <v>190</v>
      </c>
      <c r="AB195" s="815"/>
      <c r="AC195" s="815"/>
      <c r="AD195" s="1492" t="s">
        <v>167</v>
      </c>
      <c r="AE195" s="1493"/>
      <c r="AF195" s="1493"/>
      <c r="AG195" s="1494"/>
      <c r="AI195" s="1492" t="s">
        <v>173</v>
      </c>
      <c r="AJ195" s="1493"/>
      <c r="AK195" s="1493"/>
      <c r="AL195" s="1494"/>
      <c r="AN195" s="1492" t="s">
        <v>179</v>
      </c>
      <c r="AO195" s="1493"/>
      <c r="AP195" s="1493"/>
      <c r="AQ195" s="1494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495" t="s">
        <v>168</v>
      </c>
      <c r="AE196" s="1496"/>
      <c r="AF196" s="1496"/>
      <c r="AG196" s="1497"/>
      <c r="AI196" s="1495" t="s">
        <v>121</v>
      </c>
      <c r="AJ196" s="1496"/>
      <c r="AK196" s="1496"/>
      <c r="AL196" s="1497"/>
      <c r="AN196" s="1495" t="s">
        <v>115</v>
      </c>
      <c r="AO196" s="1496"/>
      <c r="AP196" s="1496"/>
      <c r="AQ196" s="1497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490" t="s">
        <v>130</v>
      </c>
      <c r="C209" s="1488"/>
      <c r="D209" s="1488"/>
      <c r="E209" s="1488"/>
      <c r="F209" s="1488"/>
      <c r="G209" s="1488"/>
      <c r="H209" s="1488"/>
      <c r="I209" s="1488"/>
      <c r="J209" s="1488"/>
      <c r="K209" s="1489"/>
      <c r="L209" s="1490" t="s">
        <v>131</v>
      </c>
      <c r="M209" s="1488"/>
      <c r="N209" s="1488"/>
      <c r="O209" s="1488"/>
      <c r="P209" s="1489"/>
      <c r="Q209" s="1461" t="s">
        <v>53</v>
      </c>
      <c r="R209" s="1462"/>
      <c r="S209" s="1462"/>
      <c r="T209" s="1462"/>
      <c r="U209" s="1462"/>
      <c r="V209" s="1462"/>
      <c r="W209" s="1462"/>
      <c r="X209" s="1462"/>
      <c r="Y209" s="1463"/>
      <c r="Z209" s="1464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506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507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490" t="s">
        <v>130</v>
      </c>
      <c r="C223" s="1488"/>
      <c r="D223" s="1488"/>
      <c r="E223" s="1488"/>
      <c r="F223" s="1488"/>
      <c r="G223" s="1488"/>
      <c r="H223" s="1488"/>
      <c r="I223" s="1488"/>
      <c r="J223" s="1488"/>
      <c r="K223" s="1489"/>
      <c r="L223" s="1490" t="s">
        <v>131</v>
      </c>
      <c r="M223" s="1488"/>
      <c r="N223" s="1488"/>
      <c r="O223" s="1488"/>
      <c r="P223" s="1489"/>
      <c r="Q223" s="1461" t="s">
        <v>53</v>
      </c>
      <c r="R223" s="1462"/>
      <c r="S223" s="1462"/>
      <c r="T223" s="1462"/>
      <c r="U223" s="1462"/>
      <c r="V223" s="1462"/>
      <c r="W223" s="1462"/>
      <c r="X223" s="1462"/>
      <c r="Y223" s="1463"/>
      <c r="Z223" s="1464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506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507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490" t="s">
        <v>130</v>
      </c>
      <c r="C237" s="1488"/>
      <c r="D237" s="1488"/>
      <c r="E237" s="1488"/>
      <c r="F237" s="1488"/>
      <c r="G237" s="1488"/>
      <c r="H237" s="1488"/>
      <c r="I237" s="1488"/>
      <c r="J237" s="1488"/>
      <c r="K237" s="1489"/>
      <c r="L237" s="1490" t="s">
        <v>131</v>
      </c>
      <c r="M237" s="1488"/>
      <c r="N237" s="1488"/>
      <c r="O237" s="1488"/>
      <c r="P237" s="1489"/>
      <c r="Q237" s="1461" t="s">
        <v>53</v>
      </c>
      <c r="R237" s="1462"/>
      <c r="S237" s="1462"/>
      <c r="T237" s="1462"/>
      <c r="U237" s="1462"/>
      <c r="V237" s="1462"/>
      <c r="W237" s="1462"/>
      <c r="X237" s="1462"/>
      <c r="Y237" s="1463"/>
      <c r="Z237" s="1464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506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507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490" t="s">
        <v>130</v>
      </c>
      <c r="C251" s="1488"/>
      <c r="D251" s="1488"/>
      <c r="E251" s="1488"/>
      <c r="F251" s="1488"/>
      <c r="G251" s="1488"/>
      <c r="H251" s="1488"/>
      <c r="I251" s="1488"/>
      <c r="J251" s="1488"/>
      <c r="K251" s="1489"/>
      <c r="L251" s="1490" t="s">
        <v>131</v>
      </c>
      <c r="M251" s="1488"/>
      <c r="N251" s="1488"/>
      <c r="O251" s="1488"/>
      <c r="P251" s="1489"/>
      <c r="Q251" s="1461" t="s">
        <v>53</v>
      </c>
      <c r="R251" s="1462"/>
      <c r="S251" s="1462"/>
      <c r="T251" s="1462"/>
      <c r="U251" s="1462"/>
      <c r="V251" s="1462"/>
      <c r="W251" s="1462"/>
      <c r="X251" s="1462"/>
      <c r="Y251" s="1463"/>
      <c r="Z251" s="1464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506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507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490" t="s">
        <v>130</v>
      </c>
      <c r="C265" s="1488"/>
      <c r="D265" s="1488"/>
      <c r="E265" s="1488"/>
      <c r="F265" s="1488"/>
      <c r="G265" s="1488"/>
      <c r="H265" s="1488"/>
      <c r="I265" s="1488"/>
      <c r="J265" s="1488"/>
      <c r="K265" s="1489"/>
      <c r="L265" s="1490" t="s">
        <v>131</v>
      </c>
      <c r="M265" s="1488"/>
      <c r="N265" s="1488"/>
      <c r="O265" s="1488"/>
      <c r="P265" s="1489"/>
      <c r="Q265" s="1461" t="s">
        <v>53</v>
      </c>
      <c r="R265" s="1462"/>
      <c r="S265" s="1462"/>
      <c r="T265" s="1462"/>
      <c r="U265" s="1462"/>
      <c r="V265" s="1462"/>
      <c r="W265" s="1462"/>
      <c r="X265" s="1462"/>
      <c r="Y265" s="1463"/>
      <c r="Z265" s="1464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465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509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461" t="s">
        <v>130</v>
      </c>
      <c r="C279" s="1462"/>
      <c r="D279" s="1462"/>
      <c r="E279" s="1462"/>
      <c r="F279" s="1462"/>
      <c r="G279" s="1462"/>
      <c r="H279" s="1462"/>
      <c r="I279" s="1462"/>
      <c r="J279" s="1462"/>
      <c r="K279" s="1463"/>
      <c r="L279" s="1490" t="s">
        <v>131</v>
      </c>
      <c r="M279" s="1488"/>
      <c r="N279" s="1488"/>
      <c r="O279" s="1488"/>
      <c r="P279" s="1489"/>
      <c r="Q279" s="1461" t="s">
        <v>53</v>
      </c>
      <c r="R279" s="1462"/>
      <c r="S279" s="1462"/>
      <c r="T279" s="1462"/>
      <c r="U279" s="1462"/>
      <c r="V279" s="1462"/>
      <c r="W279" s="1462"/>
      <c r="X279" s="1462"/>
      <c r="Y279" s="1463"/>
      <c r="Z279" s="1464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465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509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510" t="s">
        <v>220</v>
      </c>
      <c r="C293" s="1511"/>
      <c r="D293" s="1511"/>
      <c r="E293" s="1511"/>
      <c r="F293" s="1511"/>
      <c r="G293" s="1511"/>
      <c r="H293" s="1511"/>
      <c r="I293" s="1511"/>
      <c r="J293" s="1511"/>
      <c r="K293" s="1512"/>
      <c r="L293" s="1513" t="s">
        <v>221</v>
      </c>
      <c r="M293" s="1514"/>
      <c r="N293" s="1514"/>
      <c r="O293" s="1514"/>
      <c r="P293" s="1514"/>
      <c r="Q293" s="1461" t="s">
        <v>222</v>
      </c>
      <c r="R293" s="1462"/>
      <c r="S293" s="1462"/>
      <c r="T293" s="1462"/>
      <c r="U293" s="1462"/>
      <c r="V293" s="1462"/>
      <c r="W293" s="1462"/>
      <c r="X293" s="1462"/>
      <c r="Y293" s="1463"/>
      <c r="Z293" s="1508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465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509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466" t="s">
        <v>217</v>
      </c>
      <c r="C310" s="1467"/>
      <c r="D310" s="1467"/>
      <c r="E310" s="1467"/>
      <c r="F310" s="1467"/>
      <c r="G310" s="1467"/>
      <c r="H310" s="1467"/>
      <c r="I310" s="1467"/>
      <c r="J310" s="1467"/>
      <c r="K310" s="1468"/>
      <c r="L310" s="1028"/>
      <c r="M310" s="1029"/>
      <c r="N310" s="1466" t="s">
        <v>216</v>
      </c>
      <c r="O310" s="1467"/>
      <c r="P310" s="1467"/>
      <c r="Q310" s="1467"/>
      <c r="R310" s="1467"/>
      <c r="S310" s="1467"/>
      <c r="T310" s="1467"/>
      <c r="U310" s="1467"/>
      <c r="V310" s="1467"/>
      <c r="W310" s="1468"/>
      <c r="X310" s="1028"/>
      <c r="Y310" s="1030"/>
      <c r="Z310" s="1466" t="s">
        <v>218</v>
      </c>
      <c r="AA310" s="1467"/>
      <c r="AB310" s="1467"/>
      <c r="AC310" s="1467"/>
      <c r="AD310" s="1467"/>
      <c r="AE310" s="1467"/>
      <c r="AF310" s="1467"/>
      <c r="AG310" s="1467"/>
      <c r="AH310" s="1467"/>
      <c r="AI310" s="1468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515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469">
        <v>591</v>
      </c>
      <c r="H312" s="1469">
        <v>117</v>
      </c>
      <c r="I312" s="1469">
        <v>56</v>
      </c>
      <c r="J312" s="1475" t="s">
        <v>148</v>
      </c>
      <c r="K312" s="1472">
        <v>128</v>
      </c>
      <c r="L312" s="1478">
        <f>G312-(D312+D313+D314+D315)</f>
        <v>0</v>
      </c>
      <c r="M312" s="1158">
        <v>8.02</v>
      </c>
      <c r="N312" s="1518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469">
        <v>621</v>
      </c>
      <c r="T312" s="1469">
        <v>117.5</v>
      </c>
      <c r="U312" s="1469">
        <v>59</v>
      </c>
      <c r="V312" s="1475" t="s">
        <v>150</v>
      </c>
      <c r="W312" s="1472">
        <v>128</v>
      </c>
      <c r="X312" s="1478">
        <f>S312-(P312+P313+P314+P315)</f>
        <v>0</v>
      </c>
      <c r="Y312" s="1160">
        <v>0.5</v>
      </c>
      <c r="Z312" s="1521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469">
        <v>630</v>
      </c>
      <c r="AF312" s="1469">
        <v>117</v>
      </c>
      <c r="AG312" s="1469">
        <v>60</v>
      </c>
      <c r="AH312" s="1475" t="s">
        <v>147</v>
      </c>
      <c r="AI312" s="1472">
        <v>128</v>
      </c>
      <c r="AJ312" s="1478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516"/>
      <c r="C313" s="1046" t="s">
        <v>229</v>
      </c>
      <c r="D313" s="1098">
        <v>87</v>
      </c>
      <c r="E313" s="1047">
        <v>117</v>
      </c>
      <c r="F313" s="1046" t="s">
        <v>213</v>
      </c>
      <c r="G313" s="1470"/>
      <c r="H313" s="1470"/>
      <c r="I313" s="1470"/>
      <c r="J313" s="1476"/>
      <c r="K313" s="1473"/>
      <c r="L313" s="1478"/>
      <c r="M313" s="1159">
        <v>8.5</v>
      </c>
      <c r="N313" s="1519"/>
      <c r="O313" s="1046" t="s">
        <v>238</v>
      </c>
      <c r="P313" s="1133">
        <v>113</v>
      </c>
      <c r="Q313" s="1047">
        <v>117</v>
      </c>
      <c r="R313" s="1046" t="s">
        <v>213</v>
      </c>
      <c r="S313" s="1470"/>
      <c r="T313" s="1470"/>
      <c r="U313" s="1470"/>
      <c r="V313" s="1476"/>
      <c r="W313" s="1473"/>
      <c r="X313" s="1478"/>
      <c r="Y313" s="1160">
        <v>-1.5</v>
      </c>
      <c r="Z313" s="1522"/>
      <c r="AA313" s="1049" t="s">
        <v>250</v>
      </c>
      <c r="AB313" s="1050">
        <v>213</v>
      </c>
      <c r="AC313" s="1051">
        <v>117.5</v>
      </c>
      <c r="AD313" s="1046" t="s">
        <v>214</v>
      </c>
      <c r="AE313" s="1470"/>
      <c r="AF313" s="1470"/>
      <c r="AG313" s="1470"/>
      <c r="AH313" s="1476"/>
      <c r="AI313" s="1473"/>
      <c r="AJ313" s="1478"/>
      <c r="AL313" s="1020">
        <v>2</v>
      </c>
      <c r="AM313" s="1023">
        <v>21</v>
      </c>
      <c r="AN313" s="1020">
        <v>60</v>
      </c>
      <c r="AO313" s="1479" t="s">
        <v>264</v>
      </c>
      <c r="AP313" s="1480"/>
    </row>
    <row r="314" spans="1:42" ht="15" x14ac:dyDescent="0.2">
      <c r="A314" s="1157"/>
      <c r="B314" s="1516"/>
      <c r="C314" s="1047"/>
      <c r="D314" s="1047"/>
      <c r="E314" s="1047"/>
      <c r="F314" s="1046"/>
      <c r="G314" s="1470"/>
      <c r="H314" s="1470"/>
      <c r="I314" s="1470"/>
      <c r="J314" s="1476"/>
      <c r="K314" s="1473"/>
      <c r="L314" s="1478"/>
      <c r="M314" s="1159"/>
      <c r="N314" s="1519"/>
      <c r="O314" s="1047"/>
      <c r="P314" s="1047"/>
      <c r="Q314" s="1047"/>
      <c r="R314" s="1046"/>
      <c r="S314" s="1470"/>
      <c r="T314" s="1470"/>
      <c r="U314" s="1470"/>
      <c r="V314" s="1476"/>
      <c r="W314" s="1473"/>
      <c r="X314" s="1478"/>
      <c r="Y314" s="1160"/>
      <c r="Z314" s="1522"/>
      <c r="AA314" s="1052"/>
      <c r="AB314" s="1047"/>
      <c r="AC314" s="1051"/>
      <c r="AD314" s="1046"/>
      <c r="AE314" s="1470"/>
      <c r="AF314" s="1470"/>
      <c r="AG314" s="1470"/>
      <c r="AH314" s="1476"/>
      <c r="AI314" s="1473"/>
      <c r="AJ314" s="1478"/>
      <c r="AL314" s="1020">
        <v>3</v>
      </c>
      <c r="AM314" s="1023">
        <v>8</v>
      </c>
      <c r="AN314" s="1020">
        <v>59</v>
      </c>
      <c r="AO314" s="1480"/>
      <c r="AP314" s="1480"/>
    </row>
    <row r="315" spans="1:42" ht="15.75" thickBot="1" x14ac:dyDescent="0.25">
      <c r="A315" s="1157"/>
      <c r="B315" s="1517"/>
      <c r="C315" s="1053"/>
      <c r="D315" s="1054"/>
      <c r="E315" s="1053"/>
      <c r="F315" s="1055"/>
      <c r="G315" s="1471"/>
      <c r="H315" s="1471"/>
      <c r="I315" s="1471"/>
      <c r="J315" s="1477"/>
      <c r="K315" s="1474"/>
      <c r="L315" s="1478"/>
      <c r="M315" s="1159"/>
      <c r="N315" s="1520"/>
      <c r="O315" s="1053"/>
      <c r="P315" s="1053"/>
      <c r="Q315" s="1053"/>
      <c r="R315" s="1055"/>
      <c r="S315" s="1471"/>
      <c r="T315" s="1471"/>
      <c r="U315" s="1471"/>
      <c r="V315" s="1477"/>
      <c r="W315" s="1474"/>
      <c r="X315" s="1478"/>
      <c r="Y315" s="1160"/>
      <c r="Z315" s="1523"/>
      <c r="AA315" s="1053"/>
      <c r="AB315" s="1056"/>
      <c r="AC315" s="1053"/>
      <c r="AD315" s="1055"/>
      <c r="AE315" s="1471"/>
      <c r="AF315" s="1471"/>
      <c r="AG315" s="1471"/>
      <c r="AH315" s="1477"/>
      <c r="AI315" s="1474"/>
      <c r="AJ315" s="1478"/>
      <c r="AL315" s="1020">
        <v>4</v>
      </c>
      <c r="AM315" s="1023">
        <v>16</v>
      </c>
      <c r="AN315" s="1020">
        <v>60</v>
      </c>
      <c r="AO315" s="1480"/>
      <c r="AP315" s="1480"/>
    </row>
    <row r="316" spans="1:42" ht="15" x14ac:dyDescent="0.2">
      <c r="A316" s="1157">
        <v>-1.1299999999999999</v>
      </c>
      <c r="B316" s="1533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469">
        <v>591</v>
      </c>
      <c r="H316" s="1469">
        <v>117</v>
      </c>
      <c r="I316" s="1469">
        <v>56</v>
      </c>
      <c r="J316" s="1475" t="s">
        <v>147</v>
      </c>
      <c r="K316" s="1472">
        <v>128</v>
      </c>
      <c r="L316" s="1478">
        <f>G316-(D316+D317+D318+D319)</f>
        <v>0</v>
      </c>
      <c r="M316" s="1159">
        <v>5.38</v>
      </c>
      <c r="N316" s="1536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469">
        <v>621</v>
      </c>
      <c r="T316" s="1469">
        <v>119</v>
      </c>
      <c r="U316" s="1469">
        <v>59</v>
      </c>
      <c r="V316" s="1475" t="s">
        <v>148</v>
      </c>
      <c r="W316" s="1472">
        <v>128</v>
      </c>
      <c r="X316" s="1478">
        <f>S316-(P316+P317+P318+P319)</f>
        <v>0</v>
      </c>
      <c r="Y316" s="1160">
        <v>9.5</v>
      </c>
      <c r="Z316" s="1539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469">
        <v>630</v>
      </c>
      <c r="AF316" s="1469">
        <v>119.5</v>
      </c>
      <c r="AG316" s="1469">
        <v>60</v>
      </c>
      <c r="AH316" s="1475" t="s">
        <v>150</v>
      </c>
      <c r="AI316" s="1472">
        <v>128</v>
      </c>
      <c r="AJ316" s="1478">
        <f>AE316-(AB316+AB317+AB318+AB319)</f>
        <v>0</v>
      </c>
      <c r="AL316" s="1020">
        <v>5</v>
      </c>
      <c r="AM316" s="1023">
        <v>14</v>
      </c>
      <c r="AN316" s="1020">
        <v>59</v>
      </c>
      <c r="AO316" s="1480"/>
      <c r="AP316" s="1480"/>
    </row>
    <row r="317" spans="1:42" ht="15" x14ac:dyDescent="0.2">
      <c r="A317" s="1157">
        <v>0</v>
      </c>
      <c r="B317" s="1534"/>
      <c r="C317" s="1047" t="s">
        <v>231</v>
      </c>
      <c r="D317" s="1062">
        <v>95</v>
      </c>
      <c r="E317" s="1047">
        <v>115</v>
      </c>
      <c r="F317" s="1046" t="s">
        <v>213</v>
      </c>
      <c r="G317" s="1470"/>
      <c r="H317" s="1470"/>
      <c r="I317" s="1470"/>
      <c r="J317" s="1476"/>
      <c r="K317" s="1473"/>
      <c r="L317" s="1478"/>
      <c r="M317" s="1159">
        <v>4.5</v>
      </c>
      <c r="N317" s="1537"/>
      <c r="O317" s="1047" t="s">
        <v>229</v>
      </c>
      <c r="P317" s="1142">
        <v>10</v>
      </c>
      <c r="Q317" s="1047">
        <v>117</v>
      </c>
      <c r="R317" s="1046" t="s">
        <v>212</v>
      </c>
      <c r="S317" s="1470"/>
      <c r="T317" s="1470"/>
      <c r="U317" s="1470"/>
      <c r="V317" s="1476"/>
      <c r="W317" s="1473"/>
      <c r="X317" s="1478"/>
      <c r="Y317" s="1160">
        <v>8.58</v>
      </c>
      <c r="Z317" s="1540"/>
      <c r="AA317" s="1063" t="s">
        <v>246</v>
      </c>
      <c r="AB317" s="1146">
        <v>381</v>
      </c>
      <c r="AC317" s="1047">
        <v>120.5</v>
      </c>
      <c r="AD317" s="1046" t="s">
        <v>209</v>
      </c>
      <c r="AE317" s="1470"/>
      <c r="AF317" s="1470"/>
      <c r="AG317" s="1470"/>
      <c r="AH317" s="1476"/>
      <c r="AI317" s="1473"/>
      <c r="AJ317" s="1478"/>
      <c r="AL317" s="1020">
        <v>6</v>
      </c>
      <c r="AM317" s="1023">
        <v>4</v>
      </c>
      <c r="AN317" s="1020">
        <v>18</v>
      </c>
      <c r="AO317" s="1480"/>
      <c r="AP317" s="1480"/>
    </row>
    <row r="318" spans="1:42" ht="15" x14ac:dyDescent="0.2">
      <c r="A318" s="1157"/>
      <c r="B318" s="1534"/>
      <c r="C318" s="1064"/>
      <c r="D318" s="1065"/>
      <c r="E318" s="1064"/>
      <c r="F318" s="1066"/>
      <c r="G318" s="1470"/>
      <c r="H318" s="1470"/>
      <c r="I318" s="1470"/>
      <c r="J318" s="1476"/>
      <c r="K318" s="1473"/>
      <c r="L318" s="1478"/>
      <c r="M318" s="1159">
        <v>-1.5</v>
      </c>
      <c r="N318" s="1537"/>
      <c r="O318" s="1064" t="s">
        <v>236</v>
      </c>
      <c r="P318" s="1143">
        <v>290</v>
      </c>
      <c r="Q318" s="1064">
        <v>117.5</v>
      </c>
      <c r="R318" s="1066" t="s">
        <v>208</v>
      </c>
      <c r="S318" s="1470"/>
      <c r="T318" s="1470"/>
      <c r="U318" s="1470"/>
      <c r="V318" s="1476"/>
      <c r="W318" s="1473"/>
      <c r="X318" s="1478"/>
      <c r="Y318" s="1160">
        <v>6.7</v>
      </c>
      <c r="Z318" s="1540"/>
      <c r="AA318" s="1065" t="s">
        <v>247</v>
      </c>
      <c r="AB318" s="1147">
        <v>145</v>
      </c>
      <c r="AC318" s="1064">
        <v>117.5</v>
      </c>
      <c r="AD318" s="1066" t="s">
        <v>248</v>
      </c>
      <c r="AE318" s="1470"/>
      <c r="AF318" s="1470"/>
      <c r="AG318" s="1470"/>
      <c r="AH318" s="1476"/>
      <c r="AI318" s="1473"/>
      <c r="AJ318" s="1478"/>
      <c r="AL318" s="1020">
        <v>7</v>
      </c>
      <c r="AM318" s="1023">
        <v>20</v>
      </c>
      <c r="AN318" s="1020">
        <v>60</v>
      </c>
      <c r="AO318" s="1480"/>
      <c r="AP318" s="1480"/>
    </row>
    <row r="319" spans="1:42" ht="15.75" thickBot="1" x14ac:dyDescent="0.25">
      <c r="A319" s="1157"/>
      <c r="B319" s="1535"/>
      <c r="C319" s="1064"/>
      <c r="D319" s="1065"/>
      <c r="E319" s="1064"/>
      <c r="F319" s="1066"/>
      <c r="G319" s="1471"/>
      <c r="H319" s="1471"/>
      <c r="I319" s="1471"/>
      <c r="J319" s="1477"/>
      <c r="K319" s="1474"/>
      <c r="L319" s="1478"/>
      <c r="M319" s="1159"/>
      <c r="N319" s="1538"/>
      <c r="O319" s="1064"/>
      <c r="P319" s="1065"/>
      <c r="Q319" s="1064"/>
      <c r="R319" s="1066"/>
      <c r="S319" s="1471"/>
      <c r="T319" s="1471"/>
      <c r="U319" s="1471"/>
      <c r="V319" s="1477"/>
      <c r="W319" s="1474"/>
      <c r="X319" s="1478"/>
      <c r="Y319" s="1159"/>
      <c r="Z319" s="1540"/>
      <c r="AA319" s="1065"/>
      <c r="AB319" s="1065"/>
      <c r="AC319" s="1064"/>
      <c r="AD319" s="1066"/>
      <c r="AE319" s="1470"/>
      <c r="AF319" s="1470"/>
      <c r="AG319" s="1470"/>
      <c r="AH319" s="1476"/>
      <c r="AI319" s="1474"/>
      <c r="AJ319" s="1478"/>
      <c r="AL319" s="1020">
        <v>8</v>
      </c>
      <c r="AM319" s="1023">
        <v>11</v>
      </c>
      <c r="AN319" s="1020">
        <v>18</v>
      </c>
      <c r="AO319" s="1480"/>
      <c r="AP319" s="1480"/>
    </row>
    <row r="320" spans="1:42" ht="15" x14ac:dyDescent="0.2">
      <c r="A320" s="1157">
        <v>0.04</v>
      </c>
      <c r="B320" s="1524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469">
        <v>591</v>
      </c>
      <c r="H320" s="1469">
        <v>120</v>
      </c>
      <c r="I320" s="1469">
        <v>56</v>
      </c>
      <c r="J320" s="1469" t="s">
        <v>147</v>
      </c>
      <c r="K320" s="1472">
        <v>128</v>
      </c>
      <c r="L320" s="1478">
        <f>G320-(D320+D321+D322+D323)</f>
        <v>0</v>
      </c>
      <c r="M320" s="1159">
        <v>11.5</v>
      </c>
      <c r="N320" s="1527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469">
        <v>621</v>
      </c>
      <c r="T320" s="1469">
        <v>117</v>
      </c>
      <c r="U320" s="1469">
        <v>59</v>
      </c>
      <c r="V320" s="1469" t="s">
        <v>150</v>
      </c>
      <c r="W320" s="1472">
        <v>128</v>
      </c>
      <c r="X320" s="1478">
        <f>S320-(P320+P321+P322+P323)</f>
        <v>0</v>
      </c>
      <c r="Y320" s="1159">
        <v>0.53</v>
      </c>
      <c r="Z320" s="1530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541">
        <v>630</v>
      </c>
      <c r="AF320" s="1469">
        <v>121</v>
      </c>
      <c r="AG320" s="1469">
        <v>60</v>
      </c>
      <c r="AH320" s="1469" t="s">
        <v>148</v>
      </c>
      <c r="AI320" s="1472">
        <v>128</v>
      </c>
      <c r="AJ320" s="1478">
        <f>AE320-(AB320+AB321+AB322+AB323)</f>
        <v>0</v>
      </c>
      <c r="AL320" s="1020">
        <v>9</v>
      </c>
      <c r="AM320" s="1023">
        <v>5</v>
      </c>
      <c r="AN320" s="1020">
        <v>56</v>
      </c>
      <c r="AO320" s="1480"/>
      <c r="AP320" s="1480"/>
    </row>
    <row r="321" spans="1:42" ht="15" x14ac:dyDescent="0.2">
      <c r="A321" s="1157">
        <v>0.2</v>
      </c>
      <c r="B321" s="1525"/>
      <c r="C321" s="1047" t="s">
        <v>233</v>
      </c>
      <c r="D321" s="1069">
        <v>327</v>
      </c>
      <c r="E321" s="1047">
        <v>119.5</v>
      </c>
      <c r="F321" s="1046" t="s">
        <v>209</v>
      </c>
      <c r="G321" s="1470"/>
      <c r="H321" s="1470"/>
      <c r="I321" s="1470"/>
      <c r="J321" s="1470"/>
      <c r="K321" s="1473"/>
      <c r="L321" s="1478"/>
      <c r="M321" s="1159">
        <v>11.5</v>
      </c>
      <c r="N321" s="1528"/>
      <c r="O321" s="1047" t="s">
        <v>241</v>
      </c>
      <c r="P321" s="1070">
        <v>10</v>
      </c>
      <c r="Q321" s="1047">
        <v>110.5</v>
      </c>
      <c r="R321" s="1046" t="s">
        <v>210</v>
      </c>
      <c r="S321" s="1470"/>
      <c r="T321" s="1470"/>
      <c r="U321" s="1470"/>
      <c r="V321" s="1470"/>
      <c r="W321" s="1473"/>
      <c r="X321" s="1478"/>
      <c r="Y321" s="1159">
        <v>0.53</v>
      </c>
      <c r="Z321" s="1531"/>
      <c r="AA321" s="1047" t="s">
        <v>251</v>
      </c>
      <c r="AB321" s="1153">
        <v>334</v>
      </c>
      <c r="AC321" s="1047">
        <v>119</v>
      </c>
      <c r="AD321" s="1046" t="s">
        <v>208</v>
      </c>
      <c r="AE321" s="1542"/>
      <c r="AF321" s="1470"/>
      <c r="AG321" s="1470"/>
      <c r="AH321" s="1470"/>
      <c r="AI321" s="1473"/>
      <c r="AJ321" s="1478"/>
      <c r="AL321" s="1020">
        <v>10</v>
      </c>
      <c r="AM321" s="1023">
        <v>13</v>
      </c>
      <c r="AN321" s="1020">
        <v>59</v>
      </c>
      <c r="AO321" s="1480"/>
      <c r="AP321" s="1480"/>
    </row>
    <row r="322" spans="1:42" ht="15" x14ac:dyDescent="0.2">
      <c r="A322" s="1157">
        <v>0.5</v>
      </c>
      <c r="B322" s="1525"/>
      <c r="C322" s="1064" t="s">
        <v>234</v>
      </c>
      <c r="D322" s="1071">
        <v>27</v>
      </c>
      <c r="E322" s="1064">
        <v>115</v>
      </c>
      <c r="F322" s="1066" t="s">
        <v>211</v>
      </c>
      <c r="G322" s="1470"/>
      <c r="H322" s="1470"/>
      <c r="I322" s="1470"/>
      <c r="J322" s="1470"/>
      <c r="K322" s="1473"/>
      <c r="L322" s="1478"/>
      <c r="M322" s="1158"/>
      <c r="N322" s="1528"/>
      <c r="O322" s="1064"/>
      <c r="P322" s="1065"/>
      <c r="Q322" s="1064"/>
      <c r="R322" s="1066"/>
      <c r="S322" s="1470"/>
      <c r="T322" s="1470"/>
      <c r="U322" s="1470"/>
      <c r="V322" s="1470"/>
      <c r="W322" s="1473"/>
      <c r="X322" s="1478"/>
      <c r="Y322" s="1159"/>
      <c r="Z322" s="1531"/>
      <c r="AA322" s="1064"/>
      <c r="AB322" s="1065"/>
      <c r="AC322" s="1064"/>
      <c r="AD322" s="1066"/>
      <c r="AE322" s="1542"/>
      <c r="AF322" s="1470"/>
      <c r="AG322" s="1470"/>
      <c r="AH322" s="1470"/>
      <c r="AI322" s="1473"/>
      <c r="AJ322" s="1478"/>
      <c r="AL322" s="1020">
        <v>11</v>
      </c>
      <c r="AM322" s="1023">
        <v>7</v>
      </c>
      <c r="AN322" s="1020">
        <v>56</v>
      </c>
      <c r="AO322" s="1480"/>
      <c r="AP322" s="1480"/>
    </row>
    <row r="323" spans="1:42" ht="15.75" thickBot="1" x14ac:dyDescent="0.25">
      <c r="A323" s="1157"/>
      <c r="B323" s="1526"/>
      <c r="C323" s="1053"/>
      <c r="D323" s="1054"/>
      <c r="E323" s="1053"/>
      <c r="F323" s="1055"/>
      <c r="G323" s="1471"/>
      <c r="H323" s="1471"/>
      <c r="I323" s="1471"/>
      <c r="J323" s="1471"/>
      <c r="K323" s="1474"/>
      <c r="L323" s="1478"/>
      <c r="M323" s="1158"/>
      <c r="N323" s="1529"/>
      <c r="O323" s="1053"/>
      <c r="P323" s="1054"/>
      <c r="Q323" s="1053"/>
      <c r="R323" s="1055"/>
      <c r="S323" s="1471"/>
      <c r="T323" s="1471"/>
      <c r="U323" s="1471"/>
      <c r="V323" s="1471"/>
      <c r="W323" s="1474"/>
      <c r="X323" s="1478"/>
      <c r="Y323" s="1159"/>
      <c r="Z323" s="1532"/>
      <c r="AA323" s="1053"/>
      <c r="AB323" s="1054"/>
      <c r="AC323" s="1053"/>
      <c r="AD323" s="1055"/>
      <c r="AE323" s="1543"/>
      <c r="AF323" s="1471"/>
      <c r="AG323" s="1471"/>
      <c r="AH323" s="1471"/>
      <c r="AI323" s="1474"/>
      <c r="AJ323" s="1478"/>
      <c r="AL323" s="1020">
        <v>12</v>
      </c>
      <c r="AM323" s="1023">
        <v>9</v>
      </c>
      <c r="AN323" s="1020">
        <v>59</v>
      </c>
      <c r="AO323" s="1480"/>
      <c r="AP323" s="1480"/>
    </row>
    <row r="324" spans="1:42" ht="15" x14ac:dyDescent="0.2">
      <c r="A324" s="1157">
        <v>7.5</v>
      </c>
      <c r="B324" s="1555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469">
        <v>192</v>
      </c>
      <c r="H324" s="1469">
        <v>117</v>
      </c>
      <c r="I324" s="1469">
        <v>18</v>
      </c>
      <c r="J324" s="1469" t="s">
        <v>149</v>
      </c>
      <c r="K324" s="1472">
        <v>128</v>
      </c>
      <c r="L324" s="1478">
        <f>G324-(D324+D325+D326+D327)</f>
        <v>0</v>
      </c>
      <c r="M324" s="1159">
        <v>5.5</v>
      </c>
      <c r="N324" s="1558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469">
        <v>192</v>
      </c>
      <c r="T324" s="1469">
        <v>113</v>
      </c>
      <c r="U324" s="1469">
        <v>18</v>
      </c>
      <c r="V324" s="1469" t="s">
        <v>149</v>
      </c>
      <c r="W324" s="1472">
        <v>128</v>
      </c>
      <c r="X324" s="1478">
        <f>S324-(P324+P325+P326+P327)</f>
        <v>0</v>
      </c>
      <c r="Y324" s="1159">
        <v>1.5</v>
      </c>
      <c r="Z324" s="1561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469">
        <v>192</v>
      </c>
      <c r="AF324" s="1469">
        <v>119</v>
      </c>
      <c r="AG324" s="1469">
        <v>18</v>
      </c>
      <c r="AH324" s="1469" t="s">
        <v>148</v>
      </c>
      <c r="AI324" s="1472">
        <v>128</v>
      </c>
      <c r="AJ324" s="1478">
        <f>AE324-(AB324+AB325+AB326+AB327)</f>
        <v>0</v>
      </c>
      <c r="AL324" s="1020">
        <v>13</v>
      </c>
      <c r="AM324" s="1023">
        <v>1</v>
      </c>
      <c r="AN324" s="1020">
        <v>56</v>
      </c>
      <c r="AO324" s="1480"/>
      <c r="AP324" s="1480"/>
    </row>
    <row r="325" spans="1:42" ht="15" x14ac:dyDescent="0.2">
      <c r="A325" s="1157"/>
      <c r="B325" s="1556"/>
      <c r="C325" s="1047"/>
      <c r="D325" s="1047"/>
      <c r="E325" s="1047"/>
      <c r="F325" s="1046"/>
      <c r="G325" s="1470"/>
      <c r="H325" s="1470"/>
      <c r="I325" s="1470"/>
      <c r="J325" s="1470"/>
      <c r="K325" s="1473"/>
      <c r="L325" s="1478"/>
      <c r="M325" s="1159"/>
      <c r="N325" s="1559"/>
      <c r="O325" s="1046"/>
      <c r="P325" s="1047"/>
      <c r="Q325" s="1047"/>
      <c r="R325" s="1046"/>
      <c r="S325" s="1470"/>
      <c r="T325" s="1470"/>
      <c r="U325" s="1470"/>
      <c r="V325" s="1470"/>
      <c r="W325" s="1473"/>
      <c r="X325" s="1478"/>
      <c r="Y325" s="1159"/>
      <c r="Z325" s="1562"/>
      <c r="AA325" s="1047"/>
      <c r="AB325" s="1047"/>
      <c r="AC325" s="1047"/>
      <c r="AD325" s="1046"/>
      <c r="AE325" s="1470"/>
      <c r="AF325" s="1470"/>
      <c r="AG325" s="1470"/>
      <c r="AH325" s="1470"/>
      <c r="AI325" s="1473"/>
      <c r="AJ325" s="1478"/>
      <c r="AL325" s="1020">
        <v>14</v>
      </c>
      <c r="AM325" s="1023">
        <v>6</v>
      </c>
      <c r="AN325" s="1020">
        <v>56</v>
      </c>
      <c r="AO325" s="1480"/>
      <c r="AP325" s="1480"/>
    </row>
    <row r="326" spans="1:42" ht="15" x14ac:dyDescent="0.2">
      <c r="A326" s="1157"/>
      <c r="B326" s="1556"/>
      <c r="C326" s="1064"/>
      <c r="D326" s="1064"/>
      <c r="E326" s="1064"/>
      <c r="F326" s="1066"/>
      <c r="G326" s="1470"/>
      <c r="H326" s="1470"/>
      <c r="I326" s="1470"/>
      <c r="J326" s="1470"/>
      <c r="K326" s="1473"/>
      <c r="L326" s="1478"/>
      <c r="M326" s="1159"/>
      <c r="N326" s="1559"/>
      <c r="O326" s="1064"/>
      <c r="P326" s="1065"/>
      <c r="Q326" s="1064"/>
      <c r="R326" s="1066"/>
      <c r="S326" s="1470"/>
      <c r="T326" s="1470"/>
      <c r="U326" s="1470"/>
      <c r="V326" s="1470"/>
      <c r="W326" s="1473"/>
      <c r="X326" s="1478"/>
      <c r="Y326" s="1159"/>
      <c r="Z326" s="1562"/>
      <c r="AA326" s="1064"/>
      <c r="AB326" s="1065"/>
      <c r="AC326" s="1064"/>
      <c r="AD326" s="1066"/>
      <c r="AE326" s="1470"/>
      <c r="AF326" s="1470"/>
      <c r="AG326" s="1470"/>
      <c r="AH326" s="1470"/>
      <c r="AI326" s="1473"/>
      <c r="AJ326" s="1478"/>
      <c r="AL326" s="1020">
        <v>15</v>
      </c>
      <c r="AM326" s="1023">
        <v>18</v>
      </c>
      <c r="AN326" s="1020">
        <v>18</v>
      </c>
      <c r="AO326" s="1480"/>
      <c r="AP326" s="1480"/>
    </row>
    <row r="327" spans="1:42" ht="15.75" thickBot="1" x14ac:dyDescent="0.25">
      <c r="A327" s="1157"/>
      <c r="B327" s="1557"/>
      <c r="C327" s="1053"/>
      <c r="D327" s="1054"/>
      <c r="E327" s="1053"/>
      <c r="F327" s="1055"/>
      <c r="G327" s="1471"/>
      <c r="H327" s="1471"/>
      <c r="I327" s="1471"/>
      <c r="J327" s="1471"/>
      <c r="K327" s="1474"/>
      <c r="L327" s="1478"/>
      <c r="M327" s="1159"/>
      <c r="N327" s="1560"/>
      <c r="O327" s="1053"/>
      <c r="P327" s="1054"/>
      <c r="Q327" s="1053"/>
      <c r="R327" s="1055"/>
      <c r="S327" s="1471"/>
      <c r="T327" s="1471"/>
      <c r="U327" s="1471"/>
      <c r="V327" s="1471"/>
      <c r="W327" s="1474"/>
      <c r="X327" s="1478"/>
      <c r="Y327" s="1159"/>
      <c r="Z327" s="1563"/>
      <c r="AA327" s="1053"/>
      <c r="AB327" s="1054"/>
      <c r="AC327" s="1053"/>
      <c r="AD327" s="1055"/>
      <c r="AE327" s="1471"/>
      <c r="AF327" s="1471"/>
      <c r="AG327" s="1471"/>
      <c r="AH327" s="1471"/>
      <c r="AI327" s="1474"/>
      <c r="AJ327" s="1478"/>
      <c r="AL327" s="1020">
        <v>16</v>
      </c>
      <c r="AM327" s="1023">
        <v>17</v>
      </c>
      <c r="AN327" s="1020">
        <v>60</v>
      </c>
      <c r="AO327" s="1480"/>
      <c r="AP327" s="1480"/>
    </row>
    <row r="328" spans="1:42" ht="15" x14ac:dyDescent="0.2">
      <c r="A328" s="1157">
        <v>5.5</v>
      </c>
      <c r="B328" s="1547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469">
        <v>592</v>
      </c>
      <c r="H328" s="1469">
        <v>117</v>
      </c>
      <c r="I328" s="1469">
        <v>56</v>
      </c>
      <c r="J328" s="1475" t="s">
        <v>149</v>
      </c>
      <c r="K328" s="1472">
        <v>128</v>
      </c>
      <c r="L328" s="1478">
        <f>G328-(D328+D329+D330+D331)</f>
        <v>0</v>
      </c>
      <c r="M328" s="1159">
        <v>0</v>
      </c>
      <c r="N328" s="1550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469">
        <v>621</v>
      </c>
      <c r="T328" s="1469">
        <v>115</v>
      </c>
      <c r="U328" s="1469">
        <v>59</v>
      </c>
      <c r="V328" s="1475" t="s">
        <v>259</v>
      </c>
      <c r="W328" s="1472">
        <v>128</v>
      </c>
      <c r="X328" s="1478">
        <f>S328-(P328+P329+P330+P331)</f>
        <v>0</v>
      </c>
      <c r="Y328" s="1159">
        <v>-3.93</v>
      </c>
      <c r="Z328" s="1553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469">
        <v>630</v>
      </c>
      <c r="AF328" s="1469">
        <v>119</v>
      </c>
      <c r="AG328" s="1469">
        <v>60</v>
      </c>
      <c r="AH328" s="1475" t="s">
        <v>147</v>
      </c>
      <c r="AI328" s="1472">
        <v>128</v>
      </c>
      <c r="AJ328" s="1478">
        <f>AE328-(AB328+AB329+AB330+AB331)</f>
        <v>0</v>
      </c>
      <c r="AL328" s="1020">
        <v>17</v>
      </c>
      <c r="AM328" s="1023">
        <v>12</v>
      </c>
      <c r="AN328" s="1020">
        <v>59</v>
      </c>
      <c r="AO328" s="1480"/>
      <c r="AP328" s="1480"/>
    </row>
    <row r="329" spans="1:42" ht="15" x14ac:dyDescent="0.2">
      <c r="A329" s="1157">
        <v>4.5</v>
      </c>
      <c r="B329" s="1548"/>
      <c r="C329" s="1047" t="s">
        <v>229</v>
      </c>
      <c r="D329" s="1077">
        <v>342</v>
      </c>
      <c r="E329" s="1047">
        <v>117</v>
      </c>
      <c r="F329" s="1066" t="s">
        <v>215</v>
      </c>
      <c r="G329" s="1470"/>
      <c r="H329" s="1470"/>
      <c r="I329" s="1470"/>
      <c r="J329" s="1476"/>
      <c r="K329" s="1473"/>
      <c r="L329" s="1478"/>
      <c r="M329" s="1159">
        <v>-1.78</v>
      </c>
      <c r="N329" s="1551"/>
      <c r="O329" s="1047" t="s">
        <v>244</v>
      </c>
      <c r="P329" s="1078">
        <v>362</v>
      </c>
      <c r="Q329" s="1047">
        <v>114</v>
      </c>
      <c r="R329" s="1066" t="s">
        <v>209</v>
      </c>
      <c r="S329" s="1470"/>
      <c r="T329" s="1470"/>
      <c r="U329" s="1470"/>
      <c r="V329" s="1476"/>
      <c r="W329" s="1473"/>
      <c r="X329" s="1478"/>
      <c r="Y329" s="1159">
        <v>-0.5</v>
      </c>
      <c r="Z329" s="1554"/>
      <c r="AA329" s="1047" t="s">
        <v>251</v>
      </c>
      <c r="AB329" s="1093">
        <v>44</v>
      </c>
      <c r="AC329" s="1047">
        <v>119</v>
      </c>
      <c r="AD329" s="1066" t="s">
        <v>210</v>
      </c>
      <c r="AE329" s="1470"/>
      <c r="AF329" s="1470"/>
      <c r="AG329" s="1470"/>
      <c r="AH329" s="1476"/>
      <c r="AI329" s="1473"/>
      <c r="AJ329" s="1478"/>
      <c r="AL329" s="1020">
        <v>18</v>
      </c>
      <c r="AM329" s="1023">
        <v>3</v>
      </c>
      <c r="AN329" s="1020">
        <v>56</v>
      </c>
      <c r="AO329" s="1480"/>
      <c r="AP329" s="1480"/>
    </row>
    <row r="330" spans="1:42" ht="15" x14ac:dyDescent="0.2">
      <c r="A330" s="1157"/>
      <c r="B330" s="1548"/>
      <c r="C330" s="1064"/>
      <c r="D330" s="1064"/>
      <c r="E330" s="1064"/>
      <c r="F330" s="1066"/>
      <c r="G330" s="1470"/>
      <c r="H330" s="1470"/>
      <c r="I330" s="1470"/>
      <c r="J330" s="1476"/>
      <c r="K330" s="1473"/>
      <c r="L330" s="1478"/>
      <c r="M330" s="1159">
        <v>3.5</v>
      </c>
      <c r="N330" s="1551"/>
      <c r="O330" s="1064" t="s">
        <v>243</v>
      </c>
      <c r="P330" s="1080">
        <v>242</v>
      </c>
      <c r="Q330" s="1064">
        <v>113</v>
      </c>
      <c r="R330" s="1066" t="s">
        <v>208</v>
      </c>
      <c r="S330" s="1470"/>
      <c r="T330" s="1470"/>
      <c r="U330" s="1470"/>
      <c r="V330" s="1476"/>
      <c r="W330" s="1473"/>
      <c r="X330" s="1478"/>
      <c r="Y330" s="1159">
        <v>-3.5</v>
      </c>
      <c r="Z330" s="1554"/>
      <c r="AA330" s="1064" t="s">
        <v>250</v>
      </c>
      <c r="AB330" s="1094">
        <v>313</v>
      </c>
      <c r="AC330" s="1064">
        <v>117.5</v>
      </c>
      <c r="AD330" s="1066" t="s">
        <v>208</v>
      </c>
      <c r="AE330" s="1470"/>
      <c r="AF330" s="1470"/>
      <c r="AG330" s="1470"/>
      <c r="AH330" s="1476"/>
      <c r="AI330" s="1473"/>
      <c r="AJ330" s="1478"/>
      <c r="AL330" s="1020">
        <v>19</v>
      </c>
      <c r="AM330" s="1023">
        <v>15</v>
      </c>
      <c r="AN330" s="1020">
        <v>60</v>
      </c>
      <c r="AO330" s="1480"/>
      <c r="AP330" s="1480"/>
    </row>
    <row r="331" spans="1:42" ht="15.75" thickBot="1" x14ac:dyDescent="0.25">
      <c r="A331" s="1157"/>
      <c r="B331" s="1549"/>
      <c r="C331" s="1053"/>
      <c r="D331" s="1053"/>
      <c r="E331" s="1053"/>
      <c r="F331" s="1055"/>
      <c r="G331" s="1471"/>
      <c r="H331" s="1471"/>
      <c r="I331" s="1471"/>
      <c r="J331" s="1477"/>
      <c r="K331" s="1474"/>
      <c r="L331" s="1478"/>
      <c r="M331" s="1159"/>
      <c r="N331" s="1552"/>
      <c r="O331" s="1053"/>
      <c r="P331" s="1053"/>
      <c r="Q331" s="1053"/>
      <c r="R331" s="1055"/>
      <c r="S331" s="1471"/>
      <c r="T331" s="1471"/>
      <c r="U331" s="1471"/>
      <c r="V331" s="1477"/>
      <c r="W331" s="1474"/>
      <c r="X331" s="1478"/>
      <c r="Y331" s="1159"/>
      <c r="Z331" s="1554"/>
      <c r="AA331" s="1064"/>
      <c r="AB331" s="1065"/>
      <c r="AC331" s="1064"/>
      <c r="AD331" s="1066"/>
      <c r="AE331" s="1470"/>
      <c r="AF331" s="1470"/>
      <c r="AG331" s="1470"/>
      <c r="AH331" s="1476"/>
      <c r="AI331" s="1474"/>
      <c r="AJ331" s="1478"/>
      <c r="AL331" s="1020">
        <v>20</v>
      </c>
      <c r="AM331" s="1023">
        <v>2</v>
      </c>
      <c r="AN331" s="1020">
        <v>56</v>
      </c>
      <c r="AO331" s="1480"/>
      <c r="AP331" s="1480"/>
    </row>
    <row r="332" spans="1:42" ht="15" x14ac:dyDescent="0.2">
      <c r="A332" s="1157">
        <v>1.46</v>
      </c>
      <c r="B332" s="1567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469">
        <v>592</v>
      </c>
      <c r="H332" s="1469">
        <v>117</v>
      </c>
      <c r="I332" s="1469">
        <v>56</v>
      </c>
      <c r="J332" s="1469" t="s">
        <v>148</v>
      </c>
      <c r="K332" s="1472">
        <v>128</v>
      </c>
      <c r="L332" s="1478">
        <f>G332-(D332+D333+D334+D335)</f>
        <v>0</v>
      </c>
      <c r="M332" s="1159">
        <v>4.5</v>
      </c>
      <c r="N332" s="1570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469">
        <v>621</v>
      </c>
      <c r="T332" s="1469">
        <v>112</v>
      </c>
      <c r="U332" s="1469">
        <v>59</v>
      </c>
      <c r="V332" s="1469" t="s">
        <v>149</v>
      </c>
      <c r="W332" s="1472">
        <v>128</v>
      </c>
      <c r="X332" s="1478">
        <f>S332-(P332+P333+P334+P335)</f>
        <v>0</v>
      </c>
      <c r="Y332" s="1159">
        <v>8.6999999999999993</v>
      </c>
      <c r="Z332" s="1544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469">
        <v>630</v>
      </c>
      <c r="AF332" s="1469">
        <v>116.5</v>
      </c>
      <c r="AG332" s="1469">
        <v>60</v>
      </c>
      <c r="AH332" s="1469" t="s">
        <v>149</v>
      </c>
      <c r="AI332" s="1472">
        <v>128</v>
      </c>
      <c r="AJ332" s="1478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568"/>
      <c r="C333" s="1047" t="s">
        <v>229</v>
      </c>
      <c r="D333" s="1111">
        <v>317</v>
      </c>
      <c r="E333" s="1047">
        <v>117</v>
      </c>
      <c r="F333" s="1046" t="s">
        <v>211</v>
      </c>
      <c r="G333" s="1470"/>
      <c r="H333" s="1470"/>
      <c r="I333" s="1470"/>
      <c r="J333" s="1470"/>
      <c r="K333" s="1473"/>
      <c r="L333" s="1478"/>
      <c r="M333" s="1159">
        <v>5.5</v>
      </c>
      <c r="N333" s="1571"/>
      <c r="O333" s="1046" t="s">
        <v>243</v>
      </c>
      <c r="P333" s="1079">
        <v>23</v>
      </c>
      <c r="Q333" s="1047">
        <v>113</v>
      </c>
      <c r="R333" s="1046" t="s">
        <v>215</v>
      </c>
      <c r="S333" s="1470"/>
      <c r="T333" s="1470"/>
      <c r="U333" s="1470"/>
      <c r="V333" s="1470"/>
      <c r="W333" s="1473"/>
      <c r="X333" s="1478"/>
      <c r="Y333" s="1159">
        <v>7</v>
      </c>
      <c r="Z333" s="1545"/>
      <c r="AA333" s="1047" t="s">
        <v>249</v>
      </c>
      <c r="AB333" s="1149">
        <v>117</v>
      </c>
      <c r="AC333" s="1047">
        <v>112.5</v>
      </c>
      <c r="AD333" s="1046" t="s">
        <v>210</v>
      </c>
      <c r="AE333" s="1470"/>
      <c r="AF333" s="1470"/>
      <c r="AG333" s="1470"/>
      <c r="AH333" s="1470"/>
      <c r="AI333" s="1473"/>
      <c r="AJ333" s="1478"/>
      <c r="AO333" s="228"/>
    </row>
    <row r="334" spans="1:42" ht="15" x14ac:dyDescent="0.2">
      <c r="A334" s="1157"/>
      <c r="B334" s="1568"/>
      <c r="C334" s="1064"/>
      <c r="D334" s="1064"/>
      <c r="E334" s="1064"/>
      <c r="F334" s="1066"/>
      <c r="G334" s="1470"/>
      <c r="H334" s="1470"/>
      <c r="I334" s="1470"/>
      <c r="J334" s="1470"/>
      <c r="K334" s="1473"/>
      <c r="L334" s="1478"/>
      <c r="M334" s="1159"/>
      <c r="N334" s="1571"/>
      <c r="O334" s="1064"/>
      <c r="P334" s="1065"/>
      <c r="Q334" s="1064"/>
      <c r="R334" s="1066"/>
      <c r="S334" s="1470"/>
      <c r="T334" s="1470"/>
      <c r="U334" s="1470"/>
      <c r="V334" s="1470"/>
      <c r="W334" s="1473"/>
      <c r="X334" s="1478"/>
      <c r="Y334" s="1159">
        <v>2.5</v>
      </c>
      <c r="Z334" s="1545"/>
      <c r="AA334" s="1064" t="s">
        <v>245</v>
      </c>
      <c r="AB334" s="1156">
        <v>138</v>
      </c>
      <c r="AC334" s="1064">
        <v>116.5</v>
      </c>
      <c r="AD334" s="1066" t="s">
        <v>214</v>
      </c>
      <c r="AE334" s="1470"/>
      <c r="AF334" s="1470"/>
      <c r="AG334" s="1470"/>
      <c r="AH334" s="1470"/>
      <c r="AI334" s="1473"/>
      <c r="AJ334" s="1478"/>
    </row>
    <row r="335" spans="1:42" ht="15.75" thickBot="1" x14ac:dyDescent="0.25">
      <c r="A335" s="1157"/>
      <c r="B335" s="1569"/>
      <c r="C335" s="1053"/>
      <c r="D335" s="1054"/>
      <c r="E335" s="1053"/>
      <c r="F335" s="1055"/>
      <c r="G335" s="1471"/>
      <c r="H335" s="1471"/>
      <c r="I335" s="1471"/>
      <c r="J335" s="1471"/>
      <c r="K335" s="1474"/>
      <c r="L335" s="1478"/>
      <c r="M335" s="1159"/>
      <c r="N335" s="1572"/>
      <c r="O335" s="1053"/>
      <c r="P335" s="1054"/>
      <c r="Q335" s="1053"/>
      <c r="R335" s="1055"/>
      <c r="S335" s="1471"/>
      <c r="T335" s="1471"/>
      <c r="U335" s="1471"/>
      <c r="V335" s="1471"/>
      <c r="W335" s="1474"/>
      <c r="X335" s="1478"/>
      <c r="Y335" s="1159"/>
      <c r="Z335" s="1546"/>
      <c r="AA335" s="1053"/>
      <c r="AB335" s="1054"/>
      <c r="AC335" s="1053"/>
      <c r="AD335" s="1055"/>
      <c r="AE335" s="1471"/>
      <c r="AF335" s="1471"/>
      <c r="AG335" s="1471"/>
      <c r="AH335" s="1471"/>
      <c r="AI335" s="1474"/>
      <c r="AJ335" s="1478"/>
    </row>
    <row r="336" spans="1:42" ht="15" x14ac:dyDescent="0.2">
      <c r="A336" s="1157">
        <v>5.3</v>
      </c>
      <c r="B336" s="1564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469">
        <v>592</v>
      </c>
      <c r="H336" s="1469">
        <v>115</v>
      </c>
      <c r="I336" s="1469">
        <v>56</v>
      </c>
      <c r="J336" s="1475" t="s">
        <v>258</v>
      </c>
      <c r="K336" s="1472">
        <v>128</v>
      </c>
      <c r="L336" s="1478">
        <f>G336-(D336+D337+D338+D339)</f>
        <v>0</v>
      </c>
      <c r="M336" s="1158">
        <v>12.91</v>
      </c>
      <c r="N336" s="1575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469">
        <v>621</v>
      </c>
      <c r="T336" s="1469">
        <v>111.5</v>
      </c>
      <c r="U336" s="1469">
        <v>59</v>
      </c>
      <c r="V336" s="1475" t="s">
        <v>257</v>
      </c>
      <c r="W336" s="1472">
        <v>128</v>
      </c>
      <c r="X336" s="1478">
        <f>S336-(P336+P337+P338+P339)</f>
        <v>0</v>
      </c>
      <c r="Y336" s="1159">
        <v>9</v>
      </c>
      <c r="Z336" s="1573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469">
        <v>631</v>
      </c>
      <c r="AF336" s="1469">
        <v>112.5</v>
      </c>
      <c r="AG336" s="1469">
        <v>60</v>
      </c>
      <c r="AH336" s="1475" t="s">
        <v>150</v>
      </c>
      <c r="AI336" s="1472">
        <v>128</v>
      </c>
      <c r="AJ336" s="1478">
        <f>AE336-(AB336+AB337+AB338+AB339)</f>
        <v>0</v>
      </c>
    </row>
    <row r="337" spans="1:36" ht="15" x14ac:dyDescent="0.2">
      <c r="A337" s="1157">
        <v>3</v>
      </c>
      <c r="B337" s="1565"/>
      <c r="C337" s="1047" t="s">
        <v>226</v>
      </c>
      <c r="D337" s="1104">
        <v>214</v>
      </c>
      <c r="E337" s="1047">
        <v>115</v>
      </c>
      <c r="F337" s="1066" t="s">
        <v>214</v>
      </c>
      <c r="G337" s="1470"/>
      <c r="H337" s="1470"/>
      <c r="I337" s="1470"/>
      <c r="J337" s="1476"/>
      <c r="K337" s="1473"/>
      <c r="L337" s="1478"/>
      <c r="M337" s="1159">
        <v>6.5</v>
      </c>
      <c r="N337" s="1576"/>
      <c r="O337" s="1047" t="s">
        <v>242</v>
      </c>
      <c r="P337" s="1091">
        <v>81</v>
      </c>
      <c r="Q337" s="1047">
        <v>112</v>
      </c>
      <c r="R337" s="1066" t="s">
        <v>214</v>
      </c>
      <c r="S337" s="1470"/>
      <c r="T337" s="1470"/>
      <c r="U337" s="1470"/>
      <c r="V337" s="1476"/>
      <c r="W337" s="1473"/>
      <c r="X337" s="1478"/>
      <c r="Y337" s="1159"/>
      <c r="Z337" s="1574"/>
      <c r="AA337" s="1047"/>
      <c r="AB337" s="1047"/>
      <c r="AC337" s="1047"/>
      <c r="AD337" s="1066"/>
      <c r="AE337" s="1470"/>
      <c r="AF337" s="1470"/>
      <c r="AG337" s="1470"/>
      <c r="AH337" s="1476"/>
      <c r="AI337" s="1473"/>
      <c r="AJ337" s="1478"/>
    </row>
    <row r="338" spans="1:36" ht="15" x14ac:dyDescent="0.2">
      <c r="A338" s="1157"/>
      <c r="B338" s="1565"/>
      <c r="C338" s="1064"/>
      <c r="D338" s="1064"/>
      <c r="E338" s="1064"/>
      <c r="F338" s="1066"/>
      <c r="G338" s="1470"/>
      <c r="H338" s="1470"/>
      <c r="I338" s="1470"/>
      <c r="J338" s="1476"/>
      <c r="K338" s="1473"/>
      <c r="L338" s="1478"/>
      <c r="M338" s="1048"/>
      <c r="N338" s="1576"/>
      <c r="O338" s="1064"/>
      <c r="P338" s="1064"/>
      <c r="Q338" s="1064"/>
      <c r="R338" s="1066"/>
      <c r="S338" s="1470"/>
      <c r="T338" s="1470"/>
      <c r="U338" s="1470"/>
      <c r="V338" s="1476"/>
      <c r="W338" s="1473"/>
      <c r="X338" s="1478"/>
      <c r="Y338" s="1048"/>
      <c r="Z338" s="1574"/>
      <c r="AA338" s="1064"/>
      <c r="AB338" s="1064"/>
      <c r="AC338" s="1064"/>
      <c r="AD338" s="1066"/>
      <c r="AE338" s="1470"/>
      <c r="AF338" s="1470"/>
      <c r="AG338" s="1470"/>
      <c r="AH338" s="1476"/>
      <c r="AI338" s="1473"/>
      <c r="AJ338" s="1478"/>
    </row>
    <row r="339" spans="1:36" ht="15.75" thickBot="1" x14ac:dyDescent="0.25">
      <c r="A339" s="1097"/>
      <c r="B339" s="1566"/>
      <c r="C339" s="1053"/>
      <c r="D339" s="1053"/>
      <c r="E339" s="1053"/>
      <c r="F339" s="1055"/>
      <c r="G339" s="1471"/>
      <c r="H339" s="1471"/>
      <c r="I339" s="1471"/>
      <c r="J339" s="1477"/>
      <c r="K339" s="1474"/>
      <c r="L339" s="1478"/>
      <c r="M339" s="1048"/>
      <c r="N339" s="1577"/>
      <c r="O339" s="1053"/>
      <c r="P339" s="1053"/>
      <c r="Q339" s="1053"/>
      <c r="R339" s="1055"/>
      <c r="S339" s="1471"/>
      <c r="T339" s="1471"/>
      <c r="U339" s="1471"/>
      <c r="V339" s="1477"/>
      <c r="W339" s="1474"/>
      <c r="X339" s="1478"/>
      <c r="Y339" s="1048"/>
      <c r="Z339" s="1574"/>
      <c r="AA339" s="1064"/>
      <c r="AB339" s="1065"/>
      <c r="AC339" s="1064"/>
      <c r="AD339" s="1066"/>
      <c r="AE339" s="1470"/>
      <c r="AF339" s="1470"/>
      <c r="AG339" s="1470"/>
      <c r="AH339" s="1476"/>
      <c r="AI339" s="1474"/>
      <c r="AJ339" s="1478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457" t="s">
        <v>130</v>
      </c>
      <c r="C343" s="1458"/>
      <c r="D343" s="1458"/>
      <c r="E343" s="1458"/>
      <c r="F343" s="1458"/>
      <c r="G343" s="1458"/>
      <c r="H343" s="1459"/>
      <c r="I343" s="1460" t="s">
        <v>131</v>
      </c>
      <c r="J343" s="1458"/>
      <c r="K343" s="1458"/>
      <c r="L343" s="1458"/>
      <c r="M343" s="1458"/>
      <c r="N343" s="1458"/>
      <c r="O343" s="1459"/>
      <c r="P343" s="1461" t="s">
        <v>53</v>
      </c>
      <c r="Q343" s="1462"/>
      <c r="R343" s="1462"/>
      <c r="S343" s="1462"/>
      <c r="T343" s="1462"/>
      <c r="U343" s="1462"/>
      <c r="V343" s="1463"/>
      <c r="W343" s="1464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465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457" t="s">
        <v>130</v>
      </c>
      <c r="C356" s="1458"/>
      <c r="D356" s="1458"/>
      <c r="E356" s="1458"/>
      <c r="F356" s="1458"/>
      <c r="G356" s="1458"/>
      <c r="H356" s="1459"/>
      <c r="I356" s="1460" t="s">
        <v>131</v>
      </c>
      <c r="J356" s="1458"/>
      <c r="K356" s="1458"/>
      <c r="L356" s="1458"/>
      <c r="M356" s="1458"/>
      <c r="N356" s="1458"/>
      <c r="O356" s="1459"/>
      <c r="P356" s="1461" t="s">
        <v>53</v>
      </c>
      <c r="Q356" s="1462"/>
      <c r="R356" s="1462"/>
      <c r="S356" s="1462"/>
      <c r="T356" s="1462"/>
      <c r="U356" s="1462"/>
      <c r="V356" s="1463"/>
      <c r="W356" s="1464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465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457" t="s">
        <v>130</v>
      </c>
      <c r="C369" s="1458"/>
      <c r="D369" s="1458"/>
      <c r="E369" s="1458"/>
      <c r="F369" s="1458"/>
      <c r="G369" s="1458"/>
      <c r="H369" s="1459"/>
      <c r="I369" s="1460" t="s">
        <v>131</v>
      </c>
      <c r="J369" s="1458"/>
      <c r="K369" s="1458"/>
      <c r="L369" s="1458"/>
      <c r="M369" s="1458"/>
      <c r="N369" s="1458"/>
      <c r="O369" s="1459"/>
      <c r="P369" s="1461" t="s">
        <v>53</v>
      </c>
      <c r="Q369" s="1462"/>
      <c r="R369" s="1462"/>
      <c r="S369" s="1462"/>
      <c r="T369" s="1462"/>
      <c r="U369" s="1462"/>
      <c r="V369" s="1463"/>
      <c r="W369" s="1464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465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457" t="s">
        <v>130</v>
      </c>
      <c r="C383" s="1458"/>
      <c r="D383" s="1458"/>
      <c r="E383" s="1458"/>
      <c r="F383" s="1458"/>
      <c r="G383" s="1458"/>
      <c r="H383" s="1459"/>
      <c r="I383" s="1460" t="s">
        <v>131</v>
      </c>
      <c r="J383" s="1458"/>
      <c r="K383" s="1458"/>
      <c r="L383" s="1458"/>
      <c r="M383" s="1458"/>
      <c r="N383" s="1458"/>
      <c r="O383" s="1459"/>
      <c r="P383" s="1461" t="s">
        <v>53</v>
      </c>
      <c r="Q383" s="1462"/>
      <c r="R383" s="1462"/>
      <c r="S383" s="1462"/>
      <c r="T383" s="1462"/>
      <c r="U383" s="1462"/>
      <c r="V383" s="1463"/>
      <c r="W383" s="1464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465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457" t="s">
        <v>130</v>
      </c>
      <c r="C397" s="1458"/>
      <c r="D397" s="1458"/>
      <c r="E397" s="1458"/>
      <c r="F397" s="1458"/>
      <c r="G397" s="1458"/>
      <c r="H397" s="1459"/>
      <c r="I397" s="1460" t="s">
        <v>131</v>
      </c>
      <c r="J397" s="1458"/>
      <c r="K397" s="1458"/>
      <c r="L397" s="1458"/>
      <c r="M397" s="1458"/>
      <c r="N397" s="1458"/>
      <c r="O397" s="1459"/>
      <c r="P397" s="1461" t="s">
        <v>53</v>
      </c>
      <c r="Q397" s="1462"/>
      <c r="R397" s="1462"/>
      <c r="S397" s="1462"/>
      <c r="T397" s="1462"/>
      <c r="U397" s="1462"/>
      <c r="V397" s="1463"/>
      <c r="W397" s="1464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465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457" t="s">
        <v>130</v>
      </c>
      <c r="C411" s="1458"/>
      <c r="D411" s="1458"/>
      <c r="E411" s="1458"/>
      <c r="F411" s="1458"/>
      <c r="G411" s="1458"/>
      <c r="H411" s="1459"/>
      <c r="I411" s="1460" t="s">
        <v>131</v>
      </c>
      <c r="J411" s="1458"/>
      <c r="K411" s="1458"/>
      <c r="L411" s="1458"/>
      <c r="M411" s="1458"/>
      <c r="N411" s="1458"/>
      <c r="O411" s="1459"/>
      <c r="P411" s="1461" t="s">
        <v>53</v>
      </c>
      <c r="Q411" s="1462"/>
      <c r="R411" s="1462"/>
      <c r="S411" s="1462"/>
      <c r="T411" s="1462"/>
      <c r="U411" s="1462"/>
      <c r="V411" s="1463"/>
      <c r="W411" s="1464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465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457" t="s">
        <v>130</v>
      </c>
      <c r="C425" s="1458"/>
      <c r="D425" s="1458"/>
      <c r="E425" s="1458"/>
      <c r="F425" s="1458"/>
      <c r="G425" s="1458"/>
      <c r="H425" s="1459"/>
      <c r="I425" s="1460" t="s">
        <v>131</v>
      </c>
      <c r="J425" s="1458"/>
      <c r="K425" s="1458"/>
      <c r="L425" s="1458"/>
      <c r="M425" s="1458"/>
      <c r="N425" s="1458"/>
      <c r="O425" s="1459"/>
      <c r="P425" s="1461" t="s">
        <v>53</v>
      </c>
      <c r="Q425" s="1462"/>
      <c r="R425" s="1462"/>
      <c r="S425" s="1462"/>
      <c r="T425" s="1462"/>
      <c r="U425" s="1462"/>
      <c r="V425" s="1463"/>
      <c r="W425" s="1464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465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457" t="s">
        <v>130</v>
      </c>
      <c r="C439" s="1458"/>
      <c r="D439" s="1458"/>
      <c r="E439" s="1458"/>
      <c r="F439" s="1458"/>
      <c r="G439" s="1458"/>
      <c r="H439" s="1459"/>
      <c r="I439" s="1460" t="s">
        <v>131</v>
      </c>
      <c r="J439" s="1458"/>
      <c r="K439" s="1458"/>
      <c r="L439" s="1458"/>
      <c r="M439" s="1458"/>
      <c r="N439" s="1458"/>
      <c r="O439" s="1459"/>
      <c r="P439" s="1461" t="s">
        <v>53</v>
      </c>
      <c r="Q439" s="1462"/>
      <c r="R439" s="1462"/>
      <c r="S439" s="1462"/>
      <c r="T439" s="1462"/>
      <c r="U439" s="1462"/>
      <c r="V439" s="1463"/>
      <c r="W439" s="1464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465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457" t="s">
        <v>130</v>
      </c>
      <c r="C453" s="1458"/>
      <c r="D453" s="1458"/>
      <c r="E453" s="1458"/>
      <c r="F453" s="1458"/>
      <c r="G453" s="1458"/>
      <c r="H453" s="1459"/>
      <c r="I453" s="1460" t="s">
        <v>131</v>
      </c>
      <c r="J453" s="1458"/>
      <c r="K453" s="1458"/>
      <c r="L453" s="1458"/>
      <c r="M453" s="1458"/>
      <c r="N453" s="1458"/>
      <c r="O453" s="1459"/>
      <c r="P453" s="1461" t="s">
        <v>53</v>
      </c>
      <c r="Q453" s="1462"/>
      <c r="R453" s="1462"/>
      <c r="S453" s="1462"/>
      <c r="T453" s="1462"/>
      <c r="U453" s="1462"/>
      <c r="V453" s="1463"/>
      <c r="W453" s="1464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465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457" t="s">
        <v>130</v>
      </c>
      <c r="C467" s="1458"/>
      <c r="D467" s="1458"/>
      <c r="E467" s="1458"/>
      <c r="F467" s="1458"/>
      <c r="G467" s="1458"/>
      <c r="H467" s="1459"/>
      <c r="I467" s="1460" t="s">
        <v>131</v>
      </c>
      <c r="J467" s="1458"/>
      <c r="K467" s="1458"/>
      <c r="L467" s="1458"/>
      <c r="M467" s="1458"/>
      <c r="N467" s="1458"/>
      <c r="O467" s="1459"/>
      <c r="P467" s="1461" t="s">
        <v>53</v>
      </c>
      <c r="Q467" s="1462"/>
      <c r="R467" s="1462"/>
      <c r="S467" s="1462"/>
      <c r="T467" s="1462"/>
      <c r="U467" s="1462"/>
      <c r="V467" s="1463"/>
      <c r="W467" s="1464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465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457" t="s">
        <v>130</v>
      </c>
      <c r="C481" s="1458"/>
      <c r="D481" s="1458"/>
      <c r="E481" s="1458"/>
      <c r="F481" s="1458"/>
      <c r="G481" s="1458"/>
      <c r="H481" s="1459"/>
      <c r="I481" s="1460" t="s">
        <v>131</v>
      </c>
      <c r="J481" s="1458"/>
      <c r="K481" s="1458"/>
      <c r="L481" s="1458"/>
      <c r="M481" s="1458"/>
      <c r="N481" s="1458"/>
      <c r="O481" s="1459"/>
      <c r="P481" s="1461" t="s">
        <v>53</v>
      </c>
      <c r="Q481" s="1462"/>
      <c r="R481" s="1462"/>
      <c r="S481" s="1462"/>
      <c r="T481" s="1462"/>
      <c r="U481" s="1462"/>
      <c r="V481" s="1463"/>
      <c r="W481" s="1464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465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457" t="s">
        <v>130</v>
      </c>
      <c r="C495" s="1458"/>
      <c r="D495" s="1458"/>
      <c r="E495" s="1458"/>
      <c r="F495" s="1458"/>
      <c r="G495" s="1458"/>
      <c r="H495" s="1459"/>
      <c r="I495" s="1460" t="s">
        <v>131</v>
      </c>
      <c r="J495" s="1458"/>
      <c r="K495" s="1458"/>
      <c r="L495" s="1458"/>
      <c r="M495" s="1458"/>
      <c r="N495" s="1458"/>
      <c r="O495" s="1459"/>
      <c r="P495" s="1461" t="s">
        <v>53</v>
      </c>
      <c r="Q495" s="1462"/>
      <c r="R495" s="1462"/>
      <c r="S495" s="1462"/>
      <c r="T495" s="1462"/>
      <c r="U495" s="1462"/>
      <c r="V495" s="1463"/>
      <c r="W495" s="1464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465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457" t="s">
        <v>130</v>
      </c>
      <c r="C509" s="1458"/>
      <c r="D509" s="1458"/>
      <c r="E509" s="1458"/>
      <c r="F509" s="1458"/>
      <c r="G509" s="1458"/>
      <c r="H509" s="1459"/>
      <c r="I509" s="1460" t="s">
        <v>131</v>
      </c>
      <c r="J509" s="1458"/>
      <c r="K509" s="1458"/>
      <c r="L509" s="1458"/>
      <c r="M509" s="1458"/>
      <c r="N509" s="1458"/>
      <c r="O509" s="1459"/>
      <c r="P509" s="1461" t="s">
        <v>53</v>
      </c>
      <c r="Q509" s="1462"/>
      <c r="R509" s="1462"/>
      <c r="S509" s="1462"/>
      <c r="T509" s="1462"/>
      <c r="U509" s="1462"/>
      <c r="V509" s="1463"/>
      <c r="W509" s="1464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465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457" t="s">
        <v>130</v>
      </c>
      <c r="C523" s="1458"/>
      <c r="D523" s="1458"/>
      <c r="E523" s="1458"/>
      <c r="F523" s="1458"/>
      <c r="G523" s="1458"/>
      <c r="H523" s="1459"/>
      <c r="I523" s="1460" t="s">
        <v>131</v>
      </c>
      <c r="J523" s="1458"/>
      <c r="K523" s="1458"/>
      <c r="L523" s="1458"/>
      <c r="M523" s="1458"/>
      <c r="N523" s="1458"/>
      <c r="O523" s="1459"/>
      <c r="P523" s="1461" t="s">
        <v>53</v>
      </c>
      <c r="Q523" s="1462"/>
      <c r="R523" s="1462"/>
      <c r="S523" s="1462"/>
      <c r="T523" s="1462"/>
      <c r="U523" s="1462"/>
      <c r="V523" s="1463"/>
      <c r="W523" s="1464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465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457" t="s">
        <v>130</v>
      </c>
      <c r="C537" s="1458"/>
      <c r="D537" s="1458"/>
      <c r="E537" s="1458"/>
      <c r="F537" s="1458"/>
      <c r="G537" s="1458"/>
      <c r="H537" s="1459"/>
      <c r="I537" s="1460" t="s">
        <v>131</v>
      </c>
      <c r="J537" s="1458"/>
      <c r="K537" s="1458"/>
      <c r="L537" s="1458"/>
      <c r="M537" s="1458"/>
      <c r="N537" s="1458"/>
      <c r="O537" s="1459"/>
      <c r="P537" s="1461" t="s">
        <v>53</v>
      </c>
      <c r="Q537" s="1462"/>
      <c r="R537" s="1462"/>
      <c r="S537" s="1462"/>
      <c r="T537" s="1462"/>
      <c r="U537" s="1462"/>
      <c r="V537" s="1463"/>
      <c r="W537" s="1464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465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457" t="s">
        <v>130</v>
      </c>
      <c r="C551" s="1458"/>
      <c r="D551" s="1458"/>
      <c r="E551" s="1458"/>
      <c r="F551" s="1458"/>
      <c r="G551" s="1458"/>
      <c r="H551" s="1459"/>
      <c r="I551" s="1460" t="s">
        <v>131</v>
      </c>
      <c r="J551" s="1458"/>
      <c r="K551" s="1458"/>
      <c r="L551" s="1458"/>
      <c r="M551" s="1458"/>
      <c r="N551" s="1458"/>
      <c r="O551" s="1459"/>
      <c r="P551" s="1461" t="s">
        <v>53</v>
      </c>
      <c r="Q551" s="1462"/>
      <c r="R551" s="1462"/>
      <c r="S551" s="1462"/>
      <c r="T551" s="1462"/>
      <c r="U551" s="1462"/>
      <c r="V551" s="1463"/>
      <c r="W551" s="1464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465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457" t="s">
        <v>130</v>
      </c>
      <c r="C565" s="1458"/>
      <c r="D565" s="1458"/>
      <c r="E565" s="1458"/>
      <c r="F565" s="1458"/>
      <c r="G565" s="1458"/>
      <c r="H565" s="1459"/>
      <c r="I565" s="1460" t="s">
        <v>131</v>
      </c>
      <c r="J565" s="1458"/>
      <c r="K565" s="1458"/>
      <c r="L565" s="1458"/>
      <c r="M565" s="1458"/>
      <c r="N565" s="1458"/>
      <c r="O565" s="1459"/>
      <c r="P565" s="1461" t="s">
        <v>53</v>
      </c>
      <c r="Q565" s="1462"/>
      <c r="R565" s="1462"/>
      <c r="S565" s="1462"/>
      <c r="T565" s="1462"/>
      <c r="U565" s="1462"/>
      <c r="V565" s="1463"/>
      <c r="W565" s="1464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465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457" t="s">
        <v>130</v>
      </c>
      <c r="C579" s="1458"/>
      <c r="D579" s="1458"/>
      <c r="E579" s="1458"/>
      <c r="F579" s="1458"/>
      <c r="G579" s="1458"/>
      <c r="H579" s="1459"/>
      <c r="I579" s="1460" t="s">
        <v>131</v>
      </c>
      <c r="J579" s="1458"/>
      <c r="K579" s="1458"/>
      <c r="L579" s="1458"/>
      <c r="M579" s="1458"/>
      <c r="N579" s="1458"/>
      <c r="O579" s="1459"/>
      <c r="P579" s="1461" t="s">
        <v>53</v>
      </c>
      <c r="Q579" s="1462"/>
      <c r="R579" s="1462"/>
      <c r="S579" s="1462"/>
      <c r="T579" s="1462"/>
      <c r="U579" s="1462"/>
      <c r="V579" s="1463"/>
      <c r="W579" s="1464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465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457" t="s">
        <v>130</v>
      </c>
      <c r="C592" s="1458"/>
      <c r="D592" s="1458"/>
      <c r="E592" s="1458"/>
      <c r="F592" s="1458"/>
      <c r="G592" s="1458"/>
      <c r="H592" s="1459"/>
      <c r="I592" s="1460" t="s">
        <v>131</v>
      </c>
      <c r="J592" s="1458"/>
      <c r="K592" s="1458"/>
      <c r="L592" s="1458"/>
      <c r="M592" s="1458"/>
      <c r="N592" s="1458"/>
      <c r="O592" s="1459"/>
      <c r="P592" s="1461" t="s">
        <v>53</v>
      </c>
      <c r="Q592" s="1462"/>
      <c r="R592" s="1462"/>
      <c r="S592" s="1462"/>
      <c r="T592" s="1462"/>
      <c r="U592" s="1462"/>
      <c r="V592" s="1463"/>
      <c r="W592" s="1464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465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457" t="s">
        <v>130</v>
      </c>
      <c r="C605" s="1458"/>
      <c r="D605" s="1458"/>
      <c r="E605" s="1458"/>
      <c r="F605" s="1458"/>
      <c r="G605" s="1458"/>
      <c r="H605" s="1459"/>
      <c r="I605" s="1460" t="s">
        <v>131</v>
      </c>
      <c r="J605" s="1458"/>
      <c r="K605" s="1458"/>
      <c r="L605" s="1458"/>
      <c r="M605" s="1458"/>
      <c r="N605" s="1458"/>
      <c r="O605" s="1459"/>
      <c r="P605" s="1461" t="s">
        <v>53</v>
      </c>
      <c r="Q605" s="1462"/>
      <c r="R605" s="1462"/>
      <c r="S605" s="1462"/>
      <c r="T605" s="1462"/>
      <c r="U605" s="1462"/>
      <c r="V605" s="1463"/>
      <c r="W605" s="1464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465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  <row r="617" spans="1:26" ht="13.5" thickBot="1" x14ac:dyDescent="0.25"/>
    <row r="618" spans="1:26" ht="13.5" thickBot="1" x14ac:dyDescent="0.25">
      <c r="A618" s="230" t="s">
        <v>307</v>
      </c>
      <c r="B618" s="1457" t="s">
        <v>130</v>
      </c>
      <c r="C618" s="1458"/>
      <c r="D618" s="1458"/>
      <c r="E618" s="1458"/>
      <c r="F618" s="1458"/>
      <c r="G618" s="1458"/>
      <c r="H618" s="1459"/>
      <c r="I618" s="1460" t="s">
        <v>131</v>
      </c>
      <c r="J618" s="1458"/>
      <c r="K618" s="1458"/>
      <c r="L618" s="1458"/>
      <c r="M618" s="1458"/>
      <c r="N618" s="1458"/>
      <c r="O618" s="1459"/>
      <c r="P618" s="1461" t="s">
        <v>53</v>
      </c>
      <c r="Q618" s="1462"/>
      <c r="R618" s="1462"/>
      <c r="S618" s="1462"/>
      <c r="T618" s="1462"/>
      <c r="U618" s="1462"/>
      <c r="V618" s="1463"/>
      <c r="W618" s="1464" t="s">
        <v>55</v>
      </c>
      <c r="X618" s="228">
        <v>810</v>
      </c>
      <c r="Y618" s="1387"/>
      <c r="Z618" s="1387"/>
    </row>
    <row r="619" spans="1:26" x14ac:dyDescent="0.2">
      <c r="A619" s="846" t="s">
        <v>54</v>
      </c>
      <c r="B619" s="854">
        <v>1</v>
      </c>
      <c r="C619" s="855">
        <v>2</v>
      </c>
      <c r="D619" s="855">
        <v>3</v>
      </c>
      <c r="E619" s="855">
        <v>4</v>
      </c>
      <c r="F619" s="855">
        <v>5</v>
      </c>
      <c r="G619" s="855">
        <v>6</v>
      </c>
      <c r="H619" s="858">
        <v>7</v>
      </c>
      <c r="I619" s="963">
        <v>8</v>
      </c>
      <c r="J619" s="855">
        <v>9</v>
      </c>
      <c r="K619" s="855">
        <v>10</v>
      </c>
      <c r="L619" s="855">
        <v>11</v>
      </c>
      <c r="M619" s="855">
        <v>12</v>
      </c>
      <c r="N619" s="855">
        <v>13</v>
      </c>
      <c r="O619" s="858">
        <v>14</v>
      </c>
      <c r="P619" s="963">
        <v>15</v>
      </c>
      <c r="Q619" s="855">
        <v>16</v>
      </c>
      <c r="R619" s="855">
        <v>17</v>
      </c>
      <c r="S619" s="855">
        <v>18</v>
      </c>
      <c r="T619" s="855">
        <v>19</v>
      </c>
      <c r="U619" s="855">
        <v>20</v>
      </c>
      <c r="V619" s="858">
        <v>21</v>
      </c>
      <c r="W619" s="1465"/>
      <c r="X619" s="741"/>
      <c r="Y619" s="741"/>
      <c r="Z619" s="1387"/>
    </row>
    <row r="620" spans="1:26" x14ac:dyDescent="0.2">
      <c r="A620" s="234" t="s">
        <v>3</v>
      </c>
      <c r="B620" s="1394">
        <v>4086</v>
      </c>
      <c r="C620" s="1394">
        <v>4086</v>
      </c>
      <c r="D620" s="1394">
        <v>4086</v>
      </c>
      <c r="E620" s="1394">
        <v>4086</v>
      </c>
      <c r="F620" s="1394">
        <v>4086</v>
      </c>
      <c r="G620" s="1394">
        <v>4086</v>
      </c>
      <c r="H620" s="1394">
        <v>4086</v>
      </c>
      <c r="I620" s="1394">
        <v>4086</v>
      </c>
      <c r="J620" s="1394">
        <v>4086</v>
      </c>
      <c r="K620" s="1394">
        <v>4086</v>
      </c>
      <c r="L620" s="1394">
        <v>4086</v>
      </c>
      <c r="M620" s="1394">
        <v>4086</v>
      </c>
      <c r="N620" s="1394">
        <v>4086</v>
      </c>
      <c r="O620" s="1394">
        <v>4086</v>
      </c>
      <c r="P620" s="1394">
        <v>4086</v>
      </c>
      <c r="Q620" s="1394">
        <v>4086</v>
      </c>
      <c r="R620" s="1394">
        <v>4086</v>
      </c>
      <c r="S620" s="1394">
        <v>4086</v>
      </c>
      <c r="T620" s="1394">
        <v>4086</v>
      </c>
      <c r="U620" s="1394">
        <v>4086</v>
      </c>
      <c r="V620" s="1394">
        <v>4086</v>
      </c>
      <c r="W620" s="1394">
        <v>4086</v>
      </c>
      <c r="X620" s="1389"/>
      <c r="Y620" s="529"/>
      <c r="Z620" s="1387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406">
        <f>+AVERAGE(B621:V621)</f>
        <v>4608.9523809523807</v>
      </c>
      <c r="X621" s="1389"/>
      <c r="Y621" s="1386"/>
      <c r="Z621" s="1387"/>
    </row>
    <row r="622" spans="1:26" x14ac:dyDescent="0.2">
      <c r="A622" s="231" t="s">
        <v>7</v>
      </c>
      <c r="B622" s="367">
        <v>75</v>
      </c>
      <c r="C622" s="368">
        <v>63.6</v>
      </c>
      <c r="D622" s="368">
        <v>55.8</v>
      </c>
      <c r="E622" s="368">
        <v>61.9</v>
      </c>
      <c r="F622" s="368">
        <v>78</v>
      </c>
      <c r="G622" s="368">
        <v>74.400000000000006</v>
      </c>
      <c r="H622" s="370">
        <v>60.5</v>
      </c>
      <c r="I622" s="367">
        <v>76.2</v>
      </c>
      <c r="J622" s="368">
        <v>65</v>
      </c>
      <c r="K622" s="368">
        <v>53.3</v>
      </c>
      <c r="L622" s="368">
        <v>65</v>
      </c>
      <c r="M622" s="368">
        <v>71.400000000000006</v>
      </c>
      <c r="N622" s="368">
        <v>77.5</v>
      </c>
      <c r="O622" s="370">
        <v>83.7</v>
      </c>
      <c r="P622" s="367">
        <v>65.099999999999994</v>
      </c>
      <c r="Q622" s="368">
        <v>73.3</v>
      </c>
      <c r="R622" s="368">
        <v>94.4</v>
      </c>
      <c r="S622" s="368">
        <v>95.2</v>
      </c>
      <c r="T622" s="368">
        <v>67.400000000000006</v>
      </c>
      <c r="U622" s="368">
        <v>66.7</v>
      </c>
      <c r="V622" s="370">
        <v>69.8</v>
      </c>
      <c r="W622" s="1396">
        <v>0.71099999999999997</v>
      </c>
      <c r="X622" s="365"/>
      <c r="Y622" s="443"/>
      <c r="Z622" s="1387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1396">
        <f t="shared" ref="W623" si="258">+AVERAGE(B623:V623)</f>
        <v>9.4095238095238107E-2</v>
      </c>
      <c r="X623" s="1387"/>
      <c r="Y623" s="331"/>
      <c r="Z623" s="1387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400">
        <f>W621/W620*100-100</f>
        <v>12.798638789828203</v>
      </c>
      <c r="X624" s="365"/>
      <c r="Y624" s="1389"/>
      <c r="Z624" s="1387"/>
    </row>
    <row r="625" spans="1:26" ht="13.5" thickBot="1" x14ac:dyDescent="0.25">
      <c r="A625" s="839" t="s">
        <v>27</v>
      </c>
      <c r="B625" s="1390">
        <f>B621-B608</f>
        <v>-14</v>
      </c>
      <c r="C625" s="1391">
        <f t="shared" ref="C625:W625" si="260">C621-C608</f>
        <v>0</v>
      </c>
      <c r="D625" s="1391">
        <f t="shared" si="260"/>
        <v>172</v>
      </c>
      <c r="E625" s="1391">
        <f t="shared" si="260"/>
        <v>260</v>
      </c>
      <c r="F625" s="1391">
        <f t="shared" si="260"/>
        <v>162</v>
      </c>
      <c r="G625" s="1391">
        <f t="shared" si="260"/>
        <v>179</v>
      </c>
      <c r="H625" s="1392">
        <f t="shared" si="260"/>
        <v>188</v>
      </c>
      <c r="I625" s="1390">
        <f t="shared" si="260"/>
        <v>89</v>
      </c>
      <c r="J625" s="1391">
        <f t="shared" si="260"/>
        <v>280</v>
      </c>
      <c r="K625" s="1391">
        <f t="shared" si="260"/>
        <v>-8</v>
      </c>
      <c r="L625" s="1391">
        <f t="shared" si="260"/>
        <v>502</v>
      </c>
      <c r="M625" s="1391">
        <f t="shared" si="260"/>
        <v>286</v>
      </c>
      <c r="N625" s="1391">
        <f t="shared" si="260"/>
        <v>162</v>
      </c>
      <c r="O625" s="1392">
        <f t="shared" si="260"/>
        <v>71</v>
      </c>
      <c r="P625" s="1390">
        <f t="shared" si="260"/>
        <v>224</v>
      </c>
      <c r="Q625" s="1391">
        <f t="shared" si="260"/>
        <v>-298</v>
      </c>
      <c r="R625" s="1391">
        <f t="shared" si="260"/>
        <v>-59</v>
      </c>
      <c r="S625" s="1391">
        <f t="shared" si="260"/>
        <v>-338</v>
      </c>
      <c r="T625" s="1391">
        <f t="shared" si="260"/>
        <v>11</v>
      </c>
      <c r="U625" s="1391">
        <f t="shared" si="260"/>
        <v>7</v>
      </c>
      <c r="V625" s="1392">
        <f t="shared" si="260"/>
        <v>24</v>
      </c>
      <c r="W625" s="1393">
        <f t="shared" si="260"/>
        <v>117.95238095238074</v>
      </c>
      <c r="X625" s="1387"/>
      <c r="Y625" s="329"/>
      <c r="Z625" s="1387"/>
    </row>
    <row r="626" spans="1:26" x14ac:dyDescent="0.2">
      <c r="A626" s="258" t="s">
        <v>51</v>
      </c>
      <c r="B626" s="1402">
        <f>[1]LF!$E$371</f>
        <v>562</v>
      </c>
      <c r="C626" s="1403">
        <f>[1]LF!$Q$371</f>
        <v>564</v>
      </c>
      <c r="D626" s="1403">
        <f>[1]LF!$AC$371</f>
        <v>558</v>
      </c>
      <c r="E626" s="1403">
        <f>[1]LF!$AO$371</f>
        <v>124</v>
      </c>
      <c r="F626" s="1403">
        <f>[1]LF!$BA$371</f>
        <v>566</v>
      </c>
      <c r="G626" s="1403">
        <f>[1]LF!$BM$371</f>
        <v>555</v>
      </c>
      <c r="H626" s="1404">
        <f>[1]LF!$BY$371</f>
        <v>570</v>
      </c>
      <c r="I626" s="1405">
        <f>[1]LF!$CK$371</f>
        <v>594</v>
      </c>
      <c r="J626" s="1403">
        <f>[1]LF!$CW$371</f>
        <v>588</v>
      </c>
      <c r="K626" s="1403">
        <f>[1]LF!$DI$371</f>
        <v>601</v>
      </c>
      <c r="L626" s="1403">
        <f>[1]LF!$DU$371</f>
        <v>153</v>
      </c>
      <c r="M626" s="1403">
        <f>[1]LF!$EG$371</f>
        <v>589</v>
      </c>
      <c r="N626" s="1403">
        <f>[1]LF!$ES$371</f>
        <v>594</v>
      </c>
      <c r="O626" s="1406">
        <f>[1]LF!$FE$371</f>
        <v>599</v>
      </c>
      <c r="P626" s="1402">
        <f>[1]LF!$FQ$371</f>
        <v>597</v>
      </c>
      <c r="Q626" s="1403">
        <f>[1]LF!$GC$371</f>
        <v>604</v>
      </c>
      <c r="R626" s="1403">
        <f>[1]LF!$GO$371</f>
        <v>595</v>
      </c>
      <c r="S626" s="1403">
        <f>[1]LF!$HA$371</f>
        <v>129</v>
      </c>
      <c r="T626" s="1403">
        <f>[1]LF!$HM$371</f>
        <v>602</v>
      </c>
      <c r="U626" s="1403">
        <f>[1]LF!$HY$371</f>
        <v>593</v>
      </c>
      <c r="V626" s="1406">
        <f>[1]LF!$IK$371</f>
        <v>596</v>
      </c>
      <c r="W626" s="1407">
        <f>SUM(B626:V626)</f>
        <v>10933</v>
      </c>
      <c r="X626" s="1387" t="s">
        <v>56</v>
      </c>
      <c r="Y626" s="742">
        <f>W613-W626</f>
        <v>172</v>
      </c>
      <c r="Z626" s="285">
        <f>Y626/W613</f>
        <v>1.5488518685276903E-2</v>
      </c>
    </row>
    <row r="627" spans="1:26" x14ac:dyDescent="0.2">
      <c r="A627" s="957" t="s">
        <v>28</v>
      </c>
      <c r="B627" s="385"/>
      <c r="C627" s="504"/>
      <c r="D627" s="504"/>
      <c r="E627" s="504"/>
      <c r="F627" s="504"/>
      <c r="G627" s="504"/>
      <c r="H627" s="505"/>
      <c r="I627" s="958"/>
      <c r="J627" s="504"/>
      <c r="K627" s="504"/>
      <c r="L627" s="504"/>
      <c r="M627" s="504"/>
      <c r="N627" s="504"/>
      <c r="O627" s="505"/>
      <c r="P627" s="958"/>
      <c r="Q627" s="504"/>
      <c r="R627" s="504"/>
      <c r="S627" s="504"/>
      <c r="T627" s="504"/>
      <c r="U627" s="504"/>
      <c r="V627" s="505"/>
      <c r="W627" s="1187"/>
      <c r="X627" s="1389" t="s">
        <v>57</v>
      </c>
      <c r="Y627" s="1389">
        <v>158.84</v>
      </c>
      <c r="Z627" s="1389"/>
    </row>
    <row r="628" spans="1:26" ht="13.5" thickBot="1" x14ac:dyDescent="0.25">
      <c r="A628" s="266" t="s">
        <v>26</v>
      </c>
      <c r="B628" s="750">
        <f>B627-B613</f>
        <v>-568</v>
      </c>
      <c r="C628" s="751">
        <f t="shared" ref="C628:V628" si="261">C627-C613</f>
        <v>-569</v>
      </c>
      <c r="D628" s="751">
        <f t="shared" si="261"/>
        <v>-563</v>
      </c>
      <c r="E628" s="751">
        <f t="shared" si="261"/>
        <v>-148</v>
      </c>
      <c r="F628" s="751">
        <f t="shared" si="261"/>
        <v>-575</v>
      </c>
      <c r="G628" s="751">
        <f t="shared" si="261"/>
        <v>-562</v>
      </c>
      <c r="H628" s="752">
        <f t="shared" si="261"/>
        <v>-577</v>
      </c>
      <c r="I628" s="934">
        <f t="shared" si="261"/>
        <v>-600</v>
      </c>
      <c r="J628" s="751">
        <f t="shared" si="261"/>
        <v>-593</v>
      </c>
      <c r="K628" s="751">
        <f t="shared" si="261"/>
        <v>-603</v>
      </c>
      <c r="L628" s="751">
        <f t="shared" si="261"/>
        <v>-166</v>
      </c>
      <c r="M628" s="751">
        <f t="shared" si="261"/>
        <v>-598</v>
      </c>
      <c r="N628" s="751">
        <f t="shared" si="261"/>
        <v>-606</v>
      </c>
      <c r="O628" s="752">
        <f t="shared" si="261"/>
        <v>-603</v>
      </c>
      <c r="P628" s="934">
        <f t="shared" si="261"/>
        <v>-603</v>
      </c>
      <c r="Q628" s="751">
        <f t="shared" si="261"/>
        <v>-610</v>
      </c>
      <c r="R628" s="751">
        <f t="shared" si="261"/>
        <v>-598</v>
      </c>
      <c r="S628" s="751">
        <f t="shared" si="261"/>
        <v>-156</v>
      </c>
      <c r="T628" s="751">
        <f t="shared" si="261"/>
        <v>-607</v>
      </c>
      <c r="U628" s="751">
        <f t="shared" si="261"/>
        <v>-599</v>
      </c>
      <c r="V628" s="752">
        <f t="shared" si="261"/>
        <v>-601</v>
      </c>
      <c r="W628" s="223"/>
      <c r="X628" s="1387" t="s">
        <v>26</v>
      </c>
      <c r="Y628" s="1389">
        <f>Y627-Y614</f>
        <v>-1.0499999999999829</v>
      </c>
      <c r="Z628" s="1389"/>
    </row>
    <row r="629" spans="1:26" x14ac:dyDescent="0.2">
      <c r="A629" s="1420"/>
    </row>
    <row r="630" spans="1:26" ht="13.5" thickBot="1" x14ac:dyDescent="0.25"/>
    <row r="631" spans="1:26" ht="13.5" thickBot="1" x14ac:dyDescent="0.25">
      <c r="A631" s="230" t="s">
        <v>309</v>
      </c>
      <c r="B631" s="1457" t="s">
        <v>130</v>
      </c>
      <c r="C631" s="1458"/>
      <c r="D631" s="1458"/>
      <c r="E631" s="1458"/>
      <c r="F631" s="1458"/>
      <c r="G631" s="1458"/>
      <c r="H631" s="1459"/>
      <c r="I631" s="1460" t="s">
        <v>131</v>
      </c>
      <c r="J631" s="1458"/>
      <c r="K631" s="1458"/>
      <c r="L631" s="1458"/>
      <c r="M631" s="1458"/>
      <c r="N631" s="1458"/>
      <c r="O631" s="1459"/>
      <c r="P631" s="1461" t="s">
        <v>53</v>
      </c>
      <c r="Q631" s="1462"/>
      <c r="R631" s="1462"/>
      <c r="S631" s="1462"/>
      <c r="T631" s="1462"/>
      <c r="U631" s="1462"/>
      <c r="V631" s="1463"/>
      <c r="W631" s="1464" t="s">
        <v>55</v>
      </c>
      <c r="X631" s="228">
        <v>810</v>
      </c>
      <c r="Y631" s="1430"/>
      <c r="Z631" s="1430"/>
    </row>
    <row r="632" spans="1:26" x14ac:dyDescent="0.2">
      <c r="A632" s="846" t="s">
        <v>54</v>
      </c>
      <c r="B632" s="854">
        <v>1</v>
      </c>
      <c r="C632" s="855">
        <v>2</v>
      </c>
      <c r="D632" s="855">
        <v>3</v>
      </c>
      <c r="E632" s="855">
        <v>4</v>
      </c>
      <c r="F632" s="855">
        <v>5</v>
      </c>
      <c r="G632" s="855">
        <v>6</v>
      </c>
      <c r="H632" s="858">
        <v>7</v>
      </c>
      <c r="I632" s="963">
        <v>8</v>
      </c>
      <c r="J632" s="855">
        <v>9</v>
      </c>
      <c r="K632" s="855">
        <v>10</v>
      </c>
      <c r="L632" s="855">
        <v>11</v>
      </c>
      <c r="M632" s="855">
        <v>12</v>
      </c>
      <c r="N632" s="855">
        <v>13</v>
      </c>
      <c r="O632" s="858">
        <v>14</v>
      </c>
      <c r="P632" s="963">
        <v>15</v>
      </c>
      <c r="Q632" s="855">
        <v>16</v>
      </c>
      <c r="R632" s="855">
        <v>17</v>
      </c>
      <c r="S632" s="855">
        <v>18</v>
      </c>
      <c r="T632" s="855">
        <v>19</v>
      </c>
      <c r="U632" s="855">
        <v>20</v>
      </c>
      <c r="V632" s="858">
        <v>21</v>
      </c>
      <c r="W632" s="1465"/>
      <c r="X632" s="741"/>
      <c r="Y632" s="741"/>
      <c r="Z632" s="1430"/>
    </row>
    <row r="633" spans="1:26" x14ac:dyDescent="0.2">
      <c r="A633" s="234" t="s">
        <v>3</v>
      </c>
      <c r="B633" s="1394">
        <v>4122</v>
      </c>
      <c r="C633" s="1394">
        <v>4122</v>
      </c>
      <c r="D633" s="1394">
        <v>4122</v>
      </c>
      <c r="E633" s="1394">
        <v>4122</v>
      </c>
      <c r="F633" s="1394">
        <v>4122</v>
      </c>
      <c r="G633" s="1394">
        <v>4122</v>
      </c>
      <c r="H633" s="1394">
        <v>4122</v>
      </c>
      <c r="I633" s="1394">
        <v>4122</v>
      </c>
      <c r="J633" s="1394">
        <v>4122</v>
      </c>
      <c r="K633" s="1394">
        <v>4122</v>
      </c>
      <c r="L633" s="1394">
        <v>4122</v>
      </c>
      <c r="M633" s="1394">
        <v>4122</v>
      </c>
      <c r="N633" s="1394">
        <v>4122</v>
      </c>
      <c r="O633" s="1394">
        <v>4122</v>
      </c>
      <c r="P633" s="1394">
        <v>4122</v>
      </c>
      <c r="Q633" s="1394">
        <v>4122</v>
      </c>
      <c r="R633" s="1394">
        <v>4122</v>
      </c>
      <c r="S633" s="1394">
        <v>4122</v>
      </c>
      <c r="T633" s="1394">
        <v>4122</v>
      </c>
      <c r="U633" s="1394">
        <v>4122</v>
      </c>
      <c r="V633" s="1394">
        <v>4122</v>
      </c>
      <c r="W633" s="1394">
        <v>4122</v>
      </c>
      <c r="X633" s="1436"/>
      <c r="Y633" s="529"/>
      <c r="Z633" s="1430"/>
    </row>
    <row r="634" spans="1:26" x14ac:dyDescent="0.2">
      <c r="A634" s="238" t="s">
        <v>6</v>
      </c>
      <c r="B634" s="239">
        <v>4629</v>
      </c>
      <c r="C634" s="240">
        <v>4816</v>
      </c>
      <c r="D634" s="240">
        <v>4527</v>
      </c>
      <c r="E634" s="240">
        <v>4704</v>
      </c>
      <c r="F634" s="240">
        <v>4608</v>
      </c>
      <c r="G634" s="240">
        <v>4469</v>
      </c>
      <c r="H634" s="241">
        <v>4386</v>
      </c>
      <c r="I634" s="239">
        <v>4428</v>
      </c>
      <c r="J634" s="240">
        <v>4355</v>
      </c>
      <c r="K634" s="240">
        <v>4871</v>
      </c>
      <c r="L634" s="240">
        <v>4955</v>
      </c>
      <c r="M634" s="240">
        <v>4365</v>
      </c>
      <c r="N634" s="240">
        <v>4479</v>
      </c>
      <c r="O634" s="241">
        <v>4603</v>
      </c>
      <c r="P634" s="239">
        <v>4696</v>
      </c>
      <c r="Q634" s="240">
        <v>4850</v>
      </c>
      <c r="R634" s="240">
        <v>4327</v>
      </c>
      <c r="S634" s="240">
        <v>4990</v>
      </c>
      <c r="T634" s="240">
        <v>4543</v>
      </c>
      <c r="U634" s="240">
        <v>4746</v>
      </c>
      <c r="V634" s="241">
        <v>4385</v>
      </c>
      <c r="W634" s="406">
        <v>4574</v>
      </c>
      <c r="X634" s="1436"/>
      <c r="Y634" s="1432"/>
      <c r="Z634" s="1430"/>
    </row>
    <row r="635" spans="1:26" x14ac:dyDescent="0.2">
      <c r="A635" s="231" t="s">
        <v>7</v>
      </c>
      <c r="B635" s="367">
        <v>69.8</v>
      </c>
      <c r="C635" s="368">
        <v>72.099999999999994</v>
      </c>
      <c r="D635" s="368">
        <v>55.8</v>
      </c>
      <c r="E635" s="368">
        <v>83.3</v>
      </c>
      <c r="F635" s="368">
        <v>48.8</v>
      </c>
      <c r="G635" s="368">
        <v>60.5</v>
      </c>
      <c r="H635" s="370">
        <v>70.5</v>
      </c>
      <c r="I635" s="367">
        <v>72.099999999999994</v>
      </c>
      <c r="J635" s="368">
        <v>55.8</v>
      </c>
      <c r="K635" s="368">
        <v>60.5</v>
      </c>
      <c r="L635" s="368">
        <v>83.3</v>
      </c>
      <c r="M635" s="368">
        <v>65.099999999999994</v>
      </c>
      <c r="N635" s="368">
        <v>58.1</v>
      </c>
      <c r="O635" s="370">
        <v>62.8</v>
      </c>
      <c r="P635" s="367">
        <v>67.400000000000006</v>
      </c>
      <c r="Q635" s="368">
        <v>62.8</v>
      </c>
      <c r="R635" s="368">
        <v>62.8</v>
      </c>
      <c r="S635" s="368">
        <v>91.7</v>
      </c>
      <c r="T635" s="368">
        <v>58.1</v>
      </c>
      <c r="U635" s="368">
        <v>72.099999999999994</v>
      </c>
      <c r="V635" s="370">
        <v>86</v>
      </c>
      <c r="W635" s="1396">
        <v>0.60899999999999999</v>
      </c>
      <c r="X635" s="365"/>
      <c r="Y635" s="443"/>
      <c r="Z635" s="1430"/>
    </row>
    <row r="636" spans="1:26" x14ac:dyDescent="0.2">
      <c r="A636" s="231" t="s">
        <v>8</v>
      </c>
      <c r="B636" s="246">
        <v>9.6000000000000002E-2</v>
      </c>
      <c r="C636" s="247">
        <v>9.7000000000000003E-2</v>
      </c>
      <c r="D636" s="247">
        <v>0.129</v>
      </c>
      <c r="E636" s="247">
        <v>8.4000000000000005E-2</v>
      </c>
      <c r="F636" s="247">
        <v>0.13400000000000001</v>
      </c>
      <c r="G636" s="247">
        <v>0.108</v>
      </c>
      <c r="H636" s="248">
        <v>0.184</v>
      </c>
      <c r="I636" s="246">
        <v>8.5999999999999993E-2</v>
      </c>
      <c r="J636" s="247">
        <v>0.114</v>
      </c>
      <c r="K636" s="247">
        <v>0.109</v>
      </c>
      <c r="L636" s="247">
        <v>7.5999999999999998E-2</v>
      </c>
      <c r="M636" s="247">
        <v>9.4E-2</v>
      </c>
      <c r="N636" s="247">
        <v>0.124</v>
      </c>
      <c r="O636" s="248">
        <v>0.113</v>
      </c>
      <c r="P636" s="246">
        <v>0.112</v>
      </c>
      <c r="Q636" s="247">
        <v>0.121</v>
      </c>
      <c r="R636" s="247">
        <v>0.126</v>
      </c>
      <c r="S636" s="247">
        <v>6.5000000000000002E-2</v>
      </c>
      <c r="T636" s="247">
        <v>0.113</v>
      </c>
      <c r="U636" s="247">
        <v>0.10299999999999999</v>
      </c>
      <c r="V636" s="248">
        <v>8.5999999999999993E-2</v>
      </c>
      <c r="W636" s="1396">
        <v>0.12</v>
      </c>
      <c r="X636" s="1430"/>
      <c r="Y636" s="331"/>
      <c r="Z636" s="1430"/>
    </row>
    <row r="637" spans="1:26" x14ac:dyDescent="0.2">
      <c r="A637" s="238" t="s">
        <v>1</v>
      </c>
      <c r="B637" s="250">
        <v>55.8</v>
      </c>
      <c r="C637" s="251">
        <f t="shared" ref="C637:V637" si="262">C634/C633*100-100</f>
        <v>16.836487142163989</v>
      </c>
      <c r="D637" s="251">
        <f t="shared" si="262"/>
        <v>9.8253275109170204</v>
      </c>
      <c r="E637" s="251">
        <f t="shared" si="262"/>
        <v>14.119359534206694</v>
      </c>
      <c r="F637" s="251">
        <f t="shared" si="262"/>
        <v>11.790393013100427</v>
      </c>
      <c r="G637" s="251">
        <f t="shared" si="262"/>
        <v>8.4182435710820016</v>
      </c>
      <c r="H637" s="252">
        <f t="shared" si="262"/>
        <v>6.4046579330422162</v>
      </c>
      <c r="I637" s="250">
        <f t="shared" si="262"/>
        <v>7.4235807860262071</v>
      </c>
      <c r="J637" s="251">
        <f t="shared" si="262"/>
        <v>5.6525958272683141</v>
      </c>
      <c r="K637" s="251">
        <f t="shared" si="262"/>
        <v>18.170790878214447</v>
      </c>
      <c r="L637" s="251">
        <f t="shared" si="262"/>
        <v>20.208636584182443</v>
      </c>
      <c r="M637" s="251">
        <f t="shared" si="262"/>
        <v>5.8951965065502208</v>
      </c>
      <c r="N637" s="251">
        <f t="shared" si="262"/>
        <v>8.6608442503639083</v>
      </c>
      <c r="O637" s="252">
        <f t="shared" si="262"/>
        <v>11.669092673459474</v>
      </c>
      <c r="P637" s="250">
        <f t="shared" si="262"/>
        <v>13.92527899078118</v>
      </c>
      <c r="Q637" s="251">
        <f t="shared" si="262"/>
        <v>17.66132945172248</v>
      </c>
      <c r="R637" s="251">
        <f t="shared" si="262"/>
        <v>4.9733139252790011</v>
      </c>
      <c r="S637" s="251">
        <f t="shared" si="262"/>
        <v>21.057738961669088</v>
      </c>
      <c r="T637" s="251">
        <f t="shared" si="262"/>
        <v>10.213488597768077</v>
      </c>
      <c r="U637" s="251">
        <f t="shared" si="262"/>
        <v>15.138282387190685</v>
      </c>
      <c r="V637" s="252">
        <f t="shared" si="262"/>
        <v>6.3803978651140199</v>
      </c>
      <c r="W637" s="400">
        <f>W634/W633*100-100</f>
        <v>10.965550703541965</v>
      </c>
      <c r="X637" s="365"/>
      <c r="Y637" s="1436"/>
      <c r="Z637" s="1430"/>
    </row>
    <row r="638" spans="1:26" ht="13.5" thickBot="1" x14ac:dyDescent="0.25">
      <c r="A638" s="839" t="s">
        <v>27</v>
      </c>
      <c r="B638" s="1390">
        <f>B634-B621</f>
        <v>109</v>
      </c>
      <c r="C638" s="1391">
        <f t="shared" ref="C638:W638" si="263">C634-C621</f>
        <v>117</v>
      </c>
      <c r="D638" s="1391">
        <f t="shared" si="263"/>
        <v>6</v>
      </c>
      <c r="E638" s="1391">
        <f t="shared" si="263"/>
        <v>-55</v>
      </c>
      <c r="F638" s="1391">
        <f t="shared" si="263"/>
        <v>-45</v>
      </c>
      <c r="G638" s="1391">
        <f t="shared" si="263"/>
        <v>-46</v>
      </c>
      <c r="H638" s="1392">
        <f t="shared" si="263"/>
        <v>-207</v>
      </c>
      <c r="I638" s="1390">
        <f t="shared" si="263"/>
        <v>-178</v>
      </c>
      <c r="J638" s="1391">
        <f t="shared" si="263"/>
        <v>-359</v>
      </c>
      <c r="K638" s="1391">
        <f t="shared" si="263"/>
        <v>270</v>
      </c>
      <c r="L638" s="1391">
        <f t="shared" si="263"/>
        <v>-129</v>
      </c>
      <c r="M638" s="1391">
        <f t="shared" si="263"/>
        <v>-199</v>
      </c>
      <c r="N638" s="1391">
        <f t="shared" si="263"/>
        <v>-187</v>
      </c>
      <c r="O638" s="1392">
        <f t="shared" si="263"/>
        <v>48</v>
      </c>
      <c r="P638" s="1390">
        <f t="shared" si="263"/>
        <v>-51</v>
      </c>
      <c r="Q638" s="1391">
        <f t="shared" si="263"/>
        <v>395</v>
      </c>
      <c r="R638" s="1391">
        <f t="shared" si="263"/>
        <v>35</v>
      </c>
      <c r="S638" s="1391">
        <f t="shared" si="263"/>
        <v>126</v>
      </c>
      <c r="T638" s="1391">
        <f t="shared" si="263"/>
        <v>178</v>
      </c>
      <c r="U638" s="1391">
        <f t="shared" si="263"/>
        <v>263</v>
      </c>
      <c r="V638" s="1392">
        <f t="shared" si="263"/>
        <v>-147</v>
      </c>
      <c r="W638" s="1393">
        <f t="shared" si="263"/>
        <v>-34.952380952380736</v>
      </c>
      <c r="X638" s="1430"/>
      <c r="Y638" s="329"/>
      <c r="Z638" s="1430"/>
    </row>
    <row r="639" spans="1:26" x14ac:dyDescent="0.2">
      <c r="A639" s="258" t="s">
        <v>51</v>
      </c>
      <c r="B639" s="1402">
        <v>564</v>
      </c>
      <c r="C639" s="1403">
        <v>565</v>
      </c>
      <c r="D639" s="1403">
        <v>561</v>
      </c>
      <c r="E639" s="1403">
        <v>135</v>
      </c>
      <c r="F639" s="1403">
        <v>570</v>
      </c>
      <c r="G639" s="1403">
        <v>555</v>
      </c>
      <c r="H639" s="1404">
        <v>574</v>
      </c>
      <c r="I639" s="1405">
        <v>597</v>
      </c>
      <c r="J639" s="1403">
        <v>589</v>
      </c>
      <c r="K639" s="1403">
        <v>601</v>
      </c>
      <c r="L639" s="1403">
        <v>158</v>
      </c>
      <c r="M639" s="1403">
        <v>593</v>
      </c>
      <c r="N639" s="1403">
        <v>598</v>
      </c>
      <c r="O639" s="1406">
        <v>599</v>
      </c>
      <c r="P639" s="1402">
        <v>597</v>
      </c>
      <c r="Q639" s="1403">
        <v>606</v>
      </c>
      <c r="R639" s="1403">
        <v>596</v>
      </c>
      <c r="S639" s="1403">
        <v>134</v>
      </c>
      <c r="T639" s="1403">
        <v>604</v>
      </c>
      <c r="U639" s="1403">
        <v>597</v>
      </c>
      <c r="V639" s="1406">
        <v>598</v>
      </c>
      <c r="W639" s="1407">
        <f>SUM(B639:V639)</f>
        <v>10991</v>
      </c>
      <c r="X639" s="1430" t="s">
        <v>56</v>
      </c>
      <c r="Y639" s="742">
        <f>W626-W639</f>
        <v>-58</v>
      </c>
      <c r="Z639" s="285">
        <f>Y639/W626</f>
        <v>-5.3050397877984082E-3</v>
      </c>
    </row>
    <row r="640" spans="1:26" x14ac:dyDescent="0.2">
      <c r="A640" s="957" t="s">
        <v>28</v>
      </c>
      <c r="B640" s="385"/>
      <c r="C640" s="504"/>
      <c r="D640" s="504"/>
      <c r="E640" s="504"/>
      <c r="F640" s="504"/>
      <c r="G640" s="504"/>
      <c r="H640" s="505"/>
      <c r="I640" s="958"/>
      <c r="J640" s="504"/>
      <c r="K640" s="504"/>
      <c r="L640" s="504"/>
      <c r="M640" s="504"/>
      <c r="N640" s="504"/>
      <c r="O640" s="505"/>
      <c r="P640" s="958"/>
      <c r="Q640" s="504"/>
      <c r="R640" s="504"/>
      <c r="S640" s="504"/>
      <c r="T640" s="504"/>
      <c r="U640" s="504"/>
      <c r="V640" s="505"/>
      <c r="W640" s="1187"/>
      <c r="X640" s="1436" t="s">
        <v>57</v>
      </c>
      <c r="Y640" s="1436">
        <v>157.76</v>
      </c>
      <c r="Z640" s="1436"/>
    </row>
    <row r="641" spans="1:26" ht="13.5" thickBot="1" x14ac:dyDescent="0.25">
      <c r="A641" s="266" t="s">
        <v>26</v>
      </c>
      <c r="B641" s="750">
        <f>B640-B626</f>
        <v>-562</v>
      </c>
      <c r="C641" s="751">
        <f t="shared" ref="C641:V641" si="264">C640-C626</f>
        <v>-564</v>
      </c>
      <c r="D641" s="751">
        <f t="shared" si="264"/>
        <v>-558</v>
      </c>
      <c r="E641" s="751">
        <f t="shared" si="264"/>
        <v>-124</v>
      </c>
      <c r="F641" s="751">
        <f t="shared" si="264"/>
        <v>-566</v>
      </c>
      <c r="G641" s="751">
        <f t="shared" si="264"/>
        <v>-555</v>
      </c>
      <c r="H641" s="752">
        <f t="shared" si="264"/>
        <v>-570</v>
      </c>
      <c r="I641" s="934">
        <f t="shared" si="264"/>
        <v>-594</v>
      </c>
      <c r="J641" s="751">
        <f t="shared" si="264"/>
        <v>-588</v>
      </c>
      <c r="K641" s="751">
        <f t="shared" si="264"/>
        <v>-601</v>
      </c>
      <c r="L641" s="751">
        <f t="shared" si="264"/>
        <v>-153</v>
      </c>
      <c r="M641" s="751">
        <f t="shared" si="264"/>
        <v>-589</v>
      </c>
      <c r="N641" s="751">
        <f t="shared" si="264"/>
        <v>-594</v>
      </c>
      <c r="O641" s="752">
        <f t="shared" si="264"/>
        <v>-599</v>
      </c>
      <c r="P641" s="934">
        <f t="shared" si="264"/>
        <v>-597</v>
      </c>
      <c r="Q641" s="751">
        <f t="shared" si="264"/>
        <v>-604</v>
      </c>
      <c r="R641" s="751">
        <f t="shared" si="264"/>
        <v>-595</v>
      </c>
      <c r="S641" s="751">
        <f t="shared" si="264"/>
        <v>-129</v>
      </c>
      <c r="T641" s="751">
        <f t="shared" si="264"/>
        <v>-602</v>
      </c>
      <c r="U641" s="751">
        <f t="shared" si="264"/>
        <v>-593</v>
      </c>
      <c r="V641" s="752">
        <f t="shared" si="264"/>
        <v>-596</v>
      </c>
      <c r="W641" s="223"/>
      <c r="X641" s="1430" t="s">
        <v>26</v>
      </c>
      <c r="Y641" s="1436">
        <f>Y640-Y627</f>
        <v>-1.0800000000000125</v>
      </c>
      <c r="Z641" s="1436"/>
    </row>
    <row r="643" spans="1:26" ht="13.5" thickBot="1" x14ac:dyDescent="0.25"/>
    <row r="644" spans="1:26" ht="13.5" thickBot="1" x14ac:dyDescent="0.25">
      <c r="A644" s="230" t="s">
        <v>311</v>
      </c>
      <c r="B644" s="1457" t="s">
        <v>130</v>
      </c>
      <c r="C644" s="1458"/>
      <c r="D644" s="1458"/>
      <c r="E644" s="1458"/>
      <c r="F644" s="1458"/>
      <c r="G644" s="1458"/>
      <c r="H644" s="1459"/>
      <c r="I644" s="1460" t="s">
        <v>131</v>
      </c>
      <c r="J644" s="1458"/>
      <c r="K644" s="1458"/>
      <c r="L644" s="1458"/>
      <c r="M644" s="1458"/>
      <c r="N644" s="1458"/>
      <c r="O644" s="1459"/>
      <c r="P644" s="1461" t="s">
        <v>53</v>
      </c>
      <c r="Q644" s="1462"/>
      <c r="R644" s="1462"/>
      <c r="S644" s="1462"/>
      <c r="T644" s="1462"/>
      <c r="U644" s="1462"/>
      <c r="V644" s="1463"/>
      <c r="W644" s="1464" t="s">
        <v>55</v>
      </c>
      <c r="X644" s="228">
        <v>810</v>
      </c>
      <c r="Y644" s="1439"/>
      <c r="Z644" s="1439"/>
    </row>
    <row r="645" spans="1:26" x14ac:dyDescent="0.2">
      <c r="A645" s="846" t="s">
        <v>54</v>
      </c>
      <c r="B645" s="854">
        <v>1</v>
      </c>
      <c r="C645" s="855">
        <v>2</v>
      </c>
      <c r="D645" s="855">
        <v>3</v>
      </c>
      <c r="E645" s="855">
        <v>4</v>
      </c>
      <c r="F645" s="855">
        <v>5</v>
      </c>
      <c r="G645" s="855">
        <v>6</v>
      </c>
      <c r="H645" s="858">
        <v>7</v>
      </c>
      <c r="I645" s="963">
        <v>8</v>
      </c>
      <c r="J645" s="855">
        <v>9</v>
      </c>
      <c r="K645" s="855">
        <v>10</v>
      </c>
      <c r="L645" s="855">
        <v>11</v>
      </c>
      <c r="M645" s="855">
        <v>12</v>
      </c>
      <c r="N645" s="855">
        <v>13</v>
      </c>
      <c r="O645" s="858">
        <v>14</v>
      </c>
      <c r="P645" s="963">
        <v>15</v>
      </c>
      <c r="Q645" s="855">
        <v>16</v>
      </c>
      <c r="R645" s="855">
        <v>17</v>
      </c>
      <c r="S645" s="855">
        <v>18</v>
      </c>
      <c r="T645" s="855">
        <v>19</v>
      </c>
      <c r="U645" s="855">
        <v>20</v>
      </c>
      <c r="V645" s="858">
        <v>21</v>
      </c>
      <c r="W645" s="1465"/>
      <c r="X645" s="741"/>
      <c r="Y645" s="741"/>
      <c r="Z645" s="1439"/>
    </row>
    <row r="646" spans="1:26" x14ac:dyDescent="0.2">
      <c r="A646" s="234" t="s">
        <v>3</v>
      </c>
      <c r="B646" s="1394">
        <v>4158</v>
      </c>
      <c r="C646" s="1394">
        <v>4158</v>
      </c>
      <c r="D646" s="1394">
        <v>4158</v>
      </c>
      <c r="E646" s="1394">
        <v>4158</v>
      </c>
      <c r="F646" s="1394">
        <v>4158</v>
      </c>
      <c r="G646" s="1394">
        <v>4158</v>
      </c>
      <c r="H646" s="1394">
        <v>4158</v>
      </c>
      <c r="I646" s="1394">
        <v>4158</v>
      </c>
      <c r="J646" s="1394">
        <v>4158</v>
      </c>
      <c r="K646" s="1394">
        <v>4158</v>
      </c>
      <c r="L646" s="1394">
        <v>4158</v>
      </c>
      <c r="M646" s="1394">
        <v>4158</v>
      </c>
      <c r="N646" s="1394">
        <v>4158</v>
      </c>
      <c r="O646" s="1394">
        <v>4158</v>
      </c>
      <c r="P646" s="1394">
        <v>4158</v>
      </c>
      <c r="Q646" s="1394">
        <v>4158</v>
      </c>
      <c r="R646" s="1394">
        <v>4158</v>
      </c>
      <c r="S646" s="1394">
        <v>4158</v>
      </c>
      <c r="T646" s="1394">
        <v>4158</v>
      </c>
      <c r="U646" s="1394">
        <v>4158</v>
      </c>
      <c r="V646" s="1394">
        <v>4158</v>
      </c>
      <c r="W646" s="1394">
        <v>4158</v>
      </c>
      <c r="X646" s="1444"/>
      <c r="Y646" s="529"/>
      <c r="Z646" s="1439"/>
    </row>
    <row r="647" spans="1:26" x14ac:dyDescent="0.2">
      <c r="A647" s="238" t="s">
        <v>6</v>
      </c>
      <c r="B647" s="239">
        <v>4534</v>
      </c>
      <c r="C647" s="240">
        <v>4655</v>
      </c>
      <c r="D647" s="240">
        <v>4532</v>
      </c>
      <c r="E647" s="240">
        <v>4574</v>
      </c>
      <c r="F647" s="240">
        <v>4558</v>
      </c>
      <c r="G647" s="240">
        <v>4381</v>
      </c>
      <c r="H647" s="241">
        <v>4469</v>
      </c>
      <c r="I647" s="239">
        <v>4719</v>
      </c>
      <c r="J647" s="240">
        <v>4427</v>
      </c>
      <c r="K647" s="240">
        <v>4757</v>
      </c>
      <c r="L647" s="240">
        <v>5025</v>
      </c>
      <c r="M647" s="240">
        <v>4436</v>
      </c>
      <c r="N647" s="240">
        <v>4645</v>
      </c>
      <c r="O647" s="241">
        <v>4491</v>
      </c>
      <c r="P647" s="239">
        <v>4591</v>
      </c>
      <c r="Q647" s="240">
        <v>4988</v>
      </c>
      <c r="R647" s="240">
        <v>4476</v>
      </c>
      <c r="S647" s="240">
        <v>4907</v>
      </c>
      <c r="T647" s="240">
        <v>4694</v>
      </c>
      <c r="U647" s="240">
        <v>4960</v>
      </c>
      <c r="V647" s="241">
        <v>4565</v>
      </c>
      <c r="W647" s="406">
        <v>4616</v>
      </c>
      <c r="X647" s="1444"/>
      <c r="Y647" s="1440"/>
      <c r="Z647" s="1439"/>
    </row>
    <row r="648" spans="1:26" x14ac:dyDescent="0.2">
      <c r="A648" s="231" t="s">
        <v>7</v>
      </c>
      <c r="B648" s="367">
        <v>70.7</v>
      </c>
      <c r="C648" s="368">
        <v>87.8</v>
      </c>
      <c r="D648" s="368">
        <v>46.3</v>
      </c>
      <c r="E648" s="368">
        <v>58.3</v>
      </c>
      <c r="F648" s="368">
        <v>59.5</v>
      </c>
      <c r="G648" s="368">
        <v>61</v>
      </c>
      <c r="H648" s="370">
        <v>61</v>
      </c>
      <c r="I648" s="367">
        <v>58.1</v>
      </c>
      <c r="J648" s="368">
        <v>58.1</v>
      </c>
      <c r="K648" s="368">
        <v>62.8</v>
      </c>
      <c r="L648" s="368">
        <v>75</v>
      </c>
      <c r="M648" s="368">
        <v>81.400000000000006</v>
      </c>
      <c r="N648" s="368">
        <v>65.099999999999994</v>
      </c>
      <c r="O648" s="370">
        <v>74.400000000000006</v>
      </c>
      <c r="P648" s="367">
        <v>72.099999999999994</v>
      </c>
      <c r="Q648" s="368">
        <v>65.099999999999994</v>
      </c>
      <c r="R648" s="368">
        <v>58.1</v>
      </c>
      <c r="S648" s="368">
        <v>66.7</v>
      </c>
      <c r="T648" s="368">
        <v>60.5</v>
      </c>
      <c r="U648" s="368">
        <v>81.400000000000006</v>
      </c>
      <c r="V648" s="370">
        <v>74.400000000000006</v>
      </c>
      <c r="W648" s="1396">
        <v>0.63</v>
      </c>
      <c r="X648" s="365"/>
      <c r="Y648" s="443"/>
      <c r="Z648" s="1439"/>
    </row>
    <row r="649" spans="1:26" x14ac:dyDescent="0.2">
      <c r="A649" s="231" t="s">
        <v>8</v>
      </c>
      <c r="B649" s="246">
        <v>0.1</v>
      </c>
      <c r="C649" s="247">
        <v>8.3000000000000004E-2</v>
      </c>
      <c r="D649" s="247">
        <v>0.12</v>
      </c>
      <c r="E649" s="247">
        <v>0.13900000000000001</v>
      </c>
      <c r="F649" s="247">
        <v>0.10199999999999999</v>
      </c>
      <c r="G649" s="247">
        <v>0.121</v>
      </c>
      <c r="H649" s="248">
        <v>0.113</v>
      </c>
      <c r="I649" s="246">
        <v>0.13500000000000001</v>
      </c>
      <c r="J649" s="247">
        <v>0.11700000000000001</v>
      </c>
      <c r="K649" s="247">
        <v>0.11899999999999999</v>
      </c>
      <c r="L649" s="247">
        <v>8.5999999999999993E-2</v>
      </c>
      <c r="M649" s="247">
        <v>8.4000000000000005E-2</v>
      </c>
      <c r="N649" s="247">
        <v>0.112</v>
      </c>
      <c r="O649" s="248">
        <v>9.4E-2</v>
      </c>
      <c r="P649" s="246">
        <v>9.9000000000000005E-2</v>
      </c>
      <c r="Q649" s="247">
        <v>9.8000000000000004E-2</v>
      </c>
      <c r="R649" s="247">
        <v>0.11</v>
      </c>
      <c r="S649" s="247">
        <v>9.6000000000000002E-2</v>
      </c>
      <c r="T649" s="247">
        <v>0.11</v>
      </c>
      <c r="U649" s="247">
        <v>0.08</v>
      </c>
      <c r="V649" s="248">
        <v>9.9000000000000005E-2</v>
      </c>
      <c r="W649" s="1396">
        <v>0.111</v>
      </c>
      <c r="X649" s="1439"/>
      <c r="Y649" s="331"/>
      <c r="Z649" s="1439"/>
    </row>
    <row r="650" spans="1:26" x14ac:dyDescent="0.2">
      <c r="A650" s="238" t="s">
        <v>1</v>
      </c>
      <c r="B650" s="250">
        <v>55.8</v>
      </c>
      <c r="C650" s="251">
        <f t="shared" ref="C650:V650" si="265">C647/C646*100-100</f>
        <v>11.952861952861966</v>
      </c>
      <c r="D650" s="251">
        <f t="shared" si="265"/>
        <v>8.9947089947090006</v>
      </c>
      <c r="E650" s="251">
        <f t="shared" si="265"/>
        <v>10.004810004809997</v>
      </c>
      <c r="F650" s="251">
        <f t="shared" si="265"/>
        <v>9.6200096200096112</v>
      </c>
      <c r="G650" s="251">
        <f t="shared" si="265"/>
        <v>5.3631553631553714</v>
      </c>
      <c r="H650" s="252">
        <f t="shared" si="265"/>
        <v>7.4795574795574851</v>
      </c>
      <c r="I650" s="250">
        <f t="shared" si="265"/>
        <v>13.492063492063494</v>
      </c>
      <c r="J650" s="251">
        <f t="shared" si="265"/>
        <v>6.4694564694564747</v>
      </c>
      <c r="K650" s="251">
        <f t="shared" si="265"/>
        <v>14.405964405964397</v>
      </c>
      <c r="L650" s="251">
        <f t="shared" si="265"/>
        <v>20.851370851370859</v>
      </c>
      <c r="M650" s="251">
        <f t="shared" si="265"/>
        <v>6.6859066859067013</v>
      </c>
      <c r="N650" s="251">
        <f t="shared" si="265"/>
        <v>11.712361712361712</v>
      </c>
      <c r="O650" s="252">
        <f t="shared" si="265"/>
        <v>8.0086580086580028</v>
      </c>
      <c r="P650" s="250">
        <f t="shared" si="265"/>
        <v>10.413660413660409</v>
      </c>
      <c r="Q650" s="251">
        <f t="shared" si="265"/>
        <v>19.961519961519954</v>
      </c>
      <c r="R650" s="251">
        <f t="shared" si="265"/>
        <v>7.6479076479076298</v>
      </c>
      <c r="S650" s="251">
        <f t="shared" si="265"/>
        <v>18.013468013468014</v>
      </c>
      <c r="T650" s="251">
        <f t="shared" si="265"/>
        <v>12.890812890812882</v>
      </c>
      <c r="U650" s="251">
        <f t="shared" si="265"/>
        <v>19.28811928811929</v>
      </c>
      <c r="V650" s="252">
        <f t="shared" si="265"/>
        <v>9.7883597883597844</v>
      </c>
      <c r="W650" s="400">
        <f>W647/W646*100-100</f>
        <v>11.014911014911007</v>
      </c>
      <c r="X650" s="365"/>
      <c r="Y650" s="1444"/>
      <c r="Z650" s="1439"/>
    </row>
    <row r="651" spans="1:26" ht="13.5" thickBot="1" x14ac:dyDescent="0.25">
      <c r="A651" s="839" t="s">
        <v>27</v>
      </c>
      <c r="B651" s="1390">
        <f>B647-B634</f>
        <v>-95</v>
      </c>
      <c r="C651" s="1391">
        <f t="shared" ref="C651:W651" si="266">C647-C634</f>
        <v>-161</v>
      </c>
      <c r="D651" s="1391">
        <f t="shared" si="266"/>
        <v>5</v>
      </c>
      <c r="E651" s="1391">
        <f t="shared" si="266"/>
        <v>-130</v>
      </c>
      <c r="F651" s="1391">
        <f t="shared" si="266"/>
        <v>-50</v>
      </c>
      <c r="G651" s="1391">
        <f t="shared" si="266"/>
        <v>-88</v>
      </c>
      <c r="H651" s="1392">
        <f t="shared" si="266"/>
        <v>83</v>
      </c>
      <c r="I651" s="1390">
        <f t="shared" si="266"/>
        <v>291</v>
      </c>
      <c r="J651" s="1391">
        <f t="shared" si="266"/>
        <v>72</v>
      </c>
      <c r="K651" s="1391">
        <f t="shared" si="266"/>
        <v>-114</v>
      </c>
      <c r="L651" s="1391">
        <f t="shared" si="266"/>
        <v>70</v>
      </c>
      <c r="M651" s="1391">
        <f t="shared" si="266"/>
        <v>71</v>
      </c>
      <c r="N651" s="1391">
        <f t="shared" si="266"/>
        <v>166</v>
      </c>
      <c r="O651" s="1392">
        <f t="shared" si="266"/>
        <v>-112</v>
      </c>
      <c r="P651" s="1390">
        <f t="shared" si="266"/>
        <v>-105</v>
      </c>
      <c r="Q651" s="1391">
        <f t="shared" si="266"/>
        <v>138</v>
      </c>
      <c r="R651" s="1391">
        <f t="shared" si="266"/>
        <v>149</v>
      </c>
      <c r="S651" s="1391">
        <f t="shared" si="266"/>
        <v>-83</v>
      </c>
      <c r="T651" s="1391">
        <f t="shared" si="266"/>
        <v>151</v>
      </c>
      <c r="U651" s="1391">
        <f t="shared" si="266"/>
        <v>214</v>
      </c>
      <c r="V651" s="1392">
        <f t="shared" si="266"/>
        <v>180</v>
      </c>
      <c r="W651" s="1393">
        <f t="shared" si="266"/>
        <v>42</v>
      </c>
      <c r="X651" s="1439"/>
      <c r="Y651" s="329"/>
      <c r="Z651" s="1439"/>
    </row>
    <row r="652" spans="1:26" x14ac:dyDescent="0.2">
      <c r="A652" s="258" t="s">
        <v>51</v>
      </c>
      <c r="B652" s="1402">
        <v>562</v>
      </c>
      <c r="C652" s="1403">
        <v>564</v>
      </c>
      <c r="D652" s="1403">
        <v>558</v>
      </c>
      <c r="E652" s="1403">
        <v>124</v>
      </c>
      <c r="F652" s="1403">
        <v>566</v>
      </c>
      <c r="G652" s="1403">
        <v>555</v>
      </c>
      <c r="H652" s="1404">
        <v>570</v>
      </c>
      <c r="I652" s="1405">
        <v>594</v>
      </c>
      <c r="J652" s="1403">
        <v>588</v>
      </c>
      <c r="K652" s="1403">
        <v>601</v>
      </c>
      <c r="L652" s="1403">
        <v>154</v>
      </c>
      <c r="M652" s="1403">
        <v>589</v>
      </c>
      <c r="N652" s="1403">
        <v>594</v>
      </c>
      <c r="O652" s="1406">
        <v>599</v>
      </c>
      <c r="P652" s="1402">
        <v>597</v>
      </c>
      <c r="Q652" s="1403">
        <v>604</v>
      </c>
      <c r="R652" s="1403">
        <v>595</v>
      </c>
      <c r="S652" s="1403">
        <v>130</v>
      </c>
      <c r="T652" s="1403">
        <v>602</v>
      </c>
      <c r="U652" s="1403">
        <v>594</v>
      </c>
      <c r="V652" s="1406">
        <v>596</v>
      </c>
      <c r="W652" s="1407">
        <f>SUM(B652:V652)</f>
        <v>10936</v>
      </c>
      <c r="X652" s="1439" t="s">
        <v>56</v>
      </c>
      <c r="Y652" s="742">
        <f>W639-W652</f>
        <v>55</v>
      </c>
      <c r="Z652" s="285">
        <f>Y652/W639</f>
        <v>5.004094258939132E-3</v>
      </c>
    </row>
    <row r="653" spans="1:26" x14ac:dyDescent="0.2">
      <c r="A653" s="957" t="s">
        <v>28</v>
      </c>
      <c r="B653" s="385"/>
      <c r="C653" s="504"/>
      <c r="D653" s="504"/>
      <c r="E653" s="504"/>
      <c r="F653" s="504"/>
      <c r="G653" s="504"/>
      <c r="H653" s="505"/>
      <c r="I653" s="958"/>
      <c r="J653" s="504"/>
      <c r="K653" s="504"/>
      <c r="L653" s="504"/>
      <c r="M653" s="504"/>
      <c r="N653" s="504"/>
      <c r="O653" s="505"/>
      <c r="P653" s="958"/>
      <c r="Q653" s="504"/>
      <c r="R653" s="504"/>
      <c r="S653" s="504"/>
      <c r="T653" s="504"/>
      <c r="U653" s="504"/>
      <c r="V653" s="505"/>
      <c r="W653" s="1187"/>
      <c r="X653" s="1444" t="s">
        <v>57</v>
      </c>
      <c r="Y653" s="1444">
        <v>156.77000000000001</v>
      </c>
      <c r="Z653" s="1444"/>
    </row>
    <row r="654" spans="1:26" ht="13.5" thickBot="1" x14ac:dyDescent="0.25">
      <c r="A654" s="266" t="s">
        <v>26</v>
      </c>
      <c r="B654" s="750">
        <f>B653-B639</f>
        <v>-564</v>
      </c>
      <c r="C654" s="751">
        <f t="shared" ref="C654:V654" si="267">C653-C639</f>
        <v>-565</v>
      </c>
      <c r="D654" s="751">
        <f t="shared" si="267"/>
        <v>-561</v>
      </c>
      <c r="E654" s="751">
        <f t="shared" si="267"/>
        <v>-135</v>
      </c>
      <c r="F654" s="751">
        <f t="shared" si="267"/>
        <v>-570</v>
      </c>
      <c r="G654" s="751">
        <f t="shared" si="267"/>
        <v>-555</v>
      </c>
      <c r="H654" s="752">
        <f t="shared" si="267"/>
        <v>-574</v>
      </c>
      <c r="I654" s="934">
        <f t="shared" si="267"/>
        <v>-597</v>
      </c>
      <c r="J654" s="751">
        <f t="shared" si="267"/>
        <v>-589</v>
      </c>
      <c r="K654" s="751">
        <f t="shared" si="267"/>
        <v>-601</v>
      </c>
      <c r="L654" s="751">
        <f t="shared" si="267"/>
        <v>-158</v>
      </c>
      <c r="M654" s="751">
        <f t="shared" si="267"/>
        <v>-593</v>
      </c>
      <c r="N654" s="751">
        <f t="shared" si="267"/>
        <v>-598</v>
      </c>
      <c r="O654" s="752">
        <f t="shared" si="267"/>
        <v>-599</v>
      </c>
      <c r="P654" s="934">
        <f t="shared" si="267"/>
        <v>-597</v>
      </c>
      <c r="Q654" s="751">
        <f t="shared" si="267"/>
        <v>-606</v>
      </c>
      <c r="R654" s="751">
        <f t="shared" si="267"/>
        <v>-596</v>
      </c>
      <c r="S654" s="751">
        <f t="shared" si="267"/>
        <v>-134</v>
      </c>
      <c r="T654" s="751">
        <f t="shared" si="267"/>
        <v>-604</v>
      </c>
      <c r="U654" s="751">
        <f t="shared" si="267"/>
        <v>-597</v>
      </c>
      <c r="V654" s="752">
        <f t="shared" si="267"/>
        <v>-598</v>
      </c>
      <c r="W654" s="223"/>
      <c r="X654" s="1439" t="s">
        <v>26</v>
      </c>
      <c r="Y654" s="1444">
        <f>Y653-Y640</f>
        <v>-0.98999999999998067</v>
      </c>
      <c r="Z654" s="1444"/>
    </row>
  </sheetData>
  <mergeCells count="326">
    <mergeCell ref="W425:W426"/>
    <mergeCell ref="B467:H467"/>
    <mergeCell ref="I467:O467"/>
    <mergeCell ref="P467:V467"/>
    <mergeCell ref="B618:H618"/>
    <mergeCell ref="I618:O618"/>
    <mergeCell ref="P618:V618"/>
    <mergeCell ref="W618:W619"/>
    <mergeCell ref="B605:H605"/>
    <mergeCell ref="I605:O605"/>
    <mergeCell ref="P605:V605"/>
    <mergeCell ref="W605:W606"/>
    <mergeCell ref="B592:H592"/>
    <mergeCell ref="I592:O592"/>
    <mergeCell ref="P592:V592"/>
    <mergeCell ref="W592:W593"/>
    <mergeCell ref="W467:W468"/>
    <mergeCell ref="B481:H481"/>
    <mergeCell ref="I481:O481"/>
    <mergeCell ref="P481:V481"/>
    <mergeCell ref="W481:W482"/>
    <mergeCell ref="B537:H537"/>
    <mergeCell ref="I537:O537"/>
    <mergeCell ref="P537:V537"/>
    <mergeCell ref="N336:N339"/>
    <mergeCell ref="J336:J339"/>
    <mergeCell ref="K336:K339"/>
    <mergeCell ref="S336:S339"/>
    <mergeCell ref="T336:T339"/>
    <mergeCell ref="U336:U339"/>
    <mergeCell ref="B425:H425"/>
    <mergeCell ref="I425:O425"/>
    <mergeCell ref="P425:V425"/>
    <mergeCell ref="I383:O383"/>
    <mergeCell ref="P383:V383"/>
    <mergeCell ref="B383:H383"/>
    <mergeCell ref="W383:W384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L336:L339"/>
    <mergeCell ref="AG324:AG327"/>
    <mergeCell ref="AH324:AH327"/>
    <mergeCell ref="S324:S327"/>
    <mergeCell ref="T324:T327"/>
    <mergeCell ref="Z332:Z335"/>
    <mergeCell ref="AJ328:AJ331"/>
    <mergeCell ref="V336:V339"/>
    <mergeCell ref="W336:W339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U324:U327"/>
    <mergeCell ref="V324:V327"/>
    <mergeCell ref="I324:I327"/>
    <mergeCell ref="J324:J327"/>
    <mergeCell ref="W332:W335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T316:T319"/>
    <mergeCell ref="U316:U319"/>
    <mergeCell ref="V316:V319"/>
    <mergeCell ref="AG316:AG319"/>
    <mergeCell ref="AH316:AH319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B509:H509"/>
    <mergeCell ref="I509:O509"/>
    <mergeCell ref="P509:V509"/>
    <mergeCell ref="W509:W510"/>
    <mergeCell ref="B495:H495"/>
    <mergeCell ref="I495:O495"/>
    <mergeCell ref="P495:V495"/>
    <mergeCell ref="W495:W496"/>
    <mergeCell ref="B523:H523"/>
    <mergeCell ref="I523:O523"/>
    <mergeCell ref="P523:V523"/>
    <mergeCell ref="W523:W524"/>
    <mergeCell ref="B551:H551"/>
    <mergeCell ref="I551:O551"/>
    <mergeCell ref="P551:V551"/>
    <mergeCell ref="W551:W552"/>
    <mergeCell ref="B579:H579"/>
    <mergeCell ref="I579:O579"/>
    <mergeCell ref="P579:V579"/>
    <mergeCell ref="W579:W580"/>
    <mergeCell ref="W537:W538"/>
    <mergeCell ref="B644:H644"/>
    <mergeCell ref="I644:O644"/>
    <mergeCell ref="P644:V644"/>
    <mergeCell ref="W644:W645"/>
    <mergeCell ref="B631:H631"/>
    <mergeCell ref="I631:O631"/>
    <mergeCell ref="P631:V631"/>
    <mergeCell ref="W631:W632"/>
    <mergeCell ref="B565:H565"/>
    <mergeCell ref="I565:O565"/>
    <mergeCell ref="P565:V565"/>
    <mergeCell ref="W565:W566"/>
  </mergeCells>
  <conditionalFormatting sqref="B346:V34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4:V6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7:V6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2025-02-20T19:50:26Z</dcterms:modified>
</cp:coreProperties>
</file>