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pm199\OneDrive\Documentos\Aviagen\M2\"/>
    </mc:Choice>
  </mc:AlternateContent>
  <xr:revisionPtr revIDLastSave="0" documentId="13_ncr:1_{136FF0F3-0DC6-47D5-91C2-73FA85EA3DA8}" xr6:coauthVersionLast="47" xr6:coauthVersionMax="47" xr10:uidLastSave="{00000000-0000-0000-0000-000000000000}"/>
  <bookViews>
    <workbookView xWindow="14295" yWindow="0" windowWidth="14610" windowHeight="15585" tabRatio="733" firstSheet="9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80" i="251" l="1"/>
  <c r="H792" i="251"/>
  <c r="H777" i="251"/>
  <c r="C805" i="250"/>
  <c r="D805" i="250"/>
  <c r="E805" i="250"/>
  <c r="F805" i="250"/>
  <c r="G805" i="250"/>
  <c r="B805" i="250"/>
  <c r="C802" i="250"/>
  <c r="D802" i="250"/>
  <c r="E802" i="250"/>
  <c r="F802" i="250"/>
  <c r="G802" i="250"/>
  <c r="H802" i="250"/>
  <c r="B802" i="250"/>
  <c r="C780" i="251"/>
  <c r="D780" i="251"/>
  <c r="E780" i="251"/>
  <c r="F780" i="251"/>
  <c r="G780" i="251"/>
  <c r="B780" i="251"/>
  <c r="H804" i="250"/>
  <c r="H789" i="250"/>
  <c r="H774" i="250"/>
  <c r="A792" i="250"/>
  <c r="C792" i="250"/>
  <c r="D792" i="250"/>
  <c r="E792" i="250"/>
  <c r="F792" i="250"/>
  <c r="G792" i="250"/>
  <c r="B792" i="250"/>
  <c r="A801" i="248"/>
  <c r="C801" i="248"/>
  <c r="D801" i="248"/>
  <c r="E801" i="248"/>
  <c r="F801" i="248"/>
  <c r="G801" i="248"/>
  <c r="H801" i="248"/>
  <c r="I801" i="248"/>
  <c r="J801" i="248"/>
  <c r="K801" i="248"/>
  <c r="L801" i="248"/>
  <c r="M801" i="248"/>
  <c r="N801" i="248"/>
  <c r="O801" i="248"/>
  <c r="P801" i="248"/>
  <c r="Q801" i="248"/>
  <c r="R801" i="248"/>
  <c r="S801" i="248"/>
  <c r="T801" i="248"/>
  <c r="U801" i="248"/>
  <c r="V801" i="248"/>
  <c r="B801" i="248"/>
  <c r="W784" i="249"/>
  <c r="W754" i="249"/>
  <c r="W769" i="249"/>
  <c r="W783" i="248"/>
  <c r="A772" i="249"/>
  <c r="V772" i="249"/>
  <c r="U772" i="249"/>
  <c r="T772" i="249"/>
  <c r="S772" i="249"/>
  <c r="R772" i="249"/>
  <c r="Q772" i="249"/>
  <c r="P772" i="249"/>
  <c r="O772" i="249"/>
  <c r="N772" i="249"/>
  <c r="M772" i="249"/>
  <c r="L772" i="249"/>
  <c r="K772" i="249"/>
  <c r="J772" i="249"/>
  <c r="I772" i="249"/>
  <c r="H772" i="249"/>
  <c r="G772" i="249"/>
  <c r="F772" i="249"/>
  <c r="E772" i="249"/>
  <c r="D772" i="249"/>
  <c r="C772" i="249"/>
  <c r="B772" i="249"/>
  <c r="Y814" i="248" l="1"/>
  <c r="X804" i="248" l="1"/>
  <c r="X775" i="249"/>
  <c r="I795" i="250"/>
  <c r="I783" i="251"/>
  <c r="I768" i="251"/>
  <c r="G793" i="251"/>
  <c r="F793" i="251"/>
  <c r="E793" i="251"/>
  <c r="D793" i="251"/>
  <c r="C793" i="251"/>
  <c r="B793" i="251"/>
  <c r="J792" i="251"/>
  <c r="H791" i="251"/>
  <c r="H790" i="251"/>
  <c r="G790" i="251"/>
  <c r="F790" i="251"/>
  <c r="E790" i="251"/>
  <c r="D790" i="251"/>
  <c r="C790" i="251"/>
  <c r="B790" i="251"/>
  <c r="H789" i="251"/>
  <c r="G789" i="251"/>
  <c r="F789" i="251"/>
  <c r="E789" i="251"/>
  <c r="D789" i="251"/>
  <c r="C789" i="251"/>
  <c r="B789" i="251"/>
  <c r="J805" i="250"/>
  <c r="H803" i="250"/>
  <c r="H801" i="250"/>
  <c r="G801" i="250"/>
  <c r="F801" i="250"/>
  <c r="E801" i="250"/>
  <c r="D801" i="250"/>
  <c r="C801" i="250"/>
  <c r="B801" i="250"/>
  <c r="Y785" i="249"/>
  <c r="V785" i="249"/>
  <c r="U785" i="249"/>
  <c r="T785" i="249"/>
  <c r="S785" i="249"/>
  <c r="R785" i="249"/>
  <c r="Q785" i="249"/>
  <c r="P785" i="249"/>
  <c r="O785" i="249"/>
  <c r="N785" i="249"/>
  <c r="M785" i="249"/>
  <c r="L785" i="249"/>
  <c r="K785" i="249"/>
  <c r="J785" i="249"/>
  <c r="I785" i="249"/>
  <c r="H785" i="249"/>
  <c r="G785" i="249"/>
  <c r="F785" i="249"/>
  <c r="E785" i="249"/>
  <c r="D785" i="249"/>
  <c r="C785" i="249"/>
  <c r="B785" i="249"/>
  <c r="W783" i="249"/>
  <c r="W782" i="249"/>
  <c r="V782" i="249"/>
  <c r="U782" i="249"/>
  <c r="T782" i="249"/>
  <c r="S782" i="249"/>
  <c r="R782" i="249"/>
  <c r="Q782" i="249"/>
  <c r="P782" i="249"/>
  <c r="O782" i="249"/>
  <c r="N782" i="249"/>
  <c r="M782" i="249"/>
  <c r="L782" i="249"/>
  <c r="K782" i="249"/>
  <c r="J782" i="249"/>
  <c r="I782" i="249"/>
  <c r="H782" i="249"/>
  <c r="G782" i="249"/>
  <c r="F782" i="249"/>
  <c r="E782" i="249"/>
  <c r="D782" i="249"/>
  <c r="C782" i="249"/>
  <c r="B782" i="249"/>
  <c r="W781" i="249"/>
  <c r="V781" i="249"/>
  <c r="U781" i="249"/>
  <c r="T781" i="249"/>
  <c r="S781" i="249"/>
  <c r="R781" i="249"/>
  <c r="Q781" i="249"/>
  <c r="P781" i="249"/>
  <c r="O781" i="249"/>
  <c r="N781" i="249"/>
  <c r="M781" i="249"/>
  <c r="L781" i="249"/>
  <c r="K781" i="249"/>
  <c r="J781" i="249"/>
  <c r="I781" i="249"/>
  <c r="H781" i="249"/>
  <c r="G781" i="249"/>
  <c r="F781" i="249"/>
  <c r="E781" i="249"/>
  <c r="D781" i="249"/>
  <c r="C781" i="249"/>
  <c r="B781" i="249"/>
  <c r="W812" i="248"/>
  <c r="W811" i="248"/>
  <c r="V811" i="248"/>
  <c r="U811" i="248"/>
  <c r="T811" i="248"/>
  <c r="S811" i="248"/>
  <c r="R811" i="248"/>
  <c r="Q811" i="248"/>
  <c r="P811" i="248"/>
  <c r="O811" i="248"/>
  <c r="N811" i="248"/>
  <c r="M811" i="248"/>
  <c r="L811" i="248"/>
  <c r="K811" i="248"/>
  <c r="J811" i="248"/>
  <c r="I811" i="248"/>
  <c r="H811" i="248"/>
  <c r="G811" i="248"/>
  <c r="F811" i="248"/>
  <c r="E811" i="248"/>
  <c r="D811" i="248"/>
  <c r="C811" i="248"/>
  <c r="B811" i="248"/>
  <c r="W810" i="248"/>
  <c r="V810" i="248"/>
  <c r="U810" i="248"/>
  <c r="T810" i="248"/>
  <c r="S810" i="248"/>
  <c r="R810" i="248"/>
  <c r="Q810" i="248"/>
  <c r="P810" i="248"/>
  <c r="O810" i="248"/>
  <c r="N810" i="248"/>
  <c r="M810" i="248"/>
  <c r="L810" i="248"/>
  <c r="K810" i="248"/>
  <c r="J810" i="248"/>
  <c r="I810" i="248"/>
  <c r="H810" i="248"/>
  <c r="G810" i="248"/>
  <c r="F810" i="248"/>
  <c r="E810" i="248"/>
  <c r="D810" i="248"/>
  <c r="C810" i="248"/>
  <c r="B810" i="248"/>
  <c r="G765" i="251" l="1"/>
  <c r="F765" i="251"/>
  <c r="E765" i="251"/>
  <c r="D765" i="251"/>
  <c r="C765" i="251"/>
  <c r="B765" i="251"/>
  <c r="C757" i="249"/>
  <c r="D757" i="249"/>
  <c r="E757" i="249"/>
  <c r="F757" i="249"/>
  <c r="G757" i="249"/>
  <c r="H757" i="249"/>
  <c r="I757" i="249"/>
  <c r="J757" i="249"/>
  <c r="K757" i="249"/>
  <c r="L757" i="249"/>
  <c r="M757" i="249"/>
  <c r="N757" i="249"/>
  <c r="O757" i="249"/>
  <c r="P757" i="249"/>
  <c r="Q757" i="249"/>
  <c r="R757" i="249"/>
  <c r="S757" i="249"/>
  <c r="T757" i="249"/>
  <c r="U757" i="249"/>
  <c r="V757" i="249"/>
  <c r="B757" i="249"/>
  <c r="J762" i="251" l="1"/>
  <c r="W761" i="249"/>
  <c r="W762" i="249"/>
  <c r="H769" i="251"/>
  <c r="H770" i="251"/>
  <c r="G778" i="251" l="1"/>
  <c r="F778" i="251"/>
  <c r="E778" i="251"/>
  <c r="D778" i="251"/>
  <c r="C778" i="251"/>
  <c r="B778" i="251"/>
  <c r="J777" i="251"/>
  <c r="H776" i="251"/>
  <c r="J790" i="251" s="1"/>
  <c r="K790" i="251" s="1"/>
  <c r="H775" i="251"/>
  <c r="G775" i="251"/>
  <c r="F775" i="251"/>
  <c r="E775" i="251"/>
  <c r="D775" i="251"/>
  <c r="C775" i="251"/>
  <c r="B775" i="251"/>
  <c r="H774" i="251"/>
  <c r="G774" i="251"/>
  <c r="F774" i="251"/>
  <c r="E774" i="251"/>
  <c r="D774" i="251"/>
  <c r="C774" i="251"/>
  <c r="B774" i="251"/>
  <c r="J790" i="250"/>
  <c r="G790" i="250"/>
  <c r="F790" i="250"/>
  <c r="E790" i="250"/>
  <c r="D790" i="250"/>
  <c r="C790" i="250"/>
  <c r="B790" i="250"/>
  <c r="H788" i="250"/>
  <c r="H787" i="250"/>
  <c r="G787" i="250"/>
  <c r="F787" i="250"/>
  <c r="E787" i="250"/>
  <c r="D787" i="250"/>
  <c r="C787" i="250"/>
  <c r="B787" i="250"/>
  <c r="H786" i="250"/>
  <c r="G786" i="250"/>
  <c r="F786" i="250"/>
  <c r="E786" i="250"/>
  <c r="D786" i="250"/>
  <c r="C786" i="250"/>
  <c r="B786" i="250"/>
  <c r="I783" i="250"/>
  <c r="Y770" i="249"/>
  <c r="V770" i="249"/>
  <c r="U770" i="249"/>
  <c r="T770" i="249"/>
  <c r="S770" i="249"/>
  <c r="R770" i="249"/>
  <c r="Q770" i="249"/>
  <c r="P770" i="249"/>
  <c r="O770" i="249"/>
  <c r="N770" i="249"/>
  <c r="M770" i="249"/>
  <c r="L770" i="249"/>
  <c r="K770" i="249"/>
  <c r="J770" i="249"/>
  <c r="I770" i="249"/>
  <c r="H770" i="249"/>
  <c r="G770" i="249"/>
  <c r="F770" i="249"/>
  <c r="E770" i="249"/>
  <c r="D770" i="249"/>
  <c r="C770" i="249"/>
  <c r="B770" i="249"/>
  <c r="W768" i="249"/>
  <c r="Y783" i="249" s="1"/>
  <c r="Z783" i="249" s="1"/>
  <c r="W767" i="249"/>
  <c r="V767" i="249"/>
  <c r="U767" i="249"/>
  <c r="T767" i="249"/>
  <c r="S767" i="249"/>
  <c r="R767" i="249"/>
  <c r="Q767" i="249"/>
  <c r="P767" i="249"/>
  <c r="O767" i="249"/>
  <c r="N767" i="249"/>
  <c r="M767" i="249"/>
  <c r="L767" i="249"/>
  <c r="K767" i="249"/>
  <c r="J767" i="249"/>
  <c r="I767" i="249"/>
  <c r="H767" i="249"/>
  <c r="G767" i="249"/>
  <c r="F767" i="249"/>
  <c r="E767" i="249"/>
  <c r="D767" i="249"/>
  <c r="C767" i="249"/>
  <c r="B767" i="249"/>
  <c r="W766" i="249"/>
  <c r="V766" i="249"/>
  <c r="U766" i="249"/>
  <c r="T766" i="249"/>
  <c r="S766" i="249"/>
  <c r="R766" i="249"/>
  <c r="Q766" i="249"/>
  <c r="P766" i="249"/>
  <c r="O766" i="249"/>
  <c r="N766" i="249"/>
  <c r="M766" i="249"/>
  <c r="L766" i="249"/>
  <c r="K766" i="249"/>
  <c r="J766" i="249"/>
  <c r="I766" i="249"/>
  <c r="H766" i="249"/>
  <c r="G766" i="249"/>
  <c r="F766" i="249"/>
  <c r="E766" i="249"/>
  <c r="D766" i="249"/>
  <c r="C766" i="249"/>
  <c r="B766" i="249"/>
  <c r="X760" i="249"/>
  <c r="Y799" i="248"/>
  <c r="V799" i="248"/>
  <c r="U799" i="248"/>
  <c r="T799" i="248"/>
  <c r="S799" i="248"/>
  <c r="R799" i="248"/>
  <c r="Q799" i="248"/>
  <c r="P799" i="248"/>
  <c r="O799" i="248"/>
  <c r="N799" i="248"/>
  <c r="M799" i="248"/>
  <c r="L799" i="248"/>
  <c r="K799" i="248"/>
  <c r="J799" i="248"/>
  <c r="I799" i="248"/>
  <c r="H799" i="248"/>
  <c r="G799" i="248"/>
  <c r="F799" i="248"/>
  <c r="E799" i="248"/>
  <c r="D799" i="248"/>
  <c r="C799" i="248"/>
  <c r="B799" i="248"/>
  <c r="W797" i="248"/>
  <c r="Y812" i="248" s="1"/>
  <c r="Z812" i="248" s="1"/>
  <c r="W796" i="248"/>
  <c r="V796" i="248"/>
  <c r="U796" i="248"/>
  <c r="T796" i="248"/>
  <c r="S796" i="248"/>
  <c r="R796" i="248"/>
  <c r="Q796" i="248"/>
  <c r="P796" i="248"/>
  <c r="O796" i="248"/>
  <c r="N796" i="248"/>
  <c r="M796" i="248"/>
  <c r="L796" i="248"/>
  <c r="K796" i="248"/>
  <c r="J796" i="248"/>
  <c r="I796" i="248"/>
  <c r="H796" i="248"/>
  <c r="G796" i="248"/>
  <c r="F796" i="248"/>
  <c r="E796" i="248"/>
  <c r="D796" i="248"/>
  <c r="C796" i="248"/>
  <c r="B796" i="248"/>
  <c r="W795" i="248"/>
  <c r="V795" i="248"/>
  <c r="U795" i="248"/>
  <c r="T795" i="248"/>
  <c r="S795" i="248"/>
  <c r="R795" i="248"/>
  <c r="Q795" i="248"/>
  <c r="P795" i="248"/>
  <c r="O795" i="248"/>
  <c r="N795" i="248"/>
  <c r="M795" i="248"/>
  <c r="L795" i="248"/>
  <c r="K795" i="248"/>
  <c r="J795" i="248"/>
  <c r="I795" i="248"/>
  <c r="H795" i="248"/>
  <c r="G795" i="248"/>
  <c r="F795" i="248"/>
  <c r="E795" i="248"/>
  <c r="D795" i="248"/>
  <c r="C795" i="248"/>
  <c r="B795" i="248"/>
  <c r="X789" i="248"/>
  <c r="J803" i="250" l="1"/>
  <c r="K803" i="250" s="1"/>
  <c r="I755" i="251"/>
  <c r="I768" i="250"/>
  <c r="X747" i="249"/>
  <c r="X776" i="248"/>
  <c r="G763" i="251" l="1"/>
  <c r="F763" i="251"/>
  <c r="E763" i="251"/>
  <c r="D763" i="251"/>
  <c r="C763" i="251"/>
  <c r="B763" i="251"/>
  <c r="H761" i="251"/>
  <c r="J775" i="251" s="1"/>
  <c r="K775" i="251" s="1"/>
  <c r="H760" i="251"/>
  <c r="G760" i="251"/>
  <c r="F760" i="251"/>
  <c r="E760" i="251"/>
  <c r="D760" i="251"/>
  <c r="C760" i="251"/>
  <c r="B760" i="251"/>
  <c r="H759" i="251"/>
  <c r="G759" i="251"/>
  <c r="F759" i="251"/>
  <c r="E759" i="251"/>
  <c r="D759" i="251"/>
  <c r="C759" i="251"/>
  <c r="B759" i="251"/>
  <c r="J775" i="250"/>
  <c r="G775" i="250"/>
  <c r="F775" i="250"/>
  <c r="E775" i="250"/>
  <c r="D775" i="250"/>
  <c r="C775" i="250"/>
  <c r="B775" i="250"/>
  <c r="H773" i="250"/>
  <c r="H772" i="250"/>
  <c r="G772" i="250"/>
  <c r="F772" i="250"/>
  <c r="E772" i="250"/>
  <c r="D772" i="250"/>
  <c r="C772" i="250"/>
  <c r="B772" i="250"/>
  <c r="H771" i="250"/>
  <c r="G771" i="250"/>
  <c r="F771" i="250"/>
  <c r="E771" i="250"/>
  <c r="D771" i="250"/>
  <c r="C771" i="250"/>
  <c r="B771" i="250"/>
  <c r="Y755" i="249"/>
  <c r="V755" i="249"/>
  <c r="U755" i="249"/>
  <c r="T755" i="249"/>
  <c r="S755" i="249"/>
  <c r="R755" i="249"/>
  <c r="Q755" i="249"/>
  <c r="P755" i="249"/>
  <c r="O755" i="249"/>
  <c r="N755" i="249"/>
  <c r="M755" i="249"/>
  <c r="L755" i="249"/>
  <c r="K755" i="249"/>
  <c r="J755" i="249"/>
  <c r="I755" i="249"/>
  <c r="H755" i="249"/>
  <c r="G755" i="249"/>
  <c r="F755" i="249"/>
  <c r="E755" i="249"/>
  <c r="D755" i="249"/>
  <c r="C755" i="249"/>
  <c r="B755" i="249"/>
  <c r="W753" i="249"/>
  <c r="Y768" i="249" s="1"/>
  <c r="Z768" i="249" s="1"/>
  <c r="W752" i="249"/>
  <c r="V752" i="249"/>
  <c r="U752" i="249"/>
  <c r="T752" i="249"/>
  <c r="S752" i="249"/>
  <c r="R752" i="249"/>
  <c r="Q752" i="249"/>
  <c r="P752" i="249"/>
  <c r="O752" i="249"/>
  <c r="N752" i="249"/>
  <c r="M752" i="249"/>
  <c r="L752" i="249"/>
  <c r="K752" i="249"/>
  <c r="J752" i="249"/>
  <c r="I752" i="249"/>
  <c r="H752" i="249"/>
  <c r="G752" i="249"/>
  <c r="F752" i="249"/>
  <c r="E752" i="249"/>
  <c r="D752" i="249"/>
  <c r="C752" i="249"/>
  <c r="B752" i="249"/>
  <c r="W751" i="249"/>
  <c r="V751" i="249"/>
  <c r="U751" i="249"/>
  <c r="T751" i="249"/>
  <c r="S751" i="249"/>
  <c r="R751" i="249"/>
  <c r="Q751" i="249"/>
  <c r="P751" i="249"/>
  <c r="O751" i="249"/>
  <c r="N751" i="249"/>
  <c r="M751" i="249"/>
  <c r="L751" i="249"/>
  <c r="K751" i="249"/>
  <c r="J751" i="249"/>
  <c r="I751" i="249"/>
  <c r="H751" i="249"/>
  <c r="G751" i="249"/>
  <c r="F751" i="249"/>
  <c r="E751" i="249"/>
  <c r="D751" i="249"/>
  <c r="C751" i="249"/>
  <c r="B751" i="249"/>
  <c r="Y784" i="248"/>
  <c r="V784" i="248"/>
  <c r="V814" i="248" s="1"/>
  <c r="U784" i="248"/>
  <c r="U814" i="248" s="1"/>
  <c r="T784" i="248"/>
  <c r="T814" i="248" s="1"/>
  <c r="S784" i="248"/>
  <c r="S814" i="248" s="1"/>
  <c r="R784" i="248"/>
  <c r="R814" i="248" s="1"/>
  <c r="Q784" i="248"/>
  <c r="Q814" i="248" s="1"/>
  <c r="P784" i="248"/>
  <c r="P814" i="248" s="1"/>
  <c r="O784" i="248"/>
  <c r="O814" i="248" s="1"/>
  <c r="N784" i="248"/>
  <c r="N814" i="248" s="1"/>
  <c r="M784" i="248"/>
  <c r="M814" i="248" s="1"/>
  <c r="L784" i="248"/>
  <c r="L814" i="248" s="1"/>
  <c r="K784" i="248"/>
  <c r="K814" i="248" s="1"/>
  <c r="J784" i="248"/>
  <c r="J814" i="248" s="1"/>
  <c r="I784" i="248"/>
  <c r="I814" i="248" s="1"/>
  <c r="H784" i="248"/>
  <c r="H814" i="248" s="1"/>
  <c r="G784" i="248"/>
  <c r="G814" i="248" s="1"/>
  <c r="F784" i="248"/>
  <c r="F814" i="248" s="1"/>
  <c r="E784" i="248"/>
  <c r="E814" i="248" s="1"/>
  <c r="D784" i="248"/>
  <c r="D814" i="248" s="1"/>
  <c r="C784" i="248"/>
  <c r="C814" i="248" s="1"/>
  <c r="B784" i="248"/>
  <c r="B814" i="248" s="1"/>
  <c r="W782" i="248"/>
  <c r="Y797" i="248" s="1"/>
  <c r="Z797" i="248" s="1"/>
  <c r="W781" i="248"/>
  <c r="V781" i="248"/>
  <c r="U781" i="248"/>
  <c r="T781" i="248"/>
  <c r="S781" i="248"/>
  <c r="R781" i="248"/>
  <c r="Q781" i="248"/>
  <c r="P781" i="248"/>
  <c r="O781" i="248"/>
  <c r="N781" i="248"/>
  <c r="M781" i="248"/>
  <c r="L781" i="248"/>
  <c r="K781" i="248"/>
  <c r="J781" i="248"/>
  <c r="I781" i="248"/>
  <c r="H781" i="248"/>
  <c r="G781" i="248"/>
  <c r="F781" i="248"/>
  <c r="E781" i="248"/>
  <c r="D781" i="248"/>
  <c r="C781" i="248"/>
  <c r="B781" i="248"/>
  <c r="W780" i="248"/>
  <c r="V780" i="248"/>
  <c r="U780" i="248"/>
  <c r="T780" i="248"/>
  <c r="S780" i="248"/>
  <c r="R780" i="248"/>
  <c r="Q780" i="248"/>
  <c r="P780" i="248"/>
  <c r="O780" i="248"/>
  <c r="N780" i="248"/>
  <c r="M780" i="248"/>
  <c r="L780" i="248"/>
  <c r="K780" i="248"/>
  <c r="J780" i="248"/>
  <c r="I780" i="248"/>
  <c r="H780" i="248"/>
  <c r="G780" i="248"/>
  <c r="F780" i="248"/>
  <c r="E780" i="248"/>
  <c r="D780" i="248"/>
  <c r="C780" i="248"/>
  <c r="B780" i="248"/>
  <c r="Y771" i="248" l="1"/>
  <c r="V771" i="248"/>
  <c r="U771" i="248"/>
  <c r="T771" i="248"/>
  <c r="S771" i="248"/>
  <c r="R771" i="248"/>
  <c r="Q771" i="248"/>
  <c r="P771" i="248"/>
  <c r="O771" i="248"/>
  <c r="N771" i="248"/>
  <c r="M771" i="248"/>
  <c r="L771" i="248"/>
  <c r="K771" i="248"/>
  <c r="J771" i="248"/>
  <c r="I771" i="248"/>
  <c r="H771" i="248"/>
  <c r="G771" i="248"/>
  <c r="F771" i="248"/>
  <c r="E771" i="248"/>
  <c r="D771" i="248"/>
  <c r="C771" i="248"/>
  <c r="B771" i="248"/>
  <c r="W769" i="248"/>
  <c r="Y782" i="248" s="1"/>
  <c r="Z782" i="248" s="1"/>
  <c r="W768" i="248"/>
  <c r="V768" i="248"/>
  <c r="U768" i="248"/>
  <c r="T768" i="248"/>
  <c r="S768" i="248"/>
  <c r="R768" i="248"/>
  <c r="Q768" i="248"/>
  <c r="P768" i="248"/>
  <c r="O768" i="248"/>
  <c r="N768" i="248"/>
  <c r="M768" i="248"/>
  <c r="L768" i="248"/>
  <c r="K768" i="248"/>
  <c r="J768" i="248"/>
  <c r="I768" i="248"/>
  <c r="H768" i="248"/>
  <c r="G768" i="248"/>
  <c r="F768" i="248"/>
  <c r="E768" i="248"/>
  <c r="D768" i="248"/>
  <c r="C768" i="248"/>
  <c r="B768" i="248"/>
  <c r="W767" i="248"/>
  <c r="V767" i="248"/>
  <c r="U767" i="248"/>
  <c r="T767" i="248"/>
  <c r="S767" i="248"/>
  <c r="R767" i="248"/>
  <c r="Q767" i="248"/>
  <c r="P767" i="248"/>
  <c r="O767" i="248"/>
  <c r="N767" i="248"/>
  <c r="M767" i="248"/>
  <c r="L767" i="248"/>
  <c r="K767" i="248"/>
  <c r="J767" i="248"/>
  <c r="I767" i="248"/>
  <c r="H767" i="248"/>
  <c r="G767" i="248"/>
  <c r="F767" i="248"/>
  <c r="E767" i="248"/>
  <c r="D767" i="248"/>
  <c r="C767" i="248"/>
  <c r="B767" i="248"/>
  <c r="Y742" i="249"/>
  <c r="V742" i="249"/>
  <c r="U742" i="249"/>
  <c r="T742" i="249"/>
  <c r="S742" i="249"/>
  <c r="R742" i="249"/>
  <c r="Q742" i="249"/>
  <c r="P742" i="249"/>
  <c r="O742" i="249"/>
  <c r="N742" i="249"/>
  <c r="M742" i="249"/>
  <c r="L742" i="249"/>
  <c r="K742" i="249"/>
  <c r="J742" i="249"/>
  <c r="I742" i="249"/>
  <c r="H742" i="249"/>
  <c r="G742" i="249"/>
  <c r="F742" i="249"/>
  <c r="E742" i="249"/>
  <c r="D742" i="249"/>
  <c r="C742" i="249"/>
  <c r="B742" i="249"/>
  <c r="W740" i="249"/>
  <c r="Y753" i="249" s="1"/>
  <c r="Z753" i="249" s="1"/>
  <c r="W739" i="249"/>
  <c r="V739" i="249"/>
  <c r="U739" i="249"/>
  <c r="T739" i="249"/>
  <c r="S739" i="249"/>
  <c r="R739" i="249"/>
  <c r="Q739" i="249"/>
  <c r="P739" i="249"/>
  <c r="O739" i="249"/>
  <c r="N739" i="249"/>
  <c r="M739" i="249"/>
  <c r="L739" i="249"/>
  <c r="K739" i="249"/>
  <c r="J739" i="249"/>
  <c r="I739" i="249"/>
  <c r="H739" i="249"/>
  <c r="G739" i="249"/>
  <c r="F739" i="249"/>
  <c r="E739" i="249"/>
  <c r="D739" i="249"/>
  <c r="C739" i="249"/>
  <c r="B739" i="249"/>
  <c r="W738" i="249"/>
  <c r="V738" i="249"/>
  <c r="U738" i="249"/>
  <c r="T738" i="249"/>
  <c r="S738" i="249"/>
  <c r="R738" i="249"/>
  <c r="Q738" i="249"/>
  <c r="P738" i="249"/>
  <c r="O738" i="249"/>
  <c r="N738" i="249"/>
  <c r="M738" i="249"/>
  <c r="L738" i="249"/>
  <c r="K738" i="249"/>
  <c r="J738" i="249"/>
  <c r="I738" i="249"/>
  <c r="H738" i="249"/>
  <c r="G738" i="249"/>
  <c r="F738" i="249"/>
  <c r="E738" i="249"/>
  <c r="D738" i="249"/>
  <c r="C738" i="249"/>
  <c r="B738" i="249"/>
  <c r="G750" i="251"/>
  <c r="F750" i="251"/>
  <c r="E750" i="251"/>
  <c r="D750" i="251"/>
  <c r="C750" i="251"/>
  <c r="B750" i="251"/>
  <c r="J749" i="251"/>
  <c r="H748" i="251"/>
  <c r="J760" i="251" s="1"/>
  <c r="K760" i="251" s="1"/>
  <c r="H747" i="251"/>
  <c r="G747" i="251"/>
  <c r="F747" i="251"/>
  <c r="E747" i="251"/>
  <c r="D747" i="251"/>
  <c r="C747" i="251"/>
  <c r="B747" i="251"/>
  <c r="H746" i="251"/>
  <c r="G746" i="251"/>
  <c r="F746" i="251"/>
  <c r="E746" i="251"/>
  <c r="D746" i="251"/>
  <c r="C746" i="251"/>
  <c r="B746" i="251"/>
  <c r="J762" i="250"/>
  <c r="G762" i="250"/>
  <c r="F762" i="250"/>
  <c r="E762" i="250"/>
  <c r="D762" i="250"/>
  <c r="C762" i="250"/>
  <c r="B762" i="250"/>
  <c r="H760" i="250"/>
  <c r="J788" i="250" s="1"/>
  <c r="K788" i="250" s="1"/>
  <c r="H759" i="250"/>
  <c r="G759" i="250"/>
  <c r="F759" i="250"/>
  <c r="E759" i="250"/>
  <c r="D759" i="250"/>
  <c r="C759" i="250"/>
  <c r="B759" i="250"/>
  <c r="H758" i="250"/>
  <c r="G758" i="250"/>
  <c r="F758" i="250"/>
  <c r="E758" i="250"/>
  <c r="D758" i="250"/>
  <c r="C758" i="250"/>
  <c r="B758" i="250"/>
  <c r="T755" i="248" l="1"/>
  <c r="C755" i="248"/>
  <c r="D755" i="248"/>
  <c r="E755" i="248"/>
  <c r="F755" i="248"/>
  <c r="G755" i="248"/>
  <c r="H755" i="248"/>
  <c r="I755" i="248"/>
  <c r="J755" i="248"/>
  <c r="K755" i="248"/>
  <c r="L755" i="248"/>
  <c r="M755" i="248"/>
  <c r="N755" i="248"/>
  <c r="O755" i="248"/>
  <c r="P755" i="248"/>
  <c r="Q755" i="248"/>
  <c r="R755" i="248"/>
  <c r="S755" i="248"/>
  <c r="U755" i="248"/>
  <c r="V755" i="248"/>
  <c r="W755" i="248"/>
  <c r="B755" i="248"/>
  <c r="G737" i="251" l="1"/>
  <c r="F737" i="251"/>
  <c r="E737" i="251"/>
  <c r="D737" i="251"/>
  <c r="C737" i="251"/>
  <c r="B737" i="251"/>
  <c r="J736" i="251"/>
  <c r="H735" i="251"/>
  <c r="J747" i="251" s="1"/>
  <c r="K747" i="251" s="1"/>
  <c r="H734" i="251"/>
  <c r="G734" i="251"/>
  <c r="F734" i="251"/>
  <c r="E734" i="251"/>
  <c r="D734" i="251"/>
  <c r="C734" i="251"/>
  <c r="B734" i="251"/>
  <c r="H733" i="251"/>
  <c r="G733" i="251"/>
  <c r="F733" i="251"/>
  <c r="E733" i="251"/>
  <c r="D733" i="251"/>
  <c r="C733" i="251"/>
  <c r="B733" i="251"/>
  <c r="J749" i="250"/>
  <c r="G749" i="250"/>
  <c r="F749" i="250"/>
  <c r="E749" i="250"/>
  <c r="D749" i="250"/>
  <c r="C749" i="250"/>
  <c r="B749" i="250"/>
  <c r="H747" i="250"/>
  <c r="J773" i="250" s="1"/>
  <c r="K773" i="250" s="1"/>
  <c r="H746" i="250"/>
  <c r="G746" i="250"/>
  <c r="F746" i="250"/>
  <c r="E746" i="250"/>
  <c r="D746" i="250"/>
  <c r="C746" i="250"/>
  <c r="B746" i="250"/>
  <c r="H745" i="250"/>
  <c r="G745" i="250"/>
  <c r="F745" i="250"/>
  <c r="E745" i="250"/>
  <c r="D745" i="250"/>
  <c r="C745" i="250"/>
  <c r="B745" i="250"/>
  <c r="Y729" i="249"/>
  <c r="V729" i="249"/>
  <c r="U729" i="249"/>
  <c r="T729" i="249"/>
  <c r="S729" i="249"/>
  <c r="R729" i="249"/>
  <c r="Q729" i="249"/>
  <c r="P729" i="249"/>
  <c r="O729" i="249"/>
  <c r="N729" i="249"/>
  <c r="M729" i="249"/>
  <c r="L729" i="249"/>
  <c r="K729" i="249"/>
  <c r="J729" i="249"/>
  <c r="I729" i="249"/>
  <c r="H729" i="249"/>
  <c r="G729" i="249"/>
  <c r="F729" i="249"/>
  <c r="E729" i="249"/>
  <c r="D729" i="249"/>
  <c r="C729" i="249"/>
  <c r="B729" i="249"/>
  <c r="W727" i="249"/>
  <c r="Y740" i="249" s="1"/>
  <c r="Z740" i="249" s="1"/>
  <c r="W726" i="249"/>
  <c r="V726" i="249"/>
  <c r="U726" i="249"/>
  <c r="T726" i="249"/>
  <c r="S726" i="249"/>
  <c r="R726" i="249"/>
  <c r="Q726" i="249"/>
  <c r="P726" i="249"/>
  <c r="O726" i="249"/>
  <c r="N726" i="249"/>
  <c r="M726" i="249"/>
  <c r="L726" i="249"/>
  <c r="K726" i="249"/>
  <c r="J726" i="249"/>
  <c r="I726" i="249"/>
  <c r="H726" i="249"/>
  <c r="G726" i="249"/>
  <c r="F726" i="249"/>
  <c r="E726" i="249"/>
  <c r="D726" i="249"/>
  <c r="C726" i="249"/>
  <c r="B726" i="249"/>
  <c r="W725" i="249"/>
  <c r="V725" i="249"/>
  <c r="U725" i="249"/>
  <c r="T725" i="249"/>
  <c r="S725" i="249"/>
  <c r="R725" i="249"/>
  <c r="Q725" i="249"/>
  <c r="P725" i="249"/>
  <c r="O725" i="249"/>
  <c r="N725" i="249"/>
  <c r="M725" i="249"/>
  <c r="L725" i="249"/>
  <c r="K725" i="249"/>
  <c r="J725" i="249"/>
  <c r="I725" i="249"/>
  <c r="H725" i="249"/>
  <c r="G725" i="249"/>
  <c r="F725" i="249"/>
  <c r="E725" i="249"/>
  <c r="D725" i="249"/>
  <c r="C725" i="249"/>
  <c r="B725" i="249"/>
  <c r="Y758" i="248"/>
  <c r="V758" i="248"/>
  <c r="U758" i="248"/>
  <c r="T758" i="248"/>
  <c r="S758" i="248"/>
  <c r="R758" i="248"/>
  <c r="Q758" i="248"/>
  <c r="P758" i="248"/>
  <c r="O758" i="248"/>
  <c r="N758" i="248"/>
  <c r="M758" i="248"/>
  <c r="L758" i="248"/>
  <c r="K758" i="248"/>
  <c r="J758" i="248"/>
  <c r="I758" i="248"/>
  <c r="H758" i="248"/>
  <c r="G758" i="248"/>
  <c r="F758" i="248"/>
  <c r="E758" i="248"/>
  <c r="D758" i="248"/>
  <c r="C758" i="248"/>
  <c r="B758" i="248"/>
  <c r="W756" i="248"/>
  <c r="Y769" i="248" s="1"/>
  <c r="Z769" i="248" s="1"/>
  <c r="W754" i="248"/>
  <c r="V754" i="248"/>
  <c r="U754" i="248"/>
  <c r="T754" i="248"/>
  <c r="S754" i="248"/>
  <c r="R754" i="248"/>
  <c r="Q754" i="248"/>
  <c r="P754" i="248"/>
  <c r="O754" i="248"/>
  <c r="N754" i="248"/>
  <c r="M754" i="248"/>
  <c r="L754" i="248"/>
  <c r="K754" i="248"/>
  <c r="J754" i="248"/>
  <c r="I754" i="248"/>
  <c r="H754" i="248"/>
  <c r="G754" i="248"/>
  <c r="F754" i="248"/>
  <c r="E754" i="248"/>
  <c r="D754" i="248"/>
  <c r="C754" i="248"/>
  <c r="B754" i="248"/>
  <c r="G724" i="251" l="1"/>
  <c r="F724" i="251"/>
  <c r="E724" i="251"/>
  <c r="D724" i="251"/>
  <c r="C724" i="251"/>
  <c r="B724" i="251"/>
  <c r="J723" i="251"/>
  <c r="H722" i="251"/>
  <c r="H721" i="251"/>
  <c r="G721" i="251"/>
  <c r="F721" i="251"/>
  <c r="E721" i="251"/>
  <c r="D721" i="251"/>
  <c r="C721" i="251"/>
  <c r="B721" i="251"/>
  <c r="H720" i="251"/>
  <c r="G720" i="251"/>
  <c r="F720" i="251"/>
  <c r="E720" i="251"/>
  <c r="D720" i="251"/>
  <c r="C720" i="251"/>
  <c r="B720" i="251"/>
  <c r="J736" i="250"/>
  <c r="G736" i="250"/>
  <c r="F736" i="250"/>
  <c r="E736" i="250"/>
  <c r="D736" i="250"/>
  <c r="C736" i="250"/>
  <c r="B736" i="250"/>
  <c r="H734" i="250"/>
  <c r="J760" i="250" s="1"/>
  <c r="K760" i="250" s="1"/>
  <c r="H733" i="250"/>
  <c r="G733" i="250"/>
  <c r="F733" i="250"/>
  <c r="E733" i="250"/>
  <c r="D733" i="250"/>
  <c r="C733" i="250"/>
  <c r="B733" i="250"/>
  <c r="H732" i="250"/>
  <c r="G732" i="250"/>
  <c r="F732" i="250"/>
  <c r="E732" i="250"/>
  <c r="D732" i="250"/>
  <c r="C732" i="250"/>
  <c r="B732" i="250"/>
  <c r="Y716" i="249"/>
  <c r="V716" i="249"/>
  <c r="U716" i="249"/>
  <c r="T716" i="249"/>
  <c r="S716" i="249"/>
  <c r="R716" i="249"/>
  <c r="Q716" i="249"/>
  <c r="P716" i="249"/>
  <c r="O716" i="249"/>
  <c r="N716" i="249"/>
  <c r="M716" i="249"/>
  <c r="L716" i="249"/>
  <c r="K716" i="249"/>
  <c r="J716" i="249"/>
  <c r="I716" i="249"/>
  <c r="H716" i="249"/>
  <c r="G716" i="249"/>
  <c r="F716" i="249"/>
  <c r="E716" i="249"/>
  <c r="D716" i="249"/>
  <c r="C716" i="249"/>
  <c r="B716" i="249"/>
  <c r="W714" i="249"/>
  <c r="W713" i="249"/>
  <c r="V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B713" i="249"/>
  <c r="W712" i="249"/>
  <c r="V712" i="249"/>
  <c r="U712" i="249"/>
  <c r="T712" i="249"/>
  <c r="S712" i="249"/>
  <c r="R712" i="249"/>
  <c r="Q712" i="249"/>
  <c r="P712" i="249"/>
  <c r="O712" i="249"/>
  <c r="N712" i="249"/>
  <c r="M712" i="249"/>
  <c r="L712" i="249"/>
  <c r="K712" i="249"/>
  <c r="J712" i="249"/>
  <c r="I712" i="249"/>
  <c r="H712" i="249"/>
  <c r="G712" i="249"/>
  <c r="F712" i="249"/>
  <c r="E712" i="249"/>
  <c r="D712" i="249"/>
  <c r="C712" i="249"/>
  <c r="B712" i="249"/>
  <c r="Y745" i="248"/>
  <c r="V745" i="248"/>
  <c r="U745" i="248"/>
  <c r="T745" i="248"/>
  <c r="S745" i="248"/>
  <c r="R745" i="248"/>
  <c r="Q745" i="248"/>
  <c r="P745" i="248"/>
  <c r="O745" i="248"/>
  <c r="N745" i="248"/>
  <c r="M745" i="248"/>
  <c r="L745" i="248"/>
  <c r="K745" i="248"/>
  <c r="J745" i="248"/>
  <c r="I745" i="248"/>
  <c r="H745" i="248"/>
  <c r="G745" i="248"/>
  <c r="F745" i="248"/>
  <c r="E745" i="248"/>
  <c r="D745" i="248"/>
  <c r="C745" i="248"/>
  <c r="B745" i="248"/>
  <c r="W743" i="248"/>
  <c r="Y756" i="248" s="1"/>
  <c r="Z756" i="248" s="1"/>
  <c r="W742" i="248"/>
  <c r="V742" i="248"/>
  <c r="U742" i="248"/>
  <c r="T742" i="248"/>
  <c r="S742" i="248"/>
  <c r="R742" i="248"/>
  <c r="Q742" i="248"/>
  <c r="P742" i="248"/>
  <c r="O742" i="248"/>
  <c r="N742" i="248"/>
  <c r="M742" i="248"/>
  <c r="L742" i="248"/>
  <c r="K742" i="248"/>
  <c r="J742" i="248"/>
  <c r="I742" i="248"/>
  <c r="H742" i="248"/>
  <c r="G742" i="248"/>
  <c r="F742" i="248"/>
  <c r="E742" i="248"/>
  <c r="D742" i="248"/>
  <c r="C742" i="248"/>
  <c r="B742" i="248"/>
  <c r="W741" i="248"/>
  <c r="V741" i="248"/>
  <c r="U741" i="248"/>
  <c r="T741" i="248"/>
  <c r="S741" i="248"/>
  <c r="R741" i="248"/>
  <c r="Q741" i="248"/>
  <c r="P741" i="248"/>
  <c r="O741" i="248"/>
  <c r="N741" i="248"/>
  <c r="M741" i="248"/>
  <c r="L741" i="248"/>
  <c r="K741" i="248"/>
  <c r="J741" i="248"/>
  <c r="I741" i="248"/>
  <c r="H741" i="248"/>
  <c r="G741" i="248"/>
  <c r="F741" i="248"/>
  <c r="E741" i="248"/>
  <c r="D741" i="248"/>
  <c r="C741" i="248"/>
  <c r="B741" i="248"/>
  <c r="Y727" i="249" l="1"/>
  <c r="Z727" i="249" s="1"/>
  <c r="J734" i="251"/>
  <c r="K734" i="251" s="1"/>
  <c r="V729" i="248"/>
  <c r="U729" i="248"/>
  <c r="T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B729" i="248"/>
  <c r="V728" i="248"/>
  <c r="U728" i="248"/>
  <c r="T728" i="248"/>
  <c r="S728" i="248"/>
  <c r="R728" i="248"/>
  <c r="Q728" i="248"/>
  <c r="P728" i="248"/>
  <c r="O728" i="248"/>
  <c r="N728" i="248"/>
  <c r="M728" i="248"/>
  <c r="L728" i="248"/>
  <c r="K728" i="248"/>
  <c r="J728" i="248"/>
  <c r="I728" i="248"/>
  <c r="H728" i="248"/>
  <c r="G728" i="248"/>
  <c r="F728" i="248"/>
  <c r="E728" i="248"/>
  <c r="D728" i="248"/>
  <c r="C728" i="248"/>
  <c r="B728" i="248"/>
  <c r="V716" i="248"/>
  <c r="U716" i="248"/>
  <c r="T716" i="248"/>
  <c r="S716" i="248"/>
  <c r="R716" i="248"/>
  <c r="Q716" i="248"/>
  <c r="P716" i="248"/>
  <c r="O716" i="248"/>
  <c r="N716" i="248"/>
  <c r="M716" i="248"/>
  <c r="L716" i="248"/>
  <c r="K716" i="248"/>
  <c r="J716" i="248"/>
  <c r="I716" i="248"/>
  <c r="H716" i="248"/>
  <c r="G716" i="248"/>
  <c r="F716" i="248"/>
  <c r="E716" i="248"/>
  <c r="D716" i="248"/>
  <c r="C716" i="248"/>
  <c r="B716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B715" i="248"/>
  <c r="V703" i="248"/>
  <c r="U703" i="248"/>
  <c r="T703" i="248"/>
  <c r="S703" i="248"/>
  <c r="R703" i="248"/>
  <c r="Q703" i="248"/>
  <c r="P703" i="248"/>
  <c r="O703" i="248"/>
  <c r="N703" i="248"/>
  <c r="M703" i="248"/>
  <c r="L703" i="248"/>
  <c r="K703" i="248"/>
  <c r="J703" i="248"/>
  <c r="I703" i="248"/>
  <c r="H703" i="248"/>
  <c r="G703" i="248"/>
  <c r="F703" i="248"/>
  <c r="E703" i="248"/>
  <c r="D703" i="248"/>
  <c r="C703" i="248"/>
  <c r="B703" i="248"/>
  <c r="V702" i="248"/>
  <c r="U702" i="248"/>
  <c r="T702" i="248"/>
  <c r="S702" i="248"/>
  <c r="R702" i="248"/>
  <c r="Q702" i="248"/>
  <c r="P702" i="248"/>
  <c r="O702" i="248"/>
  <c r="N702" i="248"/>
  <c r="M702" i="248"/>
  <c r="L702" i="248"/>
  <c r="K702" i="248"/>
  <c r="J702" i="248"/>
  <c r="I702" i="248"/>
  <c r="H702" i="248"/>
  <c r="G702" i="248"/>
  <c r="F702" i="248"/>
  <c r="E702" i="248"/>
  <c r="D702" i="248"/>
  <c r="C702" i="248"/>
  <c r="B702" i="248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B690" i="248"/>
  <c r="V689" i="248"/>
  <c r="U689" i="248"/>
  <c r="T689" i="248"/>
  <c r="S689" i="248"/>
  <c r="R689" i="248"/>
  <c r="Q689" i="248"/>
  <c r="P689" i="248"/>
  <c r="O689" i="248"/>
  <c r="N689" i="248"/>
  <c r="M689" i="248"/>
  <c r="L689" i="248"/>
  <c r="K689" i="248"/>
  <c r="J689" i="248"/>
  <c r="I689" i="248"/>
  <c r="H689" i="248"/>
  <c r="G689" i="248"/>
  <c r="F689" i="248"/>
  <c r="E689" i="248"/>
  <c r="D689" i="248"/>
  <c r="C689" i="248"/>
  <c r="B689" i="248"/>
  <c r="V677" i="248"/>
  <c r="U677" i="248"/>
  <c r="T677" i="248"/>
  <c r="S677" i="248"/>
  <c r="R677" i="248"/>
  <c r="Q677" i="248"/>
  <c r="P677" i="248"/>
  <c r="O677" i="248"/>
  <c r="N677" i="248"/>
  <c r="M677" i="248"/>
  <c r="L677" i="248"/>
  <c r="K677" i="248"/>
  <c r="J677" i="248"/>
  <c r="I677" i="248"/>
  <c r="H677" i="248"/>
  <c r="G677" i="248"/>
  <c r="F677" i="248"/>
  <c r="E677" i="248"/>
  <c r="D677" i="248"/>
  <c r="C677" i="248"/>
  <c r="B677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B676" i="248"/>
  <c r="V664" i="248"/>
  <c r="U664" i="248"/>
  <c r="T664" i="248"/>
  <c r="S664" i="248"/>
  <c r="R664" i="248"/>
  <c r="Q664" i="248"/>
  <c r="P664" i="248"/>
  <c r="O664" i="248"/>
  <c r="N664" i="248"/>
  <c r="M664" i="248"/>
  <c r="L664" i="248"/>
  <c r="K664" i="248"/>
  <c r="J664" i="248"/>
  <c r="I664" i="248"/>
  <c r="H664" i="248"/>
  <c r="G664" i="248"/>
  <c r="F664" i="248"/>
  <c r="E664" i="248"/>
  <c r="D664" i="248"/>
  <c r="C664" i="248"/>
  <c r="B664" i="248"/>
  <c r="V663" i="248"/>
  <c r="U663" i="248"/>
  <c r="T663" i="248"/>
  <c r="S663" i="248"/>
  <c r="R663" i="248"/>
  <c r="Q663" i="248"/>
  <c r="P663" i="248"/>
  <c r="O663" i="248"/>
  <c r="N663" i="248"/>
  <c r="M663" i="248"/>
  <c r="L663" i="248"/>
  <c r="K663" i="248"/>
  <c r="J663" i="248"/>
  <c r="I663" i="248"/>
  <c r="H663" i="248"/>
  <c r="G663" i="248"/>
  <c r="F663" i="248"/>
  <c r="E663" i="248"/>
  <c r="D663" i="248"/>
  <c r="C663" i="248"/>
  <c r="B663" i="248"/>
  <c r="V651" i="248"/>
  <c r="U651" i="248"/>
  <c r="T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B651" i="248"/>
  <c r="V650" i="248"/>
  <c r="U650" i="248"/>
  <c r="T650" i="248"/>
  <c r="S650" i="248"/>
  <c r="R650" i="248"/>
  <c r="Q650" i="248"/>
  <c r="P650" i="248"/>
  <c r="O650" i="248"/>
  <c r="N650" i="248"/>
  <c r="M650" i="248"/>
  <c r="L650" i="248"/>
  <c r="K650" i="248"/>
  <c r="J650" i="248"/>
  <c r="I650" i="248"/>
  <c r="H650" i="248"/>
  <c r="G650" i="248"/>
  <c r="F650" i="248"/>
  <c r="E650" i="248"/>
  <c r="D650" i="248"/>
  <c r="C650" i="248"/>
  <c r="B650" i="248"/>
  <c r="V638" i="248"/>
  <c r="U638" i="248"/>
  <c r="T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B638" i="248"/>
  <c r="V637" i="248"/>
  <c r="U637" i="248"/>
  <c r="T637" i="248"/>
  <c r="S637" i="248"/>
  <c r="R637" i="248"/>
  <c r="Q637" i="248"/>
  <c r="P637" i="248"/>
  <c r="O637" i="248"/>
  <c r="N637" i="248"/>
  <c r="M637" i="248"/>
  <c r="L637" i="248"/>
  <c r="K637" i="248"/>
  <c r="J637" i="248"/>
  <c r="I637" i="248"/>
  <c r="H637" i="248"/>
  <c r="G637" i="248"/>
  <c r="F637" i="248"/>
  <c r="E637" i="248"/>
  <c r="D637" i="248"/>
  <c r="C637" i="248"/>
  <c r="B637" i="248"/>
  <c r="J723" i="250" l="1"/>
  <c r="G711" i="251" l="1"/>
  <c r="F711" i="251"/>
  <c r="E711" i="251"/>
  <c r="D711" i="251"/>
  <c r="C711" i="251"/>
  <c r="B711" i="251"/>
  <c r="J710" i="251"/>
  <c r="H709" i="251"/>
  <c r="H708" i="251"/>
  <c r="G708" i="251"/>
  <c r="F708" i="251"/>
  <c r="E708" i="251"/>
  <c r="D708" i="251"/>
  <c r="C708" i="251"/>
  <c r="B708" i="251"/>
  <c r="H707" i="251"/>
  <c r="G707" i="251"/>
  <c r="F707" i="251"/>
  <c r="E707" i="251"/>
  <c r="D707" i="251"/>
  <c r="C707" i="251"/>
  <c r="B707" i="251"/>
  <c r="G723" i="250"/>
  <c r="F723" i="250"/>
  <c r="E723" i="250"/>
  <c r="D723" i="250"/>
  <c r="C723" i="250"/>
  <c r="B723" i="250"/>
  <c r="H721" i="250"/>
  <c r="J734" i="250" s="1"/>
  <c r="K734" i="250" s="1"/>
  <c r="H720" i="250"/>
  <c r="G720" i="250"/>
  <c r="F720" i="250"/>
  <c r="E720" i="250"/>
  <c r="D720" i="250"/>
  <c r="C720" i="250"/>
  <c r="B720" i="250"/>
  <c r="H719" i="250"/>
  <c r="G719" i="250"/>
  <c r="F719" i="250"/>
  <c r="E719" i="250"/>
  <c r="D719" i="250"/>
  <c r="C719" i="250"/>
  <c r="B719" i="250"/>
  <c r="Y703" i="249"/>
  <c r="V703" i="249"/>
  <c r="U703" i="249"/>
  <c r="T703" i="249"/>
  <c r="S703" i="249"/>
  <c r="R703" i="249"/>
  <c r="Q703" i="249"/>
  <c r="P703" i="249"/>
  <c r="O703" i="249"/>
  <c r="N703" i="249"/>
  <c r="M703" i="249"/>
  <c r="L703" i="249"/>
  <c r="K703" i="249"/>
  <c r="J703" i="249"/>
  <c r="I703" i="249"/>
  <c r="H703" i="249"/>
  <c r="G703" i="249"/>
  <c r="F703" i="249"/>
  <c r="E703" i="249"/>
  <c r="D703" i="249"/>
  <c r="C703" i="249"/>
  <c r="B703" i="249"/>
  <c r="W701" i="249"/>
  <c r="W700" i="249"/>
  <c r="V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B700" i="249"/>
  <c r="W699" i="249"/>
  <c r="V699" i="249"/>
  <c r="U699" i="249"/>
  <c r="T699" i="249"/>
  <c r="S699" i="249"/>
  <c r="R699" i="249"/>
  <c r="Q699" i="249"/>
  <c r="P699" i="249"/>
  <c r="O699" i="249"/>
  <c r="N699" i="249"/>
  <c r="M699" i="249"/>
  <c r="L699" i="249"/>
  <c r="K699" i="249"/>
  <c r="J699" i="249"/>
  <c r="I699" i="249"/>
  <c r="H699" i="249"/>
  <c r="G699" i="249"/>
  <c r="F699" i="249"/>
  <c r="E699" i="249"/>
  <c r="D699" i="249"/>
  <c r="C699" i="249"/>
  <c r="B699" i="249"/>
  <c r="Y732" i="248"/>
  <c r="V732" i="248"/>
  <c r="U732" i="248"/>
  <c r="T732" i="248"/>
  <c r="S732" i="248"/>
  <c r="R732" i="248"/>
  <c r="Q732" i="248"/>
  <c r="P732" i="248"/>
  <c r="O732" i="248"/>
  <c r="N732" i="248"/>
  <c r="M732" i="248"/>
  <c r="L732" i="248"/>
  <c r="K732" i="248"/>
  <c r="J732" i="248"/>
  <c r="I732" i="248"/>
  <c r="H732" i="248"/>
  <c r="G732" i="248"/>
  <c r="F732" i="248"/>
  <c r="E732" i="248"/>
  <c r="D732" i="248"/>
  <c r="C732" i="248"/>
  <c r="B732" i="248"/>
  <c r="W730" i="248"/>
  <c r="Y743" i="248" s="1"/>
  <c r="Z743" i="248" s="1"/>
  <c r="W729" i="248"/>
  <c r="W728" i="248"/>
  <c r="Y714" i="249" l="1"/>
  <c r="Z714" i="249" s="1"/>
  <c r="J721" i="251"/>
  <c r="K721" i="251" s="1"/>
  <c r="J747" i="250"/>
  <c r="K747" i="250" s="1"/>
  <c r="Y719" i="248"/>
  <c r="V719" i="248"/>
  <c r="U719" i="248"/>
  <c r="T719" i="248"/>
  <c r="S719" i="248"/>
  <c r="R719" i="248"/>
  <c r="Q719" i="248"/>
  <c r="P719" i="248"/>
  <c r="O719" i="248"/>
  <c r="N719" i="248"/>
  <c r="M719" i="248"/>
  <c r="L719" i="248"/>
  <c r="K719" i="248"/>
  <c r="J719" i="248"/>
  <c r="I719" i="248"/>
  <c r="H719" i="248"/>
  <c r="G719" i="248"/>
  <c r="F719" i="248"/>
  <c r="E719" i="248"/>
  <c r="D719" i="248"/>
  <c r="C719" i="248"/>
  <c r="B719" i="248"/>
  <c r="W717" i="248"/>
  <c r="W716" i="248"/>
  <c r="W715" i="248"/>
  <c r="W702" i="248"/>
  <c r="W703" i="248"/>
  <c r="W704" i="248"/>
  <c r="Y730" i="248" s="1"/>
  <c r="Z730" i="248" s="1"/>
  <c r="B706" i="248"/>
  <c r="C706" i="248"/>
  <c r="D706" i="248"/>
  <c r="E706" i="248"/>
  <c r="F706" i="248"/>
  <c r="G706" i="248"/>
  <c r="H706" i="248"/>
  <c r="I706" i="248"/>
  <c r="J706" i="248"/>
  <c r="K706" i="248"/>
  <c r="L706" i="248"/>
  <c r="M706" i="248"/>
  <c r="N706" i="248"/>
  <c r="O706" i="248"/>
  <c r="P706" i="248"/>
  <c r="Q706" i="248"/>
  <c r="R706" i="248"/>
  <c r="S706" i="248"/>
  <c r="T706" i="248"/>
  <c r="U706" i="248"/>
  <c r="V706" i="248"/>
  <c r="Y706" i="248"/>
  <c r="J710" i="250"/>
  <c r="G710" i="250"/>
  <c r="F710" i="250"/>
  <c r="E710" i="250"/>
  <c r="D710" i="250"/>
  <c r="C710" i="250"/>
  <c r="B710" i="250"/>
  <c r="H708" i="250"/>
  <c r="H707" i="250"/>
  <c r="G707" i="250"/>
  <c r="F707" i="250"/>
  <c r="E707" i="250"/>
  <c r="D707" i="250"/>
  <c r="C707" i="250"/>
  <c r="B707" i="250"/>
  <c r="H706" i="250"/>
  <c r="G706" i="250"/>
  <c r="F706" i="250"/>
  <c r="E706" i="250"/>
  <c r="D706" i="250"/>
  <c r="C706" i="250"/>
  <c r="B706" i="250"/>
  <c r="G698" i="251" l="1"/>
  <c r="F698" i="251"/>
  <c r="E698" i="251"/>
  <c r="D698" i="251"/>
  <c r="C698" i="251"/>
  <c r="B698" i="251"/>
  <c r="J697" i="251"/>
  <c r="H696" i="251"/>
  <c r="J708" i="251" s="1"/>
  <c r="K708" i="251" s="1"/>
  <c r="H695" i="251"/>
  <c r="G695" i="251"/>
  <c r="F695" i="251"/>
  <c r="E695" i="251"/>
  <c r="D695" i="251"/>
  <c r="C695" i="251"/>
  <c r="B695" i="251"/>
  <c r="H694" i="251"/>
  <c r="G694" i="251"/>
  <c r="F694" i="251"/>
  <c r="E694" i="251"/>
  <c r="D694" i="251"/>
  <c r="C694" i="251"/>
  <c r="B694" i="251"/>
  <c r="Y690" i="249"/>
  <c r="V690" i="249"/>
  <c r="U690" i="249"/>
  <c r="T690" i="249"/>
  <c r="S690" i="249"/>
  <c r="R690" i="249"/>
  <c r="Q690" i="249"/>
  <c r="P690" i="249"/>
  <c r="O690" i="249"/>
  <c r="N690" i="249"/>
  <c r="M690" i="249"/>
  <c r="L690" i="249"/>
  <c r="K690" i="249"/>
  <c r="J690" i="249"/>
  <c r="I690" i="249"/>
  <c r="H690" i="249"/>
  <c r="G690" i="249"/>
  <c r="F690" i="249"/>
  <c r="E690" i="249"/>
  <c r="D690" i="249"/>
  <c r="C690" i="249"/>
  <c r="B690" i="249"/>
  <c r="W688" i="249"/>
  <c r="W687" i="249"/>
  <c r="V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B687" i="249"/>
  <c r="W686" i="249"/>
  <c r="V686" i="249"/>
  <c r="U686" i="249"/>
  <c r="T686" i="249"/>
  <c r="S686" i="249"/>
  <c r="R686" i="249"/>
  <c r="Q686" i="249"/>
  <c r="P686" i="249"/>
  <c r="O686" i="249"/>
  <c r="N686" i="249"/>
  <c r="M686" i="249"/>
  <c r="L686" i="249"/>
  <c r="K686" i="249"/>
  <c r="J686" i="249"/>
  <c r="I686" i="249"/>
  <c r="H686" i="249"/>
  <c r="G686" i="249"/>
  <c r="F686" i="249"/>
  <c r="E686" i="249"/>
  <c r="D686" i="249"/>
  <c r="C686" i="249"/>
  <c r="B686" i="249"/>
  <c r="Y701" i="249" l="1"/>
  <c r="Z701" i="249" s="1"/>
  <c r="G685" i="251"/>
  <c r="F685" i="251"/>
  <c r="E685" i="251"/>
  <c r="D685" i="251"/>
  <c r="C685" i="251"/>
  <c r="B685" i="251"/>
  <c r="J684" i="251"/>
  <c r="H683" i="251"/>
  <c r="H682" i="251"/>
  <c r="G682" i="251"/>
  <c r="F682" i="251"/>
  <c r="E682" i="251"/>
  <c r="D682" i="251"/>
  <c r="C682" i="251"/>
  <c r="B682" i="251"/>
  <c r="H681" i="251"/>
  <c r="G681" i="251"/>
  <c r="F681" i="251"/>
  <c r="E681" i="251"/>
  <c r="D681" i="251"/>
  <c r="C681" i="251"/>
  <c r="B681" i="251"/>
  <c r="J697" i="250"/>
  <c r="G697" i="250"/>
  <c r="F697" i="250"/>
  <c r="E697" i="250"/>
  <c r="D697" i="250"/>
  <c r="C697" i="250"/>
  <c r="B697" i="250"/>
  <c r="H695" i="250"/>
  <c r="H694" i="250"/>
  <c r="G694" i="250"/>
  <c r="F694" i="250"/>
  <c r="E694" i="250"/>
  <c r="D694" i="250"/>
  <c r="C694" i="250"/>
  <c r="B694" i="250"/>
  <c r="H693" i="250"/>
  <c r="G693" i="250"/>
  <c r="F693" i="250"/>
  <c r="E693" i="250"/>
  <c r="D693" i="250"/>
  <c r="C693" i="250"/>
  <c r="B693" i="250"/>
  <c r="J684" i="250"/>
  <c r="G684" i="250"/>
  <c r="F684" i="250"/>
  <c r="E684" i="250"/>
  <c r="D684" i="250"/>
  <c r="C684" i="250"/>
  <c r="B684" i="250"/>
  <c r="H682" i="250"/>
  <c r="H681" i="250"/>
  <c r="G681" i="250"/>
  <c r="F681" i="250"/>
  <c r="E681" i="250"/>
  <c r="D681" i="250"/>
  <c r="C681" i="250"/>
  <c r="B681" i="250"/>
  <c r="H680" i="250"/>
  <c r="G680" i="250"/>
  <c r="F680" i="250"/>
  <c r="E680" i="250"/>
  <c r="D680" i="250"/>
  <c r="C680" i="250"/>
  <c r="B680" i="250"/>
  <c r="Y677" i="249"/>
  <c r="V677" i="249"/>
  <c r="U677" i="249"/>
  <c r="T677" i="249"/>
  <c r="S677" i="249"/>
  <c r="R677" i="249"/>
  <c r="Q677" i="249"/>
  <c r="P677" i="249"/>
  <c r="O677" i="249"/>
  <c r="N677" i="249"/>
  <c r="M677" i="249"/>
  <c r="L677" i="249"/>
  <c r="K677" i="249"/>
  <c r="J677" i="249"/>
  <c r="I677" i="249"/>
  <c r="H677" i="249"/>
  <c r="G677" i="249"/>
  <c r="F677" i="249"/>
  <c r="E677" i="249"/>
  <c r="D677" i="249"/>
  <c r="C677" i="249"/>
  <c r="B677" i="249"/>
  <c r="W675" i="249"/>
  <c r="W674" i="249"/>
  <c r="V674" i="249"/>
  <c r="U674" i="249"/>
  <c r="T674" i="249"/>
  <c r="S674" i="249"/>
  <c r="R674" i="249"/>
  <c r="Q674" i="249"/>
  <c r="P674" i="249"/>
  <c r="O674" i="249"/>
  <c r="N674" i="249"/>
  <c r="M674" i="249"/>
  <c r="L674" i="249"/>
  <c r="K674" i="249"/>
  <c r="J674" i="249"/>
  <c r="I674" i="249"/>
  <c r="H674" i="249"/>
  <c r="G674" i="249"/>
  <c r="F674" i="249"/>
  <c r="E674" i="249"/>
  <c r="D674" i="249"/>
  <c r="C674" i="249"/>
  <c r="B674" i="249"/>
  <c r="W673" i="249"/>
  <c r="V673" i="249"/>
  <c r="U673" i="249"/>
  <c r="T673" i="249"/>
  <c r="S673" i="249"/>
  <c r="R673" i="249"/>
  <c r="Q673" i="249"/>
  <c r="P673" i="249"/>
  <c r="O673" i="249"/>
  <c r="N673" i="249"/>
  <c r="M673" i="249"/>
  <c r="L673" i="249"/>
  <c r="K673" i="249"/>
  <c r="J673" i="249"/>
  <c r="I673" i="249"/>
  <c r="H673" i="249"/>
  <c r="G673" i="249"/>
  <c r="F673" i="249"/>
  <c r="E673" i="249"/>
  <c r="D673" i="249"/>
  <c r="C673" i="249"/>
  <c r="B673" i="249"/>
  <c r="Y693" i="248"/>
  <c r="V693" i="248"/>
  <c r="U693" i="248"/>
  <c r="T693" i="248"/>
  <c r="S693" i="248"/>
  <c r="R693" i="248"/>
  <c r="Q693" i="248"/>
  <c r="P693" i="248"/>
  <c r="O693" i="248"/>
  <c r="N693" i="248"/>
  <c r="M693" i="248"/>
  <c r="L693" i="248"/>
  <c r="K693" i="248"/>
  <c r="J693" i="248"/>
  <c r="I693" i="248"/>
  <c r="H693" i="248"/>
  <c r="G693" i="248"/>
  <c r="F693" i="248"/>
  <c r="E693" i="248"/>
  <c r="D693" i="248"/>
  <c r="C693" i="248"/>
  <c r="B693" i="248"/>
  <c r="W691" i="248"/>
  <c r="W690" i="248"/>
  <c r="W689" i="248"/>
  <c r="J721" i="250" l="1"/>
  <c r="K721" i="250" s="1"/>
  <c r="J708" i="250"/>
  <c r="K708" i="250" s="1"/>
  <c r="Y717" i="248"/>
  <c r="Z717" i="248" s="1"/>
  <c r="Y688" i="249"/>
  <c r="Z688" i="249" s="1"/>
  <c r="J695" i="251"/>
  <c r="K695" i="251" s="1"/>
  <c r="J658" i="250"/>
  <c r="G658" i="250"/>
  <c r="F658" i="250"/>
  <c r="E658" i="250"/>
  <c r="D658" i="250"/>
  <c r="C658" i="250"/>
  <c r="B658" i="250"/>
  <c r="H656" i="250"/>
  <c r="J682" i="250" s="1"/>
  <c r="K682" i="250" s="1"/>
  <c r="H655" i="250"/>
  <c r="G655" i="250"/>
  <c r="F655" i="250"/>
  <c r="E655" i="250"/>
  <c r="D655" i="250"/>
  <c r="C655" i="250"/>
  <c r="B655" i="250"/>
  <c r="H654" i="250"/>
  <c r="G654" i="250"/>
  <c r="F654" i="250"/>
  <c r="E654" i="250"/>
  <c r="D654" i="250"/>
  <c r="C654" i="250"/>
  <c r="B654" i="250"/>
  <c r="Y667" i="248"/>
  <c r="V667" i="248"/>
  <c r="U667" i="248"/>
  <c r="T667" i="248"/>
  <c r="S667" i="248"/>
  <c r="R667" i="248"/>
  <c r="Q667" i="248"/>
  <c r="P667" i="248"/>
  <c r="O667" i="248"/>
  <c r="N667" i="248"/>
  <c r="M667" i="248"/>
  <c r="L667" i="248"/>
  <c r="K667" i="248"/>
  <c r="J667" i="248"/>
  <c r="I667" i="248"/>
  <c r="H667" i="248"/>
  <c r="G667" i="248"/>
  <c r="F667" i="248"/>
  <c r="E667" i="248"/>
  <c r="D667" i="248"/>
  <c r="C667" i="248"/>
  <c r="B667" i="248"/>
  <c r="W665" i="248"/>
  <c r="W664" i="248"/>
  <c r="Y691" i="248" l="1"/>
  <c r="Z691" i="248" s="1"/>
  <c r="G672" i="251"/>
  <c r="F672" i="251"/>
  <c r="E672" i="251"/>
  <c r="D672" i="251"/>
  <c r="C672" i="251"/>
  <c r="B672" i="251"/>
  <c r="J671" i="251"/>
  <c r="H670" i="251"/>
  <c r="H669" i="251"/>
  <c r="G669" i="251"/>
  <c r="F669" i="251"/>
  <c r="E669" i="251"/>
  <c r="D669" i="251"/>
  <c r="C669" i="251"/>
  <c r="B669" i="251"/>
  <c r="H668" i="251"/>
  <c r="G668" i="251"/>
  <c r="F668" i="251"/>
  <c r="E668" i="251"/>
  <c r="D668" i="251"/>
  <c r="C668" i="251"/>
  <c r="B668" i="251"/>
  <c r="Y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C664" i="249"/>
  <c r="B664" i="249"/>
  <c r="W662" i="249"/>
  <c r="W661" i="249"/>
  <c r="V661" i="249"/>
  <c r="U661" i="249"/>
  <c r="T661" i="249"/>
  <c r="S661" i="249"/>
  <c r="R661" i="249"/>
  <c r="Q661" i="249"/>
  <c r="P661" i="249"/>
  <c r="O661" i="249"/>
  <c r="N661" i="249"/>
  <c r="M661" i="249"/>
  <c r="L661" i="249"/>
  <c r="K661" i="249"/>
  <c r="J661" i="249"/>
  <c r="I661" i="249"/>
  <c r="H661" i="249"/>
  <c r="G661" i="249"/>
  <c r="F661" i="249"/>
  <c r="E661" i="249"/>
  <c r="D661" i="249"/>
  <c r="C661" i="249"/>
  <c r="B661" i="249"/>
  <c r="W660" i="249"/>
  <c r="V660" i="249"/>
  <c r="U660" i="249"/>
  <c r="T660" i="249"/>
  <c r="S660" i="249"/>
  <c r="R660" i="249"/>
  <c r="Q660" i="249"/>
  <c r="P660" i="249"/>
  <c r="O660" i="249"/>
  <c r="N660" i="249"/>
  <c r="M660" i="249"/>
  <c r="L660" i="249"/>
  <c r="K660" i="249"/>
  <c r="J660" i="249"/>
  <c r="I660" i="249"/>
  <c r="H660" i="249"/>
  <c r="G660" i="249"/>
  <c r="F660" i="249"/>
  <c r="E660" i="249"/>
  <c r="D660" i="249"/>
  <c r="C660" i="249"/>
  <c r="B660" i="249"/>
  <c r="Y675" i="249" l="1"/>
  <c r="Z675" i="249" s="1"/>
  <c r="J682" i="251"/>
  <c r="K682" i="251" s="1"/>
  <c r="G659" i="251"/>
  <c r="F659" i="251"/>
  <c r="E659" i="251"/>
  <c r="D659" i="251"/>
  <c r="C659" i="251"/>
  <c r="B659" i="251"/>
  <c r="J658" i="251"/>
  <c r="H657" i="251"/>
  <c r="H656" i="251"/>
  <c r="G656" i="251"/>
  <c r="F656" i="251"/>
  <c r="E656" i="251"/>
  <c r="D656" i="251"/>
  <c r="C656" i="251"/>
  <c r="B656" i="251"/>
  <c r="H655" i="251"/>
  <c r="G655" i="251"/>
  <c r="F655" i="251"/>
  <c r="E655" i="251"/>
  <c r="D655" i="251"/>
  <c r="C655" i="251"/>
  <c r="B655" i="251"/>
  <c r="J671" i="250"/>
  <c r="G671" i="250"/>
  <c r="F671" i="250"/>
  <c r="E671" i="250"/>
  <c r="D671" i="250"/>
  <c r="C671" i="250"/>
  <c r="B671" i="250"/>
  <c r="H669" i="250"/>
  <c r="J695" i="250" s="1"/>
  <c r="K695" i="250" s="1"/>
  <c r="H668" i="250"/>
  <c r="G668" i="250"/>
  <c r="F668" i="250"/>
  <c r="E668" i="250"/>
  <c r="D668" i="250"/>
  <c r="C668" i="250"/>
  <c r="B668" i="250"/>
  <c r="H667" i="250"/>
  <c r="G667" i="250"/>
  <c r="F667" i="250"/>
  <c r="E667" i="250"/>
  <c r="D667" i="250"/>
  <c r="C667" i="250"/>
  <c r="B667" i="250"/>
  <c r="Y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B651" i="249"/>
  <c r="W649" i="249"/>
  <c r="W648" i="249"/>
  <c r="V648" i="249"/>
  <c r="U648" i="249"/>
  <c r="T648" i="249"/>
  <c r="S648" i="249"/>
  <c r="R648" i="249"/>
  <c r="Q648" i="249"/>
  <c r="P648" i="249"/>
  <c r="O648" i="249"/>
  <c r="N648" i="249"/>
  <c r="M648" i="249"/>
  <c r="L648" i="249"/>
  <c r="K648" i="249"/>
  <c r="J648" i="249"/>
  <c r="I648" i="249"/>
  <c r="H648" i="249"/>
  <c r="G648" i="249"/>
  <c r="F648" i="249"/>
  <c r="E648" i="249"/>
  <c r="D648" i="249"/>
  <c r="C648" i="249"/>
  <c r="B648" i="249"/>
  <c r="W647" i="249"/>
  <c r="V647" i="249"/>
  <c r="U647" i="249"/>
  <c r="T647" i="249"/>
  <c r="S647" i="249"/>
  <c r="R647" i="249"/>
  <c r="Q647" i="249"/>
  <c r="P647" i="249"/>
  <c r="O647" i="249"/>
  <c r="N647" i="249"/>
  <c r="M647" i="249"/>
  <c r="L647" i="249"/>
  <c r="K647" i="249"/>
  <c r="J647" i="249"/>
  <c r="I647" i="249"/>
  <c r="H647" i="249"/>
  <c r="G647" i="249"/>
  <c r="F647" i="249"/>
  <c r="E647" i="249"/>
  <c r="D647" i="249"/>
  <c r="C647" i="249"/>
  <c r="B647" i="249"/>
  <c r="Y680" i="248"/>
  <c r="V680" i="248"/>
  <c r="U680" i="248"/>
  <c r="T680" i="248"/>
  <c r="S680" i="248"/>
  <c r="R680" i="248"/>
  <c r="Q680" i="248"/>
  <c r="P680" i="248"/>
  <c r="O680" i="248"/>
  <c r="N680" i="248"/>
  <c r="M680" i="248"/>
  <c r="L680" i="248"/>
  <c r="K680" i="248"/>
  <c r="J680" i="248"/>
  <c r="I680" i="248"/>
  <c r="H680" i="248"/>
  <c r="G680" i="248"/>
  <c r="F680" i="248"/>
  <c r="E680" i="248"/>
  <c r="D680" i="248"/>
  <c r="C680" i="248"/>
  <c r="B680" i="248"/>
  <c r="W678" i="248"/>
  <c r="Y704" i="248" s="1"/>
  <c r="Z704" i="248" s="1"/>
  <c r="W677" i="248"/>
  <c r="W676" i="248"/>
  <c r="Y662" i="249" l="1"/>
  <c r="Z662" i="249" s="1"/>
  <c r="J669" i="251"/>
  <c r="K669" i="251" s="1"/>
  <c r="G646" i="251"/>
  <c r="F646" i="251"/>
  <c r="E646" i="251"/>
  <c r="D646" i="251"/>
  <c r="C646" i="251"/>
  <c r="B646" i="251"/>
  <c r="J645" i="251"/>
  <c r="H644" i="251"/>
  <c r="J656" i="251" s="1"/>
  <c r="K656" i="251" s="1"/>
  <c r="H643" i="251"/>
  <c r="G643" i="251"/>
  <c r="F643" i="251"/>
  <c r="E643" i="251"/>
  <c r="D643" i="251"/>
  <c r="C643" i="251"/>
  <c r="B643" i="251"/>
  <c r="H642" i="251"/>
  <c r="G642" i="251"/>
  <c r="F642" i="251"/>
  <c r="E642" i="251"/>
  <c r="D642" i="251"/>
  <c r="C642" i="251"/>
  <c r="B642" i="251"/>
  <c r="Y638" i="249"/>
  <c r="V638" i="249"/>
  <c r="U638" i="249"/>
  <c r="T638" i="249"/>
  <c r="S638" i="249"/>
  <c r="R638" i="249"/>
  <c r="Q638" i="249"/>
  <c r="P638" i="249"/>
  <c r="O638" i="249"/>
  <c r="N638" i="249"/>
  <c r="M638" i="249"/>
  <c r="L638" i="249"/>
  <c r="K638" i="249"/>
  <c r="J638" i="249"/>
  <c r="I638" i="249"/>
  <c r="H638" i="249"/>
  <c r="G638" i="249"/>
  <c r="F638" i="249"/>
  <c r="E638" i="249"/>
  <c r="D638" i="249"/>
  <c r="C638" i="249"/>
  <c r="B638" i="249"/>
  <c r="W636" i="249"/>
  <c r="Y649" i="249" s="1"/>
  <c r="Z649" i="249" s="1"/>
  <c r="W635" i="249"/>
  <c r="V635" i="249"/>
  <c r="U635" i="249"/>
  <c r="T635" i="249"/>
  <c r="S635" i="249"/>
  <c r="R635" i="249"/>
  <c r="Q635" i="249"/>
  <c r="P635" i="249"/>
  <c r="O635" i="249"/>
  <c r="N635" i="249"/>
  <c r="M635" i="249"/>
  <c r="L635" i="249"/>
  <c r="K635" i="249"/>
  <c r="J635" i="249"/>
  <c r="I635" i="249"/>
  <c r="H635" i="249"/>
  <c r="G635" i="249"/>
  <c r="F635" i="249"/>
  <c r="E635" i="249"/>
  <c r="D635" i="249"/>
  <c r="C635" i="249"/>
  <c r="B635" i="249"/>
  <c r="W634" i="249"/>
  <c r="V634" i="249"/>
  <c r="U634" i="249"/>
  <c r="T634" i="249"/>
  <c r="S634" i="249"/>
  <c r="R634" i="249"/>
  <c r="Q634" i="249"/>
  <c r="P634" i="249"/>
  <c r="O634" i="249"/>
  <c r="N634" i="249"/>
  <c r="M634" i="249"/>
  <c r="L634" i="249"/>
  <c r="K634" i="249"/>
  <c r="J634" i="249"/>
  <c r="I634" i="249"/>
  <c r="H634" i="249"/>
  <c r="G634" i="249"/>
  <c r="F634" i="249"/>
  <c r="E634" i="249"/>
  <c r="D634" i="249"/>
  <c r="C634" i="249"/>
  <c r="B634" i="249"/>
  <c r="G633" i="251" l="1"/>
  <c r="F633" i="251"/>
  <c r="E633" i="251"/>
  <c r="D633" i="251"/>
  <c r="C633" i="251"/>
  <c r="B633" i="251"/>
  <c r="J632" i="251"/>
  <c r="H631" i="251"/>
  <c r="J643" i="251" s="1"/>
  <c r="K643" i="251" s="1"/>
  <c r="H630" i="251"/>
  <c r="G630" i="251"/>
  <c r="F630" i="251"/>
  <c r="E630" i="251"/>
  <c r="D630" i="251"/>
  <c r="C630" i="251"/>
  <c r="B630" i="251"/>
  <c r="H629" i="251"/>
  <c r="G629" i="251"/>
  <c r="F629" i="251"/>
  <c r="E629" i="251"/>
  <c r="D629" i="251"/>
  <c r="C629" i="251"/>
  <c r="B629" i="251"/>
  <c r="J645" i="250"/>
  <c r="G645" i="250"/>
  <c r="F645" i="250"/>
  <c r="E645" i="250"/>
  <c r="D645" i="250"/>
  <c r="C645" i="250"/>
  <c r="B645" i="250"/>
  <c r="H643" i="250"/>
  <c r="H642" i="250"/>
  <c r="G642" i="250"/>
  <c r="F642" i="250"/>
  <c r="E642" i="250"/>
  <c r="D642" i="250"/>
  <c r="C642" i="250"/>
  <c r="B642" i="250"/>
  <c r="H641" i="250"/>
  <c r="G641" i="250"/>
  <c r="F641" i="250"/>
  <c r="E641" i="250"/>
  <c r="D641" i="250"/>
  <c r="C641" i="250"/>
  <c r="B641" i="250"/>
  <c r="Y625" i="249"/>
  <c r="V625" i="249"/>
  <c r="U625" i="249"/>
  <c r="T625" i="249"/>
  <c r="S625" i="249"/>
  <c r="R625" i="249"/>
  <c r="Q625" i="249"/>
  <c r="P625" i="249"/>
  <c r="O625" i="249"/>
  <c r="N625" i="249"/>
  <c r="M625" i="249"/>
  <c r="L625" i="249"/>
  <c r="K625" i="249"/>
  <c r="J625" i="249"/>
  <c r="I625" i="249"/>
  <c r="H625" i="249"/>
  <c r="G625" i="249"/>
  <c r="F625" i="249"/>
  <c r="E625" i="249"/>
  <c r="D625" i="249"/>
  <c r="C625" i="249"/>
  <c r="B625" i="249"/>
  <c r="W623" i="249"/>
  <c r="Y636" i="249" s="1"/>
  <c r="Z636" i="249" s="1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B622" i="249"/>
  <c r="W621" i="249"/>
  <c r="V621" i="249"/>
  <c r="U621" i="249"/>
  <c r="T621" i="249"/>
  <c r="S621" i="249"/>
  <c r="R621" i="249"/>
  <c r="Q621" i="249"/>
  <c r="P621" i="249"/>
  <c r="O621" i="249"/>
  <c r="N621" i="249"/>
  <c r="M621" i="249"/>
  <c r="L621" i="249"/>
  <c r="K621" i="249"/>
  <c r="J621" i="249"/>
  <c r="I621" i="249"/>
  <c r="H621" i="249"/>
  <c r="G621" i="249"/>
  <c r="F621" i="249"/>
  <c r="E621" i="249"/>
  <c r="D621" i="249"/>
  <c r="C621" i="249"/>
  <c r="B621" i="249"/>
  <c r="J656" i="250" l="1"/>
  <c r="K656" i="250" s="1"/>
  <c r="J669" i="250"/>
  <c r="K669" i="250" s="1"/>
  <c r="G620" i="251"/>
  <c r="F620" i="251"/>
  <c r="E620" i="251"/>
  <c r="D620" i="251"/>
  <c r="C620" i="251"/>
  <c r="B620" i="251"/>
  <c r="J619" i="251"/>
  <c r="H617" i="251"/>
  <c r="G617" i="251"/>
  <c r="F617" i="251"/>
  <c r="E617" i="251"/>
  <c r="D617" i="251"/>
  <c r="C617" i="251"/>
  <c r="B617" i="251"/>
  <c r="H616" i="251"/>
  <c r="G616" i="251"/>
  <c r="F616" i="251"/>
  <c r="E616" i="251"/>
  <c r="D616" i="251"/>
  <c r="C616" i="251"/>
  <c r="B616" i="251"/>
  <c r="Y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B612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B609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B608" i="249"/>
  <c r="Y654" i="248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B654" i="248"/>
  <c r="W652" i="248"/>
  <c r="Y665" i="248" s="1"/>
  <c r="Z665" i="248" s="1"/>
  <c r="W651" i="248"/>
  <c r="W650" i="248"/>
  <c r="Y678" i="248" l="1"/>
  <c r="Z678" i="248" s="1"/>
  <c r="W610" i="249"/>
  <c r="H618" i="251"/>
  <c r="W621" i="248"/>
  <c r="W638" i="248" s="1"/>
  <c r="G607" i="251"/>
  <c r="F607" i="251"/>
  <c r="E607" i="251"/>
  <c r="D607" i="251"/>
  <c r="C607" i="251"/>
  <c r="B607" i="251"/>
  <c r="J606" i="251"/>
  <c r="H605" i="251"/>
  <c r="H604" i="251"/>
  <c r="G604" i="251"/>
  <c r="F604" i="251"/>
  <c r="E604" i="251"/>
  <c r="D604" i="251"/>
  <c r="C604" i="251"/>
  <c r="B604" i="251"/>
  <c r="H603" i="251"/>
  <c r="G603" i="251"/>
  <c r="F603" i="251"/>
  <c r="E603" i="251"/>
  <c r="D603" i="251"/>
  <c r="C603" i="251"/>
  <c r="B603" i="251"/>
  <c r="J632" i="250"/>
  <c r="G632" i="250"/>
  <c r="F632" i="250"/>
  <c r="E632" i="250"/>
  <c r="D632" i="250"/>
  <c r="C632" i="250"/>
  <c r="B632" i="250"/>
  <c r="H630" i="250"/>
  <c r="J643" i="250" s="1"/>
  <c r="K643" i="250" s="1"/>
  <c r="G629" i="250"/>
  <c r="F629" i="250"/>
  <c r="E629" i="250"/>
  <c r="D629" i="250"/>
  <c r="C629" i="250"/>
  <c r="B629" i="250"/>
  <c r="G628" i="250"/>
  <c r="F628" i="250"/>
  <c r="E628" i="250"/>
  <c r="D628" i="250"/>
  <c r="C628" i="250"/>
  <c r="B628" i="250"/>
  <c r="H628" i="250"/>
  <c r="Y599" i="249"/>
  <c r="V599" i="249"/>
  <c r="U599" i="249"/>
  <c r="T599" i="249"/>
  <c r="S599" i="249"/>
  <c r="R599" i="249"/>
  <c r="Q599" i="249"/>
  <c r="P599" i="249"/>
  <c r="O599" i="249"/>
  <c r="N599" i="249"/>
  <c r="M599" i="249"/>
  <c r="L599" i="249"/>
  <c r="K599" i="249"/>
  <c r="J599" i="249"/>
  <c r="I599" i="249"/>
  <c r="H599" i="249"/>
  <c r="G599" i="249"/>
  <c r="F599" i="249"/>
  <c r="E599" i="249"/>
  <c r="D599" i="249"/>
  <c r="C599" i="249"/>
  <c r="B599" i="249"/>
  <c r="W597" i="249"/>
  <c r="W596" i="249"/>
  <c r="V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B596" i="249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B595" i="249"/>
  <c r="Y641" i="248"/>
  <c r="W639" i="248"/>
  <c r="Y652" i="248" s="1"/>
  <c r="Z652" i="248" s="1"/>
  <c r="W637" i="248"/>
  <c r="Y610" i="249" l="1"/>
  <c r="Z610" i="249" s="1"/>
  <c r="Y623" i="249"/>
  <c r="Z623" i="249" s="1"/>
  <c r="J617" i="251"/>
  <c r="K617" i="251" s="1"/>
  <c r="J630" i="251"/>
  <c r="K630" i="251" s="1"/>
  <c r="G594" i="251"/>
  <c r="F594" i="251"/>
  <c r="E594" i="251"/>
  <c r="D594" i="251"/>
  <c r="C594" i="251"/>
  <c r="B594" i="251"/>
  <c r="J593" i="251"/>
  <c r="H592" i="251"/>
  <c r="J604" i="251" s="1"/>
  <c r="K604" i="251" s="1"/>
  <c r="G591" i="251"/>
  <c r="F591" i="251"/>
  <c r="E591" i="251"/>
  <c r="D591" i="251"/>
  <c r="C591" i="251"/>
  <c r="B591" i="251"/>
  <c r="G590" i="251"/>
  <c r="F590" i="251"/>
  <c r="E590" i="251"/>
  <c r="D590" i="251"/>
  <c r="C590" i="251"/>
  <c r="B590" i="251"/>
  <c r="H590" i="251"/>
  <c r="Y586" i="249"/>
  <c r="V586" i="249"/>
  <c r="U586" i="249"/>
  <c r="T586" i="249"/>
  <c r="S586" i="249"/>
  <c r="R586" i="249"/>
  <c r="Q586" i="249"/>
  <c r="P586" i="249"/>
  <c r="O586" i="249"/>
  <c r="N586" i="249"/>
  <c r="M586" i="249"/>
  <c r="L586" i="249"/>
  <c r="K586" i="249"/>
  <c r="J586" i="249"/>
  <c r="I586" i="249"/>
  <c r="H586" i="249"/>
  <c r="G586" i="249"/>
  <c r="F586" i="249"/>
  <c r="E586" i="249"/>
  <c r="D586" i="249"/>
  <c r="C586" i="249"/>
  <c r="B586" i="249"/>
  <c r="W584" i="249"/>
  <c r="Y597" i="249" s="1"/>
  <c r="Z597" i="249" s="1"/>
  <c r="V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B583" i="249"/>
  <c r="V582" i="249"/>
  <c r="U582" i="249"/>
  <c r="T582" i="249"/>
  <c r="S582" i="249"/>
  <c r="R582" i="249"/>
  <c r="Q582" i="249"/>
  <c r="P582" i="249"/>
  <c r="O582" i="249"/>
  <c r="N582" i="249"/>
  <c r="M582" i="249"/>
  <c r="L582" i="249"/>
  <c r="K582" i="249"/>
  <c r="J582" i="249"/>
  <c r="I582" i="249"/>
  <c r="H582" i="249"/>
  <c r="G582" i="249"/>
  <c r="F582" i="249"/>
  <c r="E582" i="249"/>
  <c r="D582" i="249"/>
  <c r="C582" i="249"/>
  <c r="B582" i="249"/>
  <c r="W582" i="249"/>
  <c r="W583" i="249" l="1"/>
  <c r="B641" i="248"/>
  <c r="C641" i="248"/>
  <c r="D641" i="248"/>
  <c r="E641" i="248"/>
  <c r="F641" i="248"/>
  <c r="G641" i="248"/>
  <c r="H641" i="248"/>
  <c r="I641" i="248"/>
  <c r="J641" i="248"/>
  <c r="K641" i="248"/>
  <c r="L641" i="248"/>
  <c r="M641" i="248"/>
  <c r="N641" i="248"/>
  <c r="O641" i="248"/>
  <c r="P641" i="248"/>
  <c r="Q641" i="248"/>
  <c r="R641" i="248"/>
  <c r="S641" i="248"/>
  <c r="T641" i="248"/>
  <c r="U641" i="248"/>
  <c r="V641" i="248"/>
  <c r="H575" i="251" l="1"/>
  <c r="H576" i="251"/>
  <c r="H574" i="251"/>
  <c r="H591" i="251" s="1"/>
  <c r="V569" i="249"/>
  <c r="U569" i="249"/>
  <c r="T569" i="249"/>
  <c r="S569" i="249"/>
  <c r="R569" i="249"/>
  <c r="Q569" i="249"/>
  <c r="P569" i="249"/>
  <c r="O569" i="249"/>
  <c r="N569" i="249"/>
  <c r="M569" i="249"/>
  <c r="L569" i="249"/>
  <c r="K569" i="249"/>
  <c r="J569" i="249"/>
  <c r="I569" i="249"/>
  <c r="H569" i="249"/>
  <c r="G569" i="249"/>
  <c r="F569" i="249"/>
  <c r="E569" i="249"/>
  <c r="D569" i="249"/>
  <c r="C569" i="249"/>
  <c r="B569" i="249"/>
  <c r="H613" i="250"/>
  <c r="H614" i="250"/>
  <c r="H612" i="250"/>
  <c r="H629" i="250" s="1"/>
  <c r="W567" i="249"/>
  <c r="W568" i="249"/>
  <c r="W566" i="249"/>
  <c r="W569" i="249" s="1"/>
  <c r="W623" i="248"/>
  <c r="G581" i="251" l="1"/>
  <c r="F581" i="251"/>
  <c r="E581" i="251"/>
  <c r="D581" i="251"/>
  <c r="C581" i="251"/>
  <c r="B581" i="251"/>
  <c r="J580" i="251"/>
  <c r="H579" i="251"/>
  <c r="H578" i="251"/>
  <c r="G578" i="251"/>
  <c r="F578" i="251"/>
  <c r="E578" i="251"/>
  <c r="D578" i="251"/>
  <c r="C578" i="251"/>
  <c r="B578" i="251"/>
  <c r="H577" i="251"/>
  <c r="G577" i="251"/>
  <c r="F577" i="251"/>
  <c r="E577" i="251"/>
  <c r="D577" i="251"/>
  <c r="C577" i="251"/>
  <c r="B577" i="251"/>
  <c r="J619" i="250"/>
  <c r="G619" i="250"/>
  <c r="F619" i="250"/>
  <c r="E619" i="250"/>
  <c r="D619" i="250"/>
  <c r="C619" i="250"/>
  <c r="B619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J630" i="250" l="1"/>
  <c r="K630" i="250" s="1"/>
  <c r="J591" i="251"/>
  <c r="K591" i="251" s="1"/>
  <c r="Y573" i="249"/>
  <c r="V573" i="249"/>
  <c r="U573" i="249"/>
  <c r="T573" i="249"/>
  <c r="S573" i="249"/>
  <c r="R573" i="249"/>
  <c r="Q573" i="249"/>
  <c r="P573" i="249"/>
  <c r="O573" i="249"/>
  <c r="N573" i="249"/>
  <c r="M573" i="249"/>
  <c r="L573" i="249"/>
  <c r="K573" i="249"/>
  <c r="J573" i="249"/>
  <c r="I573" i="249"/>
  <c r="H573" i="249"/>
  <c r="G573" i="249"/>
  <c r="F573" i="249"/>
  <c r="E573" i="249"/>
  <c r="D573" i="249"/>
  <c r="C573" i="249"/>
  <c r="B573" i="249"/>
  <c r="W571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Y628" i="248"/>
  <c r="V628" i="248"/>
  <c r="U628" i="248"/>
  <c r="T628" i="248"/>
  <c r="S628" i="248"/>
  <c r="R628" i="248"/>
  <c r="Q628" i="248"/>
  <c r="P628" i="248"/>
  <c r="O628" i="248"/>
  <c r="N628" i="248"/>
  <c r="M628" i="248"/>
  <c r="L628" i="248"/>
  <c r="K628" i="248"/>
  <c r="J628" i="248"/>
  <c r="I628" i="248"/>
  <c r="H628" i="248"/>
  <c r="G628" i="248"/>
  <c r="F628" i="248"/>
  <c r="E628" i="248"/>
  <c r="D628" i="248"/>
  <c r="C628" i="248"/>
  <c r="B628" i="248"/>
  <c r="W626" i="248"/>
  <c r="W625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W624" i="248"/>
  <c r="V624" i="248"/>
  <c r="U624" i="248"/>
  <c r="T624" i="248"/>
  <c r="S624" i="248"/>
  <c r="R624" i="248"/>
  <c r="Q624" i="248"/>
  <c r="P624" i="248"/>
  <c r="O624" i="248"/>
  <c r="N624" i="248"/>
  <c r="M624" i="248"/>
  <c r="L624" i="248"/>
  <c r="K624" i="248"/>
  <c r="J624" i="248"/>
  <c r="I624" i="248"/>
  <c r="H624" i="248"/>
  <c r="G624" i="248"/>
  <c r="F624" i="248"/>
  <c r="E624" i="248"/>
  <c r="D624" i="248"/>
  <c r="C624" i="248"/>
  <c r="B624" i="248"/>
  <c r="Y639" i="248" l="1"/>
  <c r="Z639" i="248" s="1"/>
  <c r="Y584" i="249"/>
  <c r="Z584" i="249" s="1"/>
  <c r="G568" i="251"/>
  <c r="F568" i="251"/>
  <c r="E568" i="251"/>
  <c r="D568" i="251"/>
  <c r="C568" i="251"/>
  <c r="B568" i="251"/>
  <c r="J567" i="251"/>
  <c r="H566" i="251"/>
  <c r="J578" i="251" s="1"/>
  <c r="K578" i="251" s="1"/>
  <c r="H565" i="251"/>
  <c r="G565" i="251"/>
  <c r="F565" i="251"/>
  <c r="E565" i="251"/>
  <c r="D565" i="251"/>
  <c r="C565" i="251"/>
  <c r="B565" i="251"/>
  <c r="H564" i="251"/>
  <c r="G564" i="251"/>
  <c r="F564" i="251"/>
  <c r="E564" i="251"/>
  <c r="D564" i="251"/>
  <c r="C564" i="251"/>
  <c r="B564" i="251"/>
  <c r="Y560" i="249"/>
  <c r="V560" i="249"/>
  <c r="U560" i="249"/>
  <c r="T560" i="249"/>
  <c r="S560" i="249"/>
  <c r="R560" i="249"/>
  <c r="Q560" i="249"/>
  <c r="P560" i="249"/>
  <c r="O560" i="249"/>
  <c r="N560" i="249"/>
  <c r="M560" i="249"/>
  <c r="L560" i="249"/>
  <c r="K560" i="249"/>
  <c r="J560" i="249"/>
  <c r="I560" i="249"/>
  <c r="H560" i="249"/>
  <c r="G560" i="249"/>
  <c r="F560" i="249"/>
  <c r="E560" i="249"/>
  <c r="D560" i="249"/>
  <c r="C560" i="249"/>
  <c r="B560" i="249"/>
  <c r="W558" i="249"/>
  <c r="Y571" i="249" s="1"/>
  <c r="Z571" i="249" s="1"/>
  <c r="W557" i="249"/>
  <c r="V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B556" i="249"/>
  <c r="J554" i="251" l="1"/>
  <c r="G555" i="251"/>
  <c r="F555" i="251"/>
  <c r="E555" i="251"/>
  <c r="D555" i="251"/>
  <c r="C555" i="251"/>
  <c r="B555" i="251"/>
  <c r="H553" i="251"/>
  <c r="J565" i="251" s="1"/>
  <c r="K565" i="251" s="1"/>
  <c r="H552" i="251"/>
  <c r="G552" i="251"/>
  <c r="F552" i="251"/>
  <c r="E552" i="251"/>
  <c r="D552" i="251"/>
  <c r="C552" i="251"/>
  <c r="B552" i="251"/>
  <c r="H551" i="251"/>
  <c r="G551" i="251"/>
  <c r="F551" i="251"/>
  <c r="E551" i="251"/>
  <c r="D551" i="251"/>
  <c r="C551" i="251"/>
  <c r="B551" i="251"/>
  <c r="J606" i="250"/>
  <c r="G606" i="250"/>
  <c r="F606" i="250"/>
  <c r="E606" i="250"/>
  <c r="D606" i="250"/>
  <c r="C606" i="250"/>
  <c r="B606" i="250"/>
  <c r="H604" i="250"/>
  <c r="J617" i="250" s="1"/>
  <c r="K617" i="250" s="1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Y547" i="249"/>
  <c r="V547" i="249"/>
  <c r="U547" i="249"/>
  <c r="T547" i="249"/>
  <c r="S547" i="249"/>
  <c r="R547" i="249"/>
  <c r="Q547" i="249"/>
  <c r="P547" i="249"/>
  <c r="O547" i="249"/>
  <c r="N547" i="249"/>
  <c r="M547" i="249"/>
  <c r="L547" i="249"/>
  <c r="K547" i="249"/>
  <c r="J547" i="249"/>
  <c r="I547" i="249"/>
  <c r="H547" i="249"/>
  <c r="G547" i="249"/>
  <c r="F547" i="249"/>
  <c r="E547" i="249"/>
  <c r="D547" i="249"/>
  <c r="C547" i="249"/>
  <c r="B547" i="249"/>
  <c r="W545" i="249"/>
  <c r="W544" i="249"/>
  <c r="V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W543" i="249"/>
  <c r="V543" i="249"/>
  <c r="U543" i="249"/>
  <c r="T543" i="249"/>
  <c r="S543" i="249"/>
  <c r="R543" i="249"/>
  <c r="Q543" i="249"/>
  <c r="P543" i="249"/>
  <c r="O543" i="249"/>
  <c r="N543" i="249"/>
  <c r="M543" i="249"/>
  <c r="L543" i="249"/>
  <c r="K543" i="249"/>
  <c r="J543" i="249"/>
  <c r="I543" i="249"/>
  <c r="H543" i="249"/>
  <c r="G543" i="249"/>
  <c r="F543" i="249"/>
  <c r="E543" i="249"/>
  <c r="D543" i="249"/>
  <c r="C543" i="249"/>
  <c r="B543" i="249"/>
  <c r="Y615" i="248"/>
  <c r="V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W613" i="248"/>
  <c r="Y626" i="248" s="1"/>
  <c r="Z626" i="248" s="1"/>
  <c r="W612" i="248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W611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Y558" i="249" l="1"/>
  <c r="Z558" i="249" s="1"/>
  <c r="C599" i="248"/>
  <c r="D599" i="248"/>
  <c r="E599" i="248"/>
  <c r="F599" i="248"/>
  <c r="G599" i="248"/>
  <c r="H599" i="248"/>
  <c r="I599" i="248"/>
  <c r="J599" i="248"/>
  <c r="K599" i="248"/>
  <c r="L599" i="248"/>
  <c r="M599" i="248"/>
  <c r="N599" i="248"/>
  <c r="O599" i="248"/>
  <c r="P599" i="248"/>
  <c r="Q599" i="248"/>
  <c r="R599" i="248"/>
  <c r="S599" i="248"/>
  <c r="T599" i="248"/>
  <c r="U599" i="248"/>
  <c r="V599" i="248"/>
  <c r="W599" i="248"/>
  <c r="B599" i="248"/>
  <c r="Y602" i="248"/>
  <c r="C593" i="250"/>
  <c r="D593" i="250"/>
  <c r="E593" i="250"/>
  <c r="F593" i="250"/>
  <c r="G593" i="250"/>
  <c r="B593" i="250"/>
  <c r="C590" i="250"/>
  <c r="D590" i="250"/>
  <c r="E590" i="250"/>
  <c r="F590" i="250"/>
  <c r="G590" i="250"/>
  <c r="H590" i="250"/>
  <c r="B590" i="250"/>
  <c r="J593" i="250"/>
  <c r="J541" i="251"/>
  <c r="C539" i="251"/>
  <c r="D539" i="251"/>
  <c r="E539" i="251"/>
  <c r="F539" i="251"/>
  <c r="G539" i="251"/>
  <c r="H539" i="251"/>
  <c r="B539" i="251"/>
  <c r="H329" i="251"/>
  <c r="H343" i="251"/>
  <c r="H357" i="251"/>
  <c r="H371" i="251"/>
  <c r="H385" i="251"/>
  <c r="H399" i="251"/>
  <c r="H413" i="251"/>
  <c r="H427" i="251"/>
  <c r="H441" i="251"/>
  <c r="H455" i="251"/>
  <c r="H469" i="251"/>
  <c r="H483" i="251"/>
  <c r="H497" i="251"/>
  <c r="H511" i="251"/>
  <c r="E538" i="251" l="1"/>
  <c r="C604" i="248" l="1"/>
  <c r="D604" i="248"/>
  <c r="E604" i="248"/>
  <c r="F604" i="248"/>
  <c r="G604" i="248"/>
  <c r="H604" i="248"/>
  <c r="I604" i="248"/>
  <c r="J604" i="248"/>
  <c r="K604" i="248"/>
  <c r="L604" i="248"/>
  <c r="M604" i="248"/>
  <c r="N604" i="248"/>
  <c r="O604" i="248"/>
  <c r="P604" i="248"/>
  <c r="Q604" i="248"/>
  <c r="R604" i="248"/>
  <c r="S604" i="248"/>
  <c r="T604" i="248"/>
  <c r="U604" i="248"/>
  <c r="V604" i="248"/>
  <c r="B604" i="248"/>
  <c r="C595" i="250"/>
  <c r="D595" i="250"/>
  <c r="E595" i="250"/>
  <c r="F595" i="250"/>
  <c r="G595" i="250"/>
  <c r="B595" i="250"/>
  <c r="C544" i="251"/>
  <c r="D544" i="251"/>
  <c r="E544" i="251"/>
  <c r="F544" i="251"/>
  <c r="G544" i="251"/>
  <c r="B544" i="251"/>
  <c r="D542" i="251"/>
  <c r="E542" i="251"/>
  <c r="F542" i="251"/>
  <c r="G542" i="251"/>
  <c r="C542" i="251"/>
  <c r="B542" i="251"/>
  <c r="H591" i="250" l="1"/>
  <c r="J604" i="250" s="1"/>
  <c r="K604" i="250" s="1"/>
  <c r="H589" i="250"/>
  <c r="G589" i="250"/>
  <c r="F589" i="250"/>
  <c r="E589" i="250"/>
  <c r="D589" i="250"/>
  <c r="C589" i="250"/>
  <c r="B589" i="250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B602" i="248"/>
  <c r="W600" i="248"/>
  <c r="Y613" i="248" s="1"/>
  <c r="Z613" i="248" s="1"/>
  <c r="W598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Y534" i="249"/>
  <c r="V534" i="249"/>
  <c r="U534" i="249"/>
  <c r="T534" i="249"/>
  <c r="S534" i="249"/>
  <c r="R534" i="249"/>
  <c r="Q534" i="249"/>
  <c r="P534" i="249"/>
  <c r="O534" i="249"/>
  <c r="N534" i="249"/>
  <c r="M534" i="249"/>
  <c r="L534" i="249"/>
  <c r="K534" i="249"/>
  <c r="J534" i="249"/>
  <c r="I534" i="249"/>
  <c r="H534" i="249"/>
  <c r="G534" i="249"/>
  <c r="F534" i="249"/>
  <c r="E534" i="249"/>
  <c r="D534" i="249"/>
  <c r="C534" i="249"/>
  <c r="B534" i="249"/>
  <c r="W532" i="249"/>
  <c r="Y545" i="249" s="1"/>
  <c r="Z545" i="249" s="1"/>
  <c r="W531" i="249"/>
  <c r="V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W530" i="249"/>
  <c r="V530" i="249"/>
  <c r="U530" i="249"/>
  <c r="T530" i="249"/>
  <c r="S530" i="249"/>
  <c r="R530" i="249"/>
  <c r="Q530" i="249"/>
  <c r="P530" i="249"/>
  <c r="O530" i="249"/>
  <c r="N530" i="249"/>
  <c r="M530" i="249"/>
  <c r="L530" i="249"/>
  <c r="K530" i="249"/>
  <c r="J530" i="249"/>
  <c r="I530" i="249"/>
  <c r="H530" i="249"/>
  <c r="G530" i="249"/>
  <c r="F530" i="249"/>
  <c r="E530" i="249"/>
  <c r="D530" i="249"/>
  <c r="C530" i="249"/>
  <c r="B530" i="249"/>
  <c r="H540" i="251"/>
  <c r="J552" i="251" s="1"/>
  <c r="K552" i="251" s="1"/>
  <c r="H538" i="251"/>
  <c r="G538" i="251"/>
  <c r="F538" i="251"/>
  <c r="D538" i="251"/>
  <c r="C538" i="251"/>
  <c r="B538" i="251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80" i="250"/>
  <c r="G580" i="250"/>
  <c r="F580" i="250"/>
  <c r="E580" i="250"/>
  <c r="D580" i="250"/>
  <c r="C580" i="250"/>
  <c r="B580" i="250"/>
  <c r="H578" i="250"/>
  <c r="J591" i="250" s="1"/>
  <c r="K591" i="250" s="1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Y521" i="249"/>
  <c r="V521" i="249"/>
  <c r="U521" i="249"/>
  <c r="T521" i="249"/>
  <c r="S521" i="249"/>
  <c r="R521" i="249"/>
  <c r="Q521" i="249"/>
  <c r="P521" i="249"/>
  <c r="O521" i="249"/>
  <c r="N521" i="249"/>
  <c r="M521" i="249"/>
  <c r="L521" i="249"/>
  <c r="K521" i="249"/>
  <c r="J521" i="249"/>
  <c r="I521" i="249"/>
  <c r="H521" i="249"/>
  <c r="G521" i="249"/>
  <c r="F521" i="249"/>
  <c r="E521" i="249"/>
  <c r="D521" i="249"/>
  <c r="C521" i="249"/>
  <c r="B521" i="249"/>
  <c r="W519" i="249"/>
  <c r="Y532" i="249" s="1"/>
  <c r="Z532" i="249" s="1"/>
  <c r="W518" i="249"/>
  <c r="V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W517" i="249"/>
  <c r="V517" i="249"/>
  <c r="U517" i="249"/>
  <c r="T517" i="249"/>
  <c r="S517" i="249"/>
  <c r="R517" i="249"/>
  <c r="Q517" i="249"/>
  <c r="P517" i="249"/>
  <c r="O517" i="249"/>
  <c r="N517" i="249"/>
  <c r="M517" i="249"/>
  <c r="L517" i="249"/>
  <c r="K517" i="249"/>
  <c r="J517" i="249"/>
  <c r="I517" i="249"/>
  <c r="H517" i="249"/>
  <c r="G517" i="249"/>
  <c r="F517" i="249"/>
  <c r="E517" i="249"/>
  <c r="D517" i="249"/>
  <c r="C517" i="249"/>
  <c r="B517" i="249"/>
  <c r="Y589" i="248"/>
  <c r="V589" i="248"/>
  <c r="U589" i="248"/>
  <c r="T589" i="248"/>
  <c r="S589" i="248"/>
  <c r="R589" i="248"/>
  <c r="Q589" i="248"/>
  <c r="P589" i="248"/>
  <c r="O589" i="248"/>
  <c r="N589" i="248"/>
  <c r="M589" i="248"/>
  <c r="L589" i="248"/>
  <c r="K589" i="248"/>
  <c r="J589" i="248"/>
  <c r="I589" i="248"/>
  <c r="H589" i="248"/>
  <c r="G589" i="248"/>
  <c r="F589" i="248"/>
  <c r="E589" i="248"/>
  <c r="D589" i="248"/>
  <c r="C589" i="248"/>
  <c r="B589" i="248"/>
  <c r="W587" i="248"/>
  <c r="Y600" i="248" s="1"/>
  <c r="Z600" i="248" s="1"/>
  <c r="W586" i="248"/>
  <c r="V586" i="248"/>
  <c r="U586" i="248"/>
  <c r="T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W585" i="248"/>
  <c r="V585" i="248"/>
  <c r="U585" i="248"/>
  <c r="T585" i="248"/>
  <c r="S585" i="248"/>
  <c r="R585" i="248"/>
  <c r="Q585" i="248"/>
  <c r="P585" i="248"/>
  <c r="O585" i="248"/>
  <c r="N585" i="248"/>
  <c r="M585" i="248"/>
  <c r="L585" i="248"/>
  <c r="K585" i="248"/>
  <c r="J585" i="248"/>
  <c r="I585" i="248"/>
  <c r="H585" i="248"/>
  <c r="G585" i="248"/>
  <c r="F585" i="248"/>
  <c r="E585" i="248"/>
  <c r="D585" i="248"/>
  <c r="C585" i="248"/>
  <c r="B585" i="248"/>
  <c r="J514" i="251" l="1"/>
  <c r="G514" i="251"/>
  <c r="F514" i="251"/>
  <c r="E514" i="251"/>
  <c r="D514" i="251"/>
  <c r="C514" i="251"/>
  <c r="B514" i="251"/>
  <c r="H512" i="251"/>
  <c r="G511" i="251"/>
  <c r="F511" i="251"/>
  <c r="E511" i="251"/>
  <c r="D511" i="251"/>
  <c r="C511" i="251"/>
  <c r="B511" i="251"/>
  <c r="H510" i="251"/>
  <c r="G510" i="251"/>
  <c r="F510" i="251"/>
  <c r="E510" i="251"/>
  <c r="D510" i="251"/>
  <c r="C510" i="251"/>
  <c r="B510" i="251"/>
  <c r="J566" i="250"/>
  <c r="G566" i="250"/>
  <c r="F566" i="250"/>
  <c r="E566" i="250"/>
  <c r="D566" i="250"/>
  <c r="C566" i="250"/>
  <c r="B566" i="250"/>
  <c r="H564" i="250"/>
  <c r="J578" i="250" s="1"/>
  <c r="H563" i="250"/>
  <c r="G563" i="250"/>
  <c r="F563" i="250"/>
  <c r="E563" i="250"/>
  <c r="D563" i="250"/>
  <c r="C563" i="250"/>
  <c r="B563" i="250"/>
  <c r="H562" i="250"/>
  <c r="G562" i="250"/>
  <c r="F562" i="250"/>
  <c r="E562" i="250"/>
  <c r="D562" i="250"/>
  <c r="C562" i="250"/>
  <c r="B562" i="250"/>
  <c r="Y508" i="249"/>
  <c r="V508" i="249"/>
  <c r="U508" i="249"/>
  <c r="T508" i="249"/>
  <c r="S508" i="249"/>
  <c r="R508" i="249"/>
  <c r="Q508" i="249"/>
  <c r="P508" i="249"/>
  <c r="O508" i="249"/>
  <c r="N508" i="249"/>
  <c r="M508" i="249"/>
  <c r="L508" i="249"/>
  <c r="K508" i="249"/>
  <c r="J508" i="249"/>
  <c r="I508" i="249"/>
  <c r="H508" i="249"/>
  <c r="G508" i="249"/>
  <c r="F508" i="249"/>
  <c r="E508" i="249"/>
  <c r="D508" i="249"/>
  <c r="C508" i="249"/>
  <c r="B508" i="249"/>
  <c r="W506" i="249"/>
  <c r="W505" i="249"/>
  <c r="V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W504" i="249"/>
  <c r="V504" i="249"/>
  <c r="U504" i="249"/>
  <c r="T504" i="249"/>
  <c r="S504" i="249"/>
  <c r="R504" i="249"/>
  <c r="Q504" i="249"/>
  <c r="P504" i="249"/>
  <c r="O504" i="249"/>
  <c r="N504" i="249"/>
  <c r="M504" i="249"/>
  <c r="L504" i="249"/>
  <c r="K504" i="249"/>
  <c r="J504" i="249"/>
  <c r="I504" i="249"/>
  <c r="H504" i="249"/>
  <c r="G504" i="249"/>
  <c r="F504" i="249"/>
  <c r="E504" i="249"/>
  <c r="D504" i="249"/>
  <c r="C504" i="249"/>
  <c r="B504" i="249"/>
  <c r="Y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3" i="248"/>
  <c r="W572" i="248"/>
  <c r="V572" i="248"/>
  <c r="U572" i="248"/>
  <c r="T572" i="248"/>
  <c r="S572" i="248"/>
  <c r="R572" i="248"/>
  <c r="Q572" i="248"/>
  <c r="P572" i="248"/>
  <c r="O572" i="248"/>
  <c r="N572" i="248"/>
  <c r="M572" i="248"/>
  <c r="L572" i="248"/>
  <c r="K572" i="248"/>
  <c r="J572" i="248"/>
  <c r="I572" i="248"/>
  <c r="H572" i="248"/>
  <c r="G572" i="248"/>
  <c r="F572" i="248"/>
  <c r="E572" i="248"/>
  <c r="D572" i="248"/>
  <c r="C572" i="248"/>
  <c r="B572" i="248"/>
  <c r="W571" i="248"/>
  <c r="V571" i="248"/>
  <c r="U571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K578" i="250" l="1"/>
  <c r="Y587" i="248"/>
  <c r="Y519" i="249"/>
  <c r="Z519" i="249" s="1"/>
  <c r="J526" i="251"/>
  <c r="J500" i="251"/>
  <c r="G500" i="251"/>
  <c r="F500" i="251"/>
  <c r="E500" i="251"/>
  <c r="D500" i="251"/>
  <c r="C500" i="251"/>
  <c r="B500" i="251"/>
  <c r="H498" i="251"/>
  <c r="J512" i="251" s="1"/>
  <c r="K512" i="251" s="1"/>
  <c r="G497" i="251"/>
  <c r="F497" i="251"/>
  <c r="E497" i="251"/>
  <c r="D497" i="251"/>
  <c r="C497" i="251"/>
  <c r="B497" i="251"/>
  <c r="H496" i="251"/>
  <c r="G496" i="251"/>
  <c r="F496" i="251"/>
  <c r="E496" i="251"/>
  <c r="D496" i="251"/>
  <c r="C496" i="251"/>
  <c r="B496" i="251"/>
  <c r="J552" i="250"/>
  <c r="G552" i="250"/>
  <c r="F552" i="250"/>
  <c r="E552" i="250"/>
  <c r="D552" i="250"/>
  <c r="C552" i="250"/>
  <c r="B552" i="250"/>
  <c r="H550" i="250"/>
  <c r="J564" i="250" s="1"/>
  <c r="K564" i="250" s="1"/>
  <c r="H549" i="250"/>
  <c r="G549" i="250"/>
  <c r="F549" i="250"/>
  <c r="E549" i="250"/>
  <c r="D549" i="250"/>
  <c r="C549" i="250"/>
  <c r="B549" i="250"/>
  <c r="H548" i="250"/>
  <c r="G548" i="250"/>
  <c r="F548" i="250"/>
  <c r="E548" i="250"/>
  <c r="D548" i="250"/>
  <c r="C548" i="250"/>
  <c r="B548" i="250"/>
  <c r="Y495" i="249"/>
  <c r="V495" i="249"/>
  <c r="U495" i="249"/>
  <c r="T495" i="249"/>
  <c r="S495" i="249"/>
  <c r="R495" i="249"/>
  <c r="Q495" i="249"/>
  <c r="P495" i="249"/>
  <c r="O495" i="249"/>
  <c r="N495" i="249"/>
  <c r="M495" i="249"/>
  <c r="L495" i="249"/>
  <c r="K495" i="249"/>
  <c r="J495" i="249"/>
  <c r="I495" i="249"/>
  <c r="H495" i="249"/>
  <c r="G495" i="249"/>
  <c r="F495" i="249"/>
  <c r="E495" i="249"/>
  <c r="D495" i="249"/>
  <c r="C495" i="249"/>
  <c r="B495" i="249"/>
  <c r="W493" i="249"/>
  <c r="Y506" i="249" s="1"/>
  <c r="Z506" i="249" s="1"/>
  <c r="W492" i="249"/>
  <c r="V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W491" i="249"/>
  <c r="V491" i="249"/>
  <c r="U491" i="249"/>
  <c r="T491" i="249"/>
  <c r="S491" i="249"/>
  <c r="R491" i="249"/>
  <c r="Q491" i="249"/>
  <c r="P491" i="249"/>
  <c r="O491" i="249"/>
  <c r="N491" i="249"/>
  <c r="M491" i="249"/>
  <c r="L491" i="249"/>
  <c r="K491" i="249"/>
  <c r="J491" i="249"/>
  <c r="I491" i="249"/>
  <c r="H491" i="249"/>
  <c r="G491" i="249"/>
  <c r="F491" i="249"/>
  <c r="E491" i="249"/>
  <c r="D491" i="249"/>
  <c r="C491" i="249"/>
  <c r="B491" i="249"/>
  <c r="Y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W559" i="248"/>
  <c r="Y573" i="248" s="1"/>
  <c r="Z573" i="248" s="1"/>
  <c r="W558" i="248"/>
  <c r="V558" i="248"/>
  <c r="U558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W557" i="248"/>
  <c r="V557" i="248"/>
  <c r="U557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Z587" i="248" l="1"/>
  <c r="K526" i="251"/>
  <c r="J486" i="251"/>
  <c r="G486" i="251"/>
  <c r="F486" i="251"/>
  <c r="E486" i="251"/>
  <c r="D486" i="251"/>
  <c r="C486" i="251"/>
  <c r="B486" i="251"/>
  <c r="H484" i="251"/>
  <c r="J498" i="251" s="1"/>
  <c r="K498" i="251" s="1"/>
  <c r="G483" i="251"/>
  <c r="F483" i="251"/>
  <c r="E483" i="251"/>
  <c r="D483" i="251"/>
  <c r="C483" i="251"/>
  <c r="B483" i="251"/>
  <c r="H482" i="251"/>
  <c r="G482" i="251"/>
  <c r="F482" i="251"/>
  <c r="E482" i="251"/>
  <c r="D482" i="251"/>
  <c r="C482" i="251"/>
  <c r="B482" i="251"/>
  <c r="J538" i="250"/>
  <c r="G538" i="250"/>
  <c r="F538" i="250"/>
  <c r="E538" i="250"/>
  <c r="D538" i="250"/>
  <c r="C538" i="250"/>
  <c r="B538" i="250"/>
  <c r="H536" i="250"/>
  <c r="J550" i="250" s="1"/>
  <c r="K550" i="250" s="1"/>
  <c r="H535" i="250"/>
  <c r="G535" i="250"/>
  <c r="F535" i="250"/>
  <c r="E535" i="250"/>
  <c r="D535" i="250"/>
  <c r="C535" i="250"/>
  <c r="B535" i="250"/>
  <c r="H534" i="250"/>
  <c r="G534" i="250"/>
  <c r="F534" i="250"/>
  <c r="E534" i="250"/>
  <c r="D534" i="250"/>
  <c r="C534" i="250"/>
  <c r="B534" i="250"/>
  <c r="Y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B482" i="249"/>
  <c r="W480" i="249"/>
  <c r="Y493" i="249" s="1"/>
  <c r="Z493" i="249" s="1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B478" i="249"/>
  <c r="Y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W545" i="248"/>
  <c r="Y559" i="248" s="1"/>
  <c r="Z559" i="248" s="1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B520" i="250" l="1"/>
  <c r="B521" i="250"/>
  <c r="J472" i="251" l="1"/>
  <c r="G472" i="251"/>
  <c r="F472" i="251"/>
  <c r="E472" i="251"/>
  <c r="D472" i="251"/>
  <c r="C472" i="251"/>
  <c r="B472" i="251"/>
  <c r="H470" i="251"/>
  <c r="G469" i="251"/>
  <c r="F469" i="251"/>
  <c r="E469" i="251"/>
  <c r="D469" i="251"/>
  <c r="C469" i="251"/>
  <c r="B469" i="251"/>
  <c r="H468" i="251"/>
  <c r="G468" i="251"/>
  <c r="F468" i="251"/>
  <c r="E468" i="251"/>
  <c r="D468" i="251"/>
  <c r="C468" i="251"/>
  <c r="B468" i="251"/>
  <c r="J524" i="250"/>
  <c r="G524" i="250"/>
  <c r="F524" i="250"/>
  <c r="E524" i="250"/>
  <c r="D524" i="250"/>
  <c r="C524" i="250"/>
  <c r="B524" i="250"/>
  <c r="H522" i="250"/>
  <c r="H521" i="250"/>
  <c r="G521" i="250"/>
  <c r="F521" i="250"/>
  <c r="E521" i="250"/>
  <c r="D521" i="250"/>
  <c r="C521" i="250"/>
  <c r="H520" i="250"/>
  <c r="G520" i="250"/>
  <c r="F520" i="250"/>
  <c r="E520" i="250"/>
  <c r="D520" i="250"/>
  <c r="C520" i="250"/>
  <c r="Y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B469" i="249"/>
  <c r="W467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B465" i="249"/>
  <c r="Y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B533" i="248"/>
  <c r="W531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B529" i="248"/>
  <c r="Y545" i="248" l="1"/>
  <c r="Z545" i="248" s="1"/>
  <c r="J484" i="251"/>
  <c r="K484" i="251" s="1"/>
  <c r="J536" i="250"/>
  <c r="K536" i="250" s="1"/>
  <c r="Y480" i="249"/>
  <c r="Z480" i="249" s="1"/>
  <c r="J458" i="251"/>
  <c r="G458" i="251"/>
  <c r="F458" i="251"/>
  <c r="E458" i="251"/>
  <c r="D458" i="251"/>
  <c r="C458" i="251"/>
  <c r="B458" i="251"/>
  <c r="H456" i="251"/>
  <c r="J470" i="251" s="1"/>
  <c r="K470" i="251" s="1"/>
  <c r="G455" i="251"/>
  <c r="F455" i="251"/>
  <c r="E455" i="251"/>
  <c r="D455" i="251"/>
  <c r="C455" i="251"/>
  <c r="B455" i="251"/>
  <c r="H454" i="251"/>
  <c r="G454" i="251"/>
  <c r="F454" i="251"/>
  <c r="E454" i="251"/>
  <c r="D454" i="251"/>
  <c r="C454" i="251"/>
  <c r="B454" i="251"/>
  <c r="J510" i="250"/>
  <c r="G510" i="250"/>
  <c r="F510" i="250"/>
  <c r="E510" i="250"/>
  <c r="D510" i="250"/>
  <c r="C510" i="250"/>
  <c r="B510" i="250"/>
  <c r="H508" i="250"/>
  <c r="J522" i="250" s="1"/>
  <c r="K522" i="250" s="1"/>
  <c r="H507" i="250"/>
  <c r="G507" i="250"/>
  <c r="F507" i="250"/>
  <c r="E507" i="250"/>
  <c r="D507" i="250"/>
  <c r="C507" i="250"/>
  <c r="B507" i="250"/>
  <c r="H506" i="250"/>
  <c r="G506" i="250"/>
  <c r="F506" i="250"/>
  <c r="E506" i="250"/>
  <c r="D506" i="250"/>
  <c r="C506" i="250"/>
  <c r="B506" i="250"/>
  <c r="Y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B456" i="249"/>
  <c r="W454" i="249"/>
  <c r="Y467" i="249" s="1"/>
  <c r="Z467" i="249" s="1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B452" i="249"/>
  <c r="Y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W517" i="248"/>
  <c r="Y531" i="248" s="1"/>
  <c r="Z531" i="248" s="1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B516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J444" i="251" l="1"/>
  <c r="G444" i="251"/>
  <c r="F444" i="251"/>
  <c r="E444" i="251"/>
  <c r="D444" i="251"/>
  <c r="C444" i="251"/>
  <c r="B444" i="251"/>
  <c r="H442" i="251"/>
  <c r="J456" i="251" s="1"/>
  <c r="K456" i="251" s="1"/>
  <c r="G441" i="251"/>
  <c r="F441" i="251"/>
  <c r="E441" i="251"/>
  <c r="D441" i="251"/>
  <c r="C441" i="251"/>
  <c r="B441" i="251"/>
  <c r="H440" i="251"/>
  <c r="G440" i="251"/>
  <c r="F440" i="251"/>
  <c r="E440" i="251"/>
  <c r="D440" i="251"/>
  <c r="C440" i="251"/>
  <c r="B440" i="251"/>
  <c r="J496" i="250"/>
  <c r="G496" i="250"/>
  <c r="F496" i="250"/>
  <c r="E496" i="250"/>
  <c r="D496" i="250"/>
  <c r="C496" i="250"/>
  <c r="B496" i="250"/>
  <c r="H494" i="250"/>
  <c r="J508" i="250" s="1"/>
  <c r="K508" i="250" s="1"/>
  <c r="H493" i="250"/>
  <c r="G493" i="250"/>
  <c r="F493" i="250"/>
  <c r="E493" i="250"/>
  <c r="D493" i="250"/>
  <c r="C493" i="250"/>
  <c r="B493" i="250"/>
  <c r="H492" i="250"/>
  <c r="G492" i="250"/>
  <c r="F492" i="250"/>
  <c r="E492" i="250"/>
  <c r="D492" i="250"/>
  <c r="C492" i="250"/>
  <c r="B492" i="250"/>
  <c r="Y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B443" i="249"/>
  <c r="W441" i="249"/>
  <c r="Y454" i="249" s="1"/>
  <c r="Z454" i="249" s="1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B439" i="249"/>
  <c r="Y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W503" i="248"/>
  <c r="Y517" i="248" s="1"/>
  <c r="Z517" i="248" s="1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30" i="251" l="1"/>
  <c r="G430" i="251"/>
  <c r="F430" i="251"/>
  <c r="E430" i="251"/>
  <c r="D430" i="251"/>
  <c r="C430" i="251"/>
  <c r="B430" i="251"/>
  <c r="H428" i="251"/>
  <c r="J442" i="251" s="1"/>
  <c r="K442" i="251" s="1"/>
  <c r="G427" i="251"/>
  <c r="F427" i="251"/>
  <c r="E427" i="251"/>
  <c r="D427" i="251"/>
  <c r="C427" i="251"/>
  <c r="B427" i="251"/>
  <c r="H426" i="251"/>
  <c r="G426" i="251"/>
  <c r="F426" i="251"/>
  <c r="E426" i="251"/>
  <c r="D426" i="251"/>
  <c r="C426" i="251"/>
  <c r="B426" i="251"/>
  <c r="J482" i="250"/>
  <c r="G482" i="250"/>
  <c r="F482" i="250"/>
  <c r="E482" i="250"/>
  <c r="D482" i="250"/>
  <c r="C482" i="250"/>
  <c r="B482" i="250"/>
  <c r="H480" i="250"/>
  <c r="J494" i="250" s="1"/>
  <c r="K494" i="250" s="1"/>
  <c r="H479" i="250"/>
  <c r="G479" i="250"/>
  <c r="F479" i="250"/>
  <c r="E479" i="250"/>
  <c r="D479" i="250"/>
  <c r="C479" i="250"/>
  <c r="B479" i="250"/>
  <c r="H478" i="250"/>
  <c r="G478" i="250"/>
  <c r="F478" i="250"/>
  <c r="E478" i="250"/>
  <c r="D478" i="250"/>
  <c r="C478" i="250"/>
  <c r="B478" i="250"/>
  <c r="Y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B430" i="249"/>
  <c r="W428" i="249"/>
  <c r="Y441" i="249" s="1"/>
  <c r="Z441" i="249" s="1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B426" i="249"/>
  <c r="Y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W489" i="248"/>
  <c r="Y503" i="248" s="1"/>
  <c r="Z503" i="248" s="1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B473" i="248" l="1"/>
  <c r="B474" i="248"/>
  <c r="B477" i="248"/>
  <c r="J416" i="251" l="1"/>
  <c r="G416" i="251"/>
  <c r="F416" i="251"/>
  <c r="E416" i="251"/>
  <c r="D416" i="251"/>
  <c r="C416" i="251"/>
  <c r="B416" i="251"/>
  <c r="H414" i="251"/>
  <c r="G413" i="251"/>
  <c r="F413" i="251"/>
  <c r="E413" i="251"/>
  <c r="D413" i="251"/>
  <c r="C413" i="251"/>
  <c r="B413" i="251"/>
  <c r="H412" i="251"/>
  <c r="G412" i="251"/>
  <c r="F412" i="251"/>
  <c r="E412" i="251"/>
  <c r="D412" i="251"/>
  <c r="C412" i="251"/>
  <c r="B412" i="251"/>
  <c r="J468" i="250"/>
  <c r="G468" i="250"/>
  <c r="F468" i="250"/>
  <c r="E468" i="250"/>
  <c r="D468" i="250"/>
  <c r="C468" i="250"/>
  <c r="B468" i="250"/>
  <c r="H466" i="250"/>
  <c r="H465" i="250"/>
  <c r="G465" i="250"/>
  <c r="F465" i="250"/>
  <c r="E465" i="250"/>
  <c r="D465" i="250"/>
  <c r="C465" i="250"/>
  <c r="B465" i="250"/>
  <c r="H464" i="250"/>
  <c r="G464" i="250"/>
  <c r="F464" i="250"/>
  <c r="E464" i="250"/>
  <c r="D464" i="250"/>
  <c r="C464" i="250"/>
  <c r="B464" i="250"/>
  <c r="Y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B417" i="249"/>
  <c r="W415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B413" i="249"/>
  <c r="Y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C477" i="248"/>
  <c r="W475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C473" i="248"/>
  <c r="J428" i="251" l="1"/>
  <c r="K428" i="251" s="1"/>
  <c r="Y428" i="249"/>
  <c r="Z428" i="249" s="1"/>
  <c r="J480" i="250"/>
  <c r="K480" i="250" s="1"/>
  <c r="Y489" i="248"/>
  <c r="Z489" i="248" s="1"/>
  <c r="H452" i="250"/>
  <c r="J466" i="250" s="1"/>
  <c r="K466" i="250" s="1"/>
  <c r="J402" i="251" l="1"/>
  <c r="G402" i="251"/>
  <c r="F402" i="251"/>
  <c r="E402" i="251"/>
  <c r="D402" i="251"/>
  <c r="C402" i="251"/>
  <c r="B402" i="251"/>
  <c r="H400" i="251"/>
  <c r="J414" i="251" s="1"/>
  <c r="K414" i="251" s="1"/>
  <c r="G399" i="251"/>
  <c r="F399" i="251"/>
  <c r="E399" i="251"/>
  <c r="D399" i="251"/>
  <c r="C399" i="251"/>
  <c r="B399" i="251"/>
  <c r="H398" i="251"/>
  <c r="G398" i="251"/>
  <c r="F398" i="251"/>
  <c r="E398" i="251"/>
  <c r="D398" i="251"/>
  <c r="C398" i="251"/>
  <c r="B398" i="251"/>
  <c r="J454" i="250"/>
  <c r="G454" i="250"/>
  <c r="F454" i="250"/>
  <c r="E454" i="250"/>
  <c r="D454" i="250"/>
  <c r="C454" i="250"/>
  <c r="B454" i="250"/>
  <c r="H451" i="250"/>
  <c r="G451" i="250"/>
  <c r="F451" i="250"/>
  <c r="E451" i="250"/>
  <c r="D451" i="250"/>
  <c r="C451" i="250"/>
  <c r="B451" i="250"/>
  <c r="H450" i="250"/>
  <c r="G450" i="250"/>
  <c r="F450" i="250"/>
  <c r="E450" i="250"/>
  <c r="D450" i="250"/>
  <c r="C450" i="250"/>
  <c r="B450" i="250"/>
  <c r="Y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B404" i="249"/>
  <c r="W402" i="249"/>
  <c r="Y415" i="249" s="1"/>
  <c r="Z415" i="249" s="1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B400" i="249"/>
  <c r="Y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W461" i="248"/>
  <c r="Y475" i="248" s="1"/>
  <c r="Z475" i="248" s="1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B460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B459" i="248"/>
  <c r="J388" i="251" l="1"/>
  <c r="G388" i="251"/>
  <c r="F388" i="251"/>
  <c r="E388" i="251"/>
  <c r="D388" i="251"/>
  <c r="C388" i="251"/>
  <c r="B388" i="251"/>
  <c r="H386" i="251"/>
  <c r="G385" i="251"/>
  <c r="F385" i="251"/>
  <c r="E385" i="251"/>
  <c r="D385" i="251"/>
  <c r="C385" i="251"/>
  <c r="B385" i="251"/>
  <c r="H384" i="251"/>
  <c r="G384" i="251"/>
  <c r="F384" i="251"/>
  <c r="E384" i="251"/>
  <c r="D384" i="251"/>
  <c r="C384" i="251"/>
  <c r="B384" i="251"/>
  <c r="J440" i="250"/>
  <c r="G440" i="250"/>
  <c r="F440" i="250"/>
  <c r="E440" i="250"/>
  <c r="D440" i="250"/>
  <c r="C440" i="250"/>
  <c r="B440" i="250"/>
  <c r="H438" i="250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Y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B390" i="249"/>
  <c r="W388" i="249"/>
  <c r="Y402" i="249" s="1"/>
  <c r="Z402" i="249" s="1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B387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Y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W447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B446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J452" i="250" l="1"/>
  <c r="K452" i="250" s="1"/>
  <c r="J400" i="251"/>
  <c r="K400" i="251" s="1"/>
  <c r="Y461" i="248"/>
  <c r="Z461" i="248" s="1"/>
  <c r="J374" i="251"/>
  <c r="G374" i="251"/>
  <c r="F374" i="251"/>
  <c r="E374" i="251"/>
  <c r="D374" i="251"/>
  <c r="C374" i="251"/>
  <c r="B374" i="251"/>
  <c r="H372" i="251"/>
  <c r="J386" i="251" s="1"/>
  <c r="K386" i="251" s="1"/>
  <c r="G371" i="251"/>
  <c r="F371" i="251"/>
  <c r="E371" i="251"/>
  <c r="D371" i="251"/>
  <c r="C371" i="251"/>
  <c r="B371" i="251"/>
  <c r="H370" i="251"/>
  <c r="G370" i="251"/>
  <c r="F370" i="251"/>
  <c r="E370" i="251"/>
  <c r="D370" i="251"/>
  <c r="C370" i="251"/>
  <c r="B370" i="251"/>
  <c r="J426" i="250"/>
  <c r="G426" i="250"/>
  <c r="F426" i="250"/>
  <c r="E426" i="250"/>
  <c r="D426" i="250"/>
  <c r="C426" i="250"/>
  <c r="B426" i="250"/>
  <c r="H424" i="250"/>
  <c r="J438" i="250" s="1"/>
  <c r="K438" i="250" s="1"/>
  <c r="H423" i="250"/>
  <c r="G423" i="250"/>
  <c r="F423" i="250"/>
  <c r="E423" i="250"/>
  <c r="D423" i="250"/>
  <c r="C423" i="250"/>
  <c r="B423" i="250"/>
  <c r="H422" i="250"/>
  <c r="G422" i="250"/>
  <c r="F422" i="250"/>
  <c r="E422" i="250"/>
  <c r="D422" i="250"/>
  <c r="C422" i="250"/>
  <c r="B422" i="250"/>
  <c r="Y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B376" i="249"/>
  <c r="W374" i="249"/>
  <c r="Y388" i="249" s="1"/>
  <c r="Z388" i="249" s="1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Y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W433" i="248"/>
  <c r="Y447" i="248" s="1"/>
  <c r="Z447" i="248" s="1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J360" i="251" l="1"/>
  <c r="G360" i="251"/>
  <c r="F360" i="251"/>
  <c r="E360" i="251"/>
  <c r="D360" i="251"/>
  <c r="C360" i="251"/>
  <c r="B360" i="251"/>
  <c r="H358" i="251"/>
  <c r="J372" i="251" s="1"/>
  <c r="K372" i="251" s="1"/>
  <c r="G357" i="251"/>
  <c r="F357" i="251"/>
  <c r="E357" i="251"/>
  <c r="D357" i="251"/>
  <c r="C357" i="251"/>
  <c r="B357" i="251"/>
  <c r="H356" i="251"/>
  <c r="G356" i="251"/>
  <c r="F356" i="251"/>
  <c r="E356" i="251"/>
  <c r="D356" i="251"/>
  <c r="C356" i="251"/>
  <c r="B356" i="251"/>
  <c r="J412" i="250"/>
  <c r="G412" i="250"/>
  <c r="F412" i="250"/>
  <c r="E412" i="250"/>
  <c r="D412" i="250"/>
  <c r="C412" i="250"/>
  <c r="B412" i="250"/>
  <c r="H410" i="250"/>
  <c r="J424" i="250" s="1"/>
  <c r="K424" i="250" s="1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Y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W360" i="249"/>
  <c r="Y374" i="249" s="1"/>
  <c r="Z374" i="249" s="1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Y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B421" i="248"/>
  <c r="W419" i="248"/>
  <c r="Y433" i="248" s="1"/>
  <c r="Z433" i="248" s="1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Y419" i="248" s="1"/>
  <c r="Z419" i="248" s="1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Y360" i="249" s="1"/>
  <c r="Z360" i="249" s="1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H396" i="250"/>
  <c r="J410" i="250" s="1"/>
  <c r="K410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J358" i="251" s="1"/>
  <c r="K358" i="251" s="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aviagen</author>
  </authors>
  <commentList>
    <comment ref="A550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58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0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5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aviagen</author>
  </authors>
  <commentList>
    <comment ref="A558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invremento 16/01/2025</t>
        </r>
      </text>
    </comment>
    <comment ref="A597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0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23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sharedStrings.xml><?xml version="1.0" encoding="utf-8"?>
<sst xmlns="http://schemas.openxmlformats.org/spreadsheetml/2006/main" count="4743" uniqueCount="326">
  <si>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</si>
  <si>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</si>
  <si>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</si>
  <si>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</si>
  <si>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</si>
  <si>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</si>
  <si>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</si>
  <si>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</si>
  <si>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</si>
  <si>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</si>
  <si>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</si>
  <si>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</si>
  <si>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</si>
  <si>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</si>
  <si>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</si>
  <si>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</si>
  <si>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</si>
  <si>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</si>
  <si>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</si>
  <si>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</si>
  <si>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</si>
  <si>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</si>
  <si>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</si>
  <si>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</si>
  <si>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</si>
  <si>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</si>
  <si>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</si>
  <si>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</si>
  <si>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</si>
  <si>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</si>
  <si>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</si>
  <si>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</si>
  <si>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</si>
  <si>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</si>
  <si>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</si>
  <si>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</si>
  <si>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</si>
  <si>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</si>
  <si>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</si>
  <si>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</si>
  <si>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</si>
  <si>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</si>
  <si>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</si>
  <si>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</si>
  <si>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</si>
  <si>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</si>
  <si>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</si>
  <si>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</si>
  <si>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</si>
  <si>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</si>
  <si>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</si>
  <si>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</si>
  <si>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</si>
  <si>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</si>
  <si>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</si>
  <si>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</si>
  <si>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</si>
  <si>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</si>
  <si>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</si>
  <si>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</si>
  <si>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</si>
  <si>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</si>
  <si>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</si>
  <si>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</si>
  <si>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</si>
  <si>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</si>
  <si>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</si>
  <si>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</si>
  <si>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</si>
  <si>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</si>
  <si>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</si>
  <si>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</si>
  <si>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</si>
  <si>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</si>
  <si>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</si>
  <si>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</si>
  <si>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</si>
  <si>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</si>
  <si>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</si>
  <si>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</si>
  <si>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</si>
  <si>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</si>
  <si>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</si>
  <si>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</si>
  <si>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</si>
  <si>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</si>
  <si>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</si>
  <si>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</si>
  <si>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</si>
  <si>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</si>
  <si>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</si>
  <si>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</si>
  <si>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</si>
  <si>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</si>
  <si>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</si>
  <si>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</si>
  <si>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</si>
  <si>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</si>
  <si>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</si>
  <si>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</si>
  <si>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</si>
  <si>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</si>
  <si>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</si>
  <si>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</si>
  <si>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</si>
  <si>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</si>
  <si>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</si>
  <si>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</si>
  <si>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</si>
  <si>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</si>
  <si>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</si>
  <si>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</si>
  <si>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</si>
  <si>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</si>
  <si>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</si>
  <si>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</si>
  <si>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</si>
  <si>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</si>
  <si>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</si>
  <si>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</si>
  <si>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</si>
  <si>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</si>
  <si>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</si>
  <si>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</si>
  <si>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</si>
  <si>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</si>
  <si>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</si>
  <si>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</si>
  <si>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</si>
  <si>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</si>
  <si>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</si>
  <si>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</si>
  <si>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</si>
  <si>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</si>
  <si>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</si>
  <si>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</si>
  <si>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</si>
  <si>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</si>
  <si>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</si>
  <si>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</si>
  <si>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</si>
  <si>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</si>
  <si>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</si>
  <si>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</si>
  <si>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</si>
  <si>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</si>
  <si>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</si>
  <si>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</si>
  <si>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</si>
  <si>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</si>
  <si>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</si>
  <si>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</si>
  <si>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</si>
  <si>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</si>
  <si>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</si>
  <si>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</si>
  <si>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</si>
  <si>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</si>
  <si>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</si>
  <si>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</si>
  <si>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</si>
  <si>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</si>
  <si>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</si>
  <si>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</si>
  <si>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</si>
  <si>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</si>
  <si>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</si>
  <si>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</si>
  <si>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</si>
  <si>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</si>
  <si>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</si>
  <si>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</si>
  <si>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</si>
  <si>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</si>
  <si>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</si>
  <si>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</si>
  <si>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</si>
  <si>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</si>
  <si>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</si>
  <si>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</si>
  <si>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</si>
  <si>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</si>
  <si>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</si>
  <si>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</si>
  <si>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</si>
  <si>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</si>
  <si>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</si>
  <si>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</si>
  <si>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</si>
  <si>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</si>
  <si>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</si>
  <si>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</si>
  <si>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</si>
  <si>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</si>
  <si>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</si>
  <si>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</si>
  <si>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</si>
  <si>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</si>
  <si>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</si>
  <si>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</si>
  <si>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</si>
  <si>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</si>
  <si>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</si>
  <si>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</si>
  <si>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</si>
  <si>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</si>
  <si>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</si>
  <si>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</si>
  <si>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</si>
  <si>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</si>
  <si>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</si>
  <si>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</si>
  <si>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</si>
  <si>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</si>
  <si>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</si>
  <si>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</si>
  <si>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</si>
  <si>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</si>
  <si>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</si>
  <si>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</si>
  <si>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</si>
  <si>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</si>
  <si>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</si>
  <si>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</si>
  <si>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</si>
  <si>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</si>
  <si>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</si>
  <si>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</si>
  <si>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</si>
  <si>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</si>
  <si>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</si>
  <si>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</si>
  <si>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</si>
  <si>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</si>
  <si>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</si>
  <si>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</si>
  <si>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</si>
  <si>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</si>
  <si>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</si>
  <si>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</si>
  <si>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</si>
  <si>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</si>
  <si>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</si>
  <si>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</si>
  <si>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</si>
  <si>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</si>
  <si>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</si>
  <si>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</si>
  <si>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</si>
  <si>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</si>
  <si>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</si>
  <si>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</si>
  <si>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</si>
  <si>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</si>
  <si>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</si>
  <si>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</si>
  <si>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</si>
  <si>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</si>
  <si>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</si>
  <si>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</si>
  <si>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</si>
  <si>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</si>
  <si>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</si>
  <si>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</si>
  <si>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</si>
  <si>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</si>
  <si>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</si>
  <si>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</si>
  <si>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</si>
  <si>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</si>
  <si>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</si>
  <si>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</si>
  <si>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</si>
  <si>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</si>
  <si>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</si>
  <si>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</si>
  <si>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</si>
  <si>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</si>
  <si>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</si>
  <si>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</si>
  <si>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</si>
  <si>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</si>
  <si>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</si>
  <si>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</si>
  <si>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</si>
  <si>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</si>
  <si>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</si>
  <si>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</si>
  <si>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</si>
  <si>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</si>
  <si>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</si>
  <si>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</si>
  <si>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</si>
  <si>
    <t>Semana 37</t>
  </si>
  <si>
    <t>Semana 38</t>
  </si>
  <si>
    <t>Semana 39</t>
  </si>
  <si>
    <t>Semana 40</t>
  </si>
  <si>
    <t>Observacion : Para consumo de grading es bueno luego de la selección conservar los consumos dentro de los rangos previos en cada caseta. Muy bien en las casetas A1 y A2 respecto a este tema (pero realmente el consumo mas bajo lo tienen los corrales mas livianos y viceversa?), pero si hay incremento en la caseta B.</t>
  </si>
  <si>
    <t>Estos consumos los tome del programa de alimento que me fue copiado ayer 31-12-2024</t>
  </si>
  <si>
    <t>Consumos por rango</t>
  </si>
  <si>
    <t>Por qué a los mas livianos no se les dio el mayor consumo?</t>
  </si>
  <si>
    <t>Numero de aves del programa de alimento</t>
  </si>
  <si>
    <t>Diferencias</t>
  </si>
  <si>
    <t>Consumo por rangos</t>
  </si>
  <si>
    <t>Lo hago así porque no sé que hay en cada sitio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</si>
  <si>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</si>
  <si>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</si>
  <si>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</si>
  <si>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</si>
  <si>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</si>
  <si>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</si>
  <si>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</si>
  <si>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</si>
  <si>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</si>
  <si>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</si>
  <si>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</si>
  <si>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</si>
  <si>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</si>
  <si>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</si>
  <si>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Semana 55</t>
  </si>
  <si>
    <t>Semana 56</t>
  </si>
  <si>
    <t>Semana 57</t>
  </si>
  <si>
    <t>Semana 58</t>
  </si>
  <si>
    <t>N</t>
  </si>
  <si>
    <t>Peso Total</t>
  </si>
  <si>
    <t>Semana 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</si>
</sst>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  <numFmt numFmtId="167" formatCode="_-* #,##0_-;\-* #,##0_-;_-* &quot;-&quot;??_-;_-@_-"/>
  </numFmts>
  <fonts count="4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39" fillId="0" borderId="0" applyFont="0" applyFill="0" applyBorder="0" applyAlignment="0" applyProtection="0"/>
  </cellStyleXfs>
  <cellXfs count="1174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61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left" vertical="center"/>
    </xf>
    <xf numFmtId="1" fontId="1" fillId="0" borderId="58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top" wrapText="1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7" borderId="24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Border="1" applyAlignment="1">
      <alignment horizontal="center" vertical="center"/>
    </xf>
    <xf numFmtId="2" fontId="1" fillId="0" borderId="78" xfId="10" applyNumberFormat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0" fontId="1" fillId="0" borderId="88" xfId="0" applyFont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Border="1" applyAlignment="1">
      <alignment horizontal="center" vertical="center"/>
    </xf>
    <xf numFmtId="0" fontId="1" fillId="0" borderId="98" xfId="0" applyFont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1" fillId="0" borderId="119" xfId="0" applyFont="1" applyBorder="1" applyAlignment="1">
      <alignment horizontal="center" vertical="center"/>
    </xf>
    <xf numFmtId="0" fontId="1" fillId="0" borderId="120" xfId="0" applyFont="1" applyBorder="1" applyAlignment="1">
      <alignment horizontal="center" vertical="center"/>
    </xf>
    <xf numFmtId="0" fontId="1" fillId="0" borderId="121" xfId="0" applyFont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Border="1" applyAlignment="1">
      <alignment horizontal="center" vertical="center"/>
    </xf>
    <xf numFmtId="2" fontId="12" fillId="0" borderId="123" xfId="10" applyNumberFormat="1" applyFont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Border="1" applyAlignment="1">
      <alignment horizontal="center" vertical="center"/>
    </xf>
    <xf numFmtId="2" fontId="1" fillId="0" borderId="141" xfId="0" applyNumberFormat="1" applyFont="1" applyBorder="1" applyAlignment="1">
      <alignment horizontal="center" vertical="center"/>
    </xf>
    <xf numFmtId="1" fontId="1" fillId="0" borderId="127" xfId="0" applyNumberFormat="1" applyFont="1" applyBorder="1" applyAlignment="1">
      <alignment horizontal="center" vertical="center"/>
    </xf>
    <xf numFmtId="1" fontId="1" fillId="0" borderId="128" xfId="0" applyNumberFormat="1" applyFont="1" applyBorder="1" applyAlignment="1">
      <alignment horizontal="center" vertical="center"/>
    </xf>
    <xf numFmtId="0" fontId="1" fillId="0" borderId="124" xfId="0" applyFont="1" applyBorder="1" applyAlignment="1">
      <alignment horizontal="center" vertical="center"/>
    </xf>
    <xf numFmtId="0" fontId="1" fillId="0" borderId="123" xfId="0" applyFont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Border="1" applyAlignment="1">
      <alignment horizontal="center" vertical="center"/>
    </xf>
    <xf numFmtId="1" fontId="1" fillId="0" borderId="65" xfId="0" applyNumberFormat="1" applyFont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10" fontId="1" fillId="0" borderId="0" xfId="3" applyNumberFormat="1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31" fillId="0" borderId="1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49" fontId="31" fillId="0" borderId="22" xfId="0" applyNumberFormat="1" applyFont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49" fontId="31" fillId="0" borderId="58" xfId="0" applyNumberFormat="1" applyFont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Border="1" applyAlignment="1">
      <alignment horizontal="center" vertical="center"/>
    </xf>
    <xf numFmtId="49" fontId="31" fillId="0" borderId="5" xfId="0" applyNumberFormat="1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27" borderId="0" xfId="0" applyFont="1" applyFill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37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5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17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20" borderId="5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1" fontId="1" fillId="0" borderId="145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2" fontId="1" fillId="3" borderId="61" xfId="3" applyNumberFormat="1" applyFont="1" applyFill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167" fontId="1" fillId="0" borderId="4" xfId="491" applyNumberFormat="1" applyFont="1" applyFill="1" applyBorder="1" applyAlignment="1">
      <alignment horizontal="center" vertical="center"/>
    </xf>
    <xf numFmtId="167" fontId="1" fillId="0" borderId="6" xfId="491" applyNumberFormat="1" applyFont="1" applyFill="1" applyBorder="1" applyAlignment="1">
      <alignment horizontal="center" vertical="center"/>
    </xf>
    <xf numFmtId="167" fontId="1" fillId="0" borderId="19" xfId="491" applyNumberFormat="1" applyFont="1" applyFill="1" applyBorder="1" applyAlignment="1">
      <alignment horizontal="center" vertical="center"/>
    </xf>
    <xf numFmtId="167" fontId="1" fillId="0" borderId="66" xfId="491" applyNumberFormat="1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165" fontId="1" fillId="0" borderId="5" xfId="3" applyNumberFormat="1" applyFont="1" applyFill="1" applyBorder="1" applyAlignment="1">
      <alignment horizontal="center" vertical="center"/>
    </xf>
    <xf numFmtId="9" fontId="1" fillId="6" borderId="60" xfId="3" applyFont="1" applyFill="1" applyBorder="1" applyAlignment="1">
      <alignment horizontal="center" vertical="center"/>
    </xf>
    <xf numFmtId="2" fontId="1" fillId="6" borderId="60" xfId="0" applyNumberFormat="1" applyFont="1" applyFill="1" applyBorder="1" applyAlignment="1">
      <alignment horizontal="center" vertical="center"/>
    </xf>
    <xf numFmtId="2" fontId="1" fillId="6" borderId="60" xfId="10" applyNumberFormat="1" applyFill="1" applyBorder="1" applyAlignment="1">
      <alignment horizontal="center" vertical="center"/>
    </xf>
    <xf numFmtId="9" fontId="1" fillId="6" borderId="60" xfId="3" applyFill="1" applyBorder="1" applyAlignment="1">
      <alignment horizontal="center" vertical="center"/>
    </xf>
    <xf numFmtId="2" fontId="1" fillId="6" borderId="50" xfId="0" applyNumberFormat="1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1" fontId="1" fillId="6" borderId="63" xfId="0" applyNumberFormat="1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45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1" fontId="1" fillId="6" borderId="68" xfId="0" applyNumberFormat="1" applyFont="1" applyFill="1" applyBorder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9" fontId="1" fillId="6" borderId="51" xfId="3" applyFont="1" applyFill="1" applyBorder="1" applyAlignment="1">
      <alignment horizontal="center" vertical="center"/>
    </xf>
    <xf numFmtId="2" fontId="1" fillId="12" borderId="53" xfId="3" applyNumberFormat="1" applyFont="1" applyFill="1" applyBorder="1" applyAlignment="1">
      <alignment horizontal="center" vertical="center"/>
    </xf>
    <xf numFmtId="165" fontId="1" fillId="0" borderId="6" xfId="3" applyNumberFormat="1" applyFont="1" applyFill="1" applyBorder="1" applyAlignment="1">
      <alignment horizontal="center" vertical="center"/>
    </xf>
    <xf numFmtId="1" fontId="1" fillId="6" borderId="53" xfId="0" applyNumberFormat="1" applyFont="1" applyFill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165" fontId="1" fillId="6" borderId="52" xfId="3" applyNumberFormat="1" applyFont="1" applyFill="1" applyBorder="1" applyAlignment="1">
      <alignment horizontal="center" vertical="center"/>
    </xf>
    <xf numFmtId="165" fontId="1" fillId="6" borderId="51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6" fillId="6" borderId="60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2" xfId="0" applyNumberFormat="1" applyFont="1" applyFill="1" applyBorder="1" applyAlignment="1">
      <alignment horizontal="center" vertical="top"/>
    </xf>
    <xf numFmtId="2" fontId="12" fillId="0" borderId="63" xfId="10" applyNumberFormat="1" applyFont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" fillId="12" borderId="68" xfId="3" applyNumberFormat="1" applyFont="1" applyFill="1" applyBorder="1" applyAlignment="1">
      <alignment horizontal="center" vertical="center"/>
    </xf>
    <xf numFmtId="2" fontId="1" fillId="6" borderId="50" xfId="10" applyNumberFormat="1" applyFill="1" applyBorder="1" applyAlignment="1">
      <alignment horizontal="center" vertical="center"/>
    </xf>
    <xf numFmtId="9" fontId="1" fillId="6" borderId="52" xfId="3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1" fillId="3" borderId="63" xfId="3" applyNumberFormat="1" applyFont="1" applyFill="1" applyBorder="1" applyAlignment="1">
      <alignment horizontal="center" vertical="center"/>
    </xf>
    <xf numFmtId="165" fontId="1" fillId="6" borderId="0" xfId="0" applyNumberFormat="1" applyFont="1" applyFill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2" fontId="19" fillId="0" borderId="2" xfId="10" applyNumberFormat="1" applyFont="1" applyBorder="1" applyAlignment="1">
      <alignment horizontal="center" vertical="center"/>
    </xf>
    <xf numFmtId="2" fontId="19" fillId="0" borderId="5" xfId="10" applyNumberFormat="1" applyFont="1" applyBorder="1" applyAlignment="1">
      <alignment horizontal="center" vertical="center"/>
    </xf>
    <xf numFmtId="2" fontId="19" fillId="0" borderId="17" xfId="10" applyNumberFormat="1" applyFont="1" applyBorder="1" applyAlignment="1">
      <alignment horizontal="center" vertical="center"/>
    </xf>
    <xf numFmtId="2" fontId="19" fillId="0" borderId="27" xfId="10" applyNumberFormat="1" applyFont="1" applyBorder="1" applyAlignment="1">
      <alignment horizontal="center" vertical="center"/>
    </xf>
    <xf numFmtId="2" fontId="19" fillId="0" borderId="57" xfId="10" applyNumberFormat="1" applyFont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2" fontId="19" fillId="0" borderId="30" xfId="10" applyNumberFormat="1" applyFont="1" applyBorder="1" applyAlignment="1">
      <alignment horizontal="center" vertical="center"/>
    </xf>
    <xf numFmtId="2" fontId="19" fillId="0" borderId="145" xfId="10" applyNumberFormat="1" applyFont="1" applyBorder="1" applyAlignment="1">
      <alignment horizontal="center" vertical="center"/>
    </xf>
    <xf numFmtId="2" fontId="19" fillId="0" borderId="63" xfId="10" applyNumberFormat="1" applyFont="1" applyBorder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65" fontId="1" fillId="0" borderId="2" xfId="10" applyNumberFormat="1" applyBorder="1" applyAlignment="1">
      <alignment horizontal="center" vertical="center"/>
    </xf>
    <xf numFmtId="165" fontId="1" fillId="0" borderId="5" xfId="10" applyNumberFormat="1" applyBorder="1" applyAlignment="1">
      <alignment horizontal="center" vertical="center"/>
    </xf>
    <xf numFmtId="165" fontId="1" fillId="0" borderId="8" xfId="10" applyNumberFormat="1" applyBorder="1" applyAlignment="1">
      <alignment horizontal="center" vertical="center"/>
    </xf>
    <xf numFmtId="165" fontId="1" fillId="0" borderId="17" xfId="10" applyNumberFormat="1" applyBorder="1" applyAlignment="1">
      <alignment horizontal="center" vertical="center"/>
    </xf>
    <xf numFmtId="165" fontId="1" fillId="0" borderId="20" xfId="10" applyNumberFormat="1" applyBorder="1" applyAlignment="1">
      <alignment horizontal="center" vertical="center"/>
    </xf>
    <xf numFmtId="10" fontId="1" fillId="6" borderId="50" xfId="0" applyNumberFormat="1" applyFont="1" applyFill="1" applyBorder="1" applyAlignment="1">
      <alignment horizontal="center" vertical="center"/>
    </xf>
    <xf numFmtId="164" fontId="1" fillId="0" borderId="50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6" borderId="50" xfId="0" applyNumberFormat="1" applyFont="1" applyFill="1" applyBorder="1" applyAlignment="1">
      <alignment horizontal="center" vertical="center"/>
    </xf>
    <xf numFmtId="164" fontId="1" fillId="0" borderId="60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30" fillId="0" borderId="56" xfId="0" applyFont="1" applyBorder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0" fontId="31" fillId="0" borderId="152" xfId="0" applyFont="1" applyBorder="1" applyAlignment="1">
      <alignment horizontal="center" vertical="center"/>
    </xf>
    <xf numFmtId="0" fontId="31" fillId="0" borderId="153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31" fillId="0" borderId="12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Border="1" applyAlignment="1">
      <alignment horizontal="center" vertical="center"/>
    </xf>
    <xf numFmtId="0" fontId="1" fillId="0" borderId="143" xfId="0" applyFont="1" applyBorder="1" applyAlignment="1">
      <alignment horizontal="center" vertical="center"/>
    </xf>
    <xf numFmtId="0" fontId="1" fillId="0" borderId="14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28" fillId="7" borderId="6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1" fillId="17" borderId="0" xfId="0" applyFont="1" applyFill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8" fillId="7" borderId="53" xfId="0" applyFont="1" applyFill="1" applyBorder="1" applyAlignment="1">
      <alignment horizontal="center" vertical="center"/>
    </xf>
    <xf numFmtId="0" fontId="28" fillId="7" borderId="50" xfId="0" applyFont="1" applyFill="1" applyBorder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0" fontId="1" fillId="6" borderId="60" xfId="3" applyNumberFormat="1" applyFont="1" applyFill="1" applyBorder="1" applyAlignment="1">
      <alignment horizontal="center" vertical="center"/>
    </xf>
    <xf numFmtId="10" fontId="1" fillId="6" borderId="52" xfId="3" applyNumberFormat="1" applyFont="1" applyFill="1" applyBorder="1" applyAlignment="1">
      <alignment horizontal="center" vertical="center"/>
    </xf>
    <xf numFmtId="10" fontId="1" fillId="6" borderId="52" xfId="3" applyNumberFormat="1" applyFill="1" applyBorder="1" applyAlignment="1">
      <alignment horizontal="center" vertical="center"/>
    </xf>
    <xf numFmtId="10" fontId="1" fillId="6" borderId="50" xfId="10" applyNumberFormat="1" applyFill="1" applyBorder="1" applyAlignment="1">
      <alignment horizontal="center" vertical="center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 xr:uid="{00000000-0005-0000-0000-0000D6010000}"/>
    <cellStyle name="Normal" xfId="0" builtinId="0"/>
    <cellStyle name="Normal 2" xfId="2" xr:uid="{00000000-0005-0000-0000-0000D8010000}"/>
    <cellStyle name="Normal 2 2" xfId="10" xr:uid="{00000000-0005-0000-0000-0000D9010000}"/>
    <cellStyle name="Normal 3" xfId="9" xr:uid="{00000000-0005-0000-0000-0000DA010000}"/>
    <cellStyle name="Porcentaje" xfId="3" builtinId="5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00FF00"/>
      <color rgb="FFFF6699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16" t="s">
        <v>18</v>
      </c>
      <c r="C4" s="1017"/>
      <c r="D4" s="1017"/>
      <c r="E4" s="1017"/>
      <c r="F4" s="1017"/>
      <c r="G4" s="1017"/>
      <c r="H4" s="1017"/>
      <c r="I4" s="1017"/>
      <c r="J4" s="1018"/>
      <c r="K4" s="1016" t="s">
        <v>21</v>
      </c>
      <c r="L4" s="1017"/>
      <c r="M4" s="1017"/>
      <c r="N4" s="1017"/>
      <c r="O4" s="1017"/>
      <c r="P4" s="1017"/>
      <c r="Q4" s="1017"/>
      <c r="R4" s="1017"/>
      <c r="S4" s="1017"/>
      <c r="T4" s="1018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16" t="s">
        <v>23</v>
      </c>
      <c r="C17" s="1017"/>
      <c r="D17" s="1017"/>
      <c r="E17" s="1017"/>
      <c r="F17" s="1018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Z785"/>
  <sheetViews>
    <sheetView showGridLines="0" topLeftCell="O751" zoomScale="80" zoomScaleNormal="80" workbookViewId="0">
      <selection activeCell="W775" sqref="B775:W775"/>
    </sheetView>
  </sheetViews>
  <sheetFormatPr baseColWidth="10" defaultColWidth="19.85546875" defaultRowHeight="12.75" x14ac:dyDescent="0.2"/>
  <cols>
    <col min="1" max="1" width="16.85546875" style="200" customWidth="1"/>
    <col min="2" max="22" width="10" style="200" customWidth="1"/>
    <col min="23" max="23" width="11" style="200" bestFit="1" customWidth="1"/>
    <col min="24" max="26" width="11.7109375" style="200" customWidth="1"/>
    <col min="2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034" t="s">
        <v>50</v>
      </c>
      <c r="C8" s="1035"/>
      <c r="D8" s="1035"/>
      <c r="E8" s="1035"/>
      <c r="F8" s="1035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45">
        <f>B17-B7</f>
        <v>29.51</v>
      </c>
      <c r="C18" s="346">
        <f>C17-C7</f>
        <v>29.51</v>
      </c>
      <c r="D18" s="346">
        <f>D17-D7</f>
        <v>29.51</v>
      </c>
      <c r="E18" s="346">
        <f>E17-E7</f>
        <v>29.51</v>
      </c>
      <c r="F18" s="346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200">
        <v>60</v>
      </c>
      <c r="D19" s="200">
        <v>60</v>
      </c>
      <c r="E19" s="200">
        <v>60</v>
      </c>
      <c r="F19" s="200">
        <v>60</v>
      </c>
    </row>
    <row r="20" spans="1:10" ht="13.5" thickBot="1" x14ac:dyDescent="0.25"/>
    <row r="21" spans="1:10" ht="13.5" thickBot="1" x14ac:dyDescent="0.25">
      <c r="A21" s="270" t="s">
        <v>65</v>
      </c>
      <c r="B21" s="1034" t="s">
        <v>50</v>
      </c>
      <c r="C21" s="1035"/>
      <c r="D21" s="1035"/>
      <c r="E21" s="1035"/>
      <c r="F21" s="1035"/>
      <c r="G21" s="292" t="s">
        <v>0</v>
      </c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200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200" t="s">
        <v>57</v>
      </c>
      <c r="I30" s="200">
        <v>60.68</v>
      </c>
    </row>
    <row r="31" spans="1:10" ht="13.5" thickBot="1" x14ac:dyDescent="0.25">
      <c r="A31" s="290" t="s">
        <v>26</v>
      </c>
      <c r="B31" s="345">
        <f>B30-B17</f>
        <v>30</v>
      </c>
      <c r="C31" s="346">
        <f t="shared" ref="C31:F31" si="5">C30-C17</f>
        <v>30</v>
      </c>
      <c r="D31" s="346">
        <f t="shared" si="5"/>
        <v>30</v>
      </c>
      <c r="E31" s="346">
        <f t="shared" si="5"/>
        <v>30</v>
      </c>
      <c r="F31" s="346">
        <f t="shared" si="5"/>
        <v>30</v>
      </c>
      <c r="G31" s="223"/>
      <c r="H31" s="200" t="s">
        <v>26</v>
      </c>
      <c r="I31" s="200">
        <f>I30-I17</f>
        <v>29.509999999999998</v>
      </c>
    </row>
    <row r="33" spans="1:10" ht="13.5" thickBot="1" x14ac:dyDescent="0.25"/>
    <row r="34" spans="1:10" ht="13.5" thickBot="1" x14ac:dyDescent="0.25">
      <c r="A34" s="270" t="s">
        <v>66</v>
      </c>
      <c r="B34" s="1034" t="s">
        <v>50</v>
      </c>
      <c r="C34" s="1035"/>
      <c r="D34" s="1035"/>
      <c r="E34" s="1035"/>
      <c r="F34" s="1035"/>
      <c r="G34" s="292" t="s">
        <v>0</v>
      </c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200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200" t="s">
        <v>57</v>
      </c>
      <c r="I43" s="200">
        <v>90.57</v>
      </c>
    </row>
    <row r="44" spans="1:10" ht="13.5" thickBot="1" x14ac:dyDescent="0.25">
      <c r="A44" s="290" t="s">
        <v>26</v>
      </c>
      <c r="B44" s="345">
        <f>B43-B30</f>
        <v>35</v>
      </c>
      <c r="C44" s="346"/>
      <c r="D44" s="346"/>
      <c r="E44" s="346"/>
      <c r="F44" s="346"/>
      <c r="G44" s="223"/>
      <c r="H44" s="200" t="s">
        <v>26</v>
      </c>
      <c r="I44" s="200">
        <f>I43-I30</f>
        <v>29.889999999999993</v>
      </c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034" t="s">
        <v>50</v>
      </c>
      <c r="C47" s="1035"/>
      <c r="D47" s="1035"/>
      <c r="E47" s="1035"/>
      <c r="F47" s="1035"/>
      <c r="G47" s="292" t="s">
        <v>0</v>
      </c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64">
        <f>SUM(B55:F55)</f>
        <v>3095</v>
      </c>
      <c r="H55" s="200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267"/>
      <c r="D56" s="267"/>
      <c r="E56" s="267"/>
      <c r="F56" s="219"/>
      <c r="G56" s="325"/>
      <c r="H56" s="200" t="s">
        <v>57</v>
      </c>
      <c r="I56" s="200">
        <v>125.54</v>
      </c>
    </row>
    <row r="57" spans="1:10" ht="13.5" thickBot="1" x14ac:dyDescent="0.25">
      <c r="A57" s="266" t="s">
        <v>26</v>
      </c>
      <c r="B57" s="345">
        <f>B56-B43</f>
        <v>-41.290000000000006</v>
      </c>
      <c r="C57" s="346"/>
      <c r="D57" s="346"/>
      <c r="E57" s="346"/>
      <c r="F57" s="347"/>
      <c r="G57" s="371"/>
      <c r="H57" s="200" t="s">
        <v>26</v>
      </c>
      <c r="I57" s="200">
        <f>I56-I43</f>
        <v>34.970000000000013</v>
      </c>
    </row>
    <row r="59" spans="1:10" ht="13.5" thickBot="1" x14ac:dyDescent="0.25"/>
    <row r="60" spans="1:10" ht="13.5" thickBot="1" x14ac:dyDescent="0.25">
      <c r="A60" s="270" t="s">
        <v>92</v>
      </c>
      <c r="B60" s="1028" t="s">
        <v>50</v>
      </c>
      <c r="C60" s="1029"/>
      <c r="D60" s="1029"/>
      <c r="E60" s="1029"/>
      <c r="F60" s="1029"/>
      <c r="G60" s="292" t="s">
        <v>0</v>
      </c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378">
        <v>5</v>
      </c>
      <c r="G61" s="373">
        <v>178</v>
      </c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379">
        <v>890</v>
      </c>
      <c r="G62" s="374">
        <v>890</v>
      </c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380">
        <v>1344</v>
      </c>
      <c r="G63" s="375">
        <v>1191</v>
      </c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381">
        <v>90</v>
      </c>
      <c r="G64" s="388">
        <v>70.2</v>
      </c>
      <c r="H64" s="389" t="s">
        <v>96</v>
      </c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382">
        <v>5.6000000000000001E-2</v>
      </c>
      <c r="G65" s="377">
        <v>9.5000000000000001E-2</v>
      </c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369">
        <f t="shared" ref="G66" si="10">G63/G62*100-100</f>
        <v>33.820224719101134</v>
      </c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63">
        <f>G63-G50</f>
        <v>82</v>
      </c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64">
        <f>SUM(B68:F68)</f>
        <v>1800</v>
      </c>
      <c r="H68" s="200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267">
        <v>65</v>
      </c>
      <c r="D69" s="267">
        <v>65</v>
      </c>
      <c r="E69" s="267">
        <v>65</v>
      </c>
      <c r="F69" s="219">
        <v>65</v>
      </c>
      <c r="G69" s="325"/>
      <c r="H69" s="200" t="s">
        <v>57</v>
      </c>
      <c r="I69" s="200">
        <v>131.13</v>
      </c>
      <c r="J69" s="1146" t="s">
        <v>94</v>
      </c>
      <c r="K69" s="1146"/>
      <c r="L69" s="1146"/>
      <c r="M69" s="1146"/>
      <c r="N69" s="1146"/>
      <c r="O69" s="1146"/>
      <c r="P69" s="1146"/>
      <c r="Q69" s="1147" t="s">
        <v>93</v>
      </c>
    </row>
    <row r="70" spans="1:18" ht="13.5" thickBot="1" x14ac:dyDescent="0.25">
      <c r="A70" s="266" t="s">
        <v>26</v>
      </c>
      <c r="B70" s="345">
        <f>B69-B56</f>
        <v>-18.709999999999994</v>
      </c>
      <c r="C70" s="346">
        <f>C69-B56</f>
        <v>-18.709999999999994</v>
      </c>
      <c r="D70" s="346">
        <f>D69-B56</f>
        <v>-18.709999999999994</v>
      </c>
      <c r="E70" s="346">
        <f>E69-B56</f>
        <v>-18.709999999999994</v>
      </c>
      <c r="F70" s="347">
        <f>F69-B56</f>
        <v>-18.709999999999994</v>
      </c>
      <c r="G70" s="371"/>
      <c r="H70" s="200" t="s">
        <v>26</v>
      </c>
      <c r="I70" s="200">
        <f>I69-I56</f>
        <v>5.5899999999999892</v>
      </c>
      <c r="J70" s="1146"/>
      <c r="K70" s="1146"/>
      <c r="L70" s="1146"/>
      <c r="M70" s="1146"/>
      <c r="N70" s="1146"/>
      <c r="O70" s="1146"/>
      <c r="P70" s="1146"/>
      <c r="Q70" s="1147"/>
    </row>
    <row r="71" spans="1:18" x14ac:dyDescent="0.2">
      <c r="J71" s="1146"/>
      <c r="K71" s="1146"/>
      <c r="L71" s="1146"/>
      <c r="M71" s="1146"/>
      <c r="N71" s="1146"/>
      <c r="O71" s="1146"/>
      <c r="P71" s="1146"/>
      <c r="Q71" s="1147"/>
      <c r="R71" s="387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028" t="s">
        <v>50</v>
      </c>
      <c r="C73" s="1029"/>
      <c r="D73" s="1029"/>
      <c r="E73" s="1029"/>
      <c r="F73" s="1029"/>
      <c r="G73" s="292" t="s">
        <v>0</v>
      </c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378">
        <v>5</v>
      </c>
      <c r="G74" s="373">
        <v>181</v>
      </c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379">
        <v>1080</v>
      </c>
      <c r="G75" s="374">
        <v>1080</v>
      </c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380">
        <v>1408</v>
      </c>
      <c r="G76" s="375">
        <v>1305</v>
      </c>
      <c r="I76" s="1149" t="s">
        <v>99</v>
      </c>
      <c r="J76" s="1150"/>
      <c r="K76" s="1150"/>
      <c r="L76" s="1150"/>
      <c r="M76" s="1150"/>
      <c r="N76" s="1150"/>
      <c r="O76" s="1150"/>
      <c r="P76" s="1150"/>
      <c r="Q76" s="1151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381">
        <v>72.7</v>
      </c>
      <c r="G77" s="376">
        <v>78.5</v>
      </c>
      <c r="H77" s="228"/>
      <c r="I77" s="1152"/>
      <c r="J77" s="1145"/>
      <c r="K77" s="1145"/>
      <c r="L77" s="1145"/>
      <c r="M77" s="1145"/>
      <c r="N77" s="1145"/>
      <c r="O77" s="1145"/>
      <c r="P77" s="1145"/>
      <c r="Q77" s="1153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382">
        <v>5.8000000000000003E-2</v>
      </c>
      <c r="G78" s="377">
        <v>7.8E-2</v>
      </c>
      <c r="I78" s="1154"/>
      <c r="J78" s="1155"/>
      <c r="K78" s="1155"/>
      <c r="L78" s="1155"/>
      <c r="M78" s="1155"/>
      <c r="N78" s="1155"/>
      <c r="O78" s="1155"/>
      <c r="P78" s="1155"/>
      <c r="Q78" s="1156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369">
        <f t="shared" si="11"/>
        <v>20.833333333333329</v>
      </c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63">
        <f>G76-G63</f>
        <v>114</v>
      </c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64">
        <f>SUM(B81:F81)</f>
        <v>1798</v>
      </c>
      <c r="H81" s="200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267">
        <v>66.5</v>
      </c>
      <c r="D82" s="267">
        <v>66.5</v>
      </c>
      <c r="E82" s="267">
        <v>66.5</v>
      </c>
      <c r="F82" s="219">
        <v>66.5</v>
      </c>
      <c r="G82" s="325"/>
      <c r="H82" s="200" t="s">
        <v>57</v>
      </c>
      <c r="I82" s="200">
        <v>65.09</v>
      </c>
    </row>
    <row r="83" spans="1:17" ht="13.5" thickBot="1" x14ac:dyDescent="0.25">
      <c r="A83" s="266" t="s">
        <v>26</v>
      </c>
      <c r="B83" s="345">
        <f>B82-B69</f>
        <v>1.5</v>
      </c>
      <c r="C83" s="346">
        <f>C82-B69</f>
        <v>1.5</v>
      </c>
      <c r="D83" s="346">
        <f>D82-B69</f>
        <v>1.5</v>
      </c>
      <c r="E83" s="346">
        <f>E82-B69</f>
        <v>1.5</v>
      </c>
      <c r="F83" s="347">
        <f>F82-B69</f>
        <v>1.5</v>
      </c>
      <c r="G83" s="371"/>
      <c r="H83" s="200" t="s">
        <v>26</v>
      </c>
      <c r="I83" s="200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028" t="s">
        <v>50</v>
      </c>
      <c r="C86" s="1029"/>
      <c r="D86" s="1029"/>
      <c r="E86" s="1029"/>
      <c r="F86" s="1029"/>
      <c r="G86" s="292" t="s">
        <v>0</v>
      </c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378">
        <v>5</v>
      </c>
      <c r="G87" s="373">
        <v>189</v>
      </c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379">
        <v>1250</v>
      </c>
      <c r="G88" s="374">
        <v>1250</v>
      </c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380">
        <v>1509</v>
      </c>
      <c r="G89" s="375">
        <v>1425</v>
      </c>
      <c r="I89" s="350"/>
      <c r="J89" s="350"/>
      <c r="K89" s="350"/>
      <c r="L89" s="350"/>
      <c r="M89" s="350"/>
      <c r="N89" s="350"/>
      <c r="O89" s="350"/>
      <c r="P89" s="350"/>
      <c r="Q89" s="350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381">
        <v>92.7</v>
      </c>
      <c r="G90" s="376">
        <v>83.6</v>
      </c>
      <c r="H90" s="228"/>
      <c r="I90" s="350"/>
      <c r="J90" s="350"/>
      <c r="K90" s="350"/>
      <c r="L90" s="350"/>
      <c r="M90" s="350"/>
      <c r="N90" s="350"/>
      <c r="O90" s="350"/>
      <c r="P90" s="350"/>
      <c r="Q90" s="350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382">
        <v>4.8000000000000001E-2</v>
      </c>
      <c r="G91" s="377">
        <v>7.0999999999999994E-2</v>
      </c>
      <c r="I91" s="350"/>
      <c r="J91" s="350"/>
      <c r="K91" s="350"/>
      <c r="L91" s="350"/>
      <c r="M91" s="350"/>
      <c r="N91" s="350"/>
      <c r="O91" s="350"/>
      <c r="P91" s="350"/>
      <c r="Q91" s="350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369">
        <f t="shared" si="12"/>
        <v>13.999999999999986</v>
      </c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63">
        <f>G89-G76</f>
        <v>120</v>
      </c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64">
        <f>SUM(B94:F94)</f>
        <v>1797</v>
      </c>
      <c r="H94" s="200" t="s">
        <v>56</v>
      </c>
      <c r="I94" s="263">
        <f>G81-G94</f>
        <v>1</v>
      </c>
      <c r="J94" s="305">
        <f>I94/G81</f>
        <v>5.5617352614015572E-4</v>
      </c>
    </row>
    <row r="95" spans="1:17" x14ac:dyDescent="0.2">
      <c r="A95" s="265" t="s">
        <v>28</v>
      </c>
      <c r="B95" s="218">
        <v>68.5</v>
      </c>
      <c r="C95" s="267">
        <v>68.5</v>
      </c>
      <c r="D95" s="267">
        <v>68.5</v>
      </c>
      <c r="E95" s="267">
        <v>68.5</v>
      </c>
      <c r="F95" s="219">
        <v>68.5</v>
      </c>
      <c r="G95" s="325"/>
      <c r="H95" s="200" t="s">
        <v>57</v>
      </c>
      <c r="I95" s="200">
        <v>66.56</v>
      </c>
    </row>
    <row r="96" spans="1:17" ht="13.5" thickBot="1" x14ac:dyDescent="0.25">
      <c r="A96" s="266" t="s">
        <v>26</v>
      </c>
      <c r="B96" s="345">
        <f>B95-B82</f>
        <v>2</v>
      </c>
      <c r="C96" s="346">
        <f>C95-B82</f>
        <v>2</v>
      </c>
      <c r="D96" s="346">
        <f>D95-B82</f>
        <v>2</v>
      </c>
      <c r="E96" s="346">
        <f>E95-B82</f>
        <v>2</v>
      </c>
      <c r="F96" s="347">
        <f>F95-B82</f>
        <v>2</v>
      </c>
      <c r="G96" s="371"/>
      <c r="H96" s="200" t="s">
        <v>26</v>
      </c>
      <c r="I96" s="200">
        <f>I95-I82</f>
        <v>1.4699999999999989</v>
      </c>
    </row>
    <row r="97" spans="1:10" x14ac:dyDescent="0.2">
      <c r="B97" s="200">
        <v>68.5</v>
      </c>
      <c r="C97" s="200">
        <v>68.5</v>
      </c>
      <c r="D97" s="200">
        <v>68.5</v>
      </c>
      <c r="E97" s="200">
        <v>68.5</v>
      </c>
      <c r="F97" s="200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028" t="s">
        <v>50</v>
      </c>
      <c r="C99" s="1029"/>
      <c r="D99" s="1029"/>
      <c r="E99" s="1029"/>
      <c r="F99" s="1029"/>
      <c r="G99" s="292" t="s">
        <v>0</v>
      </c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378">
        <v>5</v>
      </c>
      <c r="G100" s="373">
        <v>180</v>
      </c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379">
        <v>1400</v>
      </c>
      <c r="G101" s="374">
        <v>1400</v>
      </c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380">
        <v>1595</v>
      </c>
      <c r="G102" s="375">
        <v>1545</v>
      </c>
      <c r="I102" s="350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381">
        <v>95.1</v>
      </c>
      <c r="G103" s="376">
        <v>88.9</v>
      </c>
      <c r="H103" s="228"/>
      <c r="I103" s="350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382">
        <v>5.7000000000000002E-2</v>
      </c>
      <c r="G104" s="377">
        <v>6.4000000000000001E-2</v>
      </c>
      <c r="I104" s="350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369">
        <f t="shared" si="13"/>
        <v>10.357142857142861</v>
      </c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63">
        <f>G102-G89</f>
        <v>120</v>
      </c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64">
        <f>SUM(B107:F107)</f>
        <v>1795</v>
      </c>
      <c r="H107" s="200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267">
        <v>70.5</v>
      </c>
      <c r="D108" s="267">
        <v>70.5</v>
      </c>
      <c r="E108" s="267">
        <v>70.5</v>
      </c>
      <c r="F108" s="219">
        <v>70.5</v>
      </c>
      <c r="G108" s="325"/>
      <c r="H108" s="200" t="s">
        <v>57</v>
      </c>
      <c r="I108" s="200">
        <v>68.59</v>
      </c>
    </row>
    <row r="109" spans="1:10" ht="13.5" thickBot="1" x14ac:dyDescent="0.25">
      <c r="A109" s="266" t="s">
        <v>26</v>
      </c>
      <c r="B109" s="345">
        <f>B108-B95</f>
        <v>2</v>
      </c>
      <c r="C109" s="346">
        <f>C108-B95</f>
        <v>2</v>
      </c>
      <c r="D109" s="346">
        <f>D108-B95</f>
        <v>2</v>
      </c>
      <c r="E109" s="346">
        <f>E108-B95</f>
        <v>2</v>
      </c>
      <c r="F109" s="347">
        <f>F108-B95</f>
        <v>2</v>
      </c>
      <c r="G109" s="371"/>
      <c r="H109" s="200" t="s">
        <v>26</v>
      </c>
      <c r="I109" s="200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028" t="s">
        <v>50</v>
      </c>
      <c r="C112" s="1029"/>
      <c r="D112" s="1029"/>
      <c r="E112" s="1029"/>
      <c r="F112" s="1029"/>
      <c r="G112" s="292" t="s">
        <v>0</v>
      </c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378">
        <v>5</v>
      </c>
      <c r="G113" s="373">
        <v>184</v>
      </c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379">
        <v>1540</v>
      </c>
      <c r="G114" s="374">
        <v>1540</v>
      </c>
      <c r="K114" s="1110" t="s">
        <v>123</v>
      </c>
      <c r="L114" s="1111"/>
      <c r="M114" s="1111"/>
      <c r="N114" s="1112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380">
        <v>1697</v>
      </c>
      <c r="G115" s="375">
        <v>1624</v>
      </c>
      <c r="I115" s="350"/>
      <c r="K115" s="1113" t="s">
        <v>115</v>
      </c>
      <c r="L115" s="1114"/>
      <c r="M115" s="1114"/>
      <c r="N115" s="1115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381">
        <v>85.4</v>
      </c>
      <c r="G116" s="376">
        <v>87</v>
      </c>
      <c r="H116" s="228"/>
      <c r="I116" s="350"/>
      <c r="K116" s="352" t="s">
        <v>54</v>
      </c>
      <c r="L116" s="351" t="s">
        <v>68</v>
      </c>
      <c r="M116" s="351" t="s">
        <v>59</v>
      </c>
      <c r="N116" s="353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382">
        <v>6.7000000000000004E-2</v>
      </c>
      <c r="G117" s="377">
        <v>7.5999999999999998E-2</v>
      </c>
      <c r="I117" s="350"/>
      <c r="K117" s="310">
        <v>1</v>
      </c>
      <c r="L117" s="311">
        <v>1</v>
      </c>
      <c r="M117" s="311" t="s">
        <v>132</v>
      </c>
      <c r="N117" s="312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369">
        <f t="shared" si="14"/>
        <v>5.454545454545439</v>
      </c>
      <c r="K118" s="218">
        <v>2</v>
      </c>
      <c r="L118" s="267">
        <v>2</v>
      </c>
      <c r="M118" s="267" t="s">
        <v>133</v>
      </c>
      <c r="N118" s="219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63">
        <f>G115-G102</f>
        <v>79</v>
      </c>
      <c r="K119" s="218">
        <v>3</v>
      </c>
      <c r="L119" s="267">
        <v>3</v>
      </c>
      <c r="M119" s="267" t="s">
        <v>134</v>
      </c>
      <c r="N119" s="219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64">
        <f>SUM(B120:F120)</f>
        <v>1793</v>
      </c>
      <c r="H120" s="200" t="s">
        <v>56</v>
      </c>
      <c r="I120" s="263">
        <f>G107-G120</f>
        <v>2</v>
      </c>
      <c r="J120" s="305">
        <f>I120/G107</f>
        <v>1.1142061281337048E-3</v>
      </c>
      <c r="K120" s="218">
        <v>4</v>
      </c>
      <c r="L120" s="267">
        <v>4</v>
      </c>
      <c r="M120" s="267" t="s">
        <v>135</v>
      </c>
      <c r="N120" s="219">
        <v>320</v>
      </c>
    </row>
    <row r="121" spans="1:14" ht="13.5" thickBot="1" x14ac:dyDescent="0.25">
      <c r="A121" s="265" t="s">
        <v>28</v>
      </c>
      <c r="B121" s="218">
        <v>73.5</v>
      </c>
      <c r="C121" s="267">
        <v>73.5</v>
      </c>
      <c r="D121" s="267">
        <v>73.5</v>
      </c>
      <c r="E121" s="267">
        <v>73.5</v>
      </c>
      <c r="F121" s="219">
        <v>73.5</v>
      </c>
      <c r="G121" s="325"/>
      <c r="H121" s="200" t="s">
        <v>57</v>
      </c>
      <c r="I121" s="200">
        <v>70.58</v>
      </c>
      <c r="K121" s="216">
        <v>5</v>
      </c>
      <c r="L121" s="217">
        <v>5</v>
      </c>
      <c r="M121" s="217">
        <v>1730</v>
      </c>
      <c r="N121" s="322">
        <v>351</v>
      </c>
    </row>
    <row r="122" spans="1:14" ht="13.5" thickBot="1" x14ac:dyDescent="0.25">
      <c r="A122" s="266" t="s">
        <v>26</v>
      </c>
      <c r="B122" s="345">
        <f>B121-B108</f>
        <v>3</v>
      </c>
      <c r="C122" s="346">
        <f>C121-B108</f>
        <v>3</v>
      </c>
      <c r="D122" s="346">
        <f>D121-B108</f>
        <v>3</v>
      </c>
      <c r="E122" s="346">
        <f>E121-B108</f>
        <v>3</v>
      </c>
      <c r="F122" s="347">
        <f>F121-B108</f>
        <v>3</v>
      </c>
      <c r="G122" s="371"/>
      <c r="H122" s="200" t="s">
        <v>26</v>
      </c>
      <c r="I122" s="200">
        <f>I121-I108</f>
        <v>1.9899999999999949</v>
      </c>
    </row>
    <row r="123" spans="1:14" x14ac:dyDescent="0.2">
      <c r="B123" s="200">
        <v>73.5</v>
      </c>
      <c r="C123" s="200">
        <v>73.5</v>
      </c>
      <c r="D123" s="200">
        <v>73.5</v>
      </c>
      <c r="E123" s="200">
        <v>73.5</v>
      </c>
      <c r="F123" s="200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028" t="s">
        <v>50</v>
      </c>
      <c r="C125" s="1029"/>
      <c r="D125" s="1029"/>
      <c r="E125" s="1029"/>
      <c r="F125" s="1029"/>
      <c r="G125" s="292" t="s">
        <v>0</v>
      </c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378">
        <v>5</v>
      </c>
      <c r="G126" s="373">
        <v>167</v>
      </c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379">
        <v>1670</v>
      </c>
      <c r="G127" s="374">
        <v>1670</v>
      </c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380">
        <v>1891</v>
      </c>
      <c r="G128" s="375">
        <v>1751</v>
      </c>
      <c r="I128" s="350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381">
        <v>97.1</v>
      </c>
      <c r="G129" s="376">
        <v>92.8</v>
      </c>
      <c r="H129" s="228"/>
      <c r="I129" s="350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382">
        <v>5.0999999999999997E-2</v>
      </c>
      <c r="G130" s="377">
        <v>6.3E-2</v>
      </c>
      <c r="I130" s="350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369">
        <f t="shared" si="15"/>
        <v>4.850299401197617</v>
      </c>
      <c r="L131" s="350"/>
      <c r="M131" s="350"/>
      <c r="N131" s="350"/>
      <c r="O131" s="350"/>
      <c r="P131" s="350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63">
        <f>G128-G115</f>
        <v>127</v>
      </c>
      <c r="L132" s="350"/>
      <c r="M132" s="350"/>
      <c r="N132" s="350"/>
      <c r="O132" s="350"/>
      <c r="P132" s="350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454">
        <v>320</v>
      </c>
      <c r="F133" s="455">
        <v>351</v>
      </c>
      <c r="G133" s="364">
        <f>SUM(B133:F133)</f>
        <v>1665</v>
      </c>
      <c r="H133" s="387" t="s">
        <v>56</v>
      </c>
      <c r="I133" s="446">
        <f>G120-G133</f>
        <v>128</v>
      </c>
      <c r="J133" s="305">
        <f>I133/G120</f>
        <v>7.1388733965421086E-2</v>
      </c>
      <c r="L133" s="1117" t="s">
        <v>137</v>
      </c>
      <c r="M133" s="1117"/>
      <c r="N133" s="1117"/>
      <c r="O133" s="1117"/>
      <c r="P133" s="1148" t="s">
        <v>142</v>
      </c>
      <c r="Q133" s="1148"/>
      <c r="R133" s="1148"/>
    </row>
    <row r="134" spans="1:18" x14ac:dyDescent="0.2">
      <c r="A134" s="265" t="s">
        <v>28</v>
      </c>
      <c r="B134" s="218">
        <v>75.5</v>
      </c>
      <c r="C134" s="267">
        <v>75.5</v>
      </c>
      <c r="D134" s="267">
        <v>75.5</v>
      </c>
      <c r="E134" s="267">
        <v>75.5</v>
      </c>
      <c r="F134" s="219">
        <v>75.5</v>
      </c>
      <c r="G134" s="325"/>
      <c r="H134" s="200" t="s">
        <v>57</v>
      </c>
      <c r="I134" s="200">
        <v>73.88</v>
      </c>
      <c r="L134" s="1145"/>
      <c r="M134" s="1145"/>
      <c r="N134" s="1145"/>
      <c r="O134" s="1145"/>
      <c r="P134" s="1145"/>
      <c r="Q134" s="1145"/>
      <c r="R134" s="1145"/>
    </row>
    <row r="135" spans="1:18" ht="13.5" thickBot="1" x14ac:dyDescent="0.25">
      <c r="A135" s="266" t="s">
        <v>26</v>
      </c>
      <c r="B135" s="345">
        <f>B134-B121</f>
        <v>2</v>
      </c>
      <c r="C135" s="346">
        <f>C134-B121</f>
        <v>2</v>
      </c>
      <c r="D135" s="346">
        <f>D134-B121</f>
        <v>2</v>
      </c>
      <c r="E135" s="346">
        <f>E134-B121</f>
        <v>2</v>
      </c>
      <c r="F135" s="347">
        <f>F134-B121</f>
        <v>2</v>
      </c>
      <c r="G135" s="371"/>
      <c r="H135" s="200" t="s">
        <v>26</v>
      </c>
      <c r="I135" s="200">
        <f>I134-I121</f>
        <v>3.2999999999999972</v>
      </c>
      <c r="L135" s="350"/>
      <c r="M135" s="350"/>
      <c r="N135" s="350"/>
      <c r="O135" s="350"/>
      <c r="P135" s="350"/>
    </row>
    <row r="136" spans="1:18" x14ac:dyDescent="0.2">
      <c r="B136" s="200">
        <v>75.5</v>
      </c>
      <c r="C136" s="200">
        <v>75.5</v>
      </c>
      <c r="D136" s="200">
        <v>75.5</v>
      </c>
      <c r="E136" s="200">
        <v>75.5</v>
      </c>
      <c r="F136" s="200">
        <v>75.5</v>
      </c>
    </row>
    <row r="137" spans="1:18" ht="13.5" thickBot="1" x14ac:dyDescent="0.25"/>
    <row r="138" spans="1:18" ht="13.5" thickBot="1" x14ac:dyDescent="0.25">
      <c r="A138" s="270" t="s">
        <v>144</v>
      </c>
      <c r="B138" s="1028" t="s">
        <v>50</v>
      </c>
      <c r="C138" s="1029"/>
      <c r="D138" s="1029"/>
      <c r="E138" s="1029"/>
      <c r="F138" s="1029"/>
      <c r="G138" s="292" t="s">
        <v>0</v>
      </c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378">
        <v>5</v>
      </c>
      <c r="G139" s="373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379">
        <v>1790</v>
      </c>
      <c r="G140" s="374">
        <v>1790</v>
      </c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380">
        <v>2024</v>
      </c>
      <c r="G141" s="375">
        <v>1890</v>
      </c>
      <c r="I141" s="350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381">
        <v>91.7</v>
      </c>
      <c r="G142" s="376">
        <v>89.9</v>
      </c>
      <c r="H142" s="228"/>
      <c r="I142" s="350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382">
        <v>6.6000000000000003E-2</v>
      </c>
      <c r="G143" s="377">
        <v>6.5000000000000002E-2</v>
      </c>
      <c r="I143" s="350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369">
        <f t="shared" si="16"/>
        <v>5.5865921787709567</v>
      </c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63">
        <f>G141-G128</f>
        <v>139</v>
      </c>
    </row>
    <row r="146" spans="1:10" x14ac:dyDescent="0.2">
      <c r="A146" s="265" t="s">
        <v>52</v>
      </c>
      <c r="B146" s="259">
        <v>230</v>
      </c>
      <c r="C146" s="260">
        <v>396</v>
      </c>
      <c r="D146" s="260">
        <v>368</v>
      </c>
      <c r="E146" s="260">
        <v>320</v>
      </c>
      <c r="F146" s="261">
        <v>350</v>
      </c>
      <c r="G146" s="364">
        <f>SUM(B146:F146)</f>
        <v>1664</v>
      </c>
      <c r="H146" s="200" t="s">
        <v>56</v>
      </c>
      <c r="I146" s="263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218">
        <v>77.5</v>
      </c>
      <c r="C147" s="267">
        <v>77.5</v>
      </c>
      <c r="D147" s="267">
        <v>77</v>
      </c>
      <c r="E147" s="267">
        <v>77</v>
      </c>
      <c r="F147" s="219">
        <v>77</v>
      </c>
      <c r="G147" s="325"/>
      <c r="H147" s="200" t="s">
        <v>57</v>
      </c>
      <c r="I147" s="200">
        <v>75.569999999999993</v>
      </c>
    </row>
    <row r="148" spans="1:10" ht="13.5" thickBot="1" x14ac:dyDescent="0.25">
      <c r="A148" s="266" t="s">
        <v>26</v>
      </c>
      <c r="B148" s="345">
        <f>B147-B134</f>
        <v>2</v>
      </c>
      <c r="C148" s="346">
        <f>C147-B134</f>
        <v>2</v>
      </c>
      <c r="D148" s="346">
        <f>D147-B134</f>
        <v>1.5</v>
      </c>
      <c r="E148" s="346">
        <f>E147-B134</f>
        <v>1.5</v>
      </c>
      <c r="F148" s="347">
        <f>F147-B134</f>
        <v>1.5</v>
      </c>
      <c r="G148" s="371"/>
      <c r="H148" s="200" t="s">
        <v>26</v>
      </c>
      <c r="I148" s="200">
        <f>I147-I134</f>
        <v>1.6899999999999977</v>
      </c>
    </row>
    <row r="149" spans="1:10" x14ac:dyDescent="0.2">
      <c r="B149" s="200">
        <v>77.5</v>
      </c>
      <c r="C149" s="200">
        <v>77.5</v>
      </c>
    </row>
    <row r="150" spans="1:10" ht="13.5" thickBot="1" x14ac:dyDescent="0.25"/>
    <row r="151" spans="1:10" ht="13.5" thickBot="1" x14ac:dyDescent="0.25">
      <c r="A151" s="270" t="s">
        <v>145</v>
      </c>
      <c r="B151" s="1028" t="s">
        <v>50</v>
      </c>
      <c r="C151" s="1029"/>
      <c r="D151" s="1029"/>
      <c r="E151" s="1029"/>
      <c r="F151" s="1029"/>
      <c r="G151" s="292" t="s">
        <v>0</v>
      </c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378">
        <v>5</v>
      </c>
      <c r="G152" s="373">
        <v>168</v>
      </c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379">
        <v>1900</v>
      </c>
      <c r="G153" s="374">
        <v>1900</v>
      </c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380">
        <v>2093</v>
      </c>
      <c r="G154" s="375">
        <v>1994</v>
      </c>
      <c r="I154" s="350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381">
        <v>97.1</v>
      </c>
      <c r="G155" s="376">
        <v>94.6</v>
      </c>
      <c r="H155" s="228"/>
      <c r="I155" s="350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382">
        <v>4.3999999999999997E-2</v>
      </c>
      <c r="G156" s="377">
        <v>5.2999999999999999E-2</v>
      </c>
      <c r="I156" s="350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369">
        <f t="shared" si="17"/>
        <v>4.9473684210526301</v>
      </c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63">
        <f>G154-G141</f>
        <v>104</v>
      </c>
    </row>
    <row r="159" spans="1:10" x14ac:dyDescent="0.2">
      <c r="A159" s="265" t="s">
        <v>52</v>
      </c>
      <c r="B159" s="259">
        <v>230</v>
      </c>
      <c r="C159" s="260">
        <v>396</v>
      </c>
      <c r="D159" s="260">
        <v>367</v>
      </c>
      <c r="E159" s="260">
        <v>319</v>
      </c>
      <c r="F159" s="261">
        <v>350</v>
      </c>
      <c r="G159" s="364">
        <f>SUM(B159:F159)</f>
        <v>1662</v>
      </c>
      <c r="H159" s="200" t="s">
        <v>56</v>
      </c>
      <c r="I159" s="263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218">
        <v>80.5</v>
      </c>
      <c r="C160" s="267">
        <v>80</v>
      </c>
      <c r="D160" s="267">
        <v>80</v>
      </c>
      <c r="E160" s="267">
        <v>79.5</v>
      </c>
      <c r="F160" s="219">
        <v>79.5</v>
      </c>
      <c r="G160" s="325"/>
      <c r="H160" s="200" t="s">
        <v>57</v>
      </c>
      <c r="I160" s="200">
        <v>77.3</v>
      </c>
    </row>
    <row r="161" spans="1:10" ht="13.5" thickBot="1" x14ac:dyDescent="0.25">
      <c r="A161" s="266" t="s">
        <v>26</v>
      </c>
      <c r="B161" s="345">
        <f>B160-B147</f>
        <v>3</v>
      </c>
      <c r="C161" s="346">
        <f>C160-C147</f>
        <v>2.5</v>
      </c>
      <c r="D161" s="346">
        <f t="shared" ref="D161:F161" si="18">D160-D147</f>
        <v>3</v>
      </c>
      <c r="E161" s="346">
        <f t="shared" si="18"/>
        <v>2.5</v>
      </c>
      <c r="F161" s="346">
        <f t="shared" si="18"/>
        <v>2.5</v>
      </c>
      <c r="G161" s="371"/>
      <c r="H161" s="200" t="s">
        <v>26</v>
      </c>
      <c r="I161" s="200">
        <f>I160-I147</f>
        <v>1.730000000000004</v>
      </c>
    </row>
    <row r="163" spans="1:10" ht="13.5" thickBot="1" x14ac:dyDescent="0.25"/>
    <row r="164" spans="1:10" ht="13.5" thickBot="1" x14ac:dyDescent="0.25">
      <c r="A164" s="270" t="s">
        <v>146</v>
      </c>
      <c r="B164" s="1028" t="s">
        <v>50</v>
      </c>
      <c r="C164" s="1029"/>
      <c r="D164" s="1029"/>
      <c r="E164" s="1029"/>
      <c r="F164" s="1029"/>
      <c r="G164" s="292" t="s">
        <v>0</v>
      </c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378">
        <v>5</v>
      </c>
      <c r="G165" s="373">
        <v>168</v>
      </c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379">
        <v>2010</v>
      </c>
      <c r="G166" s="374">
        <v>2010</v>
      </c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380">
        <v>2162</v>
      </c>
      <c r="G167" s="375">
        <v>2083</v>
      </c>
      <c r="I167" s="350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381">
        <v>94.3</v>
      </c>
      <c r="G168" s="376">
        <v>94.6</v>
      </c>
      <c r="H168" s="228"/>
      <c r="I168" s="350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382">
        <v>6.2E-2</v>
      </c>
      <c r="G169" s="377">
        <v>5.3999999999999999E-2</v>
      </c>
      <c r="I169" s="350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369">
        <f t="shared" si="19"/>
        <v>3.6318407960199011</v>
      </c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63">
        <f t="shared" si="20"/>
        <v>89</v>
      </c>
    </row>
    <row r="172" spans="1:10" x14ac:dyDescent="0.2">
      <c r="A172" s="265" t="s">
        <v>52</v>
      </c>
      <c r="B172" s="259">
        <v>230</v>
      </c>
      <c r="C172" s="260">
        <v>396</v>
      </c>
      <c r="D172" s="260">
        <v>366</v>
      </c>
      <c r="E172" s="260">
        <v>319</v>
      </c>
      <c r="F172" s="261">
        <v>349</v>
      </c>
      <c r="G172" s="364">
        <f>SUM(B172:F172)</f>
        <v>1660</v>
      </c>
      <c r="H172" s="200" t="s">
        <v>56</v>
      </c>
      <c r="I172" s="263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218">
        <v>83</v>
      </c>
      <c r="C173" s="267">
        <v>83</v>
      </c>
      <c r="D173" s="267">
        <v>83</v>
      </c>
      <c r="E173" s="267">
        <v>82.5</v>
      </c>
      <c r="F173" s="219">
        <v>82.5</v>
      </c>
      <c r="G173" s="325"/>
      <c r="H173" s="200" t="s">
        <v>57</v>
      </c>
      <c r="I173" s="200">
        <v>77.290000000000006</v>
      </c>
    </row>
    <row r="174" spans="1:10" ht="13.5" thickBot="1" x14ac:dyDescent="0.25">
      <c r="A174" s="266" t="s">
        <v>26</v>
      </c>
      <c r="B174" s="345">
        <f>B173-B160</f>
        <v>2.5</v>
      </c>
      <c r="C174" s="346">
        <f>C173-C160</f>
        <v>3</v>
      </c>
      <c r="D174" s="346">
        <f t="shared" ref="D174:F174" si="21">D173-D160</f>
        <v>3</v>
      </c>
      <c r="E174" s="346">
        <f t="shared" si="21"/>
        <v>3</v>
      </c>
      <c r="F174" s="346">
        <f t="shared" si="21"/>
        <v>3</v>
      </c>
      <c r="G174" s="371"/>
      <c r="H174" s="200" t="s">
        <v>26</v>
      </c>
      <c r="I174" s="200">
        <f>I173-I160</f>
        <v>-9.9999999999909051E-3</v>
      </c>
    </row>
    <row r="176" spans="1:10" ht="13.5" thickBot="1" x14ac:dyDescent="0.25"/>
    <row r="177" spans="1:15" ht="13.5" thickBot="1" x14ac:dyDescent="0.25">
      <c r="A177" s="270" t="s">
        <v>166</v>
      </c>
      <c r="B177" s="1028" t="s">
        <v>50</v>
      </c>
      <c r="C177" s="1029"/>
      <c r="D177" s="1029"/>
      <c r="E177" s="1029"/>
      <c r="F177" s="1029"/>
      <c r="G177" s="292" t="s">
        <v>0</v>
      </c>
      <c r="H177" s="228" t="s">
        <v>190</v>
      </c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378">
        <v>5</v>
      </c>
      <c r="G178" s="373">
        <v>168</v>
      </c>
      <c r="L178" s="1110" t="s">
        <v>184</v>
      </c>
      <c r="M178" s="1111"/>
      <c r="N178" s="1111"/>
      <c r="O178" s="1112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379">
        <v>2120</v>
      </c>
      <c r="G179" s="374">
        <v>2120</v>
      </c>
      <c r="L179" s="1113" t="s">
        <v>115</v>
      </c>
      <c r="M179" s="1114"/>
      <c r="N179" s="1114"/>
      <c r="O179" s="1115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380">
        <v>2288</v>
      </c>
      <c r="G180" s="375">
        <v>2225</v>
      </c>
      <c r="I180" s="350"/>
      <c r="L180" s="352" t="s">
        <v>54</v>
      </c>
      <c r="M180" s="351" t="s">
        <v>68</v>
      </c>
      <c r="N180" s="351" t="s">
        <v>59</v>
      </c>
      <c r="O180" s="353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381">
        <v>95.2</v>
      </c>
      <c r="G181" s="376">
        <v>97.4</v>
      </c>
      <c r="H181" s="228"/>
      <c r="I181" s="350"/>
      <c r="L181" s="310" t="s">
        <v>187</v>
      </c>
      <c r="M181" s="311" t="s">
        <v>187</v>
      </c>
      <c r="N181" s="311">
        <v>1980</v>
      </c>
      <c r="O181" s="312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382">
        <v>5.1999999999999998E-2</v>
      </c>
      <c r="G182" s="377">
        <v>4.5999999999999999E-2</v>
      </c>
      <c r="I182" s="350"/>
      <c r="L182" s="218">
        <v>1</v>
      </c>
      <c r="M182" s="267">
        <v>1</v>
      </c>
      <c r="N182" s="267" t="s">
        <v>185</v>
      </c>
      <c r="O182" s="219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369">
        <f t="shared" si="22"/>
        <v>4.9528301886792434</v>
      </c>
      <c r="L183" s="218">
        <v>2</v>
      </c>
      <c r="M183" s="267">
        <v>2</v>
      </c>
      <c r="N183" s="267">
        <v>20602100</v>
      </c>
      <c r="O183" s="219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63">
        <f t="shared" si="23"/>
        <v>142</v>
      </c>
      <c r="L184" s="218">
        <v>3</v>
      </c>
      <c r="M184" s="267">
        <v>3</v>
      </c>
      <c r="N184" s="267" t="s">
        <v>186</v>
      </c>
      <c r="O184" s="219">
        <v>344</v>
      </c>
    </row>
    <row r="185" spans="1:15" x14ac:dyDescent="0.2">
      <c r="A185" s="265" t="s">
        <v>52</v>
      </c>
      <c r="B185" s="259">
        <v>185</v>
      </c>
      <c r="C185" s="260">
        <v>265</v>
      </c>
      <c r="D185" s="260">
        <v>344</v>
      </c>
      <c r="E185" s="260">
        <v>331</v>
      </c>
      <c r="F185" s="261">
        <v>415</v>
      </c>
      <c r="G185" s="364">
        <f>SUM(B185:F185)</f>
        <v>1540</v>
      </c>
      <c r="H185" s="200" t="s">
        <v>56</v>
      </c>
      <c r="I185" s="263">
        <f>G172-G185</f>
        <v>120</v>
      </c>
      <c r="J185" s="305">
        <f>I185/G172</f>
        <v>7.2289156626506021E-2</v>
      </c>
      <c r="L185" s="218">
        <v>4</v>
      </c>
      <c r="M185" s="267">
        <v>4</v>
      </c>
      <c r="N185" s="267" t="s">
        <v>188</v>
      </c>
      <c r="O185" s="219">
        <v>331</v>
      </c>
    </row>
    <row r="186" spans="1:15" ht="13.5" thickBot="1" x14ac:dyDescent="0.25">
      <c r="A186" s="265" t="s">
        <v>28</v>
      </c>
      <c r="B186" s="218">
        <v>87</v>
      </c>
      <c r="C186" s="267">
        <v>87</v>
      </c>
      <c r="D186" s="267">
        <v>87</v>
      </c>
      <c r="E186" s="267">
        <v>87</v>
      </c>
      <c r="F186" s="219">
        <v>87</v>
      </c>
      <c r="G186" s="325"/>
      <c r="H186" s="200" t="s">
        <v>57</v>
      </c>
      <c r="I186" s="200">
        <v>83.06</v>
      </c>
      <c r="L186" s="216">
        <v>5</v>
      </c>
      <c r="M186" s="217">
        <v>5</v>
      </c>
      <c r="N186" s="217">
        <v>2220</v>
      </c>
      <c r="O186" s="322">
        <v>415</v>
      </c>
    </row>
    <row r="187" spans="1:15" ht="13.5" thickBot="1" x14ac:dyDescent="0.25">
      <c r="A187" s="266" t="s">
        <v>26</v>
      </c>
      <c r="B187" s="345">
        <f>B186-B173</f>
        <v>4</v>
      </c>
      <c r="C187" s="346">
        <f>C186-C173</f>
        <v>4</v>
      </c>
      <c r="D187" s="346">
        <f t="shared" ref="D187:F187" si="24">D186-D173</f>
        <v>4</v>
      </c>
      <c r="E187" s="346">
        <f t="shared" si="24"/>
        <v>4.5</v>
      </c>
      <c r="F187" s="346">
        <f t="shared" si="24"/>
        <v>4.5</v>
      </c>
      <c r="G187" s="371"/>
      <c r="H187" s="200" t="s">
        <v>26</v>
      </c>
      <c r="I187" s="200">
        <f>I186-I173</f>
        <v>5.769999999999996</v>
      </c>
    </row>
    <row r="189" spans="1:15" ht="13.5" thickBot="1" x14ac:dyDescent="0.25"/>
    <row r="190" spans="1:15" ht="13.5" thickBot="1" x14ac:dyDescent="0.25">
      <c r="A190" s="270" t="s">
        <v>191</v>
      </c>
      <c r="B190" s="1028" t="s">
        <v>50</v>
      </c>
      <c r="C190" s="1029"/>
      <c r="D190" s="1029"/>
      <c r="E190" s="1029"/>
      <c r="F190" s="1029"/>
      <c r="G190" s="1103" t="s">
        <v>0</v>
      </c>
      <c r="H190" s="228">
        <v>157</v>
      </c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378">
        <v>5</v>
      </c>
      <c r="G191" s="1144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379">
        <v>2240</v>
      </c>
      <c r="G192" s="374">
        <v>2240</v>
      </c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380">
        <v>2429</v>
      </c>
      <c r="G193" s="375">
        <v>2343</v>
      </c>
      <c r="I193" s="350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381">
        <v>88.6</v>
      </c>
      <c r="G194" s="376">
        <v>91.7</v>
      </c>
      <c r="H194" s="228"/>
      <c r="I194" s="350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382">
        <v>6.0999999999999999E-2</v>
      </c>
      <c r="G195" s="377">
        <v>5.8000000000000003E-2</v>
      </c>
      <c r="I195" s="350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369">
        <f t="shared" si="25"/>
        <v>4.5982142857142776</v>
      </c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63">
        <f t="shared" si="26"/>
        <v>118</v>
      </c>
    </row>
    <row r="198" spans="1:10" x14ac:dyDescent="0.2">
      <c r="A198" s="265" t="s">
        <v>52</v>
      </c>
      <c r="B198" s="259">
        <v>184</v>
      </c>
      <c r="C198" s="260">
        <v>265</v>
      </c>
      <c r="D198" s="260">
        <v>344</v>
      </c>
      <c r="E198" s="260">
        <v>331</v>
      </c>
      <c r="F198" s="261">
        <v>415</v>
      </c>
      <c r="G198" s="364">
        <f>SUM(B198:F198)</f>
        <v>1539</v>
      </c>
      <c r="H198" s="200" t="s">
        <v>56</v>
      </c>
      <c r="I198" s="263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218">
        <v>91.5</v>
      </c>
      <c r="C199" s="267">
        <v>91.5</v>
      </c>
      <c r="D199" s="267">
        <v>91.5</v>
      </c>
      <c r="E199" s="267">
        <v>91.5</v>
      </c>
      <c r="F199" s="219">
        <v>91.5</v>
      </c>
      <c r="G199" s="325"/>
      <c r="H199" s="200" t="s">
        <v>57</v>
      </c>
      <c r="I199" s="200">
        <v>87.06</v>
      </c>
    </row>
    <row r="200" spans="1:10" ht="13.5" thickBot="1" x14ac:dyDescent="0.25">
      <c r="A200" s="266" t="s">
        <v>26</v>
      </c>
      <c r="B200" s="345">
        <f>B199-B186</f>
        <v>4.5</v>
      </c>
      <c r="C200" s="346">
        <f>C199-C186</f>
        <v>4.5</v>
      </c>
      <c r="D200" s="346">
        <f t="shared" ref="D200:F200" si="27">D199-D186</f>
        <v>4.5</v>
      </c>
      <c r="E200" s="346">
        <f t="shared" si="27"/>
        <v>4.5</v>
      </c>
      <c r="F200" s="346">
        <f t="shared" si="27"/>
        <v>4.5</v>
      </c>
      <c r="G200" s="371"/>
      <c r="H200" s="200" t="s">
        <v>26</v>
      </c>
      <c r="I200" s="215">
        <f>I199-I186</f>
        <v>4</v>
      </c>
    </row>
    <row r="202" spans="1:10" ht="13.5" thickBot="1" x14ac:dyDescent="0.25"/>
    <row r="203" spans="1:10" ht="13.5" thickBot="1" x14ac:dyDescent="0.25">
      <c r="A203" s="270" t="s">
        <v>192</v>
      </c>
      <c r="B203" s="1028" t="s">
        <v>50</v>
      </c>
      <c r="C203" s="1029"/>
      <c r="D203" s="1029"/>
      <c r="E203" s="1029"/>
      <c r="F203" s="1029"/>
      <c r="G203" s="1103" t="s">
        <v>0</v>
      </c>
      <c r="H203" s="228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378">
        <v>5</v>
      </c>
      <c r="G204" s="1144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379">
        <v>2370</v>
      </c>
      <c r="G205" s="374">
        <v>2370</v>
      </c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380">
        <v>2525</v>
      </c>
      <c r="G206" s="375">
        <v>2466</v>
      </c>
      <c r="I206" s="350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381">
        <v>79.5</v>
      </c>
      <c r="G207" s="376">
        <v>91.1</v>
      </c>
      <c r="H207" s="228"/>
      <c r="I207" s="350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382">
        <v>7.6999999999999999E-2</v>
      </c>
      <c r="G208" s="377">
        <v>5.8000000000000003E-2</v>
      </c>
      <c r="I208" s="350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369">
        <f t="shared" si="28"/>
        <v>4.0506329113923982</v>
      </c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63">
        <f>G206-G193</f>
        <v>123</v>
      </c>
    </row>
    <row r="211" spans="1:10" x14ac:dyDescent="0.2">
      <c r="A211" s="265" t="s">
        <v>52</v>
      </c>
      <c r="B211" s="259">
        <v>184</v>
      </c>
      <c r="C211" s="260">
        <v>265</v>
      </c>
      <c r="D211" s="260">
        <v>344</v>
      </c>
      <c r="E211" s="260">
        <v>331</v>
      </c>
      <c r="F211" s="394">
        <v>415</v>
      </c>
      <c r="G211" s="262">
        <f>SUM(B211:F211)</f>
        <v>1539</v>
      </c>
      <c r="H211" s="200" t="s">
        <v>56</v>
      </c>
      <c r="I211" s="263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218">
        <v>96</v>
      </c>
      <c r="C212" s="218">
        <v>96</v>
      </c>
      <c r="D212" s="218">
        <v>96</v>
      </c>
      <c r="E212" s="218">
        <v>96</v>
      </c>
      <c r="F212" s="218">
        <v>96</v>
      </c>
      <c r="G212" s="222"/>
      <c r="H212" s="200" t="s">
        <v>57</v>
      </c>
      <c r="I212" s="200">
        <v>91.5</v>
      </c>
    </row>
    <row r="213" spans="1:10" ht="13.5" thickBot="1" x14ac:dyDescent="0.25">
      <c r="A213" s="266" t="s">
        <v>26</v>
      </c>
      <c r="B213" s="345">
        <f>B212-B199</f>
        <v>4.5</v>
      </c>
      <c r="C213" s="346">
        <f>C212-C199</f>
        <v>4.5</v>
      </c>
      <c r="D213" s="346">
        <f t="shared" ref="D213:F213" si="30">D212-D199</f>
        <v>4.5</v>
      </c>
      <c r="E213" s="346">
        <f t="shared" si="30"/>
        <v>4.5</v>
      </c>
      <c r="F213" s="704">
        <f t="shared" si="30"/>
        <v>4.5</v>
      </c>
      <c r="G213" s="223"/>
      <c r="H213" s="200" t="s">
        <v>26</v>
      </c>
      <c r="I213" s="215">
        <f>I212-I199</f>
        <v>4.4399999999999977</v>
      </c>
    </row>
    <row r="215" spans="1:10" ht="13.5" thickBot="1" x14ac:dyDescent="0.25"/>
    <row r="216" spans="1:10" ht="13.5" thickBot="1" x14ac:dyDescent="0.25">
      <c r="A216" s="270" t="s">
        <v>193</v>
      </c>
      <c r="B216" s="1028" t="s">
        <v>50</v>
      </c>
      <c r="C216" s="1029"/>
      <c r="D216" s="1029"/>
      <c r="E216" s="1029"/>
      <c r="F216" s="1029"/>
      <c r="G216" s="1103" t="s">
        <v>0</v>
      </c>
      <c r="H216" s="228">
        <v>155</v>
      </c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378">
        <v>5</v>
      </c>
      <c r="G217" s="1144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379">
        <v>2510</v>
      </c>
      <c r="G218" s="374">
        <v>2510</v>
      </c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380">
        <v>2621</v>
      </c>
      <c r="G219" s="375">
        <v>2564</v>
      </c>
      <c r="I219" s="350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381">
        <v>81</v>
      </c>
      <c r="G220" s="376">
        <v>88.4</v>
      </c>
      <c r="H220" s="228"/>
      <c r="I220" s="350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382">
        <v>7.9000000000000001E-2</v>
      </c>
      <c r="G221" s="377">
        <v>6.4000000000000001E-2</v>
      </c>
      <c r="I221" s="350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369">
        <f t="shared" si="31"/>
        <v>2.1513944223107586</v>
      </c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63">
        <f>G219-G206</f>
        <v>98</v>
      </c>
    </row>
    <row r="224" spans="1:10" x14ac:dyDescent="0.2">
      <c r="A224" s="265" t="s">
        <v>52</v>
      </c>
      <c r="B224" s="259">
        <v>184</v>
      </c>
      <c r="C224" s="260">
        <v>265</v>
      </c>
      <c r="D224" s="260">
        <v>343</v>
      </c>
      <c r="E224" s="260">
        <v>331</v>
      </c>
      <c r="F224" s="394">
        <v>413</v>
      </c>
      <c r="G224" s="262">
        <f>SUM(B224:F224)</f>
        <v>1536</v>
      </c>
      <c r="H224" s="200" t="s">
        <v>56</v>
      </c>
      <c r="I224" s="263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744">
        <v>102</v>
      </c>
      <c r="C225" s="267">
        <v>102</v>
      </c>
      <c r="D225" s="267">
        <v>102</v>
      </c>
      <c r="E225" s="267">
        <v>102</v>
      </c>
      <c r="F225" s="425">
        <v>102</v>
      </c>
      <c r="G225" s="222"/>
      <c r="H225" s="200" t="s">
        <v>57</v>
      </c>
      <c r="I225" s="200">
        <v>96.19</v>
      </c>
    </row>
    <row r="226" spans="1:10" ht="13.5" thickBot="1" x14ac:dyDescent="0.25">
      <c r="A226" s="266" t="s">
        <v>26</v>
      </c>
      <c r="B226" s="345">
        <f>B225-B212</f>
        <v>6</v>
      </c>
      <c r="C226" s="346">
        <f>C225-C212</f>
        <v>6</v>
      </c>
      <c r="D226" s="346">
        <f t="shared" ref="D226:F226" si="33">D225-D212</f>
        <v>6</v>
      </c>
      <c r="E226" s="346">
        <f t="shared" si="33"/>
        <v>6</v>
      </c>
      <c r="F226" s="704">
        <f t="shared" si="33"/>
        <v>6</v>
      </c>
      <c r="G226" s="223"/>
      <c r="H226" s="200" t="s">
        <v>26</v>
      </c>
      <c r="I226" s="215">
        <f>I225-I212</f>
        <v>4.6899999999999977</v>
      </c>
    </row>
    <row r="228" spans="1:10" ht="13.5" thickBot="1" x14ac:dyDescent="0.25"/>
    <row r="229" spans="1:10" ht="13.5" thickBot="1" x14ac:dyDescent="0.25">
      <c r="A229" s="270" t="s">
        <v>194</v>
      </c>
      <c r="B229" s="1028" t="s">
        <v>50</v>
      </c>
      <c r="C229" s="1029"/>
      <c r="D229" s="1029"/>
      <c r="E229" s="1029"/>
      <c r="F229" s="1029"/>
      <c r="G229" s="1103" t="s">
        <v>0</v>
      </c>
      <c r="H229" s="228">
        <v>155</v>
      </c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378">
        <v>5</v>
      </c>
      <c r="G230" s="1144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379">
        <v>2650</v>
      </c>
      <c r="G231" s="374">
        <v>2650</v>
      </c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380">
        <v>2709</v>
      </c>
      <c r="G232" s="375">
        <v>2699</v>
      </c>
      <c r="I232" s="35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381">
        <v>90.5</v>
      </c>
      <c r="G233" s="376">
        <v>94.8</v>
      </c>
      <c r="H233" s="228"/>
      <c r="I233" s="35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382">
        <v>6.8000000000000005E-2</v>
      </c>
      <c r="G234" s="377">
        <v>5.5E-2</v>
      </c>
      <c r="I234" s="35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369">
        <f t="shared" si="34"/>
        <v>1.8490566037735903</v>
      </c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63">
        <f>G232-G219</f>
        <v>135</v>
      </c>
    </row>
    <row r="237" spans="1:10" x14ac:dyDescent="0.2">
      <c r="A237" s="265" t="s">
        <v>52</v>
      </c>
      <c r="B237" s="259">
        <v>178</v>
      </c>
      <c r="C237" s="260">
        <v>265</v>
      </c>
      <c r="D237" s="260">
        <v>342</v>
      </c>
      <c r="E237" s="260">
        <v>331</v>
      </c>
      <c r="F237" s="394">
        <v>413</v>
      </c>
      <c r="G237" s="262">
        <f>SUM(B237:F237)</f>
        <v>1529</v>
      </c>
      <c r="H237" s="200" t="s">
        <v>56</v>
      </c>
      <c r="I237" s="263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744">
        <v>108.5</v>
      </c>
      <c r="C238" s="267">
        <v>109</v>
      </c>
      <c r="D238" s="267">
        <v>108.5</v>
      </c>
      <c r="E238" s="267">
        <v>108.5</v>
      </c>
      <c r="F238" s="425">
        <v>109</v>
      </c>
      <c r="G238" s="222"/>
      <c r="H238" s="200" t="s">
        <v>57</v>
      </c>
      <c r="I238" s="200">
        <v>102.47</v>
      </c>
    </row>
    <row r="239" spans="1:10" ht="13.5" thickBot="1" x14ac:dyDescent="0.25">
      <c r="A239" s="266" t="s">
        <v>26</v>
      </c>
      <c r="B239" s="345">
        <f>B238-B225</f>
        <v>6.5</v>
      </c>
      <c r="C239" s="346">
        <f>C238-C225</f>
        <v>7</v>
      </c>
      <c r="D239" s="346">
        <f t="shared" ref="D239:F239" si="36">D238-D225</f>
        <v>6.5</v>
      </c>
      <c r="E239" s="346">
        <f t="shared" si="36"/>
        <v>6.5</v>
      </c>
      <c r="F239" s="704">
        <f t="shared" si="36"/>
        <v>7</v>
      </c>
      <c r="G239" s="223"/>
      <c r="H239" s="200" t="s">
        <v>26</v>
      </c>
      <c r="I239" s="215">
        <f>I238-I225</f>
        <v>6.2800000000000011</v>
      </c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028" t="s">
        <v>50</v>
      </c>
      <c r="C242" s="1029"/>
      <c r="D242" s="1029"/>
      <c r="E242" s="1029"/>
      <c r="F242" s="1029"/>
      <c r="G242" s="1103" t="s">
        <v>0</v>
      </c>
      <c r="H242" s="228">
        <v>155</v>
      </c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378">
        <v>5</v>
      </c>
      <c r="G243" s="1144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379">
        <v>2800</v>
      </c>
      <c r="G244" s="374">
        <v>2800</v>
      </c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380">
        <v>2936</v>
      </c>
      <c r="G245" s="375">
        <v>2867</v>
      </c>
      <c r="I245" s="350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381">
        <v>81.8</v>
      </c>
      <c r="G246" s="376">
        <v>91.8</v>
      </c>
      <c r="H246" s="228"/>
      <c r="I246" s="350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382">
        <v>6.7000000000000004E-2</v>
      </c>
      <c r="G247" s="377">
        <v>5.8000000000000003E-2</v>
      </c>
      <c r="I247" s="350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369">
        <f t="shared" si="37"/>
        <v>2.392857142857153</v>
      </c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63">
        <f>G245-G232</f>
        <v>168</v>
      </c>
    </row>
    <row r="250" spans="1:11" x14ac:dyDescent="0.2">
      <c r="A250" s="265" t="s">
        <v>52</v>
      </c>
      <c r="B250" s="259">
        <v>175</v>
      </c>
      <c r="C250" s="260">
        <v>265</v>
      </c>
      <c r="D250" s="260">
        <v>341</v>
      </c>
      <c r="E250" s="260">
        <v>331</v>
      </c>
      <c r="F250" s="394">
        <v>413</v>
      </c>
      <c r="G250" s="262">
        <f>SUM(B250:F250)</f>
        <v>1525</v>
      </c>
      <c r="H250" s="200" t="s">
        <v>56</v>
      </c>
      <c r="I250" s="263">
        <f>G237-G250</f>
        <v>4</v>
      </c>
      <c r="J250" s="305">
        <f>I250/G237</f>
        <v>2.616088947024199E-3</v>
      </c>
      <c r="K250" s="745" t="s">
        <v>197</v>
      </c>
    </row>
    <row r="251" spans="1:11" x14ac:dyDescent="0.2">
      <c r="A251" s="265" t="s">
        <v>28</v>
      </c>
      <c r="B251" s="744">
        <v>116</v>
      </c>
      <c r="C251" s="267">
        <v>116</v>
      </c>
      <c r="D251" s="267">
        <v>115.5</v>
      </c>
      <c r="E251" s="267">
        <v>115.5</v>
      </c>
      <c r="F251" s="425">
        <v>116</v>
      </c>
      <c r="G251" s="222"/>
      <c r="H251" s="200" t="s">
        <v>57</v>
      </c>
      <c r="I251" s="200">
        <v>109.07</v>
      </c>
    </row>
    <row r="252" spans="1:11" ht="13.5" thickBot="1" x14ac:dyDescent="0.25">
      <c r="A252" s="266" t="s">
        <v>26</v>
      </c>
      <c r="B252" s="345">
        <f>B251-B238</f>
        <v>7.5</v>
      </c>
      <c r="C252" s="346">
        <f>C251-C238</f>
        <v>7</v>
      </c>
      <c r="D252" s="346">
        <f t="shared" ref="D252:F252" si="39">D251-D238</f>
        <v>7</v>
      </c>
      <c r="E252" s="346">
        <f t="shared" si="39"/>
        <v>7</v>
      </c>
      <c r="F252" s="704">
        <f t="shared" si="39"/>
        <v>7</v>
      </c>
      <c r="G252" s="223"/>
      <c r="H252" s="200" t="s">
        <v>26</v>
      </c>
      <c r="I252" s="215">
        <f>I251-I238</f>
        <v>6.5999999999999943</v>
      </c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028" t="s">
        <v>50</v>
      </c>
      <c r="C255" s="1029"/>
      <c r="D255" s="1029"/>
      <c r="E255" s="1029"/>
      <c r="F255" s="1029"/>
      <c r="G255" s="1103" t="s">
        <v>0</v>
      </c>
      <c r="H255" s="228">
        <v>153</v>
      </c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378">
        <v>5</v>
      </c>
      <c r="G256" s="1144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379">
        <v>2960</v>
      </c>
      <c r="G257" s="374">
        <v>2960</v>
      </c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380">
        <v>3128</v>
      </c>
      <c r="G258" s="375">
        <v>3030</v>
      </c>
      <c r="I258" s="350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381">
        <v>78</v>
      </c>
      <c r="G259" s="376">
        <v>86.9</v>
      </c>
      <c r="H259" s="228"/>
      <c r="I259" s="350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382">
        <v>6.9000000000000006E-2</v>
      </c>
      <c r="G260" s="377">
        <v>6.5000000000000002E-2</v>
      </c>
      <c r="I260" s="350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369">
        <f t="shared" si="40"/>
        <v>2.3648648648648702</v>
      </c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63">
        <f>G258-G245</f>
        <v>163</v>
      </c>
    </row>
    <row r="263" spans="1:10" x14ac:dyDescent="0.2">
      <c r="A263" s="265" t="s">
        <v>52</v>
      </c>
      <c r="B263" s="259">
        <v>172</v>
      </c>
      <c r="C263" s="260">
        <v>265</v>
      </c>
      <c r="D263" s="260">
        <v>340</v>
      </c>
      <c r="E263" s="260">
        <v>331</v>
      </c>
      <c r="F263" s="394">
        <v>413</v>
      </c>
      <c r="G263" s="262">
        <f>SUM(B263:F263)</f>
        <v>1521</v>
      </c>
      <c r="H263" s="200" t="s">
        <v>56</v>
      </c>
      <c r="I263" s="263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744">
        <v>122</v>
      </c>
      <c r="C264" s="267">
        <v>122</v>
      </c>
      <c r="D264" s="267">
        <v>122</v>
      </c>
      <c r="E264" s="267">
        <v>122</v>
      </c>
      <c r="F264" s="425">
        <v>122</v>
      </c>
      <c r="G264" s="222"/>
      <c r="H264" s="200" t="s">
        <v>57</v>
      </c>
      <c r="I264" s="200">
        <v>116.09</v>
      </c>
    </row>
    <row r="265" spans="1:10" ht="13.5" thickBot="1" x14ac:dyDescent="0.25">
      <c r="A265" s="266" t="s">
        <v>26</v>
      </c>
      <c r="B265" s="345">
        <f>B264-B251</f>
        <v>6</v>
      </c>
      <c r="C265" s="346">
        <f>C264-C251</f>
        <v>6</v>
      </c>
      <c r="D265" s="346">
        <f t="shared" ref="D265:F265" si="42">D264-D251</f>
        <v>6.5</v>
      </c>
      <c r="E265" s="346">
        <f t="shared" si="42"/>
        <v>6.5</v>
      </c>
      <c r="F265" s="704">
        <f t="shared" si="42"/>
        <v>6</v>
      </c>
      <c r="G265" s="223"/>
      <c r="H265" s="200" t="s">
        <v>26</v>
      </c>
      <c r="I265" s="215">
        <f>I264-I251</f>
        <v>7.0200000000000102</v>
      </c>
    </row>
    <row r="267" spans="1:10" ht="13.5" thickBot="1" x14ac:dyDescent="0.25"/>
    <row r="268" spans="1:10" ht="13.5" thickBot="1" x14ac:dyDescent="0.25">
      <c r="A268" s="270" t="s">
        <v>199</v>
      </c>
      <c r="B268" s="1028" t="s">
        <v>50</v>
      </c>
      <c r="C268" s="1029"/>
      <c r="D268" s="1029"/>
      <c r="E268" s="1029"/>
      <c r="F268" s="1029"/>
      <c r="G268" s="1103" t="s">
        <v>0</v>
      </c>
      <c r="H268" s="228"/>
    </row>
    <row r="269" spans="1:10" x14ac:dyDescent="0.2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378">
        <v>5</v>
      </c>
      <c r="G269" s="1144"/>
    </row>
    <row r="270" spans="1:10" x14ac:dyDescent="0.2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379">
        <v>3150</v>
      </c>
      <c r="G270" s="374">
        <v>3150</v>
      </c>
    </row>
    <row r="271" spans="1:10" x14ac:dyDescent="0.2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380">
        <v>3268</v>
      </c>
      <c r="G271" s="375">
        <v>3217</v>
      </c>
      <c r="I271" s="350"/>
    </row>
    <row r="272" spans="1:10" x14ac:dyDescent="0.2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381">
        <v>80.5</v>
      </c>
      <c r="G272" s="376">
        <v>90.3</v>
      </c>
      <c r="H272" s="228"/>
      <c r="I272" s="350"/>
    </row>
    <row r="273" spans="1:25" x14ac:dyDescent="0.2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382">
        <v>7.3999999999999996E-2</v>
      </c>
      <c r="G273" s="377">
        <v>6.6000000000000003E-2</v>
      </c>
      <c r="I273" s="350"/>
    </row>
    <row r="274" spans="1:25" x14ac:dyDescent="0.2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369">
        <f t="shared" si="43"/>
        <v>2.1269841269841265</v>
      </c>
    </row>
    <row r="275" spans="1:25" ht="13.5" thickBot="1" x14ac:dyDescent="0.25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63">
        <f>G271-G258</f>
        <v>187</v>
      </c>
    </row>
    <row r="276" spans="1:25" x14ac:dyDescent="0.2">
      <c r="A276" s="265" t="s">
        <v>52</v>
      </c>
      <c r="B276" s="259">
        <v>171</v>
      </c>
      <c r="C276" s="260">
        <v>265</v>
      </c>
      <c r="D276" s="260">
        <v>340</v>
      </c>
      <c r="E276" s="260">
        <v>330</v>
      </c>
      <c r="F276" s="394">
        <v>413</v>
      </c>
      <c r="G276" s="262">
        <f>SUM(B276:F276)</f>
        <v>1519</v>
      </c>
      <c r="H276" s="200" t="s">
        <v>56</v>
      </c>
      <c r="I276" s="263">
        <f>G263-G276</f>
        <v>2</v>
      </c>
      <c r="J276" s="305">
        <f>I276/G263</f>
        <v>1.3149243918474688E-3</v>
      </c>
    </row>
    <row r="277" spans="1:25" x14ac:dyDescent="0.2">
      <c r="A277" s="265" t="s">
        <v>28</v>
      </c>
      <c r="B277" s="744">
        <v>128</v>
      </c>
      <c r="C277" s="267">
        <v>128</v>
      </c>
      <c r="D277" s="267">
        <v>128</v>
      </c>
      <c r="E277" s="267">
        <v>127.5</v>
      </c>
      <c r="F277" s="425">
        <v>128</v>
      </c>
      <c r="G277" s="222"/>
      <c r="H277" s="200" t="s">
        <v>57</v>
      </c>
      <c r="I277" s="200">
        <v>122.17</v>
      </c>
    </row>
    <row r="278" spans="1:25" ht="13.5" thickBot="1" x14ac:dyDescent="0.25">
      <c r="A278" s="266" t="s">
        <v>26</v>
      </c>
      <c r="B278" s="345">
        <f>B277-B264</f>
        <v>6</v>
      </c>
      <c r="C278" s="346">
        <f>C277-C264</f>
        <v>6</v>
      </c>
      <c r="D278" s="346">
        <f t="shared" ref="D278:F278" si="45">D277-D264</f>
        <v>6</v>
      </c>
      <c r="E278" s="346">
        <f t="shared" si="45"/>
        <v>5.5</v>
      </c>
      <c r="F278" s="704">
        <f t="shared" si="45"/>
        <v>6</v>
      </c>
      <c r="G278" s="223"/>
      <c r="H278" s="200" t="s">
        <v>26</v>
      </c>
      <c r="I278" s="215">
        <f>I277-I264</f>
        <v>6.0799999999999983</v>
      </c>
    </row>
    <row r="279" spans="1:25" x14ac:dyDescent="0.2">
      <c r="B279" s="200">
        <v>238</v>
      </c>
      <c r="C279" s="200">
        <v>353</v>
      </c>
      <c r="D279" s="200">
        <v>243</v>
      </c>
      <c r="E279" s="200">
        <v>271</v>
      </c>
    </row>
    <row r="281" spans="1:25" ht="13.5" thickBot="1" x14ac:dyDescent="0.25">
      <c r="B281" s="200">
        <v>128</v>
      </c>
      <c r="C281" s="200">
        <v>128</v>
      </c>
      <c r="D281" s="200">
        <v>128</v>
      </c>
      <c r="E281" s="200">
        <v>128</v>
      </c>
      <c r="F281" s="200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5" ht="13.5" thickBot="1" x14ac:dyDescent="0.25">
      <c r="A282" s="230" t="s">
        <v>265</v>
      </c>
      <c r="B282" s="1021" t="s">
        <v>130</v>
      </c>
      <c r="C282" s="1022"/>
      <c r="D282" s="1022"/>
      <c r="E282" s="1022"/>
      <c r="F282" s="1022"/>
      <c r="G282" s="1022"/>
      <c r="H282" s="1023"/>
      <c r="I282" s="1033" t="s">
        <v>131</v>
      </c>
      <c r="J282" s="1022"/>
      <c r="K282" s="1022"/>
      <c r="L282" s="1022"/>
      <c r="M282" s="1022"/>
      <c r="N282" s="1022"/>
      <c r="O282" s="1023"/>
      <c r="P282" s="1034" t="s">
        <v>53</v>
      </c>
      <c r="Q282" s="1035"/>
      <c r="R282" s="1035"/>
      <c r="S282" s="1035"/>
      <c r="T282" s="1035"/>
      <c r="U282" s="1035"/>
      <c r="V282" s="1036"/>
      <c r="W282" s="1031" t="s">
        <v>55</v>
      </c>
      <c r="X282" s="228">
        <v>241</v>
      </c>
    </row>
    <row r="283" spans="1:25" ht="13.5" thickBot="1" x14ac:dyDescent="0.25">
      <c r="A283" s="676" t="s">
        <v>54</v>
      </c>
      <c r="B283" s="903">
        <v>1</v>
      </c>
      <c r="C283" s="900">
        <v>2</v>
      </c>
      <c r="D283" s="900">
        <v>3</v>
      </c>
      <c r="E283" s="900">
        <v>4</v>
      </c>
      <c r="F283" s="900">
        <v>5</v>
      </c>
      <c r="G283" s="900">
        <v>6</v>
      </c>
      <c r="H283" s="901">
        <v>7</v>
      </c>
      <c r="I283" s="902">
        <v>8</v>
      </c>
      <c r="J283" s="900">
        <v>9</v>
      </c>
      <c r="K283" s="900">
        <v>10</v>
      </c>
      <c r="L283" s="900">
        <v>11</v>
      </c>
      <c r="M283" s="900">
        <v>12</v>
      </c>
      <c r="N283" s="900">
        <v>13</v>
      </c>
      <c r="O283" s="901">
        <v>14</v>
      </c>
      <c r="P283" s="902">
        <v>1</v>
      </c>
      <c r="Q283" s="900">
        <v>2</v>
      </c>
      <c r="R283" s="900">
        <v>3</v>
      </c>
      <c r="S283" s="900">
        <v>4</v>
      </c>
      <c r="T283" s="900">
        <v>5</v>
      </c>
      <c r="U283" s="900">
        <v>6</v>
      </c>
      <c r="V283" s="901">
        <v>7</v>
      </c>
      <c r="W283" s="1032"/>
      <c r="X283" s="228"/>
      <c r="Y283" s="228"/>
    </row>
    <row r="284" spans="1:25" x14ac:dyDescent="0.2">
      <c r="A284" s="234" t="s">
        <v>3</v>
      </c>
      <c r="B284" s="442">
        <v>3370</v>
      </c>
      <c r="C284" s="443">
        <v>3370</v>
      </c>
      <c r="D284" s="443">
        <v>3370</v>
      </c>
      <c r="E284" s="443">
        <v>3370</v>
      </c>
      <c r="F284" s="443">
        <v>3370</v>
      </c>
      <c r="G284" s="443">
        <v>3370</v>
      </c>
      <c r="H284" s="634">
        <v>3370</v>
      </c>
      <c r="I284" s="637">
        <v>3370</v>
      </c>
      <c r="J284" s="443">
        <v>3370</v>
      </c>
      <c r="K284" s="443">
        <v>3370</v>
      </c>
      <c r="L284" s="443">
        <v>3370</v>
      </c>
      <c r="M284" s="443">
        <v>3370</v>
      </c>
      <c r="N284" s="443">
        <v>3370</v>
      </c>
      <c r="O284" s="634">
        <v>3370</v>
      </c>
      <c r="P284" s="637">
        <v>3370</v>
      </c>
      <c r="Q284" s="443">
        <v>3370</v>
      </c>
      <c r="R284" s="443">
        <v>3370</v>
      </c>
      <c r="S284" s="443">
        <v>3370</v>
      </c>
      <c r="T284" s="443">
        <v>3370</v>
      </c>
      <c r="U284" s="443">
        <v>3370</v>
      </c>
      <c r="V284" s="634">
        <v>3370</v>
      </c>
      <c r="W284" s="384">
        <v>3370</v>
      </c>
      <c r="Y284" s="210"/>
    </row>
    <row r="285" spans="1:25" x14ac:dyDescent="0.2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420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420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375">
        <v>3337</v>
      </c>
    </row>
    <row r="286" spans="1:25" x14ac:dyDescent="0.2">
      <c r="A286" s="231" t="s">
        <v>7</v>
      </c>
      <c r="B286" s="242">
        <v>91.7</v>
      </c>
      <c r="C286" s="243">
        <v>100</v>
      </c>
      <c r="D286" s="243">
        <v>100</v>
      </c>
      <c r="E286" s="243">
        <v>100</v>
      </c>
      <c r="F286" s="243">
        <v>100</v>
      </c>
      <c r="G286" s="243">
        <v>100</v>
      </c>
      <c r="H286" s="244">
        <v>100</v>
      </c>
      <c r="I286" s="421">
        <v>100</v>
      </c>
      <c r="J286" s="243">
        <v>100</v>
      </c>
      <c r="K286" s="243">
        <v>100</v>
      </c>
      <c r="L286" s="243">
        <v>100</v>
      </c>
      <c r="M286" s="243">
        <v>100</v>
      </c>
      <c r="N286" s="243">
        <v>100</v>
      </c>
      <c r="O286" s="244">
        <v>100</v>
      </c>
      <c r="P286" s="421">
        <v>100</v>
      </c>
      <c r="Q286" s="243">
        <v>100</v>
      </c>
      <c r="R286" s="243">
        <v>100</v>
      </c>
      <c r="S286" s="243">
        <v>87.5</v>
      </c>
      <c r="T286" s="243">
        <v>91.7</v>
      </c>
      <c r="U286" s="243">
        <v>100</v>
      </c>
      <c r="V286" s="244">
        <v>100</v>
      </c>
      <c r="W286" s="376">
        <v>91.3</v>
      </c>
      <c r="X286" s="228"/>
      <c r="Y286" s="393"/>
    </row>
    <row r="287" spans="1:25" x14ac:dyDescent="0.2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422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422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377">
        <v>5.8000000000000003E-2</v>
      </c>
      <c r="Y287" s="313"/>
    </row>
    <row r="288" spans="1:25" x14ac:dyDescent="0.2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423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423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369">
        <f>W285/W284*100-100</f>
        <v>-0.979228486646889</v>
      </c>
      <c r="X288" s="767"/>
    </row>
    <row r="289" spans="1:26" ht="13.5" thickBot="1" x14ac:dyDescent="0.25">
      <c r="A289" s="669" t="s">
        <v>27</v>
      </c>
      <c r="B289" s="254">
        <f>B285-$G$271</f>
        <v>89</v>
      </c>
      <c r="C289" s="255">
        <f t="shared" ref="C289:W289" si="47">C285-$G$271</f>
        <v>-142</v>
      </c>
      <c r="D289" s="255">
        <f t="shared" si="47"/>
        <v>-127</v>
      </c>
      <c r="E289" s="255">
        <f t="shared" si="47"/>
        <v>232</v>
      </c>
      <c r="F289" s="255">
        <f t="shared" si="47"/>
        <v>159</v>
      </c>
      <c r="G289" s="255">
        <f t="shared" si="47"/>
        <v>36</v>
      </c>
      <c r="H289" s="256">
        <f t="shared" si="47"/>
        <v>39</v>
      </c>
      <c r="I289" s="437">
        <f t="shared" si="47"/>
        <v>370</v>
      </c>
      <c r="J289" s="255">
        <f t="shared" si="47"/>
        <v>102</v>
      </c>
      <c r="K289" s="255">
        <f t="shared" si="47"/>
        <v>392</v>
      </c>
      <c r="L289" s="255">
        <f t="shared" si="47"/>
        <v>174</v>
      </c>
      <c r="M289" s="255">
        <f t="shared" si="47"/>
        <v>-3</v>
      </c>
      <c r="N289" s="255">
        <f t="shared" si="47"/>
        <v>170</v>
      </c>
      <c r="O289" s="256">
        <f t="shared" si="47"/>
        <v>299</v>
      </c>
      <c r="P289" s="437">
        <f t="shared" si="47"/>
        <v>-83</v>
      </c>
      <c r="Q289" s="255">
        <f t="shared" si="47"/>
        <v>252</v>
      </c>
      <c r="R289" s="255">
        <f t="shared" si="47"/>
        <v>122</v>
      </c>
      <c r="S289" s="255">
        <f t="shared" si="47"/>
        <v>52</v>
      </c>
      <c r="T289" s="255">
        <f t="shared" si="47"/>
        <v>-88</v>
      </c>
      <c r="U289" s="255">
        <f t="shared" si="47"/>
        <v>171</v>
      </c>
      <c r="V289" s="256">
        <f t="shared" si="47"/>
        <v>358</v>
      </c>
      <c r="W289" s="370">
        <f t="shared" si="47"/>
        <v>120</v>
      </c>
      <c r="Y289" s="210"/>
    </row>
    <row r="290" spans="1:26" x14ac:dyDescent="0.2">
      <c r="A290" s="258" t="s">
        <v>51</v>
      </c>
      <c r="B290" s="259">
        <v>56</v>
      </c>
      <c r="C290" s="260">
        <v>56</v>
      </c>
      <c r="D290" s="260">
        <v>56</v>
      </c>
      <c r="E290" s="260">
        <v>18</v>
      </c>
      <c r="F290" s="260">
        <v>56</v>
      </c>
      <c r="G290" s="260">
        <v>56</v>
      </c>
      <c r="H290" s="261">
        <v>56</v>
      </c>
      <c r="I290" s="424">
        <v>59</v>
      </c>
      <c r="J290" s="260">
        <v>59</v>
      </c>
      <c r="K290" s="260">
        <v>59</v>
      </c>
      <c r="L290" s="260">
        <v>18</v>
      </c>
      <c r="M290" s="260">
        <v>59</v>
      </c>
      <c r="N290" s="260">
        <v>59</v>
      </c>
      <c r="O290" s="261">
        <v>59</v>
      </c>
      <c r="P290" s="424">
        <v>60</v>
      </c>
      <c r="Q290" s="260">
        <v>60</v>
      </c>
      <c r="R290" s="260">
        <v>60</v>
      </c>
      <c r="S290" s="260">
        <v>18</v>
      </c>
      <c r="T290" s="260">
        <v>60</v>
      </c>
      <c r="U290" s="260">
        <v>60</v>
      </c>
      <c r="V290" s="261">
        <v>60</v>
      </c>
      <c r="W290" s="385">
        <f>SUM(B290:V290)</f>
        <v>1104</v>
      </c>
      <c r="X290" s="200" t="s">
        <v>56</v>
      </c>
      <c r="Y290" s="263">
        <f>G276-W290</f>
        <v>415</v>
      </c>
      <c r="Z290" s="285">
        <f>Y290/G276</f>
        <v>0.27320605661619485</v>
      </c>
    </row>
    <row r="291" spans="1:26" x14ac:dyDescent="0.2">
      <c r="A291" s="265" t="s">
        <v>28</v>
      </c>
      <c r="B291" s="218">
        <v>134</v>
      </c>
      <c r="C291" s="267">
        <v>134</v>
      </c>
      <c r="D291" s="267">
        <v>134</v>
      </c>
      <c r="E291" s="267">
        <v>133.5</v>
      </c>
      <c r="F291" s="267">
        <v>133.5</v>
      </c>
      <c r="G291" s="267">
        <v>134</v>
      </c>
      <c r="H291" s="219">
        <v>134</v>
      </c>
      <c r="I291" s="425">
        <v>133.5</v>
      </c>
      <c r="J291" s="267">
        <v>134</v>
      </c>
      <c r="K291" s="267">
        <v>133.5</v>
      </c>
      <c r="L291" s="267">
        <v>133.5</v>
      </c>
      <c r="M291" s="267">
        <v>134</v>
      </c>
      <c r="N291" s="267">
        <v>133.5</v>
      </c>
      <c r="O291" s="219">
        <v>133.5</v>
      </c>
      <c r="P291" s="425">
        <v>134</v>
      </c>
      <c r="Q291" s="267">
        <v>133.5</v>
      </c>
      <c r="R291" s="267">
        <v>133.5</v>
      </c>
      <c r="S291" s="267">
        <v>134</v>
      </c>
      <c r="T291" s="267">
        <v>134</v>
      </c>
      <c r="U291" s="267">
        <v>133.5</v>
      </c>
      <c r="V291" s="219">
        <v>133.5</v>
      </c>
      <c r="W291" s="325"/>
      <c r="X291" s="200" t="s">
        <v>57</v>
      </c>
      <c r="Y291" s="200">
        <v>127.85</v>
      </c>
    </row>
    <row r="292" spans="1:26" ht="13.5" thickBot="1" x14ac:dyDescent="0.25">
      <c r="A292" s="266" t="s">
        <v>26</v>
      </c>
      <c r="B292" s="623">
        <f t="shared" ref="B292:V292" si="48">B291-B281</f>
        <v>6</v>
      </c>
      <c r="C292" s="624">
        <f t="shared" si="48"/>
        <v>6</v>
      </c>
      <c r="D292" s="624">
        <f t="shared" si="48"/>
        <v>6</v>
      </c>
      <c r="E292" s="624">
        <f t="shared" si="48"/>
        <v>5.5</v>
      </c>
      <c r="F292" s="624">
        <f t="shared" si="48"/>
        <v>5.5</v>
      </c>
      <c r="G292" s="624">
        <f t="shared" si="48"/>
        <v>6</v>
      </c>
      <c r="H292" s="625">
        <f t="shared" si="48"/>
        <v>6</v>
      </c>
      <c r="I292" s="723">
        <f t="shared" si="48"/>
        <v>5.5</v>
      </c>
      <c r="J292" s="624">
        <f t="shared" si="48"/>
        <v>6</v>
      </c>
      <c r="K292" s="624">
        <f t="shared" si="48"/>
        <v>5.5</v>
      </c>
      <c r="L292" s="624">
        <f t="shared" si="48"/>
        <v>5.5</v>
      </c>
      <c r="M292" s="624">
        <f t="shared" si="48"/>
        <v>6</v>
      </c>
      <c r="N292" s="624">
        <f t="shared" si="48"/>
        <v>5.5</v>
      </c>
      <c r="O292" s="625">
        <f t="shared" si="48"/>
        <v>5.5</v>
      </c>
      <c r="P292" s="723">
        <f t="shared" si="48"/>
        <v>6</v>
      </c>
      <c r="Q292" s="624">
        <f t="shared" si="48"/>
        <v>5.5</v>
      </c>
      <c r="R292" s="624">
        <f t="shared" si="48"/>
        <v>5.5</v>
      </c>
      <c r="S292" s="624">
        <f t="shared" si="48"/>
        <v>6</v>
      </c>
      <c r="T292" s="624">
        <f t="shared" si="48"/>
        <v>6</v>
      </c>
      <c r="U292" s="624">
        <f t="shared" si="48"/>
        <v>5.5</v>
      </c>
      <c r="V292" s="625">
        <f t="shared" si="48"/>
        <v>5.5</v>
      </c>
      <c r="W292" s="371"/>
      <c r="X292" s="200" t="s">
        <v>26</v>
      </c>
      <c r="Y292" s="200">
        <f>Y291-I277</f>
        <v>5.6799999999999926</v>
      </c>
    </row>
    <row r="295" spans="1:26" ht="13.5" thickBot="1" x14ac:dyDescent="0.25"/>
    <row r="296" spans="1:26" ht="13.5" thickBot="1" x14ac:dyDescent="0.25">
      <c r="A296" s="230" t="s">
        <v>266</v>
      </c>
      <c r="B296" s="1021" t="s">
        <v>130</v>
      </c>
      <c r="C296" s="1022"/>
      <c r="D296" s="1022"/>
      <c r="E296" s="1022"/>
      <c r="F296" s="1022"/>
      <c r="G296" s="1022"/>
      <c r="H296" s="1023"/>
      <c r="I296" s="1033" t="s">
        <v>131</v>
      </c>
      <c r="J296" s="1022"/>
      <c r="K296" s="1022"/>
      <c r="L296" s="1022"/>
      <c r="M296" s="1022"/>
      <c r="N296" s="1022"/>
      <c r="O296" s="1023"/>
      <c r="P296" s="1034" t="s">
        <v>53</v>
      </c>
      <c r="Q296" s="1035"/>
      <c r="R296" s="1035"/>
      <c r="S296" s="1035"/>
      <c r="T296" s="1035"/>
      <c r="U296" s="1035"/>
      <c r="V296" s="1036"/>
      <c r="W296" s="1031" t="s">
        <v>55</v>
      </c>
      <c r="X296" s="228">
        <v>240</v>
      </c>
    </row>
    <row r="297" spans="1:26" ht="13.5" thickBot="1" x14ac:dyDescent="0.25">
      <c r="A297" s="676" t="s">
        <v>54</v>
      </c>
      <c r="B297" s="903">
        <v>1</v>
      </c>
      <c r="C297" s="900">
        <v>2</v>
      </c>
      <c r="D297" s="900">
        <v>3</v>
      </c>
      <c r="E297" s="900">
        <v>4</v>
      </c>
      <c r="F297" s="900">
        <v>5</v>
      </c>
      <c r="G297" s="900">
        <v>6</v>
      </c>
      <c r="H297" s="901">
        <v>7</v>
      </c>
      <c r="I297" s="902">
        <v>8</v>
      </c>
      <c r="J297" s="900">
        <v>9</v>
      </c>
      <c r="K297" s="900">
        <v>10</v>
      </c>
      <c r="L297" s="900">
        <v>11</v>
      </c>
      <c r="M297" s="900">
        <v>12</v>
      </c>
      <c r="N297" s="900">
        <v>13</v>
      </c>
      <c r="O297" s="901">
        <v>14</v>
      </c>
      <c r="P297" s="902">
        <v>1</v>
      </c>
      <c r="Q297" s="900">
        <v>2</v>
      </c>
      <c r="R297" s="900">
        <v>3</v>
      </c>
      <c r="S297" s="900">
        <v>4</v>
      </c>
      <c r="T297" s="900">
        <v>5</v>
      </c>
      <c r="U297" s="900">
        <v>6</v>
      </c>
      <c r="V297" s="901">
        <v>7</v>
      </c>
      <c r="W297" s="1032"/>
      <c r="X297" s="228"/>
      <c r="Y297" s="228"/>
    </row>
    <row r="298" spans="1:26" x14ac:dyDescent="0.2">
      <c r="A298" s="234" t="s">
        <v>3</v>
      </c>
      <c r="B298" s="442">
        <v>3560</v>
      </c>
      <c r="C298" s="443">
        <v>3560</v>
      </c>
      <c r="D298" s="443">
        <v>3560</v>
      </c>
      <c r="E298" s="443">
        <v>3560</v>
      </c>
      <c r="F298" s="443">
        <v>3560</v>
      </c>
      <c r="G298" s="443">
        <v>3560</v>
      </c>
      <c r="H298" s="634">
        <v>3560</v>
      </c>
      <c r="I298" s="637">
        <v>3560</v>
      </c>
      <c r="J298" s="443">
        <v>3560</v>
      </c>
      <c r="K298" s="443">
        <v>3560</v>
      </c>
      <c r="L298" s="443">
        <v>3560</v>
      </c>
      <c r="M298" s="443">
        <v>3560</v>
      </c>
      <c r="N298" s="443">
        <v>3560</v>
      </c>
      <c r="O298" s="634">
        <v>3560</v>
      </c>
      <c r="P298" s="637">
        <v>3560</v>
      </c>
      <c r="Q298" s="443">
        <v>3560</v>
      </c>
      <c r="R298" s="443">
        <v>3560</v>
      </c>
      <c r="S298" s="443">
        <v>3560</v>
      </c>
      <c r="T298" s="443">
        <v>3560</v>
      </c>
      <c r="U298" s="443">
        <v>3560</v>
      </c>
      <c r="V298" s="634">
        <v>3560</v>
      </c>
      <c r="W298" s="384">
        <v>3560</v>
      </c>
      <c r="Y298" s="210"/>
    </row>
    <row r="299" spans="1:26" x14ac:dyDescent="0.2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420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420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375">
        <v>3473</v>
      </c>
    </row>
    <row r="300" spans="1:26" x14ac:dyDescent="0.2">
      <c r="A300" s="231" t="s">
        <v>7</v>
      </c>
      <c r="B300" s="242">
        <v>100</v>
      </c>
      <c r="C300" s="243">
        <v>100</v>
      </c>
      <c r="D300" s="243">
        <v>83.3</v>
      </c>
      <c r="E300" s="243">
        <v>100</v>
      </c>
      <c r="F300" s="243">
        <v>100</v>
      </c>
      <c r="G300" s="243">
        <v>91.7</v>
      </c>
      <c r="H300" s="244">
        <v>100</v>
      </c>
      <c r="I300" s="421">
        <v>100</v>
      </c>
      <c r="J300" s="243">
        <v>100</v>
      </c>
      <c r="K300" s="243">
        <v>91.7</v>
      </c>
      <c r="L300" s="243">
        <v>100</v>
      </c>
      <c r="M300" s="243">
        <v>100</v>
      </c>
      <c r="N300" s="243">
        <v>100</v>
      </c>
      <c r="O300" s="244">
        <v>100</v>
      </c>
      <c r="P300" s="421">
        <v>100</v>
      </c>
      <c r="Q300" s="243">
        <v>100</v>
      </c>
      <c r="R300" s="243">
        <v>100</v>
      </c>
      <c r="S300" s="243">
        <v>87.5</v>
      </c>
      <c r="T300" s="243">
        <v>91.7</v>
      </c>
      <c r="U300" s="243">
        <v>100</v>
      </c>
      <c r="V300" s="244">
        <v>100</v>
      </c>
      <c r="W300" s="376">
        <v>91.2</v>
      </c>
      <c r="X300" s="228"/>
      <c r="Y300" s="393"/>
    </row>
    <row r="301" spans="1:26" x14ac:dyDescent="0.2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422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422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377">
        <v>5.8999999999999997E-2</v>
      </c>
      <c r="Y301" s="313"/>
    </row>
    <row r="302" spans="1:26" x14ac:dyDescent="0.2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423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423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369">
        <f>W299/W298*100-100</f>
        <v>-2.4438202247191043</v>
      </c>
      <c r="X302" s="767"/>
    </row>
    <row r="303" spans="1:26" ht="13.5" thickBot="1" x14ac:dyDescent="0.25">
      <c r="A303" s="669" t="s">
        <v>27</v>
      </c>
      <c r="B303" s="254">
        <f>B299-$B$285</f>
        <v>120</v>
      </c>
      <c r="C303" s="255">
        <f t="shared" ref="C303:W303" si="50">C299-$B$285</f>
        <v>-13</v>
      </c>
      <c r="D303" s="255">
        <f t="shared" si="50"/>
        <v>-48</v>
      </c>
      <c r="E303" s="255">
        <f t="shared" si="50"/>
        <v>309</v>
      </c>
      <c r="F303" s="255">
        <f t="shared" si="50"/>
        <v>217</v>
      </c>
      <c r="G303" s="255">
        <f t="shared" si="50"/>
        <v>-22</v>
      </c>
      <c r="H303" s="256">
        <f t="shared" si="50"/>
        <v>49</v>
      </c>
      <c r="I303" s="437">
        <f t="shared" si="50"/>
        <v>350</v>
      </c>
      <c r="J303" s="255">
        <f t="shared" si="50"/>
        <v>125</v>
      </c>
      <c r="K303" s="255">
        <f t="shared" si="50"/>
        <v>380</v>
      </c>
      <c r="L303" s="255">
        <f t="shared" si="50"/>
        <v>287</v>
      </c>
      <c r="M303" s="255">
        <f t="shared" si="50"/>
        <v>143</v>
      </c>
      <c r="N303" s="255">
        <f t="shared" si="50"/>
        <v>274</v>
      </c>
      <c r="O303" s="256">
        <f t="shared" si="50"/>
        <v>223</v>
      </c>
      <c r="P303" s="437">
        <f t="shared" si="50"/>
        <v>24</v>
      </c>
      <c r="Q303" s="255">
        <f t="shared" si="50"/>
        <v>326</v>
      </c>
      <c r="R303" s="255">
        <f t="shared" si="50"/>
        <v>124</v>
      </c>
      <c r="S303" s="255">
        <f t="shared" si="50"/>
        <v>85</v>
      </c>
      <c r="T303" s="255">
        <f t="shared" si="50"/>
        <v>-89</v>
      </c>
      <c r="U303" s="255">
        <f t="shared" si="50"/>
        <v>321</v>
      </c>
      <c r="V303" s="256">
        <f t="shared" si="50"/>
        <v>376</v>
      </c>
      <c r="W303" s="370">
        <f t="shared" si="50"/>
        <v>167</v>
      </c>
      <c r="Y303" s="210"/>
    </row>
    <row r="304" spans="1:26" x14ac:dyDescent="0.2">
      <c r="A304" s="258" t="s">
        <v>51</v>
      </c>
      <c r="B304" s="259">
        <v>56</v>
      </c>
      <c r="C304" s="260">
        <v>56</v>
      </c>
      <c r="D304" s="260">
        <v>56</v>
      </c>
      <c r="E304" s="260">
        <v>18</v>
      </c>
      <c r="F304" s="260">
        <v>56</v>
      </c>
      <c r="G304" s="260">
        <v>56</v>
      </c>
      <c r="H304" s="261">
        <v>56</v>
      </c>
      <c r="I304" s="424">
        <v>59</v>
      </c>
      <c r="J304" s="260">
        <v>59</v>
      </c>
      <c r="K304" s="260">
        <v>59</v>
      </c>
      <c r="L304" s="260">
        <v>18</v>
      </c>
      <c r="M304" s="260">
        <v>59</v>
      </c>
      <c r="N304" s="260">
        <v>58</v>
      </c>
      <c r="O304" s="261">
        <v>59</v>
      </c>
      <c r="P304" s="424">
        <v>59</v>
      </c>
      <c r="Q304" s="260">
        <v>59</v>
      </c>
      <c r="R304" s="260">
        <v>58</v>
      </c>
      <c r="S304" s="260">
        <v>18</v>
      </c>
      <c r="T304" s="260">
        <v>60</v>
      </c>
      <c r="U304" s="260">
        <v>60</v>
      </c>
      <c r="V304" s="261">
        <v>60</v>
      </c>
      <c r="W304" s="385">
        <f>SUM(B304:V304)</f>
        <v>1099</v>
      </c>
      <c r="X304" s="200" t="s">
        <v>56</v>
      </c>
      <c r="Y304" s="263">
        <f>W290-W304</f>
        <v>5</v>
      </c>
      <c r="Z304" s="285">
        <f>Y304/W290</f>
        <v>4.528985507246377E-3</v>
      </c>
    </row>
    <row r="305" spans="1:26" x14ac:dyDescent="0.2">
      <c r="A305" s="265" t="s">
        <v>28</v>
      </c>
      <c r="B305" s="218">
        <v>139.5</v>
      </c>
      <c r="C305" s="267">
        <v>139.5</v>
      </c>
      <c r="D305" s="267">
        <v>139.5</v>
      </c>
      <c r="E305" s="267">
        <v>139</v>
      </c>
      <c r="F305" s="267">
        <v>139</v>
      </c>
      <c r="G305" s="267">
        <v>139.5</v>
      </c>
      <c r="H305" s="219">
        <v>139.5</v>
      </c>
      <c r="I305" s="425">
        <v>139</v>
      </c>
      <c r="J305" s="267">
        <v>139.5</v>
      </c>
      <c r="K305" s="267">
        <v>139</v>
      </c>
      <c r="L305" s="267">
        <v>139</v>
      </c>
      <c r="M305" s="267">
        <v>139.5</v>
      </c>
      <c r="N305" s="267">
        <v>139</v>
      </c>
      <c r="O305" s="219">
        <v>139</v>
      </c>
      <c r="P305" s="425">
        <v>139.5</v>
      </c>
      <c r="Q305" s="267">
        <v>139</v>
      </c>
      <c r="R305" s="267">
        <v>139</v>
      </c>
      <c r="S305" s="267">
        <v>139.5</v>
      </c>
      <c r="T305" s="267">
        <v>139.5</v>
      </c>
      <c r="U305" s="267">
        <v>139</v>
      </c>
      <c r="V305" s="219">
        <v>139</v>
      </c>
      <c r="W305" s="325"/>
      <c r="X305" s="200" t="s">
        <v>57</v>
      </c>
      <c r="Y305" s="200">
        <v>133.94</v>
      </c>
    </row>
    <row r="306" spans="1:26" ht="13.5" thickBot="1" x14ac:dyDescent="0.25">
      <c r="A306" s="266" t="s">
        <v>26</v>
      </c>
      <c r="B306" s="623">
        <f>B305-B291</f>
        <v>5.5</v>
      </c>
      <c r="C306" s="624">
        <f t="shared" ref="C306:V306" si="51">C305-C291</f>
        <v>5.5</v>
      </c>
      <c r="D306" s="624">
        <f t="shared" si="51"/>
        <v>5.5</v>
      </c>
      <c r="E306" s="624">
        <f t="shared" si="51"/>
        <v>5.5</v>
      </c>
      <c r="F306" s="624">
        <f t="shared" si="51"/>
        <v>5.5</v>
      </c>
      <c r="G306" s="624">
        <f t="shared" si="51"/>
        <v>5.5</v>
      </c>
      <c r="H306" s="625">
        <f t="shared" si="51"/>
        <v>5.5</v>
      </c>
      <c r="I306" s="723">
        <f t="shared" si="51"/>
        <v>5.5</v>
      </c>
      <c r="J306" s="624">
        <f t="shared" si="51"/>
        <v>5.5</v>
      </c>
      <c r="K306" s="624">
        <f t="shared" si="51"/>
        <v>5.5</v>
      </c>
      <c r="L306" s="624">
        <f t="shared" si="51"/>
        <v>5.5</v>
      </c>
      <c r="M306" s="624">
        <f t="shared" si="51"/>
        <v>5.5</v>
      </c>
      <c r="N306" s="624">
        <f t="shared" si="51"/>
        <v>5.5</v>
      </c>
      <c r="O306" s="625">
        <f t="shared" si="51"/>
        <v>5.5</v>
      </c>
      <c r="P306" s="723">
        <f t="shared" si="51"/>
        <v>5.5</v>
      </c>
      <c r="Q306" s="624">
        <f t="shared" si="51"/>
        <v>5.5</v>
      </c>
      <c r="R306" s="624">
        <f t="shared" si="51"/>
        <v>5.5</v>
      </c>
      <c r="S306" s="624">
        <f t="shared" si="51"/>
        <v>5.5</v>
      </c>
      <c r="T306" s="624">
        <f t="shared" si="51"/>
        <v>5.5</v>
      </c>
      <c r="U306" s="624">
        <f t="shared" si="51"/>
        <v>5.5</v>
      </c>
      <c r="V306" s="625">
        <f t="shared" si="51"/>
        <v>5.5</v>
      </c>
      <c r="W306" s="371"/>
      <c r="X306" s="200" t="s">
        <v>26</v>
      </c>
      <c r="Y306" s="200">
        <f>Y305-Y291</f>
        <v>6.0900000000000034</v>
      </c>
    </row>
    <row r="309" spans="1:26" ht="13.5" thickBot="1" x14ac:dyDescent="0.25"/>
    <row r="310" spans="1:26" ht="13.5" thickBot="1" x14ac:dyDescent="0.25">
      <c r="A310" s="230" t="s">
        <v>273</v>
      </c>
      <c r="B310" s="1021" t="s">
        <v>130</v>
      </c>
      <c r="C310" s="1022"/>
      <c r="D310" s="1022"/>
      <c r="E310" s="1022"/>
      <c r="F310" s="1022"/>
      <c r="G310" s="1022"/>
      <c r="H310" s="1023"/>
      <c r="I310" s="1033" t="s">
        <v>131</v>
      </c>
      <c r="J310" s="1022"/>
      <c r="K310" s="1022"/>
      <c r="L310" s="1022"/>
      <c r="M310" s="1022"/>
      <c r="N310" s="1022"/>
      <c r="O310" s="1023"/>
      <c r="P310" s="1034" t="s">
        <v>53</v>
      </c>
      <c r="Q310" s="1035"/>
      <c r="R310" s="1035"/>
      <c r="S310" s="1035"/>
      <c r="T310" s="1035"/>
      <c r="U310" s="1035"/>
      <c r="V310" s="1036"/>
      <c r="W310" s="1031" t="s">
        <v>55</v>
      </c>
      <c r="X310" s="228">
        <v>241</v>
      </c>
    </row>
    <row r="311" spans="1:26" ht="13.5" thickBot="1" x14ac:dyDescent="0.25">
      <c r="A311" s="676" t="s">
        <v>54</v>
      </c>
      <c r="B311" s="903">
        <v>1</v>
      </c>
      <c r="C311" s="900">
        <v>2</v>
      </c>
      <c r="D311" s="900">
        <v>3</v>
      </c>
      <c r="E311" s="900">
        <v>4</v>
      </c>
      <c r="F311" s="900">
        <v>5</v>
      </c>
      <c r="G311" s="900">
        <v>6</v>
      </c>
      <c r="H311" s="901">
        <v>7</v>
      </c>
      <c r="I311" s="902">
        <v>8</v>
      </c>
      <c r="J311" s="900">
        <v>9</v>
      </c>
      <c r="K311" s="900">
        <v>10</v>
      </c>
      <c r="L311" s="900">
        <v>11</v>
      </c>
      <c r="M311" s="900">
        <v>12</v>
      </c>
      <c r="N311" s="900">
        <v>13</v>
      </c>
      <c r="O311" s="901">
        <v>14</v>
      </c>
      <c r="P311" s="902">
        <v>1</v>
      </c>
      <c r="Q311" s="900">
        <v>2</v>
      </c>
      <c r="R311" s="900">
        <v>3</v>
      </c>
      <c r="S311" s="900">
        <v>4</v>
      </c>
      <c r="T311" s="900">
        <v>5</v>
      </c>
      <c r="U311" s="900">
        <v>6</v>
      </c>
      <c r="V311" s="901">
        <v>7</v>
      </c>
      <c r="W311" s="1032"/>
      <c r="X311" s="228"/>
      <c r="Y311" s="228"/>
    </row>
    <row r="312" spans="1:26" x14ac:dyDescent="0.2">
      <c r="A312" s="234" t="s">
        <v>3</v>
      </c>
      <c r="B312" s="442">
        <v>3720</v>
      </c>
      <c r="C312" s="443">
        <v>3720</v>
      </c>
      <c r="D312" s="443">
        <v>3720</v>
      </c>
      <c r="E312" s="443">
        <v>3720</v>
      </c>
      <c r="F312" s="443">
        <v>3720</v>
      </c>
      <c r="G312" s="443">
        <v>3720</v>
      </c>
      <c r="H312" s="634">
        <v>3720</v>
      </c>
      <c r="I312" s="637">
        <v>3720</v>
      </c>
      <c r="J312" s="443">
        <v>3720</v>
      </c>
      <c r="K312" s="443">
        <v>3720</v>
      </c>
      <c r="L312" s="443">
        <v>3720</v>
      </c>
      <c r="M312" s="443">
        <v>3720</v>
      </c>
      <c r="N312" s="443">
        <v>3720</v>
      </c>
      <c r="O312" s="634">
        <v>3720</v>
      </c>
      <c r="P312" s="637">
        <v>3720</v>
      </c>
      <c r="Q312" s="443">
        <v>3720</v>
      </c>
      <c r="R312" s="443">
        <v>3720</v>
      </c>
      <c r="S312" s="443">
        <v>3720</v>
      </c>
      <c r="T312" s="443">
        <v>3720</v>
      </c>
      <c r="U312" s="443">
        <v>3720</v>
      </c>
      <c r="V312" s="634">
        <v>3720</v>
      </c>
      <c r="W312" s="384">
        <v>3720</v>
      </c>
      <c r="Y312" s="210"/>
    </row>
    <row r="313" spans="1:26" x14ac:dyDescent="0.2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420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420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375">
        <v>3661</v>
      </c>
    </row>
    <row r="314" spans="1:26" x14ac:dyDescent="0.2">
      <c r="A314" s="231" t="s">
        <v>7</v>
      </c>
      <c r="B314" s="242">
        <v>100</v>
      </c>
      <c r="C314" s="243">
        <v>100</v>
      </c>
      <c r="D314" s="243">
        <v>100</v>
      </c>
      <c r="E314" s="243">
        <v>100</v>
      </c>
      <c r="F314" s="243">
        <v>100</v>
      </c>
      <c r="G314" s="243">
        <v>91.7</v>
      </c>
      <c r="H314" s="244">
        <v>100</v>
      </c>
      <c r="I314" s="421">
        <v>100</v>
      </c>
      <c r="J314" s="243">
        <v>100</v>
      </c>
      <c r="K314" s="243">
        <v>92.3</v>
      </c>
      <c r="L314" s="243">
        <v>100</v>
      </c>
      <c r="M314" s="243">
        <v>83.3</v>
      </c>
      <c r="N314" s="243">
        <v>100</v>
      </c>
      <c r="O314" s="244">
        <v>91.7</v>
      </c>
      <c r="P314" s="421">
        <v>100</v>
      </c>
      <c r="Q314" s="243">
        <v>100</v>
      </c>
      <c r="R314" s="243">
        <v>100</v>
      </c>
      <c r="S314" s="243">
        <v>100</v>
      </c>
      <c r="T314" s="243">
        <v>75</v>
      </c>
      <c r="U314" s="243">
        <v>100</v>
      </c>
      <c r="V314" s="244">
        <v>100</v>
      </c>
      <c r="W314" s="376">
        <v>90.9</v>
      </c>
      <c r="X314" s="228"/>
      <c r="Y314" s="393"/>
    </row>
    <row r="315" spans="1:26" x14ac:dyDescent="0.2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422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422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377">
        <v>0.06</v>
      </c>
      <c r="Y315" s="313"/>
    </row>
    <row r="316" spans="1:26" x14ac:dyDescent="0.2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423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423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369">
        <f>W313/W312*100-100</f>
        <v>-1.5860215053763511</v>
      </c>
      <c r="X316" s="767"/>
    </row>
    <row r="317" spans="1:26" ht="13.5" thickBot="1" x14ac:dyDescent="0.25">
      <c r="A317" s="669" t="s">
        <v>27</v>
      </c>
      <c r="B317" s="254">
        <f t="shared" ref="B317:U317" si="53">B313-$V$299</f>
        <v>-137</v>
      </c>
      <c r="C317" s="255">
        <f t="shared" si="53"/>
        <v>-198</v>
      </c>
      <c r="D317" s="255">
        <f t="shared" si="53"/>
        <v>-231</v>
      </c>
      <c r="E317" s="255">
        <f t="shared" si="53"/>
        <v>108</v>
      </c>
      <c r="F317" s="255">
        <f t="shared" si="53"/>
        <v>22</v>
      </c>
      <c r="G317" s="255">
        <f t="shared" si="53"/>
        <v>-94</v>
      </c>
      <c r="H317" s="256">
        <f t="shared" si="53"/>
        <v>-75</v>
      </c>
      <c r="I317" s="437">
        <f t="shared" si="53"/>
        <v>121</v>
      </c>
      <c r="J317" s="255">
        <f t="shared" si="53"/>
        <v>-126</v>
      </c>
      <c r="K317" s="255">
        <f t="shared" si="53"/>
        <v>146</v>
      </c>
      <c r="L317" s="255">
        <f t="shared" si="53"/>
        <v>11</v>
      </c>
      <c r="M317" s="255">
        <f t="shared" si="53"/>
        <v>-37</v>
      </c>
      <c r="N317" s="255">
        <f t="shared" si="53"/>
        <v>16</v>
      </c>
      <c r="O317" s="256">
        <f t="shared" si="53"/>
        <v>157</v>
      </c>
      <c r="P317" s="437">
        <f t="shared" si="53"/>
        <v>-307</v>
      </c>
      <c r="Q317" s="255">
        <f t="shared" si="53"/>
        <v>110</v>
      </c>
      <c r="R317" s="255">
        <f t="shared" si="53"/>
        <v>-8</v>
      </c>
      <c r="S317" s="255">
        <f t="shared" si="53"/>
        <v>-33</v>
      </c>
      <c r="T317" s="255">
        <f t="shared" si="53"/>
        <v>-203</v>
      </c>
      <c r="U317" s="255">
        <f t="shared" si="53"/>
        <v>150</v>
      </c>
      <c r="V317" s="256">
        <f>V313-$V$299</f>
        <v>210</v>
      </c>
      <c r="W317" s="370">
        <f t="shared" ref="W317" si="54">W313-$B$285</f>
        <v>355</v>
      </c>
      <c r="Y317" s="210"/>
    </row>
    <row r="318" spans="1:26" x14ac:dyDescent="0.2">
      <c r="A318" s="258" t="s">
        <v>51</v>
      </c>
      <c r="B318" s="259">
        <v>56</v>
      </c>
      <c r="C318" s="260">
        <v>56</v>
      </c>
      <c r="D318" s="260">
        <v>56</v>
      </c>
      <c r="E318" s="260">
        <v>17</v>
      </c>
      <c r="F318" s="260">
        <v>56</v>
      </c>
      <c r="G318" s="260">
        <v>56</v>
      </c>
      <c r="H318" s="261">
        <v>56</v>
      </c>
      <c r="I318" s="424">
        <v>59</v>
      </c>
      <c r="J318" s="260">
        <v>59</v>
      </c>
      <c r="K318" s="260">
        <v>59</v>
      </c>
      <c r="L318" s="260">
        <v>18</v>
      </c>
      <c r="M318" s="260">
        <v>59</v>
      </c>
      <c r="N318" s="260">
        <v>58</v>
      </c>
      <c r="O318" s="261">
        <v>58</v>
      </c>
      <c r="P318" s="424">
        <v>59</v>
      </c>
      <c r="Q318" s="260">
        <v>59</v>
      </c>
      <c r="R318" s="260">
        <v>58</v>
      </c>
      <c r="S318" s="260">
        <v>18</v>
      </c>
      <c r="T318" s="260">
        <v>60</v>
      </c>
      <c r="U318" s="260">
        <v>60</v>
      </c>
      <c r="V318" s="261">
        <v>60</v>
      </c>
      <c r="W318" s="385">
        <f>SUM(B318:V318)</f>
        <v>1097</v>
      </c>
      <c r="X318" s="200" t="s">
        <v>56</v>
      </c>
      <c r="Y318" s="263">
        <f>W304-W318</f>
        <v>2</v>
      </c>
      <c r="Z318" s="285">
        <f>Y318/W304</f>
        <v>1.8198362147406734E-3</v>
      </c>
    </row>
    <row r="319" spans="1:26" x14ac:dyDescent="0.2">
      <c r="A319" s="265" t="s">
        <v>28</v>
      </c>
      <c r="B319" s="218">
        <v>143.5</v>
      </c>
      <c r="C319" s="267">
        <v>143</v>
      </c>
      <c r="D319" s="267">
        <v>143.5</v>
      </c>
      <c r="E319" s="267">
        <v>142.5</v>
      </c>
      <c r="F319" s="267">
        <v>142.5</v>
      </c>
      <c r="G319" s="267">
        <v>143</v>
      </c>
      <c r="H319" s="219">
        <v>143</v>
      </c>
      <c r="I319" s="425">
        <v>142.5</v>
      </c>
      <c r="J319" s="267">
        <v>143.5</v>
      </c>
      <c r="K319" s="267">
        <v>143</v>
      </c>
      <c r="L319" s="267">
        <v>143</v>
      </c>
      <c r="M319" s="267">
        <v>143</v>
      </c>
      <c r="N319" s="267">
        <v>143</v>
      </c>
      <c r="O319" s="219">
        <v>142.5</v>
      </c>
      <c r="P319" s="425">
        <v>143.5</v>
      </c>
      <c r="Q319" s="267">
        <v>142.5</v>
      </c>
      <c r="R319" s="267">
        <v>142.5</v>
      </c>
      <c r="S319" s="267">
        <v>143</v>
      </c>
      <c r="T319" s="267">
        <v>143</v>
      </c>
      <c r="U319" s="267">
        <v>142</v>
      </c>
      <c r="V319" s="219">
        <v>142</v>
      </c>
      <c r="W319" s="325"/>
      <c r="X319" s="200" t="s">
        <v>57</v>
      </c>
      <c r="Y319" s="200">
        <v>139.5</v>
      </c>
    </row>
    <row r="320" spans="1:26" ht="13.5" thickBot="1" x14ac:dyDescent="0.25">
      <c r="A320" s="266" t="s">
        <v>26</v>
      </c>
      <c r="B320" s="623">
        <f>B319-B305</f>
        <v>4</v>
      </c>
      <c r="C320" s="624">
        <f t="shared" ref="C320:V320" si="55">C319-C305</f>
        <v>3.5</v>
      </c>
      <c r="D320" s="624">
        <f t="shared" si="55"/>
        <v>4</v>
      </c>
      <c r="E320" s="624">
        <f t="shared" si="55"/>
        <v>3.5</v>
      </c>
      <c r="F320" s="624">
        <f t="shared" si="55"/>
        <v>3.5</v>
      </c>
      <c r="G320" s="624">
        <f t="shared" si="55"/>
        <v>3.5</v>
      </c>
      <c r="H320" s="625">
        <f t="shared" si="55"/>
        <v>3.5</v>
      </c>
      <c r="I320" s="723">
        <f t="shared" si="55"/>
        <v>3.5</v>
      </c>
      <c r="J320" s="624">
        <f t="shared" si="55"/>
        <v>4</v>
      </c>
      <c r="K320" s="624">
        <f t="shared" si="55"/>
        <v>4</v>
      </c>
      <c r="L320" s="624">
        <f t="shared" si="55"/>
        <v>4</v>
      </c>
      <c r="M320" s="624">
        <f t="shared" si="55"/>
        <v>3.5</v>
      </c>
      <c r="N320" s="624">
        <f t="shared" si="55"/>
        <v>4</v>
      </c>
      <c r="O320" s="625">
        <f t="shared" si="55"/>
        <v>3.5</v>
      </c>
      <c r="P320" s="723">
        <f t="shared" si="55"/>
        <v>4</v>
      </c>
      <c r="Q320" s="624">
        <f t="shared" si="55"/>
        <v>3.5</v>
      </c>
      <c r="R320" s="624">
        <f t="shared" si="55"/>
        <v>3.5</v>
      </c>
      <c r="S320" s="624">
        <f t="shared" si="55"/>
        <v>3.5</v>
      </c>
      <c r="T320" s="624">
        <f t="shared" si="55"/>
        <v>3.5</v>
      </c>
      <c r="U320" s="624">
        <f t="shared" si="55"/>
        <v>3</v>
      </c>
      <c r="V320" s="625">
        <f t="shared" si="55"/>
        <v>3</v>
      </c>
      <c r="W320" s="371"/>
      <c r="X320" s="200" t="s">
        <v>26</v>
      </c>
      <c r="Y320" s="200">
        <f>Y319-Y305</f>
        <v>5.5600000000000023</v>
      </c>
    </row>
    <row r="323" spans="1:26" ht="13.5" thickBot="1" x14ac:dyDescent="0.25"/>
    <row r="324" spans="1:26" ht="13.5" thickBot="1" x14ac:dyDescent="0.25">
      <c r="A324" s="230" t="s">
        <v>276</v>
      </c>
      <c r="B324" s="1021" t="s">
        <v>130</v>
      </c>
      <c r="C324" s="1022"/>
      <c r="D324" s="1022"/>
      <c r="E324" s="1022"/>
      <c r="F324" s="1022"/>
      <c r="G324" s="1022"/>
      <c r="H324" s="1023"/>
      <c r="I324" s="1033" t="s">
        <v>131</v>
      </c>
      <c r="J324" s="1022"/>
      <c r="K324" s="1022"/>
      <c r="L324" s="1022"/>
      <c r="M324" s="1022"/>
      <c r="N324" s="1022"/>
      <c r="O324" s="1023"/>
      <c r="P324" s="1034" t="s">
        <v>53</v>
      </c>
      <c r="Q324" s="1035"/>
      <c r="R324" s="1035"/>
      <c r="S324" s="1035"/>
      <c r="T324" s="1035"/>
      <c r="U324" s="1035"/>
      <c r="V324" s="1036"/>
      <c r="W324" s="1031" t="s">
        <v>55</v>
      </c>
      <c r="X324" s="228">
        <v>240</v>
      </c>
    </row>
    <row r="325" spans="1:26" ht="13.5" thickBot="1" x14ac:dyDescent="0.25">
      <c r="A325" s="676" t="s">
        <v>54</v>
      </c>
      <c r="B325" s="903">
        <v>1</v>
      </c>
      <c r="C325" s="900">
        <v>2</v>
      </c>
      <c r="D325" s="900">
        <v>3</v>
      </c>
      <c r="E325" s="900">
        <v>4</v>
      </c>
      <c r="F325" s="900">
        <v>5</v>
      </c>
      <c r="G325" s="900">
        <v>6</v>
      </c>
      <c r="H325" s="901">
        <v>7</v>
      </c>
      <c r="I325" s="902">
        <v>8</v>
      </c>
      <c r="J325" s="900">
        <v>9</v>
      </c>
      <c r="K325" s="900">
        <v>10</v>
      </c>
      <c r="L325" s="900">
        <v>11</v>
      </c>
      <c r="M325" s="900">
        <v>12</v>
      </c>
      <c r="N325" s="900">
        <v>13</v>
      </c>
      <c r="O325" s="901">
        <v>14</v>
      </c>
      <c r="P325" s="902">
        <v>1</v>
      </c>
      <c r="Q325" s="900">
        <v>2</v>
      </c>
      <c r="R325" s="900">
        <v>3</v>
      </c>
      <c r="S325" s="900">
        <v>4</v>
      </c>
      <c r="T325" s="900">
        <v>5</v>
      </c>
      <c r="U325" s="900">
        <v>6</v>
      </c>
      <c r="V325" s="901">
        <v>7</v>
      </c>
      <c r="W325" s="1032"/>
      <c r="X325" s="228"/>
      <c r="Y325" s="228"/>
    </row>
    <row r="326" spans="1:26" x14ac:dyDescent="0.2">
      <c r="A326" s="234" t="s">
        <v>3</v>
      </c>
      <c r="B326" s="442">
        <v>3850</v>
      </c>
      <c r="C326" s="443">
        <v>3850</v>
      </c>
      <c r="D326" s="443">
        <v>3850</v>
      </c>
      <c r="E326" s="443">
        <v>3850</v>
      </c>
      <c r="F326" s="443">
        <v>3850</v>
      </c>
      <c r="G326" s="443">
        <v>3850</v>
      </c>
      <c r="H326" s="634">
        <v>3850</v>
      </c>
      <c r="I326" s="637">
        <v>3850</v>
      </c>
      <c r="J326" s="443">
        <v>3850</v>
      </c>
      <c r="K326" s="443">
        <v>3850</v>
      </c>
      <c r="L326" s="443">
        <v>3850</v>
      </c>
      <c r="M326" s="443">
        <v>3850</v>
      </c>
      <c r="N326" s="443">
        <v>3850</v>
      </c>
      <c r="O326" s="634">
        <v>3850</v>
      </c>
      <c r="P326" s="637">
        <v>3850</v>
      </c>
      <c r="Q326" s="443">
        <v>3850</v>
      </c>
      <c r="R326" s="443">
        <v>3850</v>
      </c>
      <c r="S326" s="443">
        <v>3850</v>
      </c>
      <c r="T326" s="443">
        <v>3850</v>
      </c>
      <c r="U326" s="443">
        <v>3850</v>
      </c>
      <c r="V326" s="634">
        <v>3850</v>
      </c>
      <c r="W326" s="384">
        <v>3850</v>
      </c>
      <c r="Y326" s="210"/>
    </row>
    <row r="327" spans="1:26" x14ac:dyDescent="0.2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420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420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375">
        <v>3723</v>
      </c>
    </row>
    <row r="328" spans="1:26" x14ac:dyDescent="0.2">
      <c r="A328" s="231" t="s">
        <v>7</v>
      </c>
      <c r="B328" s="242">
        <v>100</v>
      </c>
      <c r="C328" s="243">
        <v>100</v>
      </c>
      <c r="D328" s="243">
        <v>91.7</v>
      </c>
      <c r="E328" s="243">
        <v>100</v>
      </c>
      <c r="F328" s="243">
        <v>100</v>
      </c>
      <c r="G328" s="243">
        <v>91.7</v>
      </c>
      <c r="H328" s="244">
        <v>83.3</v>
      </c>
      <c r="I328" s="421">
        <v>91.7</v>
      </c>
      <c r="J328" s="243">
        <v>100</v>
      </c>
      <c r="K328" s="243">
        <v>100</v>
      </c>
      <c r="L328" s="243">
        <v>100</v>
      </c>
      <c r="M328" s="243">
        <v>83.3</v>
      </c>
      <c r="N328" s="243">
        <v>100</v>
      </c>
      <c r="O328" s="244">
        <v>100</v>
      </c>
      <c r="P328" s="421">
        <v>100</v>
      </c>
      <c r="Q328" s="243">
        <v>100</v>
      </c>
      <c r="R328" s="243">
        <v>100</v>
      </c>
      <c r="S328" s="243">
        <v>100</v>
      </c>
      <c r="T328" s="243">
        <v>91.7</v>
      </c>
      <c r="U328" s="243">
        <v>100</v>
      </c>
      <c r="V328" s="244">
        <v>100</v>
      </c>
      <c r="W328" s="376">
        <v>90.4</v>
      </c>
      <c r="X328" s="228"/>
      <c r="Y328" s="393"/>
    </row>
    <row r="329" spans="1:26" x14ac:dyDescent="0.2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422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422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377">
        <v>6.3E-2</v>
      </c>
      <c r="Y329" s="313"/>
    </row>
    <row r="330" spans="1:26" x14ac:dyDescent="0.2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423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423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369">
        <f>W327/W326*100-100</f>
        <v>-3.2987012987013031</v>
      </c>
      <c r="X330" s="767"/>
    </row>
    <row r="331" spans="1:26" ht="13.5" thickBot="1" x14ac:dyDescent="0.25">
      <c r="A331" s="669" t="s">
        <v>27</v>
      </c>
      <c r="B331" s="254">
        <f t="shared" ref="B331:U331" si="57">B327-B313</f>
        <v>113</v>
      </c>
      <c r="C331" s="255">
        <f t="shared" si="57"/>
        <v>-9</v>
      </c>
      <c r="D331" s="255">
        <f t="shared" si="57"/>
        <v>54</v>
      </c>
      <c r="E331" s="255">
        <f t="shared" si="57"/>
        <v>128</v>
      </c>
      <c r="F331" s="255">
        <f t="shared" si="57"/>
        <v>0</v>
      </c>
      <c r="G331" s="255">
        <f t="shared" si="57"/>
        <v>42</v>
      </c>
      <c r="H331" s="256">
        <f t="shared" si="57"/>
        <v>64</v>
      </c>
      <c r="I331" s="437">
        <f t="shared" si="57"/>
        <v>125</v>
      </c>
      <c r="J331" s="255">
        <f t="shared" si="57"/>
        <v>134</v>
      </c>
      <c r="K331" s="255">
        <f t="shared" si="57"/>
        <v>98</v>
      </c>
      <c r="L331" s="255">
        <f t="shared" si="57"/>
        <v>46</v>
      </c>
      <c r="M331" s="255">
        <f t="shared" si="57"/>
        <v>-66</v>
      </c>
      <c r="N331" s="255">
        <f t="shared" si="57"/>
        <v>126</v>
      </c>
      <c r="O331" s="256">
        <f t="shared" si="57"/>
        <v>-52</v>
      </c>
      <c r="P331" s="437">
        <f t="shared" si="57"/>
        <v>130</v>
      </c>
      <c r="Q331" s="255">
        <f t="shared" si="57"/>
        <v>106</v>
      </c>
      <c r="R331" s="255">
        <f t="shared" si="57"/>
        <v>-26</v>
      </c>
      <c r="S331" s="255">
        <f t="shared" si="57"/>
        <v>118</v>
      </c>
      <c r="T331" s="255">
        <f t="shared" si="57"/>
        <v>122</v>
      </c>
      <c r="U331" s="255">
        <f t="shared" si="57"/>
        <v>-11</v>
      </c>
      <c r="V331" s="256">
        <f>V327-V313</f>
        <v>101</v>
      </c>
      <c r="W331" s="370">
        <f t="shared" ref="W331" si="58">W327-$B$285</f>
        <v>417</v>
      </c>
      <c r="Y331" s="210"/>
    </row>
    <row r="332" spans="1:26" x14ac:dyDescent="0.2">
      <c r="A332" s="258" t="s">
        <v>51</v>
      </c>
      <c r="B332" s="259">
        <v>55</v>
      </c>
      <c r="C332" s="260">
        <v>56</v>
      </c>
      <c r="D332" s="260">
        <v>56</v>
      </c>
      <c r="E332" s="260">
        <v>17</v>
      </c>
      <c r="F332" s="260">
        <v>55</v>
      </c>
      <c r="G332" s="260">
        <v>56</v>
      </c>
      <c r="H332" s="261">
        <v>56</v>
      </c>
      <c r="I332" s="424">
        <v>59</v>
      </c>
      <c r="J332" s="260">
        <v>59</v>
      </c>
      <c r="K332" s="260">
        <v>59</v>
      </c>
      <c r="L332" s="260">
        <v>18</v>
      </c>
      <c r="M332" s="260">
        <v>59</v>
      </c>
      <c r="N332" s="260">
        <v>58</v>
      </c>
      <c r="O332" s="261">
        <v>58</v>
      </c>
      <c r="P332" s="424">
        <v>59</v>
      </c>
      <c r="Q332" s="260">
        <v>59</v>
      </c>
      <c r="R332" s="260">
        <v>58</v>
      </c>
      <c r="S332" s="260">
        <v>18</v>
      </c>
      <c r="T332" s="260">
        <v>60</v>
      </c>
      <c r="U332" s="260">
        <v>60</v>
      </c>
      <c r="V332" s="261">
        <v>59</v>
      </c>
      <c r="W332" s="385">
        <f>SUM(B332:V332)</f>
        <v>1094</v>
      </c>
      <c r="X332" s="200" t="s">
        <v>56</v>
      </c>
      <c r="Y332" s="263">
        <f>W318-W332</f>
        <v>3</v>
      </c>
      <c r="Z332" s="285">
        <f>Y332/W318</f>
        <v>2.7347310847766638E-3</v>
      </c>
    </row>
    <row r="333" spans="1:26" x14ac:dyDescent="0.2">
      <c r="A333" s="265" t="s">
        <v>28</v>
      </c>
      <c r="B333" s="218">
        <v>146.5</v>
      </c>
      <c r="C333" s="267">
        <v>146.5</v>
      </c>
      <c r="D333" s="267">
        <v>146.5</v>
      </c>
      <c r="E333" s="267">
        <v>145.5</v>
      </c>
      <c r="F333" s="267">
        <v>146</v>
      </c>
      <c r="G333" s="267">
        <v>146.5</v>
      </c>
      <c r="H333" s="219">
        <v>146.5</v>
      </c>
      <c r="I333" s="425">
        <v>145.5</v>
      </c>
      <c r="J333" s="267">
        <v>146.5</v>
      </c>
      <c r="K333" s="267">
        <v>146.5</v>
      </c>
      <c r="L333" s="267">
        <v>146.5</v>
      </c>
      <c r="M333" s="267">
        <v>146.5</v>
      </c>
      <c r="N333" s="267">
        <v>146</v>
      </c>
      <c r="O333" s="219">
        <v>146</v>
      </c>
      <c r="P333" s="425">
        <v>146.5</v>
      </c>
      <c r="Q333" s="267">
        <v>145.5</v>
      </c>
      <c r="R333" s="267">
        <v>146</v>
      </c>
      <c r="S333" s="267">
        <v>146</v>
      </c>
      <c r="T333" s="267">
        <v>146</v>
      </c>
      <c r="U333" s="267">
        <v>145.5</v>
      </c>
      <c r="V333" s="219">
        <v>145</v>
      </c>
      <c r="W333" s="325"/>
      <c r="X333" s="200" t="s">
        <v>57</v>
      </c>
      <c r="Y333" s="200">
        <v>143.33000000000001</v>
      </c>
    </row>
    <row r="334" spans="1:26" ht="13.5" thickBot="1" x14ac:dyDescent="0.25">
      <c r="A334" s="266" t="s">
        <v>26</v>
      </c>
      <c r="B334" s="623">
        <f>B333-B319</f>
        <v>3</v>
      </c>
      <c r="C334" s="624">
        <f t="shared" ref="C334:V334" si="59">C333-C319</f>
        <v>3.5</v>
      </c>
      <c r="D334" s="624">
        <f t="shared" si="59"/>
        <v>3</v>
      </c>
      <c r="E334" s="624">
        <f t="shared" si="59"/>
        <v>3</v>
      </c>
      <c r="F334" s="624">
        <f t="shared" si="59"/>
        <v>3.5</v>
      </c>
      <c r="G334" s="624">
        <f t="shared" si="59"/>
        <v>3.5</v>
      </c>
      <c r="H334" s="625">
        <f t="shared" si="59"/>
        <v>3.5</v>
      </c>
      <c r="I334" s="723">
        <f t="shared" si="59"/>
        <v>3</v>
      </c>
      <c r="J334" s="624">
        <f t="shared" si="59"/>
        <v>3</v>
      </c>
      <c r="K334" s="624">
        <f t="shared" si="59"/>
        <v>3.5</v>
      </c>
      <c r="L334" s="624">
        <f t="shared" si="59"/>
        <v>3.5</v>
      </c>
      <c r="M334" s="624">
        <f t="shared" si="59"/>
        <v>3.5</v>
      </c>
      <c r="N334" s="624">
        <f t="shared" si="59"/>
        <v>3</v>
      </c>
      <c r="O334" s="625">
        <f t="shared" si="59"/>
        <v>3.5</v>
      </c>
      <c r="P334" s="723">
        <f t="shared" si="59"/>
        <v>3</v>
      </c>
      <c r="Q334" s="624">
        <f t="shared" si="59"/>
        <v>3</v>
      </c>
      <c r="R334" s="624">
        <f t="shared" si="59"/>
        <v>3.5</v>
      </c>
      <c r="S334" s="624">
        <f t="shared" si="59"/>
        <v>3</v>
      </c>
      <c r="T334" s="624">
        <f t="shared" si="59"/>
        <v>3</v>
      </c>
      <c r="U334" s="624">
        <f t="shared" si="59"/>
        <v>3.5</v>
      </c>
      <c r="V334" s="625">
        <f t="shared" si="59"/>
        <v>3</v>
      </c>
      <c r="W334" s="371"/>
      <c r="X334" s="200" t="s">
        <v>26</v>
      </c>
      <c r="Y334" s="200">
        <f>Y333-Y319</f>
        <v>3.8300000000000125</v>
      </c>
    </row>
    <row r="337" spans="1:26" ht="13.5" thickBot="1" x14ac:dyDescent="0.25"/>
    <row r="338" spans="1:26" ht="13.5" thickBot="1" x14ac:dyDescent="0.25">
      <c r="A338" s="230" t="s">
        <v>279</v>
      </c>
      <c r="B338" s="1021" t="s">
        <v>130</v>
      </c>
      <c r="C338" s="1022"/>
      <c r="D338" s="1022"/>
      <c r="E338" s="1022"/>
      <c r="F338" s="1022"/>
      <c r="G338" s="1022"/>
      <c r="H338" s="1023"/>
      <c r="I338" s="1033" t="s">
        <v>131</v>
      </c>
      <c r="J338" s="1022"/>
      <c r="K338" s="1022"/>
      <c r="L338" s="1022"/>
      <c r="M338" s="1022"/>
      <c r="N338" s="1022"/>
      <c r="O338" s="1023"/>
      <c r="P338" s="1034" t="s">
        <v>53</v>
      </c>
      <c r="Q338" s="1035"/>
      <c r="R338" s="1035"/>
      <c r="S338" s="1035"/>
      <c r="T338" s="1035"/>
      <c r="U338" s="1035"/>
      <c r="V338" s="1036"/>
      <c r="W338" s="1031" t="s">
        <v>55</v>
      </c>
      <c r="X338" s="228">
        <v>240</v>
      </c>
    </row>
    <row r="339" spans="1:26" ht="13.5" thickBot="1" x14ac:dyDescent="0.25">
      <c r="A339" s="676" t="s">
        <v>54</v>
      </c>
      <c r="B339" s="903">
        <v>1</v>
      </c>
      <c r="C339" s="900">
        <v>2</v>
      </c>
      <c r="D339" s="900">
        <v>3</v>
      </c>
      <c r="E339" s="900">
        <v>4</v>
      </c>
      <c r="F339" s="900">
        <v>5</v>
      </c>
      <c r="G339" s="900">
        <v>6</v>
      </c>
      <c r="H339" s="901">
        <v>7</v>
      </c>
      <c r="I339" s="902">
        <v>8</v>
      </c>
      <c r="J339" s="900">
        <v>9</v>
      </c>
      <c r="K339" s="900">
        <v>10</v>
      </c>
      <c r="L339" s="900">
        <v>11</v>
      </c>
      <c r="M339" s="900">
        <v>12</v>
      </c>
      <c r="N339" s="900">
        <v>13</v>
      </c>
      <c r="O339" s="901">
        <v>14</v>
      </c>
      <c r="P339" s="902">
        <v>1</v>
      </c>
      <c r="Q339" s="900">
        <v>2</v>
      </c>
      <c r="R339" s="900">
        <v>3</v>
      </c>
      <c r="S339" s="900">
        <v>4</v>
      </c>
      <c r="T339" s="900">
        <v>5</v>
      </c>
      <c r="U339" s="900">
        <v>6</v>
      </c>
      <c r="V339" s="901">
        <v>7</v>
      </c>
      <c r="W339" s="1032"/>
      <c r="X339" s="228"/>
      <c r="Y339" s="228"/>
    </row>
    <row r="340" spans="1:26" x14ac:dyDescent="0.2">
      <c r="A340" s="234" t="s">
        <v>3</v>
      </c>
      <c r="B340" s="442">
        <v>3940</v>
      </c>
      <c r="C340" s="443">
        <v>3940</v>
      </c>
      <c r="D340" s="443">
        <v>3940</v>
      </c>
      <c r="E340" s="443">
        <v>3940</v>
      </c>
      <c r="F340" s="443">
        <v>3940</v>
      </c>
      <c r="G340" s="443">
        <v>3940</v>
      </c>
      <c r="H340" s="634">
        <v>3940</v>
      </c>
      <c r="I340" s="637">
        <v>3940</v>
      </c>
      <c r="J340" s="443">
        <v>3940</v>
      </c>
      <c r="K340" s="443">
        <v>3940</v>
      </c>
      <c r="L340" s="443">
        <v>3940</v>
      </c>
      <c r="M340" s="443">
        <v>3940</v>
      </c>
      <c r="N340" s="443">
        <v>3940</v>
      </c>
      <c r="O340" s="634">
        <v>3940</v>
      </c>
      <c r="P340" s="637">
        <v>3940</v>
      </c>
      <c r="Q340" s="443">
        <v>3940</v>
      </c>
      <c r="R340" s="443">
        <v>3940</v>
      </c>
      <c r="S340" s="443">
        <v>3940</v>
      </c>
      <c r="T340" s="443">
        <v>3940</v>
      </c>
      <c r="U340" s="443">
        <v>3940</v>
      </c>
      <c r="V340" s="634">
        <v>3940</v>
      </c>
      <c r="W340" s="384">
        <v>3940</v>
      </c>
      <c r="Y340" s="210"/>
    </row>
    <row r="341" spans="1:26" x14ac:dyDescent="0.2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420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420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375">
        <v>3777</v>
      </c>
    </row>
    <row r="342" spans="1:26" x14ac:dyDescent="0.2">
      <c r="A342" s="231" t="s">
        <v>7</v>
      </c>
      <c r="B342" s="242">
        <v>100</v>
      </c>
      <c r="C342" s="243">
        <v>100</v>
      </c>
      <c r="D342" s="243">
        <v>91.7</v>
      </c>
      <c r="E342" s="243">
        <v>100</v>
      </c>
      <c r="F342" s="243">
        <v>91.7</v>
      </c>
      <c r="G342" s="243">
        <v>100</v>
      </c>
      <c r="H342" s="244">
        <v>100</v>
      </c>
      <c r="I342" s="421">
        <v>91.7</v>
      </c>
      <c r="J342" s="243">
        <v>100</v>
      </c>
      <c r="K342" s="243">
        <v>83.3</v>
      </c>
      <c r="L342" s="243">
        <v>100</v>
      </c>
      <c r="M342" s="243">
        <v>100</v>
      </c>
      <c r="N342" s="243">
        <v>100</v>
      </c>
      <c r="O342" s="244">
        <v>83.3</v>
      </c>
      <c r="P342" s="421">
        <v>100</v>
      </c>
      <c r="Q342" s="243">
        <v>100</v>
      </c>
      <c r="R342" s="243">
        <v>91.7</v>
      </c>
      <c r="S342" s="243">
        <v>87.5</v>
      </c>
      <c r="T342" s="243">
        <v>83.3</v>
      </c>
      <c r="U342" s="243">
        <v>91.7</v>
      </c>
      <c r="V342" s="244">
        <v>100</v>
      </c>
      <c r="W342" s="376">
        <v>89.6</v>
      </c>
      <c r="X342" s="228"/>
      <c r="Y342" s="393"/>
    </row>
    <row r="343" spans="1:26" x14ac:dyDescent="0.2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422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422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377">
        <v>6.2E-2</v>
      </c>
      <c r="Y343" s="313"/>
    </row>
    <row r="344" spans="1:26" x14ac:dyDescent="0.2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423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423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369">
        <f>W341/W340*100-100</f>
        <v>-4.1370558375634516</v>
      </c>
      <c r="X344" s="767"/>
    </row>
    <row r="345" spans="1:26" ht="13.5" thickBot="1" x14ac:dyDescent="0.25">
      <c r="A345" s="669" t="s">
        <v>27</v>
      </c>
      <c r="B345" s="254">
        <f t="shared" ref="B345:U345" si="61">B341-B327</f>
        <v>86</v>
      </c>
      <c r="C345" s="255">
        <f t="shared" si="61"/>
        <v>-6</v>
      </c>
      <c r="D345" s="255">
        <f t="shared" si="61"/>
        <v>124</v>
      </c>
      <c r="E345" s="255">
        <f t="shared" si="61"/>
        <v>-21</v>
      </c>
      <c r="F345" s="255">
        <f t="shared" si="61"/>
        <v>87</v>
      </c>
      <c r="G345" s="255">
        <f t="shared" si="61"/>
        <v>27</v>
      </c>
      <c r="H345" s="256">
        <f t="shared" si="61"/>
        <v>73</v>
      </c>
      <c r="I345" s="437">
        <f t="shared" si="61"/>
        <v>31</v>
      </c>
      <c r="J345" s="255">
        <f t="shared" si="61"/>
        <v>46</v>
      </c>
      <c r="K345" s="255">
        <f t="shared" si="61"/>
        <v>-106</v>
      </c>
      <c r="L345" s="255">
        <f t="shared" si="61"/>
        <v>114</v>
      </c>
      <c r="M345" s="255">
        <f t="shared" si="61"/>
        <v>161</v>
      </c>
      <c r="N345" s="255">
        <f t="shared" si="61"/>
        <v>12</v>
      </c>
      <c r="O345" s="256">
        <f t="shared" si="61"/>
        <v>252</v>
      </c>
      <c r="P345" s="437">
        <f t="shared" si="61"/>
        <v>109</v>
      </c>
      <c r="Q345" s="255">
        <f t="shared" si="61"/>
        <v>-43</v>
      </c>
      <c r="R345" s="255">
        <f t="shared" si="61"/>
        <v>71</v>
      </c>
      <c r="S345" s="255">
        <f t="shared" si="61"/>
        <v>60</v>
      </c>
      <c r="T345" s="255">
        <f t="shared" si="61"/>
        <v>13</v>
      </c>
      <c r="U345" s="255">
        <f t="shared" si="61"/>
        <v>50</v>
      </c>
      <c r="V345" s="256">
        <f>V341-V327</f>
        <v>-13</v>
      </c>
      <c r="W345" s="370">
        <f t="shared" ref="W345" si="62">W341-$B$285</f>
        <v>471</v>
      </c>
      <c r="Y345" s="210"/>
    </row>
    <row r="346" spans="1:26" x14ac:dyDescent="0.2">
      <c r="A346" s="258" t="s">
        <v>51</v>
      </c>
      <c r="B346" s="259">
        <v>55</v>
      </c>
      <c r="C346" s="260">
        <v>56</v>
      </c>
      <c r="D346" s="260">
        <v>56</v>
      </c>
      <c r="E346" s="260">
        <v>17</v>
      </c>
      <c r="F346" s="260">
        <v>55</v>
      </c>
      <c r="G346" s="260">
        <v>56</v>
      </c>
      <c r="H346" s="261">
        <v>56</v>
      </c>
      <c r="I346" s="424">
        <v>59</v>
      </c>
      <c r="J346" s="260">
        <v>59</v>
      </c>
      <c r="K346" s="260">
        <v>59</v>
      </c>
      <c r="L346" s="260">
        <v>18</v>
      </c>
      <c r="M346" s="260">
        <v>59</v>
      </c>
      <c r="N346" s="260">
        <v>58</v>
      </c>
      <c r="O346" s="261">
        <v>58</v>
      </c>
      <c r="P346" s="424">
        <v>59</v>
      </c>
      <c r="Q346" s="260">
        <v>59</v>
      </c>
      <c r="R346" s="260">
        <v>58</v>
      </c>
      <c r="S346" s="260">
        <v>18</v>
      </c>
      <c r="T346" s="260">
        <v>60</v>
      </c>
      <c r="U346" s="260">
        <v>60</v>
      </c>
      <c r="V346" s="261">
        <v>59</v>
      </c>
      <c r="W346" s="385">
        <f>SUM(B346:V346)</f>
        <v>1094</v>
      </c>
      <c r="X346" s="200" t="s">
        <v>56</v>
      </c>
      <c r="Y346" s="263">
        <f>W332-W346</f>
        <v>0</v>
      </c>
      <c r="Z346" s="285">
        <f>Y346/W332</f>
        <v>0</v>
      </c>
    </row>
    <row r="347" spans="1:26" x14ac:dyDescent="0.2">
      <c r="A347" s="265" t="s">
        <v>28</v>
      </c>
      <c r="B347" s="218">
        <v>149.5</v>
      </c>
      <c r="C347" s="267">
        <v>149.5</v>
      </c>
      <c r="D347" s="267">
        <v>149.5</v>
      </c>
      <c r="E347" s="267">
        <v>148.5</v>
      </c>
      <c r="F347" s="267">
        <v>149</v>
      </c>
      <c r="G347" s="267">
        <v>149.5</v>
      </c>
      <c r="H347" s="219">
        <v>149.5</v>
      </c>
      <c r="I347" s="425">
        <v>148</v>
      </c>
      <c r="J347" s="267">
        <v>149.5</v>
      </c>
      <c r="K347" s="267">
        <v>149.5</v>
      </c>
      <c r="L347" s="267">
        <v>149.5</v>
      </c>
      <c r="M347" s="267">
        <v>149.5</v>
      </c>
      <c r="N347" s="267">
        <v>149</v>
      </c>
      <c r="O347" s="219">
        <v>148.5</v>
      </c>
      <c r="P347" s="425">
        <v>149.5</v>
      </c>
      <c r="Q347" s="267">
        <v>148.5</v>
      </c>
      <c r="R347" s="267">
        <v>149</v>
      </c>
      <c r="S347" s="267">
        <v>149</v>
      </c>
      <c r="T347" s="267">
        <v>149</v>
      </c>
      <c r="U347" s="267">
        <v>148.5</v>
      </c>
      <c r="V347" s="219">
        <v>148</v>
      </c>
      <c r="W347" s="325"/>
      <c r="X347" s="200" t="s">
        <v>57</v>
      </c>
      <c r="Y347" s="200">
        <v>145.82</v>
      </c>
    </row>
    <row r="348" spans="1:26" ht="13.5" thickBot="1" x14ac:dyDescent="0.25">
      <c r="A348" s="266" t="s">
        <v>26</v>
      </c>
      <c r="B348" s="623">
        <f>B347-B333</f>
        <v>3</v>
      </c>
      <c r="C348" s="624">
        <f t="shared" ref="C348:V348" si="63">C347-C333</f>
        <v>3</v>
      </c>
      <c r="D348" s="624">
        <f t="shared" si="63"/>
        <v>3</v>
      </c>
      <c r="E348" s="624">
        <f t="shared" si="63"/>
        <v>3</v>
      </c>
      <c r="F348" s="624">
        <f t="shared" si="63"/>
        <v>3</v>
      </c>
      <c r="G348" s="624">
        <f t="shared" si="63"/>
        <v>3</v>
      </c>
      <c r="H348" s="625">
        <f t="shared" si="63"/>
        <v>3</v>
      </c>
      <c r="I348" s="723">
        <f t="shared" si="63"/>
        <v>2.5</v>
      </c>
      <c r="J348" s="624">
        <f t="shared" si="63"/>
        <v>3</v>
      </c>
      <c r="K348" s="624">
        <f t="shared" si="63"/>
        <v>3</v>
      </c>
      <c r="L348" s="624">
        <f t="shared" si="63"/>
        <v>3</v>
      </c>
      <c r="M348" s="624">
        <f t="shared" si="63"/>
        <v>3</v>
      </c>
      <c r="N348" s="624">
        <f t="shared" si="63"/>
        <v>3</v>
      </c>
      <c r="O348" s="625">
        <f t="shared" si="63"/>
        <v>2.5</v>
      </c>
      <c r="P348" s="723">
        <f t="shared" si="63"/>
        <v>3</v>
      </c>
      <c r="Q348" s="624">
        <f t="shared" si="63"/>
        <v>3</v>
      </c>
      <c r="R348" s="624">
        <f t="shared" si="63"/>
        <v>3</v>
      </c>
      <c r="S348" s="624">
        <f t="shared" si="63"/>
        <v>3</v>
      </c>
      <c r="T348" s="624">
        <f t="shared" si="63"/>
        <v>3</v>
      </c>
      <c r="U348" s="624">
        <f t="shared" si="63"/>
        <v>3</v>
      </c>
      <c r="V348" s="625">
        <f t="shared" si="63"/>
        <v>3</v>
      </c>
      <c r="W348" s="371"/>
      <c r="X348" s="200" t="s">
        <v>26</v>
      </c>
      <c r="Y348" s="200">
        <f>Y347-Y333</f>
        <v>2.4899999999999807</v>
      </c>
    </row>
    <row r="351" spans="1:26" ht="13.5" thickBot="1" x14ac:dyDescent="0.25"/>
    <row r="352" spans="1:26" ht="13.5" thickBot="1" x14ac:dyDescent="0.25">
      <c r="A352" s="230" t="s">
        <v>280</v>
      </c>
      <c r="B352" s="1021" t="s">
        <v>130</v>
      </c>
      <c r="C352" s="1022"/>
      <c r="D352" s="1022"/>
      <c r="E352" s="1022"/>
      <c r="F352" s="1022"/>
      <c r="G352" s="1022"/>
      <c r="H352" s="1023"/>
      <c r="I352" s="1033" t="s">
        <v>131</v>
      </c>
      <c r="J352" s="1022"/>
      <c r="K352" s="1022"/>
      <c r="L352" s="1022"/>
      <c r="M352" s="1022"/>
      <c r="N352" s="1022"/>
      <c r="O352" s="1023"/>
      <c r="P352" s="1034" t="s">
        <v>53</v>
      </c>
      <c r="Q352" s="1035"/>
      <c r="R352" s="1035"/>
      <c r="S352" s="1035"/>
      <c r="T352" s="1035"/>
      <c r="U352" s="1035"/>
      <c r="V352" s="1036"/>
      <c r="W352" s="1031" t="s">
        <v>55</v>
      </c>
      <c r="X352" s="228">
        <v>239</v>
      </c>
    </row>
    <row r="353" spans="1:26" ht="13.5" thickBot="1" x14ac:dyDescent="0.25">
      <c r="A353" s="676" t="s">
        <v>54</v>
      </c>
      <c r="B353" s="903">
        <v>1</v>
      </c>
      <c r="C353" s="900">
        <v>2</v>
      </c>
      <c r="D353" s="900">
        <v>3</v>
      </c>
      <c r="E353" s="900">
        <v>4</v>
      </c>
      <c r="F353" s="900">
        <v>5</v>
      </c>
      <c r="G353" s="900">
        <v>6</v>
      </c>
      <c r="H353" s="901">
        <v>7</v>
      </c>
      <c r="I353" s="902">
        <v>8</v>
      </c>
      <c r="J353" s="900">
        <v>9</v>
      </c>
      <c r="K353" s="900">
        <v>10</v>
      </c>
      <c r="L353" s="900">
        <v>11</v>
      </c>
      <c r="M353" s="900">
        <v>12</v>
      </c>
      <c r="N353" s="900">
        <v>13</v>
      </c>
      <c r="O353" s="901">
        <v>14</v>
      </c>
      <c r="P353" s="902">
        <v>1</v>
      </c>
      <c r="Q353" s="900">
        <v>2</v>
      </c>
      <c r="R353" s="900">
        <v>3</v>
      </c>
      <c r="S353" s="900">
        <v>4</v>
      </c>
      <c r="T353" s="900">
        <v>5</v>
      </c>
      <c r="U353" s="900">
        <v>6</v>
      </c>
      <c r="V353" s="901">
        <v>7</v>
      </c>
      <c r="W353" s="1032"/>
      <c r="X353" s="228"/>
      <c r="Y353" s="228"/>
    </row>
    <row r="354" spans="1:26" x14ac:dyDescent="0.2">
      <c r="A354" s="234" t="s">
        <v>3</v>
      </c>
      <c r="B354" s="442">
        <v>4010</v>
      </c>
      <c r="C354" s="443">
        <v>4010</v>
      </c>
      <c r="D354" s="443">
        <v>4010</v>
      </c>
      <c r="E354" s="443">
        <v>4010</v>
      </c>
      <c r="F354" s="443">
        <v>4010</v>
      </c>
      <c r="G354" s="443">
        <v>4010</v>
      </c>
      <c r="H354" s="634">
        <v>4010</v>
      </c>
      <c r="I354" s="637">
        <v>4010</v>
      </c>
      <c r="J354" s="443">
        <v>4010</v>
      </c>
      <c r="K354" s="443">
        <v>4010</v>
      </c>
      <c r="L354" s="443">
        <v>4010</v>
      </c>
      <c r="M354" s="443">
        <v>4010</v>
      </c>
      <c r="N354" s="443">
        <v>4010</v>
      </c>
      <c r="O354" s="634">
        <v>4010</v>
      </c>
      <c r="P354" s="637">
        <v>4010</v>
      </c>
      <c r="Q354" s="443">
        <v>4010</v>
      </c>
      <c r="R354" s="443">
        <v>4010</v>
      </c>
      <c r="S354" s="443">
        <v>4010</v>
      </c>
      <c r="T354" s="443">
        <v>4010</v>
      </c>
      <c r="U354" s="443">
        <v>4010</v>
      </c>
      <c r="V354" s="634">
        <v>4010</v>
      </c>
      <c r="W354" s="384">
        <v>4010</v>
      </c>
      <c r="Y354" s="210"/>
    </row>
    <row r="355" spans="1:26" x14ac:dyDescent="0.2">
      <c r="A355" s="238" t="s">
        <v>6</v>
      </c>
      <c r="B355" s="239">
        <v>3855</v>
      </c>
      <c r="C355" s="240">
        <v>3659</v>
      </c>
      <c r="D355" s="240">
        <v>3670</v>
      </c>
      <c r="E355" s="240">
        <v>4020</v>
      </c>
      <c r="F355" s="240">
        <v>3933</v>
      </c>
      <c r="G355" s="240">
        <v>3823</v>
      </c>
      <c r="H355" s="241">
        <v>3849</v>
      </c>
      <c r="I355" s="420">
        <v>4005</v>
      </c>
      <c r="J355" s="240">
        <v>3905</v>
      </c>
      <c r="K355" s="240">
        <v>4025</v>
      </c>
      <c r="L355" s="240">
        <v>3911</v>
      </c>
      <c r="M355" s="240">
        <v>3754</v>
      </c>
      <c r="N355" s="240">
        <v>3911</v>
      </c>
      <c r="O355" s="241">
        <v>4058</v>
      </c>
      <c r="P355" s="420">
        <v>3790</v>
      </c>
      <c r="Q355" s="240">
        <v>4007</v>
      </c>
      <c r="R355" s="240">
        <v>3908</v>
      </c>
      <c r="S355" s="240">
        <v>4010</v>
      </c>
      <c r="T355" s="240">
        <v>3657</v>
      </c>
      <c r="U355" s="240">
        <v>4091</v>
      </c>
      <c r="V355" s="241">
        <v>4201</v>
      </c>
      <c r="W355" s="375">
        <v>3903</v>
      </c>
    </row>
    <row r="356" spans="1:26" x14ac:dyDescent="0.2">
      <c r="A356" s="231" t="s">
        <v>7</v>
      </c>
      <c r="B356" s="242">
        <v>100</v>
      </c>
      <c r="C356" s="243">
        <v>83.3</v>
      </c>
      <c r="D356" s="243">
        <v>83.3</v>
      </c>
      <c r="E356" s="243">
        <v>100</v>
      </c>
      <c r="F356" s="243">
        <v>100</v>
      </c>
      <c r="G356" s="243">
        <v>91.7</v>
      </c>
      <c r="H356" s="244">
        <v>91.7</v>
      </c>
      <c r="I356" s="421">
        <v>100</v>
      </c>
      <c r="J356" s="243">
        <v>100</v>
      </c>
      <c r="K356" s="243">
        <v>83.3</v>
      </c>
      <c r="L356" s="243">
        <v>100</v>
      </c>
      <c r="M356" s="243">
        <v>83.3</v>
      </c>
      <c r="N356" s="243">
        <v>100</v>
      </c>
      <c r="O356" s="244">
        <v>100</v>
      </c>
      <c r="P356" s="421">
        <v>100</v>
      </c>
      <c r="Q356" s="243">
        <v>91.7</v>
      </c>
      <c r="R356" s="243">
        <v>100</v>
      </c>
      <c r="S356" s="243">
        <v>100</v>
      </c>
      <c r="T356" s="243">
        <v>100</v>
      </c>
      <c r="U356" s="243">
        <v>91.7</v>
      </c>
      <c r="V356" s="244">
        <v>100</v>
      </c>
      <c r="W356" s="376">
        <v>90.4</v>
      </c>
      <c r="X356" s="228"/>
      <c r="Y356" s="393"/>
    </row>
    <row r="357" spans="1:26" x14ac:dyDescent="0.2">
      <c r="A357" s="231" t="s">
        <v>8</v>
      </c>
      <c r="B357" s="246">
        <v>4.5999999999999999E-2</v>
      </c>
      <c r="C357" s="247">
        <v>0.06</v>
      </c>
      <c r="D357" s="247">
        <v>6.8000000000000005E-2</v>
      </c>
      <c r="E357" s="247">
        <v>4.2000000000000003E-2</v>
      </c>
      <c r="F357" s="247">
        <v>4.8000000000000001E-2</v>
      </c>
      <c r="G357" s="247">
        <v>5.6000000000000001E-2</v>
      </c>
      <c r="H357" s="248">
        <v>5.2999999999999999E-2</v>
      </c>
      <c r="I357" s="422">
        <v>5.3999999999999999E-2</v>
      </c>
      <c r="J357" s="247">
        <v>0.04</v>
      </c>
      <c r="K357" s="247">
        <v>7.0999999999999994E-2</v>
      </c>
      <c r="L357" s="247">
        <v>3.1E-2</v>
      </c>
      <c r="M357" s="247">
        <v>7.3999999999999996E-2</v>
      </c>
      <c r="N357" s="247">
        <v>0.04</v>
      </c>
      <c r="O357" s="248">
        <v>5.6000000000000001E-2</v>
      </c>
      <c r="P357" s="422">
        <v>4.2000000000000003E-2</v>
      </c>
      <c r="Q357" s="247">
        <v>5.0999999999999997E-2</v>
      </c>
      <c r="R357" s="247">
        <v>4.5999999999999999E-2</v>
      </c>
      <c r="S357" s="247">
        <v>3.1E-2</v>
      </c>
      <c r="T357" s="247">
        <v>4.2999999999999997E-2</v>
      </c>
      <c r="U357" s="247">
        <v>5.3999999999999999E-2</v>
      </c>
      <c r="V357" s="248">
        <v>4.4999999999999998E-2</v>
      </c>
      <c r="W357" s="377">
        <v>6.2E-2</v>
      </c>
      <c r="Y357" s="313"/>
    </row>
    <row r="358" spans="1:26" x14ac:dyDescent="0.2">
      <c r="A358" s="238" t="s">
        <v>1</v>
      </c>
      <c r="B358" s="250">
        <f>B355/B354*100-100</f>
        <v>-3.86533665835411</v>
      </c>
      <c r="C358" s="251">
        <f t="shared" ref="C358:V358" si="64">C355/C354*100-100</f>
        <v>-8.7531172069825374</v>
      </c>
      <c r="D358" s="251">
        <f t="shared" si="64"/>
        <v>-8.4788029925187089</v>
      </c>
      <c r="E358" s="251">
        <f t="shared" si="64"/>
        <v>0.24937655860348684</v>
      </c>
      <c r="F358" s="251">
        <f t="shared" si="64"/>
        <v>-1.9201995012468842</v>
      </c>
      <c r="G358" s="251">
        <f t="shared" si="64"/>
        <v>-4.6633416458852821</v>
      </c>
      <c r="H358" s="252">
        <f t="shared" si="64"/>
        <v>-4.0149625935162163</v>
      </c>
      <c r="I358" s="423">
        <f t="shared" si="64"/>
        <v>-0.12468827930175053</v>
      </c>
      <c r="J358" s="251">
        <f t="shared" si="64"/>
        <v>-2.6184538653366616</v>
      </c>
      <c r="K358" s="251">
        <f t="shared" si="64"/>
        <v>0.37406483790522316</v>
      </c>
      <c r="L358" s="251">
        <f t="shared" si="64"/>
        <v>-2.4688279301745695</v>
      </c>
      <c r="M358" s="251">
        <f t="shared" si="64"/>
        <v>-6.3840399002493768</v>
      </c>
      <c r="N358" s="251">
        <f t="shared" si="64"/>
        <v>-2.4688279301745695</v>
      </c>
      <c r="O358" s="252">
        <f t="shared" si="64"/>
        <v>1.1970074812967653</v>
      </c>
      <c r="P358" s="423">
        <f t="shared" si="64"/>
        <v>-5.48628428927681</v>
      </c>
      <c r="Q358" s="251">
        <f t="shared" si="64"/>
        <v>-7.4812967581053158E-2</v>
      </c>
      <c r="R358" s="251">
        <f t="shared" si="64"/>
        <v>-2.5436408977556084</v>
      </c>
      <c r="S358" s="251">
        <f t="shared" si="64"/>
        <v>0</v>
      </c>
      <c r="T358" s="251">
        <f t="shared" si="64"/>
        <v>-8.8029925187032489</v>
      </c>
      <c r="U358" s="251">
        <f t="shared" si="64"/>
        <v>2.0199501246882789</v>
      </c>
      <c r="V358" s="252">
        <f t="shared" si="64"/>
        <v>4.7630922693266768</v>
      </c>
      <c r="W358" s="369">
        <f>W355/W354*100-100</f>
        <v>-2.6683291770573589</v>
      </c>
      <c r="X358" s="767"/>
    </row>
    <row r="359" spans="1:26" ht="13.5" thickBot="1" x14ac:dyDescent="0.25">
      <c r="A359" s="669" t="s">
        <v>27</v>
      </c>
      <c r="B359" s="254">
        <f t="shared" ref="B359:U359" si="65">B355-B341</f>
        <v>111</v>
      </c>
      <c r="C359" s="255">
        <f t="shared" si="65"/>
        <v>190</v>
      </c>
      <c r="D359" s="255">
        <f t="shared" si="65"/>
        <v>41</v>
      </c>
      <c r="E359" s="255">
        <f t="shared" si="65"/>
        <v>123</v>
      </c>
      <c r="F359" s="255">
        <f t="shared" si="65"/>
        <v>142</v>
      </c>
      <c r="G359" s="255">
        <f t="shared" si="65"/>
        <v>166</v>
      </c>
      <c r="H359" s="256">
        <f t="shared" si="65"/>
        <v>105</v>
      </c>
      <c r="I359" s="437">
        <f t="shared" si="65"/>
        <v>46</v>
      </c>
      <c r="J359" s="255">
        <f t="shared" si="65"/>
        <v>169</v>
      </c>
      <c r="K359" s="255">
        <f t="shared" si="65"/>
        <v>205</v>
      </c>
      <c r="L359" s="255">
        <f t="shared" si="65"/>
        <v>58</v>
      </c>
      <c r="M359" s="255">
        <f t="shared" si="65"/>
        <v>14</v>
      </c>
      <c r="N359" s="255">
        <f t="shared" si="65"/>
        <v>75</v>
      </c>
      <c r="O359" s="256">
        <f t="shared" si="65"/>
        <v>19</v>
      </c>
      <c r="P359" s="437">
        <f t="shared" si="65"/>
        <v>176</v>
      </c>
      <c r="Q359" s="255">
        <f t="shared" si="65"/>
        <v>152</v>
      </c>
      <c r="R359" s="255">
        <f t="shared" si="65"/>
        <v>189</v>
      </c>
      <c r="S359" s="255">
        <f t="shared" si="65"/>
        <v>183</v>
      </c>
      <c r="T359" s="255">
        <f t="shared" si="65"/>
        <v>43</v>
      </c>
      <c r="U359" s="255">
        <f t="shared" si="65"/>
        <v>220</v>
      </c>
      <c r="V359" s="256">
        <f>V355-V341</f>
        <v>221</v>
      </c>
      <c r="W359" s="370">
        <f t="shared" ref="W359" si="66">W355-$B$285</f>
        <v>597</v>
      </c>
      <c r="Y359" s="210"/>
    </row>
    <row r="360" spans="1:26" x14ac:dyDescent="0.2">
      <c r="A360" s="258" t="s">
        <v>51</v>
      </c>
      <c r="B360" s="259">
        <v>55</v>
      </c>
      <c r="C360" s="260">
        <v>56</v>
      </c>
      <c r="D360" s="260">
        <v>56</v>
      </c>
      <c r="E360" s="260">
        <v>17</v>
      </c>
      <c r="F360" s="260">
        <v>54</v>
      </c>
      <c r="G360" s="260">
        <v>56</v>
      </c>
      <c r="H360" s="261">
        <v>56</v>
      </c>
      <c r="I360" s="424">
        <v>59</v>
      </c>
      <c r="J360" s="260">
        <v>58</v>
      </c>
      <c r="K360" s="260">
        <v>59</v>
      </c>
      <c r="L360" s="260">
        <v>18</v>
      </c>
      <c r="M360" s="260">
        <v>59</v>
      </c>
      <c r="N360" s="260">
        <v>58</v>
      </c>
      <c r="O360" s="261">
        <v>58</v>
      </c>
      <c r="P360" s="424">
        <v>59</v>
      </c>
      <c r="Q360" s="260">
        <v>59</v>
      </c>
      <c r="R360" s="260">
        <v>58</v>
      </c>
      <c r="S360" s="260">
        <v>17</v>
      </c>
      <c r="T360" s="260">
        <v>60</v>
      </c>
      <c r="U360" s="260">
        <v>59</v>
      </c>
      <c r="V360" s="261">
        <v>59</v>
      </c>
      <c r="W360" s="385">
        <f>SUM(B360:V360)</f>
        <v>1090</v>
      </c>
      <c r="X360" s="200" t="s">
        <v>56</v>
      </c>
      <c r="Y360" s="263">
        <f>W346-W360</f>
        <v>4</v>
      </c>
      <c r="Z360" s="285">
        <f>Y360/W346</f>
        <v>3.6563071297989031E-3</v>
      </c>
    </row>
    <row r="361" spans="1:26" x14ac:dyDescent="0.2">
      <c r="A361" s="265" t="s">
        <v>28</v>
      </c>
      <c r="B361" s="218">
        <v>151.5</v>
      </c>
      <c r="C361" s="267">
        <v>151.5</v>
      </c>
      <c r="D361" s="267">
        <v>151.5</v>
      </c>
      <c r="E361" s="267">
        <v>150.5</v>
      </c>
      <c r="F361" s="267">
        <v>151</v>
      </c>
      <c r="G361" s="267">
        <v>151.5</v>
      </c>
      <c r="H361" s="219">
        <v>151.5</v>
      </c>
      <c r="I361" s="425">
        <v>150</v>
      </c>
      <c r="J361" s="267">
        <v>151.5</v>
      </c>
      <c r="K361" s="267">
        <v>151.5</v>
      </c>
      <c r="L361" s="267">
        <v>151.5</v>
      </c>
      <c r="M361" s="267">
        <v>151.5</v>
      </c>
      <c r="N361" s="267">
        <v>151</v>
      </c>
      <c r="O361" s="219">
        <v>150.5</v>
      </c>
      <c r="P361" s="425">
        <v>151.5</v>
      </c>
      <c r="Q361" s="267">
        <v>150.5</v>
      </c>
      <c r="R361" s="267">
        <v>151</v>
      </c>
      <c r="S361" s="267">
        <v>151</v>
      </c>
      <c r="T361" s="267">
        <v>151</v>
      </c>
      <c r="U361" s="267">
        <v>150.5</v>
      </c>
      <c r="V361" s="219">
        <v>150</v>
      </c>
      <c r="W361" s="325"/>
      <c r="X361" s="200" t="s">
        <v>57</v>
      </c>
      <c r="Y361" s="200">
        <v>149.38</v>
      </c>
    </row>
    <row r="362" spans="1:26" ht="13.5" thickBot="1" x14ac:dyDescent="0.25">
      <c r="A362" s="266" t="s">
        <v>26</v>
      </c>
      <c r="B362" s="623">
        <f>B361-B347</f>
        <v>2</v>
      </c>
      <c r="C362" s="624">
        <f t="shared" ref="C362:V362" si="67">C361-C347</f>
        <v>2</v>
      </c>
      <c r="D362" s="624">
        <f t="shared" si="67"/>
        <v>2</v>
      </c>
      <c r="E362" s="624">
        <f t="shared" si="67"/>
        <v>2</v>
      </c>
      <c r="F362" s="624">
        <f t="shared" si="67"/>
        <v>2</v>
      </c>
      <c r="G362" s="624">
        <f t="shared" si="67"/>
        <v>2</v>
      </c>
      <c r="H362" s="625">
        <f t="shared" si="67"/>
        <v>2</v>
      </c>
      <c r="I362" s="723">
        <f t="shared" si="67"/>
        <v>2</v>
      </c>
      <c r="J362" s="624">
        <f t="shared" si="67"/>
        <v>2</v>
      </c>
      <c r="K362" s="624">
        <f t="shared" si="67"/>
        <v>2</v>
      </c>
      <c r="L362" s="624">
        <f t="shared" si="67"/>
        <v>2</v>
      </c>
      <c r="M362" s="624">
        <f t="shared" si="67"/>
        <v>2</v>
      </c>
      <c r="N362" s="624">
        <f t="shared" si="67"/>
        <v>2</v>
      </c>
      <c r="O362" s="625">
        <f t="shared" si="67"/>
        <v>2</v>
      </c>
      <c r="P362" s="723">
        <f t="shared" si="67"/>
        <v>2</v>
      </c>
      <c r="Q362" s="624">
        <f t="shared" si="67"/>
        <v>2</v>
      </c>
      <c r="R362" s="624">
        <f t="shared" si="67"/>
        <v>2</v>
      </c>
      <c r="S362" s="624">
        <f t="shared" si="67"/>
        <v>2</v>
      </c>
      <c r="T362" s="624">
        <f t="shared" si="67"/>
        <v>2</v>
      </c>
      <c r="U362" s="624">
        <f t="shared" si="67"/>
        <v>2</v>
      </c>
      <c r="V362" s="625">
        <f t="shared" si="67"/>
        <v>2</v>
      </c>
      <c r="W362" s="371"/>
      <c r="X362" s="200" t="s">
        <v>26</v>
      </c>
      <c r="Y362" s="200">
        <f>Y361-Y347</f>
        <v>3.5600000000000023</v>
      </c>
    </row>
    <row r="365" spans="1:26" ht="13.5" thickBot="1" x14ac:dyDescent="0.25"/>
    <row r="366" spans="1:26" ht="13.5" thickBot="1" x14ac:dyDescent="0.25">
      <c r="A366" s="230" t="s">
        <v>282</v>
      </c>
      <c r="B366" s="1021" t="s">
        <v>130</v>
      </c>
      <c r="C366" s="1022"/>
      <c r="D366" s="1022"/>
      <c r="E366" s="1022"/>
      <c r="F366" s="1022"/>
      <c r="G366" s="1022"/>
      <c r="H366" s="1023"/>
      <c r="I366" s="1033" t="s">
        <v>131</v>
      </c>
      <c r="J366" s="1022"/>
      <c r="K366" s="1022"/>
      <c r="L366" s="1022"/>
      <c r="M366" s="1022"/>
      <c r="N366" s="1022"/>
      <c r="O366" s="1023"/>
      <c r="P366" s="1034" t="s">
        <v>53</v>
      </c>
      <c r="Q366" s="1035"/>
      <c r="R366" s="1035"/>
      <c r="S366" s="1035"/>
      <c r="T366" s="1035"/>
      <c r="U366" s="1035"/>
      <c r="V366" s="1036"/>
      <c r="W366" s="1031" t="s">
        <v>55</v>
      </c>
      <c r="X366" s="228">
        <v>238</v>
      </c>
    </row>
    <row r="367" spans="1:26" ht="13.5" thickBot="1" x14ac:dyDescent="0.25">
      <c r="A367" s="676" t="s">
        <v>54</v>
      </c>
      <c r="B367" s="903">
        <v>1</v>
      </c>
      <c r="C367" s="900">
        <v>2</v>
      </c>
      <c r="D367" s="900">
        <v>3</v>
      </c>
      <c r="E367" s="900">
        <v>4</v>
      </c>
      <c r="F367" s="900">
        <v>5</v>
      </c>
      <c r="G367" s="900">
        <v>6</v>
      </c>
      <c r="H367" s="901">
        <v>7</v>
      </c>
      <c r="I367" s="902">
        <v>8</v>
      </c>
      <c r="J367" s="900">
        <v>9</v>
      </c>
      <c r="K367" s="900">
        <v>10</v>
      </c>
      <c r="L367" s="900">
        <v>11</v>
      </c>
      <c r="M367" s="900">
        <v>12</v>
      </c>
      <c r="N367" s="900">
        <v>13</v>
      </c>
      <c r="O367" s="901">
        <v>14</v>
      </c>
      <c r="P367" s="902">
        <v>1</v>
      </c>
      <c r="Q367" s="900">
        <v>2</v>
      </c>
      <c r="R367" s="900">
        <v>3</v>
      </c>
      <c r="S367" s="900">
        <v>4</v>
      </c>
      <c r="T367" s="900">
        <v>5</v>
      </c>
      <c r="U367" s="900">
        <v>6</v>
      </c>
      <c r="V367" s="901">
        <v>7</v>
      </c>
      <c r="W367" s="1032"/>
      <c r="X367" s="228"/>
      <c r="Y367" s="228"/>
    </row>
    <row r="368" spans="1:26" x14ac:dyDescent="0.2">
      <c r="A368" s="234" t="s">
        <v>3</v>
      </c>
      <c r="B368" s="442">
        <v>4070</v>
      </c>
      <c r="C368" s="443">
        <v>4070</v>
      </c>
      <c r="D368" s="443">
        <v>4070</v>
      </c>
      <c r="E368" s="443">
        <v>4070</v>
      </c>
      <c r="F368" s="443">
        <v>4070</v>
      </c>
      <c r="G368" s="443">
        <v>4070</v>
      </c>
      <c r="H368" s="634">
        <v>4070</v>
      </c>
      <c r="I368" s="637">
        <v>4070</v>
      </c>
      <c r="J368" s="443">
        <v>4070</v>
      </c>
      <c r="K368" s="443">
        <v>4070</v>
      </c>
      <c r="L368" s="443">
        <v>4070</v>
      </c>
      <c r="M368" s="443">
        <v>4070</v>
      </c>
      <c r="N368" s="443">
        <v>4070</v>
      </c>
      <c r="O368" s="634">
        <v>4070</v>
      </c>
      <c r="P368" s="637">
        <v>4070</v>
      </c>
      <c r="Q368" s="443">
        <v>4070</v>
      </c>
      <c r="R368" s="443">
        <v>4070</v>
      </c>
      <c r="S368" s="443">
        <v>4070</v>
      </c>
      <c r="T368" s="443">
        <v>4070</v>
      </c>
      <c r="U368" s="443">
        <v>4070</v>
      </c>
      <c r="V368" s="634">
        <v>4070</v>
      </c>
      <c r="W368" s="384">
        <v>4070</v>
      </c>
      <c r="Y368" s="210"/>
    </row>
    <row r="369" spans="1:26" x14ac:dyDescent="0.2">
      <c r="A369" s="238" t="s">
        <v>6</v>
      </c>
      <c r="B369" s="239">
        <v>4124</v>
      </c>
      <c r="C369" s="240">
        <v>3661</v>
      </c>
      <c r="D369" s="240">
        <v>3743</v>
      </c>
      <c r="E369" s="240">
        <v>4049</v>
      </c>
      <c r="F369" s="240">
        <v>3968</v>
      </c>
      <c r="G369" s="240">
        <v>3873</v>
      </c>
      <c r="H369" s="241">
        <v>3979</v>
      </c>
      <c r="I369" s="420">
        <v>4178</v>
      </c>
      <c r="J369" s="240">
        <v>3971</v>
      </c>
      <c r="K369" s="240">
        <v>4039</v>
      </c>
      <c r="L369" s="240">
        <v>3980</v>
      </c>
      <c r="M369" s="240">
        <v>3877</v>
      </c>
      <c r="N369" s="240">
        <v>4046</v>
      </c>
      <c r="O369" s="241">
        <v>4159</v>
      </c>
      <c r="P369" s="420">
        <v>3770</v>
      </c>
      <c r="Q369" s="240">
        <v>4092</v>
      </c>
      <c r="R369" s="240">
        <v>3869</v>
      </c>
      <c r="S369" s="240">
        <v>4028</v>
      </c>
      <c r="T369" s="240">
        <v>3715</v>
      </c>
      <c r="U369" s="240">
        <v>4162</v>
      </c>
      <c r="V369" s="241">
        <v>4128</v>
      </c>
      <c r="W369" s="375">
        <v>3969</v>
      </c>
    </row>
    <row r="370" spans="1:26" x14ac:dyDescent="0.2">
      <c r="A370" s="231" t="s">
        <v>7</v>
      </c>
      <c r="B370" s="242">
        <v>100</v>
      </c>
      <c r="C370" s="243">
        <v>75</v>
      </c>
      <c r="D370" s="243">
        <v>91.7</v>
      </c>
      <c r="E370" s="243">
        <v>100</v>
      </c>
      <c r="F370" s="243">
        <v>100</v>
      </c>
      <c r="G370" s="243">
        <v>83.3</v>
      </c>
      <c r="H370" s="244">
        <v>91.7</v>
      </c>
      <c r="I370" s="421">
        <v>91.7</v>
      </c>
      <c r="J370" s="243">
        <v>100</v>
      </c>
      <c r="K370" s="243">
        <v>100</v>
      </c>
      <c r="L370" s="243">
        <v>87.5</v>
      </c>
      <c r="M370" s="243">
        <v>100</v>
      </c>
      <c r="N370" s="243">
        <v>91.7</v>
      </c>
      <c r="O370" s="244">
        <v>100</v>
      </c>
      <c r="P370" s="421">
        <v>91.7</v>
      </c>
      <c r="Q370" s="243">
        <v>91.7</v>
      </c>
      <c r="R370" s="243">
        <v>91.7</v>
      </c>
      <c r="S370" s="243">
        <v>100</v>
      </c>
      <c r="T370" s="243">
        <v>91.7</v>
      </c>
      <c r="U370" s="243">
        <v>100</v>
      </c>
      <c r="V370" s="244">
        <v>91.7</v>
      </c>
      <c r="W370" s="376">
        <v>90.3</v>
      </c>
      <c r="X370" s="228"/>
      <c r="Y370" s="393"/>
    </row>
    <row r="371" spans="1:26" x14ac:dyDescent="0.2">
      <c r="A371" s="231" t="s">
        <v>8</v>
      </c>
      <c r="B371" s="246">
        <v>4.9000000000000002E-2</v>
      </c>
      <c r="C371" s="247">
        <v>7.3999999999999996E-2</v>
      </c>
      <c r="D371" s="247">
        <v>5.8000000000000003E-2</v>
      </c>
      <c r="E371" s="247">
        <v>5.5E-2</v>
      </c>
      <c r="F371" s="247">
        <v>3.6999999999999998E-2</v>
      </c>
      <c r="G371" s="247">
        <v>6.4000000000000001E-2</v>
      </c>
      <c r="H371" s="248">
        <v>5.6000000000000001E-2</v>
      </c>
      <c r="I371" s="422">
        <v>6.7000000000000004E-2</v>
      </c>
      <c r="J371" s="247">
        <v>0.05</v>
      </c>
      <c r="K371" s="247">
        <v>5.0999999999999997E-2</v>
      </c>
      <c r="L371" s="247">
        <v>5.8000000000000003E-2</v>
      </c>
      <c r="M371" s="247">
        <v>2.9000000000000001E-2</v>
      </c>
      <c r="N371" s="247">
        <v>5.8000000000000003E-2</v>
      </c>
      <c r="O371" s="248">
        <v>4.5999999999999999E-2</v>
      </c>
      <c r="P371" s="422">
        <v>7.2999999999999995E-2</v>
      </c>
      <c r="Q371" s="247">
        <v>4.9000000000000002E-2</v>
      </c>
      <c r="R371" s="247">
        <v>4.8000000000000001E-2</v>
      </c>
      <c r="S371" s="247">
        <v>3.7999999999999999E-2</v>
      </c>
      <c r="T371" s="247">
        <v>4.5999999999999999E-2</v>
      </c>
      <c r="U371" s="247">
        <v>4.2999999999999997E-2</v>
      </c>
      <c r="V371" s="248">
        <v>5.2999999999999999E-2</v>
      </c>
      <c r="W371" s="377">
        <v>6.5000000000000002E-2</v>
      </c>
      <c r="Y371" s="313"/>
    </row>
    <row r="372" spans="1:26" x14ac:dyDescent="0.2">
      <c r="A372" s="238" t="s">
        <v>1</v>
      </c>
      <c r="B372" s="250">
        <f>B369/B368*100-100</f>
        <v>1.3267813267813295</v>
      </c>
      <c r="C372" s="251">
        <f t="shared" ref="C372:V372" si="68">C369/C368*100-100</f>
        <v>-10.04914004914005</v>
      </c>
      <c r="D372" s="251">
        <f t="shared" si="68"/>
        <v>-8.0343980343980377</v>
      </c>
      <c r="E372" s="251">
        <f t="shared" si="68"/>
        <v>-0.51597051597052257</v>
      </c>
      <c r="F372" s="251">
        <f t="shared" si="68"/>
        <v>-2.5061425061425098</v>
      </c>
      <c r="G372" s="251">
        <f t="shared" si="68"/>
        <v>-4.8402948402948454</v>
      </c>
      <c r="H372" s="252">
        <f t="shared" si="68"/>
        <v>-2.235872235872236</v>
      </c>
      <c r="I372" s="423">
        <f t="shared" si="68"/>
        <v>2.6535626535626449</v>
      </c>
      <c r="J372" s="251">
        <f t="shared" si="68"/>
        <v>-2.4324324324324351</v>
      </c>
      <c r="K372" s="251">
        <f t="shared" si="68"/>
        <v>-0.7616707616707572</v>
      </c>
      <c r="L372" s="251">
        <f t="shared" si="68"/>
        <v>-2.2113022113022112</v>
      </c>
      <c r="M372" s="251">
        <f t="shared" si="68"/>
        <v>-4.7420147420147458</v>
      </c>
      <c r="N372" s="251">
        <f t="shared" si="68"/>
        <v>-0.58968058968058301</v>
      </c>
      <c r="O372" s="252">
        <f t="shared" si="68"/>
        <v>2.1867321867321721</v>
      </c>
      <c r="P372" s="423">
        <f t="shared" si="68"/>
        <v>-7.37100737100738</v>
      </c>
      <c r="Q372" s="251">
        <f t="shared" si="68"/>
        <v>0.54054054054053324</v>
      </c>
      <c r="R372" s="251">
        <f t="shared" si="68"/>
        <v>-4.9385749385749307</v>
      </c>
      <c r="S372" s="251">
        <f t="shared" si="68"/>
        <v>-1.0319410319410309</v>
      </c>
      <c r="T372" s="251">
        <f t="shared" si="68"/>
        <v>-8.7223587223587202</v>
      </c>
      <c r="U372" s="251">
        <f t="shared" si="68"/>
        <v>2.2604422604422609</v>
      </c>
      <c r="V372" s="252">
        <f t="shared" si="68"/>
        <v>1.4250614250614291</v>
      </c>
      <c r="W372" s="369">
        <f>W369/W368*100-100</f>
        <v>-2.4815724815724849</v>
      </c>
      <c r="X372" s="767"/>
    </row>
    <row r="373" spans="1:26" ht="13.5" thickBot="1" x14ac:dyDescent="0.25">
      <c r="A373" s="669" t="s">
        <v>27</v>
      </c>
      <c r="B373" s="254">
        <f t="shared" ref="B373:U373" si="69">B369-B355</f>
        <v>269</v>
      </c>
      <c r="C373" s="255">
        <f t="shared" si="69"/>
        <v>2</v>
      </c>
      <c r="D373" s="255">
        <f t="shared" si="69"/>
        <v>73</v>
      </c>
      <c r="E373" s="255">
        <f t="shared" si="69"/>
        <v>29</v>
      </c>
      <c r="F373" s="255">
        <f t="shared" si="69"/>
        <v>35</v>
      </c>
      <c r="G373" s="255">
        <f t="shared" si="69"/>
        <v>50</v>
      </c>
      <c r="H373" s="256">
        <f t="shared" si="69"/>
        <v>130</v>
      </c>
      <c r="I373" s="437">
        <f t="shared" si="69"/>
        <v>173</v>
      </c>
      <c r="J373" s="255">
        <f t="shared" si="69"/>
        <v>66</v>
      </c>
      <c r="K373" s="255">
        <f t="shared" si="69"/>
        <v>14</v>
      </c>
      <c r="L373" s="255">
        <f t="shared" si="69"/>
        <v>69</v>
      </c>
      <c r="M373" s="255">
        <f t="shared" si="69"/>
        <v>123</v>
      </c>
      <c r="N373" s="255">
        <f t="shared" si="69"/>
        <v>135</v>
      </c>
      <c r="O373" s="256">
        <f t="shared" si="69"/>
        <v>101</v>
      </c>
      <c r="P373" s="437">
        <f t="shared" si="69"/>
        <v>-20</v>
      </c>
      <c r="Q373" s="255">
        <f t="shared" si="69"/>
        <v>85</v>
      </c>
      <c r="R373" s="255">
        <f t="shared" si="69"/>
        <v>-39</v>
      </c>
      <c r="S373" s="255">
        <f t="shared" si="69"/>
        <v>18</v>
      </c>
      <c r="T373" s="255">
        <f t="shared" si="69"/>
        <v>58</v>
      </c>
      <c r="U373" s="255">
        <f t="shared" si="69"/>
        <v>71</v>
      </c>
      <c r="V373" s="256">
        <f>V369-V355</f>
        <v>-73</v>
      </c>
      <c r="W373" s="370">
        <f t="shared" ref="W373" si="70">W369-$B$285</f>
        <v>663</v>
      </c>
      <c r="Y373" s="210"/>
    </row>
    <row r="374" spans="1:26" x14ac:dyDescent="0.2">
      <c r="A374" s="258" t="s">
        <v>51</v>
      </c>
      <c r="B374" s="259">
        <v>55</v>
      </c>
      <c r="C374" s="260">
        <v>55</v>
      </c>
      <c r="D374" s="260">
        <v>56</v>
      </c>
      <c r="E374" s="260">
        <v>17</v>
      </c>
      <c r="F374" s="260">
        <v>54</v>
      </c>
      <c r="G374" s="260">
        <v>55</v>
      </c>
      <c r="H374" s="261">
        <v>56</v>
      </c>
      <c r="I374" s="424">
        <v>58</v>
      </c>
      <c r="J374" s="260">
        <v>57</v>
      </c>
      <c r="K374" s="260">
        <v>59</v>
      </c>
      <c r="L374" s="260">
        <v>18</v>
      </c>
      <c r="M374" s="260">
        <v>59</v>
      </c>
      <c r="N374" s="260">
        <v>58</v>
      </c>
      <c r="O374" s="261">
        <v>58</v>
      </c>
      <c r="P374" s="424">
        <v>59</v>
      </c>
      <c r="Q374" s="260">
        <v>59</v>
      </c>
      <c r="R374" s="260">
        <v>58</v>
      </c>
      <c r="S374" s="260">
        <v>17</v>
      </c>
      <c r="T374" s="260">
        <v>60</v>
      </c>
      <c r="U374" s="260">
        <v>59</v>
      </c>
      <c r="V374" s="261">
        <v>58</v>
      </c>
      <c r="W374" s="385">
        <f>SUM(B374:V374)</f>
        <v>1085</v>
      </c>
      <c r="X374" s="200" t="s">
        <v>56</v>
      </c>
      <c r="Y374" s="263">
        <f>W360-W374</f>
        <v>5</v>
      </c>
      <c r="Z374" s="285">
        <f>Y374/W360</f>
        <v>4.5871559633027525E-3</v>
      </c>
    </row>
    <row r="375" spans="1:26" x14ac:dyDescent="0.2">
      <c r="A375" s="265" t="s">
        <v>28</v>
      </c>
      <c r="B375" s="218">
        <v>153</v>
      </c>
      <c r="C375" s="267">
        <v>153.5</v>
      </c>
      <c r="D375" s="267">
        <v>153.5</v>
      </c>
      <c r="E375" s="267">
        <v>152</v>
      </c>
      <c r="F375" s="267">
        <v>152.5</v>
      </c>
      <c r="G375" s="267">
        <v>153.5</v>
      </c>
      <c r="H375" s="219">
        <v>153</v>
      </c>
      <c r="I375" s="425">
        <v>151.5</v>
      </c>
      <c r="J375" s="267">
        <v>153</v>
      </c>
      <c r="K375" s="267">
        <v>153</v>
      </c>
      <c r="L375" s="267">
        <v>153</v>
      </c>
      <c r="M375" s="267">
        <v>153</v>
      </c>
      <c r="N375" s="267">
        <v>152.5</v>
      </c>
      <c r="O375" s="219">
        <v>152</v>
      </c>
      <c r="P375" s="425">
        <v>153.5</v>
      </c>
      <c r="Q375" s="267">
        <v>152</v>
      </c>
      <c r="R375" s="267">
        <v>153</v>
      </c>
      <c r="S375" s="267">
        <v>152.5</v>
      </c>
      <c r="T375" s="267">
        <v>153</v>
      </c>
      <c r="U375" s="267">
        <v>152</v>
      </c>
      <c r="V375" s="219">
        <v>151.5</v>
      </c>
      <c r="W375" s="325"/>
      <c r="X375" s="200" t="s">
        <v>57</v>
      </c>
      <c r="Y375" s="200">
        <v>151.61000000000001</v>
      </c>
    </row>
    <row r="376" spans="1:26" ht="13.5" thickBot="1" x14ac:dyDescent="0.25">
      <c r="A376" s="266" t="s">
        <v>26</v>
      </c>
      <c r="B376" s="623">
        <f>B375-B361</f>
        <v>1.5</v>
      </c>
      <c r="C376" s="624">
        <f t="shared" ref="C376:V376" si="71">C375-C361</f>
        <v>2</v>
      </c>
      <c r="D376" s="624">
        <f t="shared" si="71"/>
        <v>2</v>
      </c>
      <c r="E376" s="624">
        <f t="shared" si="71"/>
        <v>1.5</v>
      </c>
      <c r="F376" s="624">
        <f t="shared" si="71"/>
        <v>1.5</v>
      </c>
      <c r="G376" s="624">
        <f t="shared" si="71"/>
        <v>2</v>
      </c>
      <c r="H376" s="625">
        <f t="shared" si="71"/>
        <v>1.5</v>
      </c>
      <c r="I376" s="723">
        <f t="shared" si="71"/>
        <v>1.5</v>
      </c>
      <c r="J376" s="624">
        <f t="shared" si="71"/>
        <v>1.5</v>
      </c>
      <c r="K376" s="624">
        <f t="shared" si="71"/>
        <v>1.5</v>
      </c>
      <c r="L376" s="624">
        <f t="shared" si="71"/>
        <v>1.5</v>
      </c>
      <c r="M376" s="624">
        <f t="shared" si="71"/>
        <v>1.5</v>
      </c>
      <c r="N376" s="624">
        <f t="shared" si="71"/>
        <v>1.5</v>
      </c>
      <c r="O376" s="625">
        <f t="shared" si="71"/>
        <v>1.5</v>
      </c>
      <c r="P376" s="723">
        <f t="shared" si="71"/>
        <v>2</v>
      </c>
      <c r="Q376" s="624">
        <f t="shared" si="71"/>
        <v>1.5</v>
      </c>
      <c r="R376" s="624">
        <f t="shared" si="71"/>
        <v>2</v>
      </c>
      <c r="S376" s="624">
        <f t="shared" si="71"/>
        <v>1.5</v>
      </c>
      <c r="T376" s="624">
        <f t="shared" si="71"/>
        <v>2</v>
      </c>
      <c r="U376" s="624">
        <f t="shared" si="71"/>
        <v>1.5</v>
      </c>
      <c r="V376" s="625">
        <f t="shared" si="71"/>
        <v>1.5</v>
      </c>
      <c r="W376" s="371"/>
      <c r="X376" s="200" t="s">
        <v>26</v>
      </c>
      <c r="Y376" s="200">
        <f>Y375-Y361</f>
        <v>2.2300000000000182</v>
      </c>
    </row>
    <row r="379" spans="1:26" ht="13.5" thickBot="1" x14ac:dyDescent="0.25"/>
    <row r="380" spans="1:26" ht="13.5" thickBot="1" x14ac:dyDescent="0.25">
      <c r="A380" s="230" t="s">
        <v>283</v>
      </c>
      <c r="B380" s="1021" t="s">
        <v>130</v>
      </c>
      <c r="C380" s="1022"/>
      <c r="D380" s="1022"/>
      <c r="E380" s="1022"/>
      <c r="F380" s="1022"/>
      <c r="G380" s="1022"/>
      <c r="H380" s="1023"/>
      <c r="I380" s="1033" t="s">
        <v>131</v>
      </c>
      <c r="J380" s="1022"/>
      <c r="K380" s="1022"/>
      <c r="L380" s="1022"/>
      <c r="M380" s="1022"/>
      <c r="N380" s="1022"/>
      <c r="O380" s="1023"/>
      <c r="P380" s="1034" t="s">
        <v>53</v>
      </c>
      <c r="Q380" s="1035"/>
      <c r="R380" s="1035"/>
      <c r="S380" s="1035"/>
      <c r="T380" s="1035"/>
      <c r="U380" s="1035"/>
      <c r="V380" s="1036"/>
      <c r="W380" s="1031" t="s">
        <v>55</v>
      </c>
      <c r="X380" s="228">
        <v>238</v>
      </c>
    </row>
    <row r="381" spans="1:26" ht="13.5" thickBot="1" x14ac:dyDescent="0.25">
      <c r="A381" s="676" t="s">
        <v>54</v>
      </c>
      <c r="B381" s="903">
        <v>1</v>
      </c>
      <c r="C381" s="900">
        <v>2</v>
      </c>
      <c r="D381" s="900">
        <v>3</v>
      </c>
      <c r="E381" s="900">
        <v>4</v>
      </c>
      <c r="F381" s="900">
        <v>5</v>
      </c>
      <c r="G381" s="900">
        <v>6</v>
      </c>
      <c r="H381" s="901">
        <v>7</v>
      </c>
      <c r="I381" s="902">
        <v>8</v>
      </c>
      <c r="J381" s="900">
        <v>9</v>
      </c>
      <c r="K381" s="900">
        <v>10</v>
      </c>
      <c r="L381" s="900">
        <v>11</v>
      </c>
      <c r="M381" s="900">
        <v>12</v>
      </c>
      <c r="N381" s="900">
        <v>13</v>
      </c>
      <c r="O381" s="901">
        <v>14</v>
      </c>
      <c r="P381" s="902">
        <v>1</v>
      </c>
      <c r="Q381" s="900">
        <v>2</v>
      </c>
      <c r="R381" s="900">
        <v>3</v>
      </c>
      <c r="S381" s="900">
        <v>4</v>
      </c>
      <c r="T381" s="900">
        <v>5</v>
      </c>
      <c r="U381" s="900">
        <v>6</v>
      </c>
      <c r="V381" s="901">
        <v>7</v>
      </c>
      <c r="W381" s="1032"/>
      <c r="X381" s="228"/>
      <c r="Y381" s="228"/>
    </row>
    <row r="382" spans="1:26" x14ac:dyDescent="0.2">
      <c r="A382" s="234" t="s">
        <v>3</v>
      </c>
      <c r="B382" s="442">
        <v>4120</v>
      </c>
      <c r="C382" s="443">
        <v>4120</v>
      </c>
      <c r="D382" s="443">
        <v>4120</v>
      </c>
      <c r="E382" s="443">
        <v>4120</v>
      </c>
      <c r="F382" s="443">
        <v>4120</v>
      </c>
      <c r="G382" s="443">
        <v>4120</v>
      </c>
      <c r="H382" s="634">
        <v>4120</v>
      </c>
      <c r="I382" s="637">
        <v>4120</v>
      </c>
      <c r="J382" s="443">
        <v>4120</v>
      </c>
      <c r="K382" s="443">
        <v>4120</v>
      </c>
      <c r="L382" s="443">
        <v>4120</v>
      </c>
      <c r="M382" s="443">
        <v>4120</v>
      </c>
      <c r="N382" s="443">
        <v>4120</v>
      </c>
      <c r="O382" s="634">
        <v>4120</v>
      </c>
      <c r="P382" s="637">
        <v>4120</v>
      </c>
      <c r="Q382" s="443">
        <v>4120</v>
      </c>
      <c r="R382" s="443">
        <v>4120</v>
      </c>
      <c r="S382" s="443">
        <v>4120</v>
      </c>
      <c r="T382" s="443">
        <v>4120</v>
      </c>
      <c r="U382" s="443">
        <v>4120</v>
      </c>
      <c r="V382" s="634">
        <v>4120</v>
      </c>
      <c r="W382" s="384">
        <v>4120</v>
      </c>
      <c r="Y382" s="210"/>
    </row>
    <row r="383" spans="1:26" x14ac:dyDescent="0.2">
      <c r="A383" s="238" t="s">
        <v>6</v>
      </c>
      <c r="B383" s="239">
        <v>4118</v>
      </c>
      <c r="C383" s="240">
        <v>3858</v>
      </c>
      <c r="D383" s="240">
        <v>3734</v>
      </c>
      <c r="E383" s="240">
        <v>4168</v>
      </c>
      <c r="F383" s="240">
        <v>3988</v>
      </c>
      <c r="G383" s="240">
        <v>3950</v>
      </c>
      <c r="H383" s="241">
        <v>3941</v>
      </c>
      <c r="I383" s="420">
        <v>4167</v>
      </c>
      <c r="J383" s="240">
        <v>4069</v>
      </c>
      <c r="K383" s="240">
        <v>4115</v>
      </c>
      <c r="L383" s="240">
        <v>4066</v>
      </c>
      <c r="M383" s="240">
        <v>3924</v>
      </c>
      <c r="N383" s="240">
        <v>4125</v>
      </c>
      <c r="O383" s="241">
        <v>4199</v>
      </c>
      <c r="P383" s="420">
        <v>3902</v>
      </c>
      <c r="Q383" s="240">
        <v>4136</v>
      </c>
      <c r="R383" s="240">
        <v>3969</v>
      </c>
      <c r="S383" s="240">
        <v>4272</v>
      </c>
      <c r="T383" s="240">
        <v>4189</v>
      </c>
      <c r="U383" s="240">
        <v>3924</v>
      </c>
      <c r="V383" s="241">
        <v>4248</v>
      </c>
      <c r="W383" s="375">
        <v>4044</v>
      </c>
    </row>
    <row r="384" spans="1:26" x14ac:dyDescent="0.2">
      <c r="A384" s="231" t="s">
        <v>7</v>
      </c>
      <c r="B384" s="242">
        <v>100</v>
      </c>
      <c r="C384" s="243">
        <v>100</v>
      </c>
      <c r="D384" s="243">
        <v>1.7</v>
      </c>
      <c r="E384" s="243">
        <v>100</v>
      </c>
      <c r="F384" s="243">
        <v>100</v>
      </c>
      <c r="G384" s="243">
        <v>100</v>
      </c>
      <c r="H384" s="244">
        <v>83.3</v>
      </c>
      <c r="I384" s="421">
        <v>91.7</v>
      </c>
      <c r="J384" s="243">
        <v>91.7</v>
      </c>
      <c r="K384" s="243">
        <v>91.7</v>
      </c>
      <c r="L384" s="243">
        <v>100</v>
      </c>
      <c r="M384" s="243">
        <v>100</v>
      </c>
      <c r="N384" s="243">
        <v>100</v>
      </c>
      <c r="O384" s="244">
        <v>83.3</v>
      </c>
      <c r="P384" s="421">
        <v>83.3</v>
      </c>
      <c r="Q384" s="243">
        <v>91.7</v>
      </c>
      <c r="R384" s="243">
        <v>91.7</v>
      </c>
      <c r="S384" s="243">
        <v>83.3</v>
      </c>
      <c r="T384" s="243">
        <v>100</v>
      </c>
      <c r="U384" s="243">
        <v>75</v>
      </c>
      <c r="V384" s="244">
        <v>100</v>
      </c>
      <c r="W384" s="376">
        <v>89.5</v>
      </c>
      <c r="X384" s="228"/>
      <c r="Y384" s="393"/>
    </row>
    <row r="385" spans="1:26" x14ac:dyDescent="0.2">
      <c r="A385" s="231" t="s">
        <v>8</v>
      </c>
      <c r="B385" s="246">
        <v>4.9000000000000002E-2</v>
      </c>
      <c r="C385" s="247">
        <v>4.2999999999999997E-2</v>
      </c>
      <c r="D385" s="247">
        <v>6.6000000000000003E-2</v>
      </c>
      <c r="E385" s="247">
        <v>5.2999999999999999E-2</v>
      </c>
      <c r="F385" s="247">
        <v>4.2999999999999997E-2</v>
      </c>
      <c r="G385" s="247">
        <v>3.5000000000000003E-2</v>
      </c>
      <c r="H385" s="248">
        <v>7.4999999999999997E-2</v>
      </c>
      <c r="I385" s="422">
        <v>7.5999999999999998E-2</v>
      </c>
      <c r="J385" s="247">
        <v>6.2E-2</v>
      </c>
      <c r="K385" s="247">
        <v>0.05</v>
      </c>
      <c r="L385" s="247">
        <v>4.8000000000000001E-2</v>
      </c>
      <c r="M385" s="247">
        <v>2.4E-2</v>
      </c>
      <c r="N385" s="247">
        <v>3.7999999999999999E-2</v>
      </c>
      <c r="O385" s="248">
        <v>8.2000000000000003E-2</v>
      </c>
      <c r="P385" s="422">
        <v>0.06</v>
      </c>
      <c r="Q385" s="247">
        <v>5.3999999999999999E-2</v>
      </c>
      <c r="R385" s="247">
        <v>5.7000000000000002E-2</v>
      </c>
      <c r="S385" s="247">
        <v>5.7000000000000002E-2</v>
      </c>
      <c r="T385" s="247">
        <v>4.2999999999999997E-2</v>
      </c>
      <c r="U385" s="247">
        <v>7.9000000000000001E-2</v>
      </c>
      <c r="V385" s="248">
        <v>3.5999999999999997E-2</v>
      </c>
      <c r="W385" s="377">
        <v>6.4000000000000001E-2</v>
      </c>
      <c r="Y385" s="313"/>
    </row>
    <row r="386" spans="1:26" x14ac:dyDescent="0.2">
      <c r="A386" s="238" t="s">
        <v>1</v>
      </c>
      <c r="B386" s="250">
        <f>B383/B382*100-100</f>
        <v>-4.8543689320396766E-2</v>
      </c>
      <c r="C386" s="251">
        <f t="shared" ref="C386:V386" si="72">C383/C382*100-100</f>
        <v>-6.3592233009708679</v>
      </c>
      <c r="D386" s="251">
        <f t="shared" si="72"/>
        <v>-9.3689320388349557</v>
      </c>
      <c r="E386" s="251">
        <f t="shared" si="72"/>
        <v>1.1650485436893234</v>
      </c>
      <c r="F386" s="251">
        <f t="shared" si="72"/>
        <v>-3.2038834951456323</v>
      </c>
      <c r="G386" s="251">
        <f t="shared" si="72"/>
        <v>-4.1262135922330145</v>
      </c>
      <c r="H386" s="252">
        <f t="shared" si="72"/>
        <v>-4.3446601941747502</v>
      </c>
      <c r="I386" s="423">
        <f t="shared" si="72"/>
        <v>1.1407766990291179</v>
      </c>
      <c r="J386" s="251">
        <f t="shared" si="72"/>
        <v>-1.2378640776698973</v>
      </c>
      <c r="K386" s="251">
        <f t="shared" si="72"/>
        <v>-0.1213592233009706</v>
      </c>
      <c r="L386" s="251">
        <f t="shared" si="72"/>
        <v>-1.3106796116504853</v>
      </c>
      <c r="M386" s="251">
        <f t="shared" si="72"/>
        <v>-4.7572815533980588</v>
      </c>
      <c r="N386" s="251">
        <f t="shared" si="72"/>
        <v>0.1213592233009706</v>
      </c>
      <c r="O386" s="252">
        <f t="shared" si="72"/>
        <v>1.9174757281553525</v>
      </c>
      <c r="P386" s="423">
        <f t="shared" si="72"/>
        <v>-5.2912621359223238</v>
      </c>
      <c r="Q386" s="251">
        <f t="shared" si="72"/>
        <v>0.38834951456310307</v>
      </c>
      <c r="R386" s="251">
        <f t="shared" si="72"/>
        <v>-3.6650485436893234</v>
      </c>
      <c r="S386" s="251">
        <f t="shared" si="72"/>
        <v>3.6893203883495005</v>
      </c>
      <c r="T386" s="251">
        <f t="shared" si="72"/>
        <v>1.6747572815533971</v>
      </c>
      <c r="U386" s="251">
        <f t="shared" si="72"/>
        <v>-4.7572815533980588</v>
      </c>
      <c r="V386" s="252">
        <f t="shared" si="72"/>
        <v>3.1067961165048672</v>
      </c>
      <c r="W386" s="369">
        <f>W383/W382*100-100</f>
        <v>-1.8446601941747502</v>
      </c>
      <c r="X386" s="767"/>
    </row>
    <row r="387" spans="1:26" ht="13.5" thickBot="1" x14ac:dyDescent="0.25">
      <c r="A387" s="669" t="s">
        <v>27</v>
      </c>
      <c r="B387" s="254">
        <f t="shared" ref="B387:U387" si="73">B383-B369</f>
        <v>-6</v>
      </c>
      <c r="C387" s="255">
        <f t="shared" si="73"/>
        <v>197</v>
      </c>
      <c r="D387" s="255">
        <f t="shared" si="73"/>
        <v>-9</v>
      </c>
      <c r="E387" s="255">
        <f t="shared" si="73"/>
        <v>119</v>
      </c>
      <c r="F387" s="255">
        <f t="shared" si="73"/>
        <v>20</v>
      </c>
      <c r="G387" s="255">
        <f t="shared" si="73"/>
        <v>77</v>
      </c>
      <c r="H387" s="256">
        <f t="shared" si="73"/>
        <v>-38</v>
      </c>
      <c r="I387" s="437">
        <f t="shared" si="73"/>
        <v>-11</v>
      </c>
      <c r="J387" s="255">
        <f t="shared" si="73"/>
        <v>98</v>
      </c>
      <c r="K387" s="255">
        <f t="shared" si="73"/>
        <v>76</v>
      </c>
      <c r="L387" s="255">
        <f t="shared" si="73"/>
        <v>86</v>
      </c>
      <c r="M387" s="255">
        <f t="shared" si="73"/>
        <v>47</v>
      </c>
      <c r="N387" s="255">
        <f t="shared" si="73"/>
        <v>79</v>
      </c>
      <c r="O387" s="256">
        <f t="shared" si="73"/>
        <v>40</v>
      </c>
      <c r="P387" s="437">
        <f t="shared" si="73"/>
        <v>132</v>
      </c>
      <c r="Q387" s="255">
        <f t="shared" si="73"/>
        <v>44</v>
      </c>
      <c r="R387" s="255">
        <f t="shared" si="73"/>
        <v>100</v>
      </c>
      <c r="S387" s="255">
        <f t="shared" si="73"/>
        <v>244</v>
      </c>
      <c r="T387" s="255">
        <f t="shared" si="73"/>
        <v>474</v>
      </c>
      <c r="U387" s="255">
        <f t="shared" si="73"/>
        <v>-238</v>
      </c>
      <c r="V387" s="256">
        <f>V383-V369</f>
        <v>120</v>
      </c>
      <c r="W387" s="370">
        <f t="shared" ref="W387" si="74">W383-$B$285</f>
        <v>738</v>
      </c>
      <c r="Y387" s="210"/>
    </row>
    <row r="388" spans="1:26" x14ac:dyDescent="0.2">
      <c r="A388" s="258" t="s">
        <v>51</v>
      </c>
      <c r="B388" s="259">
        <v>55</v>
      </c>
      <c r="C388" s="260">
        <v>55</v>
      </c>
      <c r="D388" s="260">
        <v>56</v>
      </c>
      <c r="E388" s="260">
        <v>17</v>
      </c>
      <c r="F388" s="260">
        <v>54</v>
      </c>
      <c r="G388" s="260">
        <v>55</v>
      </c>
      <c r="H388" s="261">
        <v>56</v>
      </c>
      <c r="I388" s="424">
        <v>58</v>
      </c>
      <c r="J388" s="260">
        <v>57</v>
      </c>
      <c r="K388" s="260">
        <v>59</v>
      </c>
      <c r="L388" s="260">
        <v>18</v>
      </c>
      <c r="M388" s="260">
        <v>58</v>
      </c>
      <c r="N388" s="260">
        <v>57</v>
      </c>
      <c r="O388" s="261">
        <v>56</v>
      </c>
      <c r="P388" s="424">
        <v>59</v>
      </c>
      <c r="Q388" s="260">
        <v>59</v>
      </c>
      <c r="R388" s="260">
        <v>57</v>
      </c>
      <c r="S388" s="260">
        <v>17</v>
      </c>
      <c r="T388" s="260">
        <v>60</v>
      </c>
      <c r="U388" s="260">
        <v>59</v>
      </c>
      <c r="V388" s="261">
        <v>58</v>
      </c>
      <c r="W388" s="385">
        <f>SUM(B388:V388)</f>
        <v>1080</v>
      </c>
      <c r="X388" s="200" t="s">
        <v>56</v>
      </c>
      <c r="Y388" s="263">
        <f>W374-W388</f>
        <v>5</v>
      </c>
      <c r="Z388" s="285">
        <f>Y388/W374</f>
        <v>4.608294930875576E-3</v>
      </c>
    </row>
    <row r="389" spans="1:26" x14ac:dyDescent="0.2">
      <c r="A389" s="265" t="s">
        <v>28</v>
      </c>
      <c r="B389" s="218">
        <v>154</v>
      </c>
      <c r="C389" s="267">
        <v>154.5</v>
      </c>
      <c r="D389" s="267">
        <v>154.5</v>
      </c>
      <c r="E389" s="267">
        <v>153</v>
      </c>
      <c r="F389" s="267">
        <v>154</v>
      </c>
      <c r="G389" s="267">
        <v>155</v>
      </c>
      <c r="H389" s="219">
        <v>154.5</v>
      </c>
      <c r="I389" s="425">
        <v>152.5</v>
      </c>
      <c r="J389" s="267">
        <v>154</v>
      </c>
      <c r="K389" s="267">
        <v>154</v>
      </c>
      <c r="L389" s="267">
        <v>154</v>
      </c>
      <c r="M389" s="267">
        <v>154</v>
      </c>
      <c r="N389" s="267">
        <v>153.5</v>
      </c>
      <c r="O389" s="219">
        <v>153</v>
      </c>
      <c r="P389" s="425">
        <v>155.5</v>
      </c>
      <c r="Q389" s="267">
        <v>155</v>
      </c>
      <c r="R389" s="267">
        <v>155</v>
      </c>
      <c r="S389" s="267">
        <v>155.5</v>
      </c>
      <c r="T389" s="267">
        <v>154</v>
      </c>
      <c r="U389" s="267">
        <v>154</v>
      </c>
      <c r="V389" s="219">
        <v>152.5</v>
      </c>
      <c r="W389" s="325"/>
      <c r="X389" s="200" t="s">
        <v>57</v>
      </c>
      <c r="Y389" s="200">
        <v>153.19999999999999</v>
      </c>
    </row>
    <row r="390" spans="1:26" ht="13.5" thickBot="1" x14ac:dyDescent="0.25">
      <c r="A390" s="266" t="s">
        <v>26</v>
      </c>
      <c r="B390" s="623">
        <f>B389-B375</f>
        <v>1</v>
      </c>
      <c r="C390" s="624">
        <f t="shared" ref="C390:V390" si="75">C389-C375</f>
        <v>1</v>
      </c>
      <c r="D390" s="624">
        <f t="shared" si="75"/>
        <v>1</v>
      </c>
      <c r="E390" s="624">
        <f t="shared" si="75"/>
        <v>1</v>
      </c>
      <c r="F390" s="624">
        <f t="shared" si="75"/>
        <v>1.5</v>
      </c>
      <c r="G390" s="624">
        <f t="shared" si="75"/>
        <v>1.5</v>
      </c>
      <c r="H390" s="625">
        <f t="shared" si="75"/>
        <v>1.5</v>
      </c>
      <c r="I390" s="723">
        <f t="shared" si="75"/>
        <v>1</v>
      </c>
      <c r="J390" s="624">
        <f t="shared" si="75"/>
        <v>1</v>
      </c>
      <c r="K390" s="624">
        <f t="shared" si="75"/>
        <v>1</v>
      </c>
      <c r="L390" s="624">
        <f t="shared" si="75"/>
        <v>1</v>
      </c>
      <c r="M390" s="624">
        <f t="shared" si="75"/>
        <v>1</v>
      </c>
      <c r="N390" s="624">
        <f t="shared" si="75"/>
        <v>1</v>
      </c>
      <c r="O390" s="625">
        <f t="shared" si="75"/>
        <v>1</v>
      </c>
      <c r="P390" s="723">
        <f t="shared" si="75"/>
        <v>2</v>
      </c>
      <c r="Q390" s="624">
        <f t="shared" si="75"/>
        <v>3</v>
      </c>
      <c r="R390" s="624">
        <f t="shared" si="75"/>
        <v>2</v>
      </c>
      <c r="S390" s="624">
        <f t="shared" si="75"/>
        <v>3</v>
      </c>
      <c r="T390" s="624">
        <f t="shared" si="75"/>
        <v>1</v>
      </c>
      <c r="U390" s="624">
        <f t="shared" si="75"/>
        <v>2</v>
      </c>
      <c r="V390" s="625">
        <f t="shared" si="75"/>
        <v>1</v>
      </c>
      <c r="W390" s="371"/>
      <c r="X390" s="200" t="s">
        <v>26</v>
      </c>
      <c r="Y390" s="200">
        <f>Y389-Y375</f>
        <v>1.589999999999975</v>
      </c>
    </row>
    <row r="393" spans="1:26" ht="13.5" thickBot="1" x14ac:dyDescent="0.25"/>
    <row r="394" spans="1:26" ht="13.5" thickBot="1" x14ac:dyDescent="0.25">
      <c r="A394" s="230" t="s">
        <v>285</v>
      </c>
      <c r="B394" s="1021" t="s">
        <v>130</v>
      </c>
      <c r="C394" s="1022"/>
      <c r="D394" s="1022"/>
      <c r="E394" s="1022"/>
      <c r="F394" s="1022"/>
      <c r="G394" s="1022"/>
      <c r="H394" s="1023"/>
      <c r="I394" s="1033" t="s">
        <v>131</v>
      </c>
      <c r="J394" s="1022"/>
      <c r="K394" s="1022"/>
      <c r="L394" s="1022"/>
      <c r="M394" s="1022"/>
      <c r="N394" s="1022"/>
      <c r="O394" s="1023"/>
      <c r="P394" s="1034" t="s">
        <v>53</v>
      </c>
      <c r="Q394" s="1035"/>
      <c r="R394" s="1035"/>
      <c r="S394" s="1035"/>
      <c r="T394" s="1035"/>
      <c r="U394" s="1035"/>
      <c r="V394" s="1036"/>
      <c r="W394" s="1031" t="s">
        <v>55</v>
      </c>
      <c r="X394" s="228">
        <v>237</v>
      </c>
    </row>
    <row r="395" spans="1:26" ht="13.5" thickBot="1" x14ac:dyDescent="0.25">
      <c r="A395" s="676" t="s">
        <v>54</v>
      </c>
      <c r="B395" s="903">
        <v>1</v>
      </c>
      <c r="C395" s="900">
        <v>2</v>
      </c>
      <c r="D395" s="900">
        <v>3</v>
      </c>
      <c r="E395" s="900">
        <v>4</v>
      </c>
      <c r="F395" s="900">
        <v>5</v>
      </c>
      <c r="G395" s="900">
        <v>6</v>
      </c>
      <c r="H395" s="901">
        <v>7</v>
      </c>
      <c r="I395" s="902">
        <v>8</v>
      </c>
      <c r="J395" s="900">
        <v>9</v>
      </c>
      <c r="K395" s="900">
        <v>10</v>
      </c>
      <c r="L395" s="900">
        <v>11</v>
      </c>
      <c r="M395" s="900">
        <v>12</v>
      </c>
      <c r="N395" s="900">
        <v>13</v>
      </c>
      <c r="O395" s="901">
        <v>14</v>
      </c>
      <c r="P395" s="902">
        <v>1</v>
      </c>
      <c r="Q395" s="900">
        <v>2</v>
      </c>
      <c r="R395" s="900">
        <v>3</v>
      </c>
      <c r="S395" s="900">
        <v>4</v>
      </c>
      <c r="T395" s="900">
        <v>5</v>
      </c>
      <c r="U395" s="900">
        <v>6</v>
      </c>
      <c r="V395" s="901">
        <v>7</v>
      </c>
      <c r="W395" s="1032"/>
      <c r="X395" s="228"/>
      <c r="Y395" s="228"/>
    </row>
    <row r="396" spans="1:26" x14ac:dyDescent="0.2">
      <c r="A396" s="234" t="s">
        <v>3</v>
      </c>
      <c r="B396" s="442">
        <v>4160</v>
      </c>
      <c r="C396" s="443">
        <v>4160</v>
      </c>
      <c r="D396" s="443">
        <v>4160</v>
      </c>
      <c r="E396" s="443">
        <v>4160</v>
      </c>
      <c r="F396" s="443">
        <v>4160</v>
      </c>
      <c r="G396" s="443">
        <v>4160</v>
      </c>
      <c r="H396" s="634">
        <v>4160</v>
      </c>
      <c r="I396" s="637">
        <v>4160</v>
      </c>
      <c r="J396" s="443">
        <v>4160</v>
      </c>
      <c r="K396" s="443">
        <v>4160</v>
      </c>
      <c r="L396" s="443">
        <v>4160</v>
      </c>
      <c r="M396" s="443">
        <v>4160</v>
      </c>
      <c r="N396" s="443">
        <v>4160</v>
      </c>
      <c r="O396" s="634">
        <v>4160</v>
      </c>
      <c r="P396" s="637">
        <v>4160</v>
      </c>
      <c r="Q396" s="443">
        <v>4160</v>
      </c>
      <c r="R396" s="443">
        <v>4160</v>
      </c>
      <c r="S396" s="443">
        <v>4160</v>
      </c>
      <c r="T396" s="443">
        <v>4160</v>
      </c>
      <c r="U396" s="443">
        <v>4160</v>
      </c>
      <c r="V396" s="634">
        <v>4160</v>
      </c>
      <c r="W396" s="384">
        <v>4160</v>
      </c>
      <c r="Y396" s="210"/>
    </row>
    <row r="397" spans="1:26" x14ac:dyDescent="0.2">
      <c r="A397" s="238" t="s">
        <v>6</v>
      </c>
      <c r="B397" s="239">
        <v>4360</v>
      </c>
      <c r="C397" s="240">
        <v>4147</v>
      </c>
      <c r="D397" s="240">
        <v>4199</v>
      </c>
      <c r="E397" s="240">
        <v>3816</v>
      </c>
      <c r="F397" s="240">
        <v>4063</v>
      </c>
      <c r="G397" s="240">
        <v>3971</v>
      </c>
      <c r="H397" s="241">
        <v>3834</v>
      </c>
      <c r="I397" s="420">
        <v>3907</v>
      </c>
      <c r="J397" s="240">
        <v>4055</v>
      </c>
      <c r="K397" s="240">
        <v>4117</v>
      </c>
      <c r="L397" s="240">
        <v>3914</v>
      </c>
      <c r="M397" s="240">
        <v>4243</v>
      </c>
      <c r="N397" s="240">
        <v>4349</v>
      </c>
      <c r="O397" s="241">
        <v>4418</v>
      </c>
      <c r="P397" s="420">
        <v>3884</v>
      </c>
      <c r="Q397" s="240">
        <v>4007</v>
      </c>
      <c r="R397" s="240">
        <v>4025</v>
      </c>
      <c r="S397" s="240">
        <v>3881</v>
      </c>
      <c r="T397" s="240">
        <v>4216</v>
      </c>
      <c r="U397" s="240">
        <v>4210</v>
      </c>
      <c r="V397" s="241">
        <v>4508</v>
      </c>
      <c r="W397" s="375">
        <v>4116</v>
      </c>
    </row>
    <row r="398" spans="1:26" x14ac:dyDescent="0.2">
      <c r="A398" s="231" t="s">
        <v>7</v>
      </c>
      <c r="B398" s="242">
        <v>100</v>
      </c>
      <c r="C398" s="243">
        <v>100</v>
      </c>
      <c r="D398" s="243">
        <v>100</v>
      </c>
      <c r="E398" s="243">
        <v>100</v>
      </c>
      <c r="F398" s="243">
        <v>100</v>
      </c>
      <c r="G398" s="243">
        <v>100</v>
      </c>
      <c r="H398" s="244">
        <v>100</v>
      </c>
      <c r="I398" s="421">
        <v>100</v>
      </c>
      <c r="J398" s="243">
        <v>100</v>
      </c>
      <c r="K398" s="243">
        <v>100</v>
      </c>
      <c r="L398" s="243">
        <v>100</v>
      </c>
      <c r="M398" s="243">
        <v>100</v>
      </c>
      <c r="N398" s="243">
        <v>100</v>
      </c>
      <c r="O398" s="244">
        <v>100</v>
      </c>
      <c r="P398" s="421">
        <v>100</v>
      </c>
      <c r="Q398" s="243">
        <v>91.7</v>
      </c>
      <c r="R398" s="243">
        <v>91.7</v>
      </c>
      <c r="S398" s="243">
        <v>100</v>
      </c>
      <c r="T398" s="243">
        <v>100</v>
      </c>
      <c r="U398" s="243">
        <v>100</v>
      </c>
      <c r="V398" s="244">
        <v>100</v>
      </c>
      <c r="W398" s="376">
        <v>92.8</v>
      </c>
      <c r="X398" s="228"/>
      <c r="Y398" s="393"/>
    </row>
    <row r="399" spans="1:26" x14ac:dyDescent="0.2">
      <c r="A399" s="231" t="s">
        <v>8</v>
      </c>
      <c r="B399" s="246">
        <v>2.1000000000000001E-2</v>
      </c>
      <c r="C399" s="247">
        <v>3.6999999999999998E-2</v>
      </c>
      <c r="D399" s="247">
        <v>2.1999999999999999E-2</v>
      </c>
      <c r="E399" s="247">
        <v>5.3999999999999999E-2</v>
      </c>
      <c r="F399" s="247">
        <v>2.5999999999999999E-2</v>
      </c>
      <c r="G399" s="247">
        <v>2.1999999999999999E-2</v>
      </c>
      <c r="H399" s="248">
        <v>3.5000000000000003E-2</v>
      </c>
      <c r="I399" s="422">
        <v>3.7999999999999999E-2</v>
      </c>
      <c r="J399" s="247">
        <v>2.8000000000000001E-2</v>
      </c>
      <c r="K399" s="247">
        <v>0.02</v>
      </c>
      <c r="L399" s="247">
        <v>2.8000000000000001E-2</v>
      </c>
      <c r="M399" s="247">
        <v>3.5000000000000003E-2</v>
      </c>
      <c r="N399" s="247">
        <v>3.6999999999999998E-2</v>
      </c>
      <c r="O399" s="248">
        <v>0.02</v>
      </c>
      <c r="P399" s="422">
        <v>2.8000000000000001E-2</v>
      </c>
      <c r="Q399" s="247">
        <v>4.3999999999999997E-2</v>
      </c>
      <c r="R399" s="247">
        <v>4.7E-2</v>
      </c>
      <c r="S399" s="247">
        <v>4.2000000000000003E-2</v>
      </c>
      <c r="T399" s="247">
        <v>2.5000000000000001E-2</v>
      </c>
      <c r="U399" s="247">
        <v>2.7E-2</v>
      </c>
      <c r="V399" s="248">
        <v>3.6999999999999998E-2</v>
      </c>
      <c r="W399" s="377">
        <v>5.6000000000000001E-2</v>
      </c>
      <c r="Y399" s="313"/>
    </row>
    <row r="400" spans="1:26" x14ac:dyDescent="0.2">
      <c r="A400" s="238" t="s">
        <v>1</v>
      </c>
      <c r="B400" s="250">
        <f>B397/B396*100-100</f>
        <v>4.8076923076923066</v>
      </c>
      <c r="C400" s="251">
        <f t="shared" ref="C400:V400" si="76">C397/C396*100-100</f>
        <v>-0.3125</v>
      </c>
      <c r="D400" s="251">
        <f t="shared" si="76"/>
        <v>0.93749999999998579</v>
      </c>
      <c r="E400" s="251">
        <f t="shared" si="76"/>
        <v>-8.2692307692307736</v>
      </c>
      <c r="F400" s="251">
        <f t="shared" si="76"/>
        <v>-2.3317307692307736</v>
      </c>
      <c r="G400" s="251">
        <f t="shared" si="76"/>
        <v>-4.5432692307692264</v>
      </c>
      <c r="H400" s="252">
        <f t="shared" si="76"/>
        <v>-7.836538461538467</v>
      </c>
      <c r="I400" s="423">
        <f t="shared" si="76"/>
        <v>-6.0817307692307594</v>
      </c>
      <c r="J400" s="251">
        <f t="shared" si="76"/>
        <v>-2.5240384615384528</v>
      </c>
      <c r="K400" s="251">
        <f t="shared" si="76"/>
        <v>-1.0336538461538538</v>
      </c>
      <c r="L400" s="251">
        <f t="shared" si="76"/>
        <v>-5.913461538461533</v>
      </c>
      <c r="M400" s="251">
        <f t="shared" si="76"/>
        <v>1.9951923076923208</v>
      </c>
      <c r="N400" s="251">
        <f t="shared" si="76"/>
        <v>4.5432692307692264</v>
      </c>
      <c r="O400" s="252">
        <f t="shared" si="76"/>
        <v>6.201923076923066</v>
      </c>
      <c r="P400" s="423">
        <f t="shared" si="76"/>
        <v>-6.6346153846153868</v>
      </c>
      <c r="Q400" s="251">
        <f t="shared" si="76"/>
        <v>-3.6778846153846132</v>
      </c>
      <c r="R400" s="251">
        <f t="shared" si="76"/>
        <v>-3.2451923076923066</v>
      </c>
      <c r="S400" s="251">
        <f t="shared" si="76"/>
        <v>-6.7067307692307736</v>
      </c>
      <c r="T400" s="251">
        <f t="shared" si="76"/>
        <v>1.3461538461538396</v>
      </c>
      <c r="U400" s="251">
        <f t="shared" si="76"/>
        <v>1.2019230769230802</v>
      </c>
      <c r="V400" s="252">
        <f t="shared" si="76"/>
        <v>8.3653846153846132</v>
      </c>
      <c r="W400" s="369">
        <f>W397/W396*100-100</f>
        <v>-1.0576923076923066</v>
      </c>
      <c r="X400" s="767"/>
    </row>
    <row r="401" spans="1:26" ht="13.5" thickBot="1" x14ac:dyDescent="0.25">
      <c r="A401" s="669" t="s">
        <v>27</v>
      </c>
      <c r="B401" s="254">
        <f t="shared" ref="B401:U401" si="77">B397-B383</f>
        <v>242</v>
      </c>
      <c r="C401" s="255">
        <f t="shared" si="77"/>
        <v>289</v>
      </c>
      <c r="D401" s="255">
        <f t="shared" si="77"/>
        <v>465</v>
      </c>
      <c r="E401" s="255">
        <f t="shared" si="77"/>
        <v>-352</v>
      </c>
      <c r="F401" s="255">
        <f t="shared" si="77"/>
        <v>75</v>
      </c>
      <c r="G401" s="255">
        <f t="shared" si="77"/>
        <v>21</v>
      </c>
      <c r="H401" s="256">
        <f t="shared" si="77"/>
        <v>-107</v>
      </c>
      <c r="I401" s="437">
        <f t="shared" si="77"/>
        <v>-260</v>
      </c>
      <c r="J401" s="255">
        <f t="shared" si="77"/>
        <v>-14</v>
      </c>
      <c r="K401" s="255">
        <f t="shared" si="77"/>
        <v>2</v>
      </c>
      <c r="L401" s="255">
        <f t="shared" si="77"/>
        <v>-152</v>
      </c>
      <c r="M401" s="255">
        <f t="shared" si="77"/>
        <v>319</v>
      </c>
      <c r="N401" s="255">
        <f t="shared" si="77"/>
        <v>224</v>
      </c>
      <c r="O401" s="256">
        <f t="shared" si="77"/>
        <v>219</v>
      </c>
      <c r="P401" s="437">
        <f t="shared" si="77"/>
        <v>-18</v>
      </c>
      <c r="Q401" s="255">
        <f t="shared" si="77"/>
        <v>-129</v>
      </c>
      <c r="R401" s="255">
        <f t="shared" si="77"/>
        <v>56</v>
      </c>
      <c r="S401" s="255">
        <f t="shared" si="77"/>
        <v>-391</v>
      </c>
      <c r="T401" s="255">
        <f t="shared" si="77"/>
        <v>27</v>
      </c>
      <c r="U401" s="255">
        <f t="shared" si="77"/>
        <v>286</v>
      </c>
      <c r="V401" s="256">
        <f>V397-V383</f>
        <v>260</v>
      </c>
      <c r="W401" s="370">
        <f t="shared" ref="W401" si="78">W397-$B$285</f>
        <v>810</v>
      </c>
      <c r="Y401" s="210"/>
    </row>
    <row r="402" spans="1:26" x14ac:dyDescent="0.2">
      <c r="A402" s="258" t="s">
        <v>51</v>
      </c>
      <c r="B402" s="259">
        <v>51</v>
      </c>
      <c r="C402" s="260">
        <v>50</v>
      </c>
      <c r="D402" s="260">
        <v>51</v>
      </c>
      <c r="E402" s="260">
        <v>15</v>
      </c>
      <c r="F402" s="260">
        <v>51</v>
      </c>
      <c r="G402" s="260">
        <v>51</v>
      </c>
      <c r="H402" s="261">
        <v>52</v>
      </c>
      <c r="I402" s="424">
        <v>53</v>
      </c>
      <c r="J402" s="260">
        <v>52</v>
      </c>
      <c r="K402" s="260">
        <v>54</v>
      </c>
      <c r="L402" s="260">
        <v>15</v>
      </c>
      <c r="M402" s="260">
        <v>54</v>
      </c>
      <c r="N402" s="260">
        <v>54</v>
      </c>
      <c r="O402" s="261">
        <v>54</v>
      </c>
      <c r="P402" s="424">
        <v>52</v>
      </c>
      <c r="Q402" s="260">
        <v>53</v>
      </c>
      <c r="R402" s="260">
        <v>51</v>
      </c>
      <c r="S402" s="260">
        <v>14</v>
      </c>
      <c r="T402" s="260">
        <v>52</v>
      </c>
      <c r="U402" s="260">
        <v>53</v>
      </c>
      <c r="V402" s="261">
        <v>51</v>
      </c>
      <c r="W402" s="385">
        <f>SUM(B402:V402)</f>
        <v>983</v>
      </c>
      <c r="X402" s="200" t="s">
        <v>56</v>
      </c>
      <c r="Y402" s="263">
        <f>W388-W402</f>
        <v>97</v>
      </c>
      <c r="Z402" s="285">
        <f>Y402/W388</f>
        <v>8.981481481481482E-2</v>
      </c>
    </row>
    <row r="403" spans="1:26" x14ac:dyDescent="0.2">
      <c r="A403" s="265" t="s">
        <v>28</v>
      </c>
      <c r="B403" s="218">
        <v>154</v>
      </c>
      <c r="C403" s="267">
        <v>154.5</v>
      </c>
      <c r="D403" s="267">
        <v>154.5</v>
      </c>
      <c r="E403" s="267">
        <v>154</v>
      </c>
      <c r="F403" s="267">
        <v>154.5</v>
      </c>
      <c r="G403" s="267">
        <v>155.5</v>
      </c>
      <c r="H403" s="219">
        <v>155.5</v>
      </c>
      <c r="I403" s="425">
        <v>153.5</v>
      </c>
      <c r="J403" s="267">
        <v>154.5</v>
      </c>
      <c r="K403" s="267">
        <v>154</v>
      </c>
      <c r="L403" s="267">
        <v>155</v>
      </c>
      <c r="M403" s="267">
        <v>154</v>
      </c>
      <c r="N403" s="267">
        <v>153.5</v>
      </c>
      <c r="O403" s="219">
        <v>153</v>
      </c>
      <c r="P403" s="425">
        <v>156.5</v>
      </c>
      <c r="Q403" s="267">
        <v>155.5</v>
      </c>
      <c r="R403" s="267">
        <v>155.5</v>
      </c>
      <c r="S403" s="267">
        <v>156.5</v>
      </c>
      <c r="T403" s="267">
        <v>154</v>
      </c>
      <c r="U403" s="267">
        <v>154</v>
      </c>
      <c r="V403" s="219">
        <v>152.5</v>
      </c>
      <c r="W403" s="325"/>
      <c r="X403" s="200" t="s">
        <v>57</v>
      </c>
      <c r="Y403" s="200">
        <v>154.63999999999999</v>
      </c>
    </row>
    <row r="404" spans="1:26" ht="13.5" thickBot="1" x14ac:dyDescent="0.25">
      <c r="A404" s="266" t="s">
        <v>26</v>
      </c>
      <c r="B404" s="623">
        <f>B403-B389</f>
        <v>0</v>
      </c>
      <c r="C404" s="624">
        <f t="shared" ref="C404:V404" si="79">C403-C389</f>
        <v>0</v>
      </c>
      <c r="D404" s="624">
        <f t="shared" si="79"/>
        <v>0</v>
      </c>
      <c r="E404" s="624">
        <f t="shared" si="79"/>
        <v>1</v>
      </c>
      <c r="F404" s="624">
        <f t="shared" si="79"/>
        <v>0.5</v>
      </c>
      <c r="G404" s="624">
        <f t="shared" si="79"/>
        <v>0.5</v>
      </c>
      <c r="H404" s="625">
        <f t="shared" si="79"/>
        <v>1</v>
      </c>
      <c r="I404" s="723">
        <f t="shared" si="79"/>
        <v>1</v>
      </c>
      <c r="J404" s="624">
        <f t="shared" si="79"/>
        <v>0.5</v>
      </c>
      <c r="K404" s="624">
        <f t="shared" si="79"/>
        <v>0</v>
      </c>
      <c r="L404" s="624">
        <f t="shared" si="79"/>
        <v>1</v>
      </c>
      <c r="M404" s="624">
        <f t="shared" si="79"/>
        <v>0</v>
      </c>
      <c r="N404" s="624">
        <f t="shared" si="79"/>
        <v>0</v>
      </c>
      <c r="O404" s="625">
        <f t="shared" si="79"/>
        <v>0</v>
      </c>
      <c r="P404" s="723">
        <f t="shared" si="79"/>
        <v>1</v>
      </c>
      <c r="Q404" s="624">
        <f t="shared" si="79"/>
        <v>0.5</v>
      </c>
      <c r="R404" s="624">
        <f t="shared" si="79"/>
        <v>0.5</v>
      </c>
      <c r="S404" s="624">
        <f t="shared" si="79"/>
        <v>1</v>
      </c>
      <c r="T404" s="624">
        <f t="shared" si="79"/>
        <v>0</v>
      </c>
      <c r="U404" s="624">
        <f t="shared" si="79"/>
        <v>0</v>
      </c>
      <c r="V404" s="625">
        <f t="shared" si="79"/>
        <v>0</v>
      </c>
      <c r="W404" s="371"/>
      <c r="X404" s="200" t="s">
        <v>26</v>
      </c>
      <c r="Y404" s="200">
        <f>Y403-Y389</f>
        <v>1.4399999999999977</v>
      </c>
    </row>
    <row r="406" spans="1:26" ht="13.5" thickBot="1" x14ac:dyDescent="0.25"/>
    <row r="407" spans="1:26" ht="13.5" thickBot="1" x14ac:dyDescent="0.25">
      <c r="A407" s="230" t="s">
        <v>286</v>
      </c>
      <c r="B407" s="1021" t="s">
        <v>130</v>
      </c>
      <c r="C407" s="1022"/>
      <c r="D407" s="1022"/>
      <c r="E407" s="1022"/>
      <c r="F407" s="1022"/>
      <c r="G407" s="1022"/>
      <c r="H407" s="1023"/>
      <c r="I407" s="1033" t="s">
        <v>131</v>
      </c>
      <c r="J407" s="1022"/>
      <c r="K407" s="1022"/>
      <c r="L407" s="1022"/>
      <c r="M407" s="1022"/>
      <c r="N407" s="1022"/>
      <c r="O407" s="1023"/>
      <c r="P407" s="1034" t="s">
        <v>53</v>
      </c>
      <c r="Q407" s="1035"/>
      <c r="R407" s="1035"/>
      <c r="S407" s="1035"/>
      <c r="T407" s="1035"/>
      <c r="U407" s="1035"/>
      <c r="V407" s="1036"/>
      <c r="W407" s="1031" t="s">
        <v>55</v>
      </c>
      <c r="X407" s="228">
        <v>237</v>
      </c>
    </row>
    <row r="408" spans="1:26" ht="13.5" thickBot="1" x14ac:dyDescent="0.25">
      <c r="A408" s="676" t="s">
        <v>54</v>
      </c>
      <c r="B408" s="903">
        <v>1</v>
      </c>
      <c r="C408" s="900">
        <v>2</v>
      </c>
      <c r="D408" s="900">
        <v>3</v>
      </c>
      <c r="E408" s="900">
        <v>4</v>
      </c>
      <c r="F408" s="900">
        <v>5</v>
      </c>
      <c r="G408" s="900">
        <v>6</v>
      </c>
      <c r="H408" s="901">
        <v>7</v>
      </c>
      <c r="I408" s="902">
        <v>8</v>
      </c>
      <c r="J408" s="900">
        <v>9</v>
      </c>
      <c r="K408" s="900">
        <v>10</v>
      </c>
      <c r="L408" s="900">
        <v>11</v>
      </c>
      <c r="M408" s="900">
        <v>12</v>
      </c>
      <c r="N408" s="900">
        <v>13</v>
      </c>
      <c r="O408" s="901">
        <v>14</v>
      </c>
      <c r="P408" s="902">
        <v>1</v>
      </c>
      <c r="Q408" s="900">
        <v>2</v>
      </c>
      <c r="R408" s="900">
        <v>3</v>
      </c>
      <c r="S408" s="900">
        <v>4</v>
      </c>
      <c r="T408" s="900">
        <v>5</v>
      </c>
      <c r="U408" s="900">
        <v>6</v>
      </c>
      <c r="V408" s="901">
        <v>7</v>
      </c>
      <c r="W408" s="1032"/>
      <c r="X408" s="228"/>
      <c r="Y408" s="228"/>
    </row>
    <row r="409" spans="1:26" x14ac:dyDescent="0.2">
      <c r="A409" s="234" t="s">
        <v>3</v>
      </c>
      <c r="B409" s="442">
        <v>4175</v>
      </c>
      <c r="C409" s="443">
        <v>4175</v>
      </c>
      <c r="D409" s="443">
        <v>4175</v>
      </c>
      <c r="E409" s="443">
        <v>4175</v>
      </c>
      <c r="F409" s="443">
        <v>4175</v>
      </c>
      <c r="G409" s="443">
        <v>4175</v>
      </c>
      <c r="H409" s="634">
        <v>4175</v>
      </c>
      <c r="I409" s="637">
        <v>4175</v>
      </c>
      <c r="J409" s="443">
        <v>4175</v>
      </c>
      <c r="K409" s="443">
        <v>4175</v>
      </c>
      <c r="L409" s="443">
        <v>4175</v>
      </c>
      <c r="M409" s="443">
        <v>4175</v>
      </c>
      <c r="N409" s="443">
        <v>4175</v>
      </c>
      <c r="O409" s="634">
        <v>4175</v>
      </c>
      <c r="P409" s="637">
        <v>4175</v>
      </c>
      <c r="Q409" s="443">
        <v>4175</v>
      </c>
      <c r="R409" s="443">
        <v>4175</v>
      </c>
      <c r="S409" s="443">
        <v>4175</v>
      </c>
      <c r="T409" s="443">
        <v>4175</v>
      </c>
      <c r="U409" s="443">
        <v>4175</v>
      </c>
      <c r="V409" s="634">
        <v>4175</v>
      </c>
      <c r="W409" s="384">
        <v>4175</v>
      </c>
      <c r="Y409" s="210"/>
    </row>
    <row r="410" spans="1:26" x14ac:dyDescent="0.2">
      <c r="A410" s="238" t="s">
        <v>6</v>
      </c>
      <c r="B410" s="239">
        <v>4416</v>
      </c>
      <c r="C410" s="240">
        <v>4285</v>
      </c>
      <c r="D410" s="240">
        <v>4301</v>
      </c>
      <c r="E410" s="240">
        <v>3830</v>
      </c>
      <c r="F410" s="240">
        <v>4079</v>
      </c>
      <c r="G410" s="240">
        <v>4002</v>
      </c>
      <c r="H410" s="241">
        <v>3852</v>
      </c>
      <c r="I410" s="420">
        <v>4072</v>
      </c>
      <c r="J410" s="240">
        <v>4090</v>
      </c>
      <c r="K410" s="240">
        <v>4220</v>
      </c>
      <c r="L410" s="240">
        <v>3861</v>
      </c>
      <c r="M410" s="240">
        <v>4303</v>
      </c>
      <c r="N410" s="240">
        <v>4391</v>
      </c>
      <c r="O410" s="241">
        <v>4542</v>
      </c>
      <c r="P410" s="420">
        <v>3912</v>
      </c>
      <c r="Q410" s="240">
        <v>4069</v>
      </c>
      <c r="R410" s="240">
        <v>4107</v>
      </c>
      <c r="S410" s="240">
        <v>4004</v>
      </c>
      <c r="T410" s="240">
        <v>4327</v>
      </c>
      <c r="U410" s="240">
        <v>4319</v>
      </c>
      <c r="V410" s="241">
        <v>4586</v>
      </c>
      <c r="W410" s="375">
        <v>4187</v>
      </c>
    </row>
    <row r="411" spans="1:26" x14ac:dyDescent="0.2">
      <c r="A411" s="231" t="s">
        <v>7</v>
      </c>
      <c r="B411" s="242">
        <v>100</v>
      </c>
      <c r="C411" s="243">
        <v>100</v>
      </c>
      <c r="D411" s="243">
        <v>100</v>
      </c>
      <c r="E411" s="243">
        <v>100</v>
      </c>
      <c r="F411" s="243">
        <v>100</v>
      </c>
      <c r="G411" s="243">
        <v>100</v>
      </c>
      <c r="H411" s="244">
        <v>100</v>
      </c>
      <c r="I411" s="421">
        <v>91.7</v>
      </c>
      <c r="J411" s="243">
        <v>100</v>
      </c>
      <c r="K411" s="243">
        <v>100</v>
      </c>
      <c r="L411" s="243">
        <v>100</v>
      </c>
      <c r="M411" s="243">
        <v>100</v>
      </c>
      <c r="N411" s="243">
        <v>100</v>
      </c>
      <c r="O411" s="244">
        <v>100</v>
      </c>
      <c r="P411" s="421">
        <v>100</v>
      </c>
      <c r="Q411" s="243">
        <v>100</v>
      </c>
      <c r="R411" s="243">
        <v>91.7</v>
      </c>
      <c r="S411" s="243">
        <v>85.7</v>
      </c>
      <c r="T411" s="243">
        <v>100</v>
      </c>
      <c r="U411" s="243">
        <v>100</v>
      </c>
      <c r="V411" s="244">
        <v>100</v>
      </c>
      <c r="W411" s="376">
        <v>89.5</v>
      </c>
      <c r="X411" s="228"/>
      <c r="Y411" s="393"/>
    </row>
    <row r="412" spans="1:26" x14ac:dyDescent="0.2">
      <c r="A412" s="231" t="s">
        <v>8</v>
      </c>
      <c r="B412" s="246">
        <v>2.7E-2</v>
      </c>
      <c r="C412" s="247">
        <v>3.1E-2</v>
      </c>
      <c r="D412" s="247">
        <v>3.4000000000000002E-2</v>
      </c>
      <c r="E412" s="247">
        <v>4.8000000000000001E-2</v>
      </c>
      <c r="F412" s="247">
        <v>3.6999999999999998E-2</v>
      </c>
      <c r="G412" s="247">
        <v>3.2000000000000001E-2</v>
      </c>
      <c r="H412" s="248">
        <v>2.8000000000000001E-2</v>
      </c>
      <c r="I412" s="422">
        <v>6.8000000000000005E-2</v>
      </c>
      <c r="J412" s="247">
        <v>3.5000000000000003E-2</v>
      </c>
      <c r="K412" s="247">
        <v>2.5999999999999999E-2</v>
      </c>
      <c r="L412" s="247">
        <v>6.4000000000000001E-2</v>
      </c>
      <c r="M412" s="247">
        <v>4.2999999999999997E-2</v>
      </c>
      <c r="N412" s="247">
        <v>3.3000000000000002E-2</v>
      </c>
      <c r="O412" s="248">
        <v>2.4E-2</v>
      </c>
      <c r="P412" s="422">
        <v>4.2999999999999997E-2</v>
      </c>
      <c r="Q412" s="247">
        <v>3.6999999999999998E-2</v>
      </c>
      <c r="R412" s="247">
        <v>4.7E-2</v>
      </c>
      <c r="S412" s="247">
        <v>0.08</v>
      </c>
      <c r="T412" s="247">
        <v>2.1999999999999999E-2</v>
      </c>
      <c r="U412" s="247">
        <v>2.4E-2</v>
      </c>
      <c r="V412" s="248">
        <v>3.2000000000000001E-2</v>
      </c>
      <c r="W412" s="377">
        <v>6.3E-2</v>
      </c>
      <c r="Y412" s="313"/>
    </row>
    <row r="413" spans="1:26" x14ac:dyDescent="0.2">
      <c r="A413" s="238" t="s">
        <v>1</v>
      </c>
      <c r="B413" s="250">
        <f>B410/B409*100-100</f>
        <v>5.7724550898203546</v>
      </c>
      <c r="C413" s="251">
        <f t="shared" ref="C413:V413" si="80">C410/C409*100-100</f>
        <v>2.634730538922156</v>
      </c>
      <c r="D413" s="251">
        <f t="shared" si="80"/>
        <v>3.0179640718562837</v>
      </c>
      <c r="E413" s="251">
        <f t="shared" si="80"/>
        <v>-8.2634730538922128</v>
      </c>
      <c r="F413" s="251">
        <f t="shared" si="80"/>
        <v>-2.2994011976047943</v>
      </c>
      <c r="G413" s="251">
        <f t="shared" si="80"/>
        <v>-4.1437125748502979</v>
      </c>
      <c r="H413" s="252">
        <f t="shared" si="80"/>
        <v>-7.736526946107773</v>
      </c>
      <c r="I413" s="423">
        <f t="shared" si="80"/>
        <v>-2.4670658682634752</v>
      </c>
      <c r="J413" s="251">
        <f t="shared" si="80"/>
        <v>-2.0359281437125674</v>
      </c>
      <c r="K413" s="251">
        <f t="shared" si="80"/>
        <v>1.0778443113772482</v>
      </c>
      <c r="L413" s="251">
        <f t="shared" si="80"/>
        <v>-7.5209580838323262</v>
      </c>
      <c r="M413" s="251">
        <f t="shared" si="80"/>
        <v>3.0658682634730638</v>
      </c>
      <c r="N413" s="251">
        <f t="shared" si="80"/>
        <v>5.1736526946107801</v>
      </c>
      <c r="O413" s="252">
        <f t="shared" si="80"/>
        <v>8.7904191616766383</v>
      </c>
      <c r="P413" s="423">
        <f t="shared" si="80"/>
        <v>-6.2994011976047943</v>
      </c>
      <c r="Q413" s="251">
        <f t="shared" si="80"/>
        <v>-2.5389221556886241</v>
      </c>
      <c r="R413" s="251">
        <f t="shared" si="80"/>
        <v>-1.6287425149700567</v>
      </c>
      <c r="S413" s="251">
        <f t="shared" si="80"/>
        <v>-4.0958083832335319</v>
      </c>
      <c r="T413" s="251">
        <f t="shared" si="80"/>
        <v>3.6407185628742411</v>
      </c>
      <c r="U413" s="251">
        <f t="shared" si="80"/>
        <v>3.4491017964071773</v>
      </c>
      <c r="V413" s="252">
        <f t="shared" si="80"/>
        <v>9.8443113772455035</v>
      </c>
      <c r="W413" s="369">
        <f>W410/W409*100-100</f>
        <v>0.28742514970059574</v>
      </c>
      <c r="X413" s="767"/>
    </row>
    <row r="414" spans="1:26" ht="13.5" thickBot="1" x14ac:dyDescent="0.25">
      <c r="A414" s="669" t="s">
        <v>27</v>
      </c>
      <c r="B414" s="254">
        <f t="shared" ref="B414:V414" si="81">B410-B397</f>
        <v>56</v>
      </c>
      <c r="C414" s="255">
        <f t="shared" si="81"/>
        <v>138</v>
      </c>
      <c r="D414" s="255">
        <f t="shared" si="81"/>
        <v>102</v>
      </c>
      <c r="E414" s="255">
        <f t="shared" si="81"/>
        <v>14</v>
      </c>
      <c r="F414" s="255">
        <f t="shared" si="81"/>
        <v>16</v>
      </c>
      <c r="G414" s="255">
        <f t="shared" si="81"/>
        <v>31</v>
      </c>
      <c r="H414" s="256">
        <f t="shared" si="81"/>
        <v>18</v>
      </c>
      <c r="I414" s="437">
        <f t="shared" si="81"/>
        <v>165</v>
      </c>
      <c r="J414" s="255">
        <f t="shared" si="81"/>
        <v>35</v>
      </c>
      <c r="K414" s="255">
        <f t="shared" si="81"/>
        <v>103</v>
      </c>
      <c r="L414" s="255">
        <f t="shared" si="81"/>
        <v>-53</v>
      </c>
      <c r="M414" s="255">
        <f t="shared" si="81"/>
        <v>60</v>
      </c>
      <c r="N414" s="255">
        <f t="shared" si="81"/>
        <v>42</v>
      </c>
      <c r="O414" s="256">
        <f t="shared" si="81"/>
        <v>124</v>
      </c>
      <c r="P414" s="437">
        <f t="shared" si="81"/>
        <v>28</v>
      </c>
      <c r="Q414" s="255">
        <f t="shared" si="81"/>
        <v>62</v>
      </c>
      <c r="R414" s="255">
        <f t="shared" si="81"/>
        <v>82</v>
      </c>
      <c r="S414" s="255">
        <f t="shared" si="81"/>
        <v>123</v>
      </c>
      <c r="T414" s="255">
        <f t="shared" si="81"/>
        <v>111</v>
      </c>
      <c r="U414" s="255">
        <f t="shared" si="81"/>
        <v>109</v>
      </c>
      <c r="V414" s="256">
        <f t="shared" si="81"/>
        <v>78</v>
      </c>
      <c r="W414" s="370">
        <f t="shared" ref="W414" si="82">W410-$B$285</f>
        <v>881</v>
      </c>
      <c r="Y414" s="210"/>
    </row>
    <row r="415" spans="1:26" x14ac:dyDescent="0.2">
      <c r="A415" s="258" t="s">
        <v>51</v>
      </c>
      <c r="B415" s="259">
        <v>51</v>
      </c>
      <c r="C415" s="260">
        <v>50</v>
      </c>
      <c r="D415" s="260">
        <v>51</v>
      </c>
      <c r="E415" s="260">
        <v>15</v>
      </c>
      <c r="F415" s="260">
        <v>51</v>
      </c>
      <c r="G415" s="260">
        <v>51</v>
      </c>
      <c r="H415" s="261">
        <v>52</v>
      </c>
      <c r="I415" s="424">
        <v>53</v>
      </c>
      <c r="J415" s="260">
        <v>52</v>
      </c>
      <c r="K415" s="260">
        <v>54</v>
      </c>
      <c r="L415" s="260">
        <v>15</v>
      </c>
      <c r="M415" s="260">
        <v>54</v>
      </c>
      <c r="N415" s="260">
        <v>53</v>
      </c>
      <c r="O415" s="261">
        <v>54</v>
      </c>
      <c r="P415" s="424">
        <v>52</v>
      </c>
      <c r="Q415" s="260">
        <v>53</v>
      </c>
      <c r="R415" s="260">
        <v>51</v>
      </c>
      <c r="S415" s="260">
        <v>13</v>
      </c>
      <c r="T415" s="260">
        <v>52</v>
      </c>
      <c r="U415" s="260">
        <v>53</v>
      </c>
      <c r="V415" s="261">
        <v>51</v>
      </c>
      <c r="W415" s="385">
        <f>SUM(B415:V415)</f>
        <v>981</v>
      </c>
      <c r="X415" s="200" t="s">
        <v>56</v>
      </c>
      <c r="Y415" s="263">
        <f>W402-W415</f>
        <v>2</v>
      </c>
      <c r="Z415" s="285">
        <f>Y415/W402</f>
        <v>2.0345879959308239E-3</v>
      </c>
    </row>
    <row r="416" spans="1:26" x14ac:dyDescent="0.2">
      <c r="A416" s="265" t="s">
        <v>28</v>
      </c>
      <c r="B416" s="218">
        <v>154</v>
      </c>
      <c r="C416" s="267">
        <v>154.5</v>
      </c>
      <c r="D416" s="267">
        <v>154.5</v>
      </c>
      <c r="E416" s="267">
        <v>154</v>
      </c>
      <c r="F416" s="267">
        <v>154.5</v>
      </c>
      <c r="G416" s="267">
        <v>155.5</v>
      </c>
      <c r="H416" s="219">
        <v>155.5</v>
      </c>
      <c r="I416" s="425">
        <v>153.5</v>
      </c>
      <c r="J416" s="267">
        <v>154.5</v>
      </c>
      <c r="K416" s="267">
        <v>154</v>
      </c>
      <c r="L416" s="267">
        <v>155</v>
      </c>
      <c r="M416" s="267">
        <v>154</v>
      </c>
      <c r="N416" s="267">
        <v>153.5</v>
      </c>
      <c r="O416" s="219">
        <v>153</v>
      </c>
      <c r="P416" s="425">
        <v>156.5</v>
      </c>
      <c r="Q416" s="267">
        <v>155.5</v>
      </c>
      <c r="R416" s="267">
        <v>155.5</v>
      </c>
      <c r="S416" s="267">
        <v>156.5</v>
      </c>
      <c r="T416" s="267">
        <v>154</v>
      </c>
      <c r="U416" s="267">
        <v>154</v>
      </c>
      <c r="V416" s="219">
        <v>152.5</v>
      </c>
      <c r="W416" s="325"/>
      <c r="X416" s="200" t="s">
        <v>57</v>
      </c>
      <c r="Y416" s="200">
        <v>154.81</v>
      </c>
    </row>
    <row r="417" spans="1:26" ht="13.5" thickBot="1" x14ac:dyDescent="0.25">
      <c r="A417" s="266" t="s">
        <v>26</v>
      </c>
      <c r="B417" s="623">
        <f t="shared" ref="B417:V417" si="83">B416-B403</f>
        <v>0</v>
      </c>
      <c r="C417" s="624">
        <f t="shared" si="83"/>
        <v>0</v>
      </c>
      <c r="D417" s="624">
        <f t="shared" si="83"/>
        <v>0</v>
      </c>
      <c r="E417" s="624">
        <f t="shared" si="83"/>
        <v>0</v>
      </c>
      <c r="F417" s="624">
        <f t="shared" si="83"/>
        <v>0</v>
      </c>
      <c r="G417" s="624">
        <f t="shared" si="83"/>
        <v>0</v>
      </c>
      <c r="H417" s="625">
        <f t="shared" si="83"/>
        <v>0</v>
      </c>
      <c r="I417" s="723">
        <f t="shared" si="83"/>
        <v>0</v>
      </c>
      <c r="J417" s="624">
        <f t="shared" si="83"/>
        <v>0</v>
      </c>
      <c r="K417" s="624">
        <f t="shared" si="83"/>
        <v>0</v>
      </c>
      <c r="L417" s="624">
        <f t="shared" si="83"/>
        <v>0</v>
      </c>
      <c r="M417" s="624">
        <f t="shared" si="83"/>
        <v>0</v>
      </c>
      <c r="N417" s="624">
        <f t="shared" si="83"/>
        <v>0</v>
      </c>
      <c r="O417" s="625">
        <f t="shared" si="83"/>
        <v>0</v>
      </c>
      <c r="P417" s="723">
        <f t="shared" si="83"/>
        <v>0</v>
      </c>
      <c r="Q417" s="624">
        <f t="shared" si="83"/>
        <v>0</v>
      </c>
      <c r="R417" s="624">
        <f t="shared" si="83"/>
        <v>0</v>
      </c>
      <c r="S417" s="624">
        <f t="shared" si="83"/>
        <v>0</v>
      </c>
      <c r="T417" s="624">
        <f t="shared" si="83"/>
        <v>0</v>
      </c>
      <c r="U417" s="624">
        <f t="shared" si="83"/>
        <v>0</v>
      </c>
      <c r="V417" s="625">
        <f t="shared" si="83"/>
        <v>0</v>
      </c>
      <c r="W417" s="371"/>
      <c r="X417" s="200" t="s">
        <v>26</v>
      </c>
      <c r="Y417" s="200">
        <f>Y416-Y403</f>
        <v>0.17000000000001592</v>
      </c>
    </row>
    <row r="419" spans="1:26" ht="13.5" thickBot="1" x14ac:dyDescent="0.25"/>
    <row r="420" spans="1:26" ht="13.5" thickBot="1" x14ac:dyDescent="0.25">
      <c r="A420" s="230" t="s">
        <v>287</v>
      </c>
      <c r="B420" s="1021" t="s">
        <v>130</v>
      </c>
      <c r="C420" s="1022"/>
      <c r="D420" s="1022"/>
      <c r="E420" s="1022"/>
      <c r="F420" s="1022"/>
      <c r="G420" s="1022"/>
      <c r="H420" s="1023"/>
      <c r="I420" s="1033" t="s">
        <v>131</v>
      </c>
      <c r="J420" s="1022"/>
      <c r="K420" s="1022"/>
      <c r="L420" s="1022"/>
      <c r="M420" s="1022"/>
      <c r="N420" s="1022"/>
      <c r="O420" s="1023"/>
      <c r="P420" s="1034" t="s">
        <v>53</v>
      </c>
      <c r="Q420" s="1035"/>
      <c r="R420" s="1035"/>
      <c r="S420" s="1035"/>
      <c r="T420" s="1035"/>
      <c r="U420" s="1035"/>
      <c r="V420" s="1036"/>
      <c r="W420" s="1031" t="s">
        <v>55</v>
      </c>
      <c r="X420" s="228">
        <v>239</v>
      </c>
    </row>
    <row r="421" spans="1:26" ht="13.5" thickBot="1" x14ac:dyDescent="0.25">
      <c r="A421" s="676" t="s">
        <v>54</v>
      </c>
      <c r="B421" s="903">
        <v>1</v>
      </c>
      <c r="C421" s="900">
        <v>2</v>
      </c>
      <c r="D421" s="900">
        <v>3</v>
      </c>
      <c r="E421" s="900">
        <v>4</v>
      </c>
      <c r="F421" s="900">
        <v>5</v>
      </c>
      <c r="G421" s="900">
        <v>6</v>
      </c>
      <c r="H421" s="901">
        <v>7</v>
      </c>
      <c r="I421" s="902">
        <v>8</v>
      </c>
      <c r="J421" s="900">
        <v>9</v>
      </c>
      <c r="K421" s="900">
        <v>10</v>
      </c>
      <c r="L421" s="900">
        <v>11</v>
      </c>
      <c r="M421" s="900">
        <v>12</v>
      </c>
      <c r="N421" s="900">
        <v>13</v>
      </c>
      <c r="O421" s="901">
        <v>14</v>
      </c>
      <c r="P421" s="902">
        <v>1</v>
      </c>
      <c r="Q421" s="900">
        <v>2</v>
      </c>
      <c r="R421" s="900">
        <v>3</v>
      </c>
      <c r="S421" s="900">
        <v>4</v>
      </c>
      <c r="T421" s="900">
        <v>5</v>
      </c>
      <c r="U421" s="900">
        <v>6</v>
      </c>
      <c r="V421" s="901">
        <v>7</v>
      </c>
      <c r="W421" s="1032"/>
      <c r="X421" s="228"/>
      <c r="Y421" s="228"/>
    </row>
    <row r="422" spans="1:26" x14ac:dyDescent="0.2">
      <c r="A422" s="234" t="s">
        <v>3</v>
      </c>
      <c r="B422" s="442">
        <v>4190</v>
      </c>
      <c r="C422" s="443">
        <v>4190</v>
      </c>
      <c r="D422" s="443">
        <v>4190</v>
      </c>
      <c r="E422" s="443">
        <v>4190</v>
      </c>
      <c r="F422" s="443">
        <v>4190</v>
      </c>
      <c r="G422" s="443">
        <v>4190</v>
      </c>
      <c r="H422" s="634">
        <v>4190</v>
      </c>
      <c r="I422" s="637">
        <v>4190</v>
      </c>
      <c r="J422" s="443">
        <v>4190</v>
      </c>
      <c r="K422" s="443">
        <v>4190</v>
      </c>
      <c r="L422" s="443">
        <v>4190</v>
      </c>
      <c r="M422" s="443">
        <v>4190</v>
      </c>
      <c r="N422" s="443">
        <v>4190</v>
      </c>
      <c r="O422" s="634">
        <v>4190</v>
      </c>
      <c r="P422" s="637">
        <v>4190</v>
      </c>
      <c r="Q422" s="443">
        <v>4190</v>
      </c>
      <c r="R422" s="443">
        <v>4190</v>
      </c>
      <c r="S422" s="443">
        <v>4190</v>
      </c>
      <c r="T422" s="443">
        <v>4190</v>
      </c>
      <c r="U422" s="443">
        <v>4190</v>
      </c>
      <c r="V422" s="634">
        <v>4190</v>
      </c>
      <c r="W422" s="384">
        <v>4190</v>
      </c>
      <c r="Y422" s="210"/>
    </row>
    <row r="423" spans="1:26" x14ac:dyDescent="0.2">
      <c r="A423" s="238" t="s">
        <v>6</v>
      </c>
      <c r="B423" s="239">
        <v>4503</v>
      </c>
      <c r="C423" s="240">
        <v>4332</v>
      </c>
      <c r="D423" s="240">
        <v>4279</v>
      </c>
      <c r="E423" s="240">
        <v>3873</v>
      </c>
      <c r="F423" s="240">
        <v>4188</v>
      </c>
      <c r="G423" s="240">
        <v>4140</v>
      </c>
      <c r="H423" s="241">
        <v>4056</v>
      </c>
      <c r="I423" s="420">
        <v>4123</v>
      </c>
      <c r="J423" s="240">
        <v>4244</v>
      </c>
      <c r="K423" s="240">
        <v>4310</v>
      </c>
      <c r="L423" s="240">
        <v>4041</v>
      </c>
      <c r="M423" s="240">
        <v>4362</v>
      </c>
      <c r="N423" s="240">
        <v>4433</v>
      </c>
      <c r="O423" s="241">
        <v>4591</v>
      </c>
      <c r="P423" s="420">
        <v>3999</v>
      </c>
      <c r="Q423" s="240">
        <v>4125</v>
      </c>
      <c r="R423" s="240">
        <v>4174</v>
      </c>
      <c r="S423" s="240">
        <v>4033</v>
      </c>
      <c r="T423" s="240">
        <v>4327</v>
      </c>
      <c r="U423" s="240">
        <v>4335</v>
      </c>
      <c r="V423" s="241">
        <v>4573</v>
      </c>
      <c r="W423" s="375">
        <v>4251</v>
      </c>
    </row>
    <row r="424" spans="1:26" x14ac:dyDescent="0.2">
      <c r="A424" s="231" t="s">
        <v>7</v>
      </c>
      <c r="B424" s="242">
        <v>100</v>
      </c>
      <c r="C424" s="243">
        <v>100</v>
      </c>
      <c r="D424" s="243">
        <v>91.7</v>
      </c>
      <c r="E424" s="243">
        <v>100</v>
      </c>
      <c r="F424" s="243">
        <v>100</v>
      </c>
      <c r="G424" s="243">
        <v>100</v>
      </c>
      <c r="H424" s="244">
        <v>100</v>
      </c>
      <c r="I424" s="421">
        <v>91.7</v>
      </c>
      <c r="J424" s="243">
        <v>100</v>
      </c>
      <c r="K424" s="243">
        <v>100</v>
      </c>
      <c r="L424" s="243">
        <v>100</v>
      </c>
      <c r="M424" s="243">
        <v>100</v>
      </c>
      <c r="N424" s="243">
        <v>100</v>
      </c>
      <c r="O424" s="244">
        <v>100</v>
      </c>
      <c r="P424" s="421">
        <v>91.7</v>
      </c>
      <c r="Q424" s="243">
        <v>100</v>
      </c>
      <c r="R424" s="243">
        <v>83.3</v>
      </c>
      <c r="S424" s="243">
        <v>71.400000000000006</v>
      </c>
      <c r="T424" s="243">
        <v>91.7</v>
      </c>
      <c r="U424" s="243">
        <v>100</v>
      </c>
      <c r="V424" s="244">
        <v>100</v>
      </c>
      <c r="W424" s="376">
        <v>90</v>
      </c>
      <c r="X424" s="228"/>
      <c r="Y424" s="393"/>
    </row>
    <row r="425" spans="1:26" x14ac:dyDescent="0.2">
      <c r="A425" s="231" t="s">
        <v>8</v>
      </c>
      <c r="B425" s="246">
        <v>2.5999999999999999E-2</v>
      </c>
      <c r="C425" s="247">
        <v>4.3999999999999997E-2</v>
      </c>
      <c r="D425" s="247">
        <v>5.0999999999999997E-2</v>
      </c>
      <c r="E425" s="247">
        <v>4.5999999999999999E-2</v>
      </c>
      <c r="F425" s="247">
        <v>3.4000000000000002E-2</v>
      </c>
      <c r="G425" s="247">
        <v>3.5999999999999997E-2</v>
      </c>
      <c r="H425" s="248">
        <v>3.3000000000000002E-2</v>
      </c>
      <c r="I425" s="422">
        <v>8.2000000000000003E-2</v>
      </c>
      <c r="J425" s="247">
        <v>4.3999999999999997E-2</v>
      </c>
      <c r="K425" s="247">
        <v>3.5999999999999997E-2</v>
      </c>
      <c r="L425" s="247">
        <v>0.06</v>
      </c>
      <c r="M425" s="247">
        <v>4.1000000000000002E-2</v>
      </c>
      <c r="N425" s="247">
        <v>3.1E-2</v>
      </c>
      <c r="O425" s="248">
        <v>3.3000000000000002E-2</v>
      </c>
      <c r="P425" s="422">
        <v>4.4999999999999998E-2</v>
      </c>
      <c r="Q425" s="247">
        <v>3.5999999999999997E-2</v>
      </c>
      <c r="R425" s="247">
        <v>7.0999999999999994E-2</v>
      </c>
      <c r="S425" s="247">
        <v>0.11</v>
      </c>
      <c r="T425" s="247">
        <v>4.4999999999999998E-2</v>
      </c>
      <c r="U425" s="247">
        <v>2.9000000000000001E-2</v>
      </c>
      <c r="V425" s="248">
        <v>3.5999999999999997E-2</v>
      </c>
      <c r="W425" s="377">
        <v>6.2E-2</v>
      </c>
      <c r="Y425" s="313"/>
    </row>
    <row r="426" spans="1:26" x14ac:dyDescent="0.2">
      <c r="A426" s="238" t="s">
        <v>1</v>
      </c>
      <c r="B426" s="250">
        <f>B423/B422*100-100</f>
        <v>7.4701670644391527</v>
      </c>
      <c r="C426" s="251">
        <f t="shared" ref="C426:V426" si="84">C423/C422*100-100</f>
        <v>3.3890214797136053</v>
      </c>
      <c r="D426" s="251">
        <f t="shared" si="84"/>
        <v>2.1241050119331675</v>
      </c>
      <c r="E426" s="251">
        <f t="shared" si="84"/>
        <v>-7.5656324582338925</v>
      </c>
      <c r="F426" s="251">
        <f t="shared" si="84"/>
        <v>-4.7732696897369919E-2</v>
      </c>
      <c r="G426" s="251">
        <f t="shared" si="84"/>
        <v>-1.1933174224343759</v>
      </c>
      <c r="H426" s="252">
        <f t="shared" si="84"/>
        <v>-3.1980906921240972</v>
      </c>
      <c r="I426" s="423">
        <f t="shared" si="84"/>
        <v>-1.5990453460620557</v>
      </c>
      <c r="J426" s="251">
        <f t="shared" si="84"/>
        <v>1.2887828162291015</v>
      </c>
      <c r="K426" s="251">
        <f t="shared" si="84"/>
        <v>2.8639618138424794</v>
      </c>
      <c r="L426" s="251">
        <f t="shared" si="84"/>
        <v>-3.5560859188544072</v>
      </c>
      <c r="M426" s="251">
        <f t="shared" si="84"/>
        <v>4.1050119331742252</v>
      </c>
      <c r="N426" s="251">
        <f t="shared" si="84"/>
        <v>5.799522673031035</v>
      </c>
      <c r="O426" s="252">
        <f t="shared" si="84"/>
        <v>9.5704057279236281</v>
      </c>
      <c r="P426" s="423">
        <f t="shared" si="84"/>
        <v>-4.5584725536992892</v>
      </c>
      <c r="Q426" s="251">
        <f t="shared" si="84"/>
        <v>-1.5513126491646858</v>
      </c>
      <c r="R426" s="251">
        <f t="shared" si="84"/>
        <v>-0.38186157517900199</v>
      </c>
      <c r="S426" s="251">
        <f t="shared" si="84"/>
        <v>-3.7470167064439153</v>
      </c>
      <c r="T426" s="251">
        <f t="shared" si="84"/>
        <v>3.2696897374701734</v>
      </c>
      <c r="U426" s="251">
        <f t="shared" si="84"/>
        <v>3.4606205250596673</v>
      </c>
      <c r="V426" s="252">
        <f t="shared" si="84"/>
        <v>9.1408114558472704</v>
      </c>
      <c r="W426" s="369">
        <f>W423/W422*100-100</f>
        <v>1.4558472553699318</v>
      </c>
      <c r="X426" s="767"/>
    </row>
    <row r="427" spans="1:26" ht="13.5" thickBot="1" x14ac:dyDescent="0.25">
      <c r="A427" s="669" t="s">
        <v>27</v>
      </c>
      <c r="B427" s="254">
        <f t="shared" ref="B427:V427" si="85">B423-B410</f>
        <v>87</v>
      </c>
      <c r="C427" s="255">
        <f t="shared" si="85"/>
        <v>47</v>
      </c>
      <c r="D427" s="255">
        <f t="shared" si="85"/>
        <v>-22</v>
      </c>
      <c r="E427" s="255">
        <f t="shared" si="85"/>
        <v>43</v>
      </c>
      <c r="F427" s="255">
        <f t="shared" si="85"/>
        <v>109</v>
      </c>
      <c r="G427" s="255">
        <f t="shared" si="85"/>
        <v>138</v>
      </c>
      <c r="H427" s="256">
        <f t="shared" si="85"/>
        <v>204</v>
      </c>
      <c r="I427" s="437">
        <f t="shared" si="85"/>
        <v>51</v>
      </c>
      <c r="J427" s="255">
        <f t="shared" si="85"/>
        <v>154</v>
      </c>
      <c r="K427" s="255">
        <f t="shared" si="85"/>
        <v>90</v>
      </c>
      <c r="L427" s="255">
        <f t="shared" si="85"/>
        <v>180</v>
      </c>
      <c r="M427" s="255">
        <f t="shared" si="85"/>
        <v>59</v>
      </c>
      <c r="N427" s="255">
        <f t="shared" si="85"/>
        <v>42</v>
      </c>
      <c r="O427" s="256">
        <f t="shared" si="85"/>
        <v>49</v>
      </c>
      <c r="P427" s="437">
        <f t="shared" si="85"/>
        <v>87</v>
      </c>
      <c r="Q427" s="255">
        <f t="shared" si="85"/>
        <v>56</v>
      </c>
      <c r="R427" s="255">
        <f t="shared" si="85"/>
        <v>67</v>
      </c>
      <c r="S427" s="255">
        <f t="shared" si="85"/>
        <v>29</v>
      </c>
      <c r="T427" s="255">
        <f t="shared" si="85"/>
        <v>0</v>
      </c>
      <c r="U427" s="255">
        <f t="shared" si="85"/>
        <v>16</v>
      </c>
      <c r="V427" s="256">
        <f t="shared" si="85"/>
        <v>-13</v>
      </c>
      <c r="W427" s="370">
        <f t="shared" ref="W427" si="86">W423-$B$285</f>
        <v>945</v>
      </c>
      <c r="Y427" s="210"/>
    </row>
    <row r="428" spans="1:26" x14ac:dyDescent="0.2">
      <c r="A428" s="258" t="s">
        <v>51</v>
      </c>
      <c r="B428" s="259">
        <v>51</v>
      </c>
      <c r="C428" s="260">
        <v>50</v>
      </c>
      <c r="D428" s="260">
        <v>51</v>
      </c>
      <c r="E428" s="260">
        <v>15</v>
      </c>
      <c r="F428" s="260">
        <v>51</v>
      </c>
      <c r="G428" s="260">
        <v>51</v>
      </c>
      <c r="H428" s="261">
        <v>52</v>
      </c>
      <c r="I428" s="424">
        <v>53</v>
      </c>
      <c r="J428" s="260">
        <v>51</v>
      </c>
      <c r="K428" s="260">
        <v>54</v>
      </c>
      <c r="L428" s="260">
        <v>14</v>
      </c>
      <c r="M428" s="260">
        <v>52</v>
      </c>
      <c r="N428" s="260">
        <v>53</v>
      </c>
      <c r="O428" s="261">
        <v>54</v>
      </c>
      <c r="P428" s="424">
        <v>52</v>
      </c>
      <c r="Q428" s="260">
        <v>53</v>
      </c>
      <c r="R428" s="260">
        <v>50</v>
      </c>
      <c r="S428" s="260">
        <v>13</v>
      </c>
      <c r="T428" s="260">
        <v>52</v>
      </c>
      <c r="U428" s="260">
        <v>53</v>
      </c>
      <c r="V428" s="261">
        <v>51</v>
      </c>
      <c r="W428" s="385">
        <f>SUM(B428:V428)</f>
        <v>976</v>
      </c>
      <c r="X428" s="200" t="s">
        <v>56</v>
      </c>
      <c r="Y428" s="263">
        <f>W415-W428</f>
        <v>5</v>
      </c>
      <c r="Z428" s="285">
        <f>Y428/W415</f>
        <v>5.0968399592252805E-3</v>
      </c>
    </row>
    <row r="429" spans="1:26" x14ac:dyDescent="0.2">
      <c r="A429" s="265" t="s">
        <v>28</v>
      </c>
      <c r="B429" s="218">
        <v>154</v>
      </c>
      <c r="C429" s="267">
        <v>154.5</v>
      </c>
      <c r="D429" s="267">
        <v>154.5</v>
      </c>
      <c r="E429" s="267">
        <v>155</v>
      </c>
      <c r="F429" s="267">
        <v>154.5</v>
      </c>
      <c r="G429" s="267">
        <v>155.5</v>
      </c>
      <c r="H429" s="219">
        <v>155.5</v>
      </c>
      <c r="I429" s="425">
        <v>153.5</v>
      </c>
      <c r="J429" s="267">
        <v>154.5</v>
      </c>
      <c r="K429" s="267">
        <v>154</v>
      </c>
      <c r="L429" s="267">
        <v>155</v>
      </c>
      <c r="M429" s="267">
        <v>154</v>
      </c>
      <c r="N429" s="267">
        <v>153.5</v>
      </c>
      <c r="O429" s="219">
        <v>153</v>
      </c>
      <c r="P429" s="425">
        <v>156.5</v>
      </c>
      <c r="Q429" s="267">
        <v>155.5</v>
      </c>
      <c r="R429" s="267">
        <v>155.5</v>
      </c>
      <c r="S429" s="267">
        <v>156.5</v>
      </c>
      <c r="T429" s="267">
        <v>154</v>
      </c>
      <c r="U429" s="267">
        <v>154</v>
      </c>
      <c r="V429" s="219">
        <v>152.5</v>
      </c>
      <c r="W429" s="325"/>
      <c r="X429" s="200" t="s">
        <v>57</v>
      </c>
      <c r="Y429" s="200">
        <v>155.24</v>
      </c>
    </row>
    <row r="430" spans="1:26" ht="13.5" thickBot="1" x14ac:dyDescent="0.25">
      <c r="A430" s="266" t="s">
        <v>26</v>
      </c>
      <c r="B430" s="623">
        <f t="shared" ref="B430:V430" si="87">B429-B416</f>
        <v>0</v>
      </c>
      <c r="C430" s="624">
        <f t="shared" si="87"/>
        <v>0</v>
      </c>
      <c r="D430" s="624">
        <f t="shared" si="87"/>
        <v>0</v>
      </c>
      <c r="E430" s="624">
        <f t="shared" si="87"/>
        <v>1</v>
      </c>
      <c r="F430" s="624">
        <f t="shared" si="87"/>
        <v>0</v>
      </c>
      <c r="G430" s="624">
        <f t="shared" si="87"/>
        <v>0</v>
      </c>
      <c r="H430" s="625">
        <f t="shared" si="87"/>
        <v>0</v>
      </c>
      <c r="I430" s="723">
        <f t="shared" si="87"/>
        <v>0</v>
      </c>
      <c r="J430" s="624">
        <f t="shared" si="87"/>
        <v>0</v>
      </c>
      <c r="K430" s="624">
        <f t="shared" si="87"/>
        <v>0</v>
      </c>
      <c r="L430" s="624">
        <f t="shared" si="87"/>
        <v>0</v>
      </c>
      <c r="M430" s="624">
        <f t="shared" si="87"/>
        <v>0</v>
      </c>
      <c r="N430" s="624">
        <f t="shared" si="87"/>
        <v>0</v>
      </c>
      <c r="O430" s="625">
        <f t="shared" si="87"/>
        <v>0</v>
      </c>
      <c r="P430" s="723">
        <f t="shared" si="87"/>
        <v>0</v>
      </c>
      <c r="Q430" s="624">
        <f t="shared" si="87"/>
        <v>0</v>
      </c>
      <c r="R430" s="624">
        <f t="shared" si="87"/>
        <v>0</v>
      </c>
      <c r="S430" s="624">
        <f t="shared" si="87"/>
        <v>0</v>
      </c>
      <c r="T430" s="624">
        <f t="shared" si="87"/>
        <v>0</v>
      </c>
      <c r="U430" s="624">
        <f t="shared" si="87"/>
        <v>0</v>
      </c>
      <c r="V430" s="625">
        <f t="shared" si="87"/>
        <v>0</v>
      </c>
      <c r="W430" s="371"/>
      <c r="X430" s="200" t="s">
        <v>26</v>
      </c>
      <c r="Y430" s="200">
        <f>Y429-Y416</f>
        <v>0.43000000000000682</v>
      </c>
    </row>
    <row r="432" spans="1:26" ht="13.5" thickBot="1" x14ac:dyDescent="0.25"/>
    <row r="433" spans="1:26" ht="13.5" thickBot="1" x14ac:dyDescent="0.25">
      <c r="A433" s="230" t="s">
        <v>288</v>
      </c>
      <c r="B433" s="1021" t="s">
        <v>130</v>
      </c>
      <c r="C433" s="1022"/>
      <c r="D433" s="1022"/>
      <c r="E433" s="1022"/>
      <c r="F433" s="1022"/>
      <c r="G433" s="1022"/>
      <c r="H433" s="1023"/>
      <c r="I433" s="1033" t="s">
        <v>131</v>
      </c>
      <c r="J433" s="1022"/>
      <c r="K433" s="1022"/>
      <c r="L433" s="1022"/>
      <c r="M433" s="1022"/>
      <c r="N433" s="1022"/>
      <c r="O433" s="1023"/>
      <c r="P433" s="1034" t="s">
        <v>53</v>
      </c>
      <c r="Q433" s="1035"/>
      <c r="R433" s="1035"/>
      <c r="S433" s="1035"/>
      <c r="T433" s="1035"/>
      <c r="U433" s="1035"/>
      <c r="V433" s="1036"/>
      <c r="W433" s="1031" t="s">
        <v>55</v>
      </c>
      <c r="X433" s="228">
        <v>239</v>
      </c>
    </row>
    <row r="434" spans="1:26" ht="13.5" thickBot="1" x14ac:dyDescent="0.25">
      <c r="A434" s="676" t="s">
        <v>54</v>
      </c>
      <c r="B434" s="903">
        <v>1</v>
      </c>
      <c r="C434" s="900">
        <v>2</v>
      </c>
      <c r="D434" s="900">
        <v>3</v>
      </c>
      <c r="E434" s="900">
        <v>4</v>
      </c>
      <c r="F434" s="900">
        <v>5</v>
      </c>
      <c r="G434" s="900">
        <v>6</v>
      </c>
      <c r="H434" s="901">
        <v>7</v>
      </c>
      <c r="I434" s="902">
        <v>8</v>
      </c>
      <c r="J434" s="900">
        <v>9</v>
      </c>
      <c r="K434" s="900">
        <v>10</v>
      </c>
      <c r="L434" s="900">
        <v>11</v>
      </c>
      <c r="M434" s="900">
        <v>12</v>
      </c>
      <c r="N434" s="900">
        <v>13</v>
      </c>
      <c r="O434" s="901">
        <v>14</v>
      </c>
      <c r="P434" s="902">
        <v>1</v>
      </c>
      <c r="Q434" s="900">
        <v>2</v>
      </c>
      <c r="R434" s="900">
        <v>3</v>
      </c>
      <c r="S434" s="900">
        <v>4</v>
      </c>
      <c r="T434" s="900">
        <v>5</v>
      </c>
      <c r="U434" s="900">
        <v>6</v>
      </c>
      <c r="V434" s="901">
        <v>7</v>
      </c>
      <c r="W434" s="1032"/>
      <c r="X434" s="228"/>
      <c r="Y434" s="228"/>
    </row>
    <row r="435" spans="1:26" x14ac:dyDescent="0.2">
      <c r="A435" s="234" t="s">
        <v>3</v>
      </c>
      <c r="B435" s="442">
        <v>4205</v>
      </c>
      <c r="C435" s="443">
        <v>4205</v>
      </c>
      <c r="D435" s="443">
        <v>4205</v>
      </c>
      <c r="E435" s="443">
        <v>4205</v>
      </c>
      <c r="F435" s="443">
        <v>4205</v>
      </c>
      <c r="G435" s="443">
        <v>4205</v>
      </c>
      <c r="H435" s="634">
        <v>4205</v>
      </c>
      <c r="I435" s="637">
        <v>4205</v>
      </c>
      <c r="J435" s="443">
        <v>4205</v>
      </c>
      <c r="K435" s="443">
        <v>4205</v>
      </c>
      <c r="L435" s="443">
        <v>4205</v>
      </c>
      <c r="M435" s="443">
        <v>4205</v>
      </c>
      <c r="N435" s="443">
        <v>4205</v>
      </c>
      <c r="O435" s="634">
        <v>4205</v>
      </c>
      <c r="P435" s="637">
        <v>4205</v>
      </c>
      <c r="Q435" s="443">
        <v>4205</v>
      </c>
      <c r="R435" s="443">
        <v>4205</v>
      </c>
      <c r="S435" s="443">
        <v>4205</v>
      </c>
      <c r="T435" s="443">
        <v>4205</v>
      </c>
      <c r="U435" s="443">
        <v>4205</v>
      </c>
      <c r="V435" s="634">
        <v>4205</v>
      </c>
      <c r="W435" s="384">
        <v>4205</v>
      </c>
      <c r="Y435" s="210"/>
    </row>
    <row r="436" spans="1:26" x14ac:dyDescent="0.2">
      <c r="A436" s="238" t="s">
        <v>6</v>
      </c>
      <c r="B436" s="239">
        <v>4594</v>
      </c>
      <c r="C436" s="240">
        <v>4415</v>
      </c>
      <c r="D436" s="240">
        <v>4434</v>
      </c>
      <c r="E436" s="240">
        <v>4147</v>
      </c>
      <c r="F436" s="240">
        <v>4262</v>
      </c>
      <c r="G436" s="240">
        <v>4281</v>
      </c>
      <c r="H436" s="241">
        <v>4057</v>
      </c>
      <c r="I436" s="420">
        <v>4045</v>
      </c>
      <c r="J436" s="240">
        <v>4169</v>
      </c>
      <c r="K436" s="240">
        <v>4492</v>
      </c>
      <c r="L436" s="240">
        <v>4132</v>
      </c>
      <c r="M436" s="240">
        <v>4502</v>
      </c>
      <c r="N436" s="240">
        <v>4462</v>
      </c>
      <c r="O436" s="241">
        <v>4651</v>
      </c>
      <c r="P436" s="420">
        <v>4102</v>
      </c>
      <c r="Q436" s="240">
        <v>4255</v>
      </c>
      <c r="R436" s="240">
        <v>4290</v>
      </c>
      <c r="S436" s="240">
        <v>4066</v>
      </c>
      <c r="T436" s="240">
        <v>4485</v>
      </c>
      <c r="U436" s="240">
        <v>4425</v>
      </c>
      <c r="V436" s="241">
        <v>4715</v>
      </c>
      <c r="W436" s="375">
        <v>4345</v>
      </c>
    </row>
    <row r="437" spans="1:26" x14ac:dyDescent="0.2">
      <c r="A437" s="231" t="s">
        <v>7</v>
      </c>
      <c r="B437" s="242">
        <v>100</v>
      </c>
      <c r="C437" s="243">
        <v>100</v>
      </c>
      <c r="D437" s="243">
        <v>100</v>
      </c>
      <c r="E437" s="243">
        <v>88.9</v>
      </c>
      <c r="F437" s="243">
        <v>100</v>
      </c>
      <c r="G437" s="243">
        <v>71.7</v>
      </c>
      <c r="H437" s="244">
        <v>100</v>
      </c>
      <c r="I437" s="421">
        <v>100</v>
      </c>
      <c r="J437" s="243">
        <v>100</v>
      </c>
      <c r="K437" s="243">
        <v>71.7</v>
      </c>
      <c r="L437" s="243">
        <v>100</v>
      </c>
      <c r="M437" s="243">
        <v>100</v>
      </c>
      <c r="N437" s="243">
        <v>100</v>
      </c>
      <c r="O437" s="244">
        <v>100</v>
      </c>
      <c r="P437" s="421">
        <v>100</v>
      </c>
      <c r="Q437" s="243">
        <v>83.3</v>
      </c>
      <c r="R437" s="243">
        <v>100</v>
      </c>
      <c r="S437" s="243">
        <v>85.7</v>
      </c>
      <c r="T437" s="243">
        <v>100</v>
      </c>
      <c r="U437" s="243">
        <v>91.7</v>
      </c>
      <c r="V437" s="244">
        <v>100</v>
      </c>
      <c r="W437" s="376">
        <v>91.2</v>
      </c>
      <c r="X437" s="228"/>
      <c r="Y437" s="393"/>
    </row>
    <row r="438" spans="1:26" x14ac:dyDescent="0.2">
      <c r="A438" s="231" t="s">
        <v>8</v>
      </c>
      <c r="B438" s="246">
        <v>2.8000000000000001E-2</v>
      </c>
      <c r="C438" s="247">
        <v>4.4999999999999998E-2</v>
      </c>
      <c r="D438" s="247">
        <v>3.4000000000000002E-2</v>
      </c>
      <c r="E438" s="247">
        <v>7.6999999999999999E-2</v>
      </c>
      <c r="F438" s="247">
        <v>4.9000000000000002E-2</v>
      </c>
      <c r="G438" s="247">
        <v>4.2999999999999997E-2</v>
      </c>
      <c r="H438" s="248">
        <v>0.04</v>
      </c>
      <c r="I438" s="422">
        <v>4.3999999999999997E-2</v>
      </c>
      <c r="J438" s="247">
        <v>4.7E-2</v>
      </c>
      <c r="K438" s="247">
        <v>5.2999999999999999E-2</v>
      </c>
      <c r="L438" s="247">
        <v>6.9000000000000006E-2</v>
      </c>
      <c r="M438" s="247">
        <v>4.5999999999999999E-2</v>
      </c>
      <c r="N438" s="247">
        <v>3.4000000000000002E-2</v>
      </c>
      <c r="O438" s="248">
        <v>2.9000000000000001E-2</v>
      </c>
      <c r="P438" s="422">
        <v>2.3E-2</v>
      </c>
      <c r="Q438" s="247">
        <v>5.6000000000000001E-2</v>
      </c>
      <c r="R438" s="247">
        <v>4.2999999999999997E-2</v>
      </c>
      <c r="S438" s="247">
        <v>8.6999999999999994E-2</v>
      </c>
      <c r="T438" s="247">
        <v>3.4000000000000002E-2</v>
      </c>
      <c r="U438" s="247">
        <v>0.05</v>
      </c>
      <c r="V438" s="248">
        <v>0.04</v>
      </c>
      <c r="W438" s="377">
        <v>6.3E-2</v>
      </c>
      <c r="Y438" s="313"/>
    </row>
    <row r="439" spans="1:26" x14ac:dyDescent="0.2">
      <c r="A439" s="238" t="s">
        <v>1</v>
      </c>
      <c r="B439" s="250">
        <f>B436/B435*100-100</f>
        <v>9.2508917954815786</v>
      </c>
      <c r="C439" s="251">
        <f t="shared" ref="C439:V439" si="88">C436/C435*100-100</f>
        <v>4.994054696789533</v>
      </c>
      <c r="D439" s="251">
        <f t="shared" si="88"/>
        <v>5.4458977407847868</v>
      </c>
      <c r="E439" s="251">
        <f t="shared" si="88"/>
        <v>-1.3793103448275872</v>
      </c>
      <c r="F439" s="251">
        <f t="shared" si="88"/>
        <v>1.3555291319857332</v>
      </c>
      <c r="G439" s="251">
        <f t="shared" si="88"/>
        <v>1.8073721759809729</v>
      </c>
      <c r="H439" s="252">
        <f t="shared" si="88"/>
        <v>-3.5196195005945299</v>
      </c>
      <c r="I439" s="423">
        <f t="shared" si="88"/>
        <v>-3.8049940546967917</v>
      </c>
      <c r="J439" s="251">
        <f t="shared" si="88"/>
        <v>-0.85612366230677139</v>
      </c>
      <c r="K439" s="251">
        <f t="shared" si="88"/>
        <v>6.8252080856123598</v>
      </c>
      <c r="L439" s="251">
        <f t="shared" si="88"/>
        <v>-1.736028537455411</v>
      </c>
      <c r="M439" s="251">
        <f t="shared" si="88"/>
        <v>7.0630202140309137</v>
      </c>
      <c r="N439" s="251">
        <f t="shared" si="88"/>
        <v>6.1117717003567265</v>
      </c>
      <c r="O439" s="252">
        <f t="shared" si="88"/>
        <v>10.606420927467312</v>
      </c>
      <c r="P439" s="423">
        <f t="shared" si="88"/>
        <v>-2.4494649227110585</v>
      </c>
      <c r="Q439" s="251">
        <f t="shared" si="88"/>
        <v>1.1890606420927412</v>
      </c>
      <c r="R439" s="251">
        <f t="shared" si="88"/>
        <v>2.0214030915576728</v>
      </c>
      <c r="S439" s="251">
        <f t="shared" si="88"/>
        <v>-3.3055885850178441</v>
      </c>
      <c r="T439" s="251">
        <f t="shared" si="88"/>
        <v>6.658739595719382</v>
      </c>
      <c r="U439" s="251">
        <f t="shared" si="88"/>
        <v>5.2318668252080869</v>
      </c>
      <c r="V439" s="252">
        <f t="shared" si="88"/>
        <v>12.128418549346009</v>
      </c>
      <c r="W439" s="369">
        <f>W436/W435*100-100</f>
        <v>3.3293697978596981</v>
      </c>
      <c r="X439" s="767"/>
    </row>
    <row r="440" spans="1:26" ht="13.5" thickBot="1" x14ac:dyDescent="0.25">
      <c r="A440" s="669" t="s">
        <v>27</v>
      </c>
      <c r="B440" s="254">
        <f t="shared" ref="B440:V440" si="89">B436-B423</f>
        <v>91</v>
      </c>
      <c r="C440" s="255">
        <f t="shared" si="89"/>
        <v>83</v>
      </c>
      <c r="D440" s="255">
        <f t="shared" si="89"/>
        <v>155</v>
      </c>
      <c r="E440" s="255">
        <f t="shared" si="89"/>
        <v>274</v>
      </c>
      <c r="F440" s="255">
        <f t="shared" si="89"/>
        <v>74</v>
      </c>
      <c r="G440" s="255">
        <f t="shared" si="89"/>
        <v>141</v>
      </c>
      <c r="H440" s="256">
        <f t="shared" si="89"/>
        <v>1</v>
      </c>
      <c r="I440" s="437">
        <f t="shared" si="89"/>
        <v>-78</v>
      </c>
      <c r="J440" s="255">
        <f t="shared" si="89"/>
        <v>-75</v>
      </c>
      <c r="K440" s="255">
        <f t="shared" si="89"/>
        <v>182</v>
      </c>
      <c r="L440" s="255">
        <f t="shared" si="89"/>
        <v>91</v>
      </c>
      <c r="M440" s="255">
        <f t="shared" si="89"/>
        <v>140</v>
      </c>
      <c r="N440" s="255">
        <f t="shared" si="89"/>
        <v>29</v>
      </c>
      <c r="O440" s="256">
        <f t="shared" si="89"/>
        <v>60</v>
      </c>
      <c r="P440" s="437">
        <f t="shared" si="89"/>
        <v>103</v>
      </c>
      <c r="Q440" s="255">
        <f t="shared" si="89"/>
        <v>130</v>
      </c>
      <c r="R440" s="255">
        <f t="shared" si="89"/>
        <v>116</v>
      </c>
      <c r="S440" s="255">
        <f t="shared" si="89"/>
        <v>33</v>
      </c>
      <c r="T440" s="255">
        <f t="shared" si="89"/>
        <v>158</v>
      </c>
      <c r="U440" s="255">
        <f t="shared" si="89"/>
        <v>90</v>
      </c>
      <c r="V440" s="256">
        <f t="shared" si="89"/>
        <v>142</v>
      </c>
      <c r="W440" s="370">
        <f t="shared" ref="W440" si="90">W436-$B$285</f>
        <v>1039</v>
      </c>
      <c r="Y440" s="210"/>
    </row>
    <row r="441" spans="1:26" x14ac:dyDescent="0.2">
      <c r="A441" s="258" t="s">
        <v>51</v>
      </c>
      <c r="B441" s="259">
        <v>51</v>
      </c>
      <c r="C441" s="260">
        <v>50</v>
      </c>
      <c r="D441" s="260">
        <v>51</v>
      </c>
      <c r="E441" s="260">
        <v>14</v>
      </c>
      <c r="F441" s="260">
        <v>51</v>
      </c>
      <c r="G441" s="260">
        <v>51</v>
      </c>
      <c r="H441" s="261">
        <v>51</v>
      </c>
      <c r="I441" s="424">
        <v>53</v>
      </c>
      <c r="J441" s="260">
        <v>51</v>
      </c>
      <c r="K441" s="260">
        <v>54</v>
      </c>
      <c r="L441" s="260">
        <v>13</v>
      </c>
      <c r="M441" s="260">
        <v>52</v>
      </c>
      <c r="N441" s="260">
        <v>52</v>
      </c>
      <c r="O441" s="261">
        <v>54</v>
      </c>
      <c r="P441" s="424">
        <v>52</v>
      </c>
      <c r="Q441" s="260">
        <v>52</v>
      </c>
      <c r="R441" s="260">
        <v>50</v>
      </c>
      <c r="S441" s="260">
        <v>13</v>
      </c>
      <c r="T441" s="260">
        <v>52</v>
      </c>
      <c r="U441" s="260">
        <v>53</v>
      </c>
      <c r="V441" s="261">
        <v>51</v>
      </c>
      <c r="W441" s="385">
        <f>SUM(B441:V441)</f>
        <v>971</v>
      </c>
      <c r="X441" s="200" t="s">
        <v>56</v>
      </c>
      <c r="Y441" s="263">
        <f>W428-W441</f>
        <v>5</v>
      </c>
      <c r="Z441" s="285">
        <f>Y441/W428</f>
        <v>5.1229508196721308E-3</v>
      </c>
    </row>
    <row r="442" spans="1:26" x14ac:dyDescent="0.2">
      <c r="A442" s="265" t="s">
        <v>28</v>
      </c>
      <c r="B442" s="218">
        <v>154</v>
      </c>
      <c r="C442" s="267">
        <v>154.5</v>
      </c>
      <c r="D442" s="267">
        <v>154.5</v>
      </c>
      <c r="E442" s="267">
        <v>155</v>
      </c>
      <c r="F442" s="267">
        <v>154.5</v>
      </c>
      <c r="G442" s="267">
        <v>155.5</v>
      </c>
      <c r="H442" s="219">
        <v>155.5</v>
      </c>
      <c r="I442" s="425">
        <v>154.5</v>
      </c>
      <c r="J442" s="267">
        <v>155.5</v>
      </c>
      <c r="K442" s="267">
        <v>154</v>
      </c>
      <c r="L442" s="267">
        <v>155</v>
      </c>
      <c r="M442" s="267">
        <v>154</v>
      </c>
      <c r="N442" s="267">
        <v>153.5</v>
      </c>
      <c r="O442" s="219">
        <v>153</v>
      </c>
      <c r="P442" s="425">
        <v>156.5</v>
      </c>
      <c r="Q442" s="267">
        <v>155.5</v>
      </c>
      <c r="R442" s="267">
        <v>155.5</v>
      </c>
      <c r="S442" s="267">
        <v>156.5</v>
      </c>
      <c r="T442" s="267">
        <v>154</v>
      </c>
      <c r="U442" s="267">
        <v>154</v>
      </c>
      <c r="V442" s="219">
        <v>152.5</v>
      </c>
      <c r="W442" s="325"/>
      <c r="X442" s="200" t="s">
        <v>57</v>
      </c>
      <c r="Y442" s="200">
        <v>154.61000000000001</v>
      </c>
    </row>
    <row r="443" spans="1:26" ht="13.5" thickBot="1" x14ac:dyDescent="0.25">
      <c r="A443" s="266" t="s">
        <v>26</v>
      </c>
      <c r="B443" s="623">
        <f t="shared" ref="B443:V443" si="91">B442-B429</f>
        <v>0</v>
      </c>
      <c r="C443" s="624">
        <f t="shared" si="91"/>
        <v>0</v>
      </c>
      <c r="D443" s="624">
        <f t="shared" si="91"/>
        <v>0</v>
      </c>
      <c r="E443" s="624">
        <f t="shared" si="91"/>
        <v>0</v>
      </c>
      <c r="F443" s="624">
        <f t="shared" si="91"/>
        <v>0</v>
      </c>
      <c r="G443" s="624">
        <f t="shared" si="91"/>
        <v>0</v>
      </c>
      <c r="H443" s="625">
        <f t="shared" si="91"/>
        <v>0</v>
      </c>
      <c r="I443" s="723">
        <f t="shared" si="91"/>
        <v>1</v>
      </c>
      <c r="J443" s="624">
        <f t="shared" si="91"/>
        <v>1</v>
      </c>
      <c r="K443" s="624">
        <f t="shared" si="91"/>
        <v>0</v>
      </c>
      <c r="L443" s="624">
        <f t="shared" si="91"/>
        <v>0</v>
      </c>
      <c r="M443" s="624">
        <f t="shared" si="91"/>
        <v>0</v>
      </c>
      <c r="N443" s="624">
        <f t="shared" si="91"/>
        <v>0</v>
      </c>
      <c r="O443" s="625">
        <f t="shared" si="91"/>
        <v>0</v>
      </c>
      <c r="P443" s="723">
        <f t="shared" si="91"/>
        <v>0</v>
      </c>
      <c r="Q443" s="624">
        <f t="shared" si="91"/>
        <v>0</v>
      </c>
      <c r="R443" s="624">
        <f t="shared" si="91"/>
        <v>0</v>
      </c>
      <c r="S443" s="624">
        <f t="shared" si="91"/>
        <v>0</v>
      </c>
      <c r="T443" s="624">
        <f t="shared" si="91"/>
        <v>0</v>
      </c>
      <c r="U443" s="624">
        <f t="shared" si="91"/>
        <v>0</v>
      </c>
      <c r="V443" s="625">
        <f t="shared" si="91"/>
        <v>0</v>
      </c>
      <c r="W443" s="371"/>
      <c r="X443" s="200" t="s">
        <v>26</v>
      </c>
      <c r="Y443" s="200">
        <f>Y442-Y429</f>
        <v>-0.62999999999999545</v>
      </c>
    </row>
    <row r="445" spans="1:26" ht="13.5" thickBot="1" x14ac:dyDescent="0.25"/>
    <row r="446" spans="1:26" ht="13.5" thickBot="1" x14ac:dyDescent="0.25">
      <c r="A446" s="230" t="s">
        <v>289</v>
      </c>
      <c r="B446" s="1021" t="s">
        <v>130</v>
      </c>
      <c r="C446" s="1022"/>
      <c r="D446" s="1022"/>
      <c r="E446" s="1022"/>
      <c r="F446" s="1022"/>
      <c r="G446" s="1022"/>
      <c r="H446" s="1023"/>
      <c r="I446" s="1033" t="s">
        <v>131</v>
      </c>
      <c r="J446" s="1022"/>
      <c r="K446" s="1022"/>
      <c r="L446" s="1022"/>
      <c r="M446" s="1022"/>
      <c r="N446" s="1022"/>
      <c r="O446" s="1023"/>
      <c r="P446" s="1034" t="s">
        <v>53</v>
      </c>
      <c r="Q446" s="1035"/>
      <c r="R446" s="1035"/>
      <c r="S446" s="1035"/>
      <c r="T446" s="1035"/>
      <c r="U446" s="1035"/>
      <c r="V446" s="1036"/>
      <c r="W446" s="1031" t="s">
        <v>55</v>
      </c>
      <c r="X446" s="228">
        <v>239</v>
      </c>
    </row>
    <row r="447" spans="1:26" ht="13.5" thickBot="1" x14ac:dyDescent="0.25">
      <c r="A447" s="676" t="s">
        <v>54</v>
      </c>
      <c r="B447" s="903">
        <v>1</v>
      </c>
      <c r="C447" s="900">
        <v>2</v>
      </c>
      <c r="D447" s="900">
        <v>3</v>
      </c>
      <c r="E447" s="900">
        <v>4</v>
      </c>
      <c r="F447" s="900">
        <v>5</v>
      </c>
      <c r="G447" s="900">
        <v>6</v>
      </c>
      <c r="H447" s="901">
        <v>7</v>
      </c>
      <c r="I447" s="902">
        <v>8</v>
      </c>
      <c r="J447" s="900">
        <v>9</v>
      </c>
      <c r="K447" s="900">
        <v>10</v>
      </c>
      <c r="L447" s="900">
        <v>11</v>
      </c>
      <c r="M447" s="900">
        <v>12</v>
      </c>
      <c r="N447" s="900">
        <v>13</v>
      </c>
      <c r="O447" s="901">
        <v>14</v>
      </c>
      <c r="P447" s="902">
        <v>1</v>
      </c>
      <c r="Q447" s="900">
        <v>2</v>
      </c>
      <c r="R447" s="900">
        <v>3</v>
      </c>
      <c r="S447" s="900">
        <v>4</v>
      </c>
      <c r="T447" s="900">
        <v>5</v>
      </c>
      <c r="U447" s="900">
        <v>6</v>
      </c>
      <c r="V447" s="901">
        <v>7</v>
      </c>
      <c r="W447" s="1032"/>
      <c r="X447" s="228"/>
      <c r="Y447" s="228"/>
    </row>
    <row r="448" spans="1:26" x14ac:dyDescent="0.2">
      <c r="A448" s="234" t="s">
        <v>3</v>
      </c>
      <c r="B448" s="442">
        <v>4220</v>
      </c>
      <c r="C448" s="443">
        <v>4220</v>
      </c>
      <c r="D448" s="443">
        <v>4220</v>
      </c>
      <c r="E448" s="443">
        <v>4220</v>
      </c>
      <c r="F448" s="443">
        <v>4220</v>
      </c>
      <c r="G448" s="443">
        <v>4220</v>
      </c>
      <c r="H448" s="634">
        <v>4220</v>
      </c>
      <c r="I448" s="637">
        <v>4220</v>
      </c>
      <c r="J448" s="443">
        <v>4220</v>
      </c>
      <c r="K448" s="443">
        <v>4220</v>
      </c>
      <c r="L448" s="443">
        <v>4220</v>
      </c>
      <c r="M448" s="443">
        <v>4220</v>
      </c>
      <c r="N448" s="443">
        <v>4220</v>
      </c>
      <c r="O448" s="634">
        <v>4220</v>
      </c>
      <c r="P448" s="637">
        <v>4220</v>
      </c>
      <c r="Q448" s="443">
        <v>4220</v>
      </c>
      <c r="R448" s="443">
        <v>4220</v>
      </c>
      <c r="S448" s="443">
        <v>4220</v>
      </c>
      <c r="T448" s="443">
        <v>4220</v>
      </c>
      <c r="U448" s="443">
        <v>4220</v>
      </c>
      <c r="V448" s="634">
        <v>4220</v>
      </c>
      <c r="W448" s="384">
        <v>4220</v>
      </c>
      <c r="Y448" s="210"/>
    </row>
    <row r="449" spans="1:26" x14ac:dyDescent="0.2">
      <c r="A449" s="238" t="s">
        <v>6</v>
      </c>
      <c r="B449" s="239">
        <v>4596</v>
      </c>
      <c r="C449" s="240">
        <v>4397</v>
      </c>
      <c r="D449" s="240">
        <v>4190</v>
      </c>
      <c r="E449" s="240">
        <v>4339</v>
      </c>
      <c r="F449" s="240">
        <v>4331</v>
      </c>
      <c r="G449" s="240">
        <v>4228</v>
      </c>
      <c r="H449" s="241">
        <v>4161</v>
      </c>
      <c r="I449" s="420">
        <v>4315</v>
      </c>
      <c r="J449" s="240">
        <v>4361</v>
      </c>
      <c r="K449" s="240">
        <v>4359</v>
      </c>
      <c r="L449" s="240">
        <v>4246</v>
      </c>
      <c r="M449" s="240">
        <v>4580</v>
      </c>
      <c r="N449" s="240">
        <v>4457</v>
      </c>
      <c r="O449" s="241">
        <v>4655</v>
      </c>
      <c r="P449" s="420">
        <v>4303</v>
      </c>
      <c r="Q449" s="240">
        <v>4247</v>
      </c>
      <c r="R449" s="240">
        <v>4310</v>
      </c>
      <c r="S449" s="240">
        <v>3935</v>
      </c>
      <c r="T449" s="240">
        <v>4539</v>
      </c>
      <c r="U449" s="240">
        <v>4368</v>
      </c>
      <c r="V449" s="241">
        <v>4620</v>
      </c>
      <c r="W449" s="375">
        <v>4373</v>
      </c>
    </row>
    <row r="450" spans="1:26" x14ac:dyDescent="0.2">
      <c r="A450" s="231" t="s">
        <v>7</v>
      </c>
      <c r="B450" s="242">
        <v>100</v>
      </c>
      <c r="C450" s="243">
        <v>91.7</v>
      </c>
      <c r="D450" s="243">
        <v>85.7</v>
      </c>
      <c r="E450" s="243">
        <v>78.599999999999994</v>
      </c>
      <c r="F450" s="243">
        <v>91.7</v>
      </c>
      <c r="G450" s="243">
        <v>100</v>
      </c>
      <c r="H450" s="244">
        <v>100</v>
      </c>
      <c r="I450" s="421">
        <v>91.7</v>
      </c>
      <c r="J450" s="243">
        <v>100</v>
      </c>
      <c r="K450" s="243">
        <v>91.7</v>
      </c>
      <c r="L450" s="243">
        <v>71.400000000000006</v>
      </c>
      <c r="M450" s="243">
        <v>91.7</v>
      </c>
      <c r="N450" s="243">
        <v>100</v>
      </c>
      <c r="O450" s="244">
        <v>100</v>
      </c>
      <c r="P450" s="421">
        <v>100</v>
      </c>
      <c r="Q450" s="243">
        <v>83.3</v>
      </c>
      <c r="R450" s="243">
        <v>1000</v>
      </c>
      <c r="S450" s="243">
        <v>71.400000000000006</v>
      </c>
      <c r="T450" s="243">
        <v>100</v>
      </c>
      <c r="U450" s="243">
        <v>91.7</v>
      </c>
      <c r="V450" s="244">
        <v>100</v>
      </c>
      <c r="W450" s="376">
        <v>88.7</v>
      </c>
      <c r="X450" s="228"/>
      <c r="Y450" s="393"/>
    </row>
    <row r="451" spans="1:26" x14ac:dyDescent="0.2">
      <c r="A451" s="231" t="s">
        <v>8</v>
      </c>
      <c r="B451" s="246">
        <v>4.2000000000000003E-2</v>
      </c>
      <c r="C451" s="247">
        <v>0.05</v>
      </c>
      <c r="D451" s="247">
        <v>7.9000000000000001E-2</v>
      </c>
      <c r="E451" s="247">
        <v>8.4000000000000005E-2</v>
      </c>
      <c r="F451" s="247">
        <v>7.0999999999999994E-2</v>
      </c>
      <c r="G451" s="247">
        <v>3.7999999999999999E-2</v>
      </c>
      <c r="H451" s="248">
        <v>0.04</v>
      </c>
      <c r="I451" s="422">
        <v>8.3000000000000004E-2</v>
      </c>
      <c r="J451" s="247">
        <v>3.9E-2</v>
      </c>
      <c r="K451" s="247">
        <v>0.05</v>
      </c>
      <c r="L451" s="247">
        <v>8.4000000000000005E-2</v>
      </c>
      <c r="M451" s="247">
        <v>5.2999999999999999E-2</v>
      </c>
      <c r="N451" s="247">
        <v>4.9000000000000002E-2</v>
      </c>
      <c r="O451" s="248">
        <v>2.5999999999999999E-2</v>
      </c>
      <c r="P451" s="422">
        <v>3.1E-2</v>
      </c>
      <c r="Q451" s="247">
        <v>7.4999999999999997E-2</v>
      </c>
      <c r="R451" s="247">
        <v>6.4000000000000001E-2</v>
      </c>
      <c r="S451" s="247">
        <v>8.5999999999999993E-2</v>
      </c>
      <c r="T451" s="247">
        <v>4.7E-2</v>
      </c>
      <c r="U451" s="247">
        <v>4.4999999999999998E-2</v>
      </c>
      <c r="V451" s="248">
        <v>3.9E-2</v>
      </c>
      <c r="W451" s="377">
        <v>6.5000000000000002E-2</v>
      </c>
      <c r="Y451" s="313"/>
    </row>
    <row r="452" spans="1:26" x14ac:dyDescent="0.2">
      <c r="A452" s="238" t="s">
        <v>1</v>
      </c>
      <c r="B452" s="250">
        <f>B449/B448*100-100</f>
        <v>8.9099526066350734</v>
      </c>
      <c r="C452" s="251">
        <f t="shared" ref="C452:V452" si="92">C449/C448*100-100</f>
        <v>4.1943127962085214</v>
      </c>
      <c r="D452" s="251">
        <f t="shared" si="92"/>
        <v>-0.71090047393364841</v>
      </c>
      <c r="E452" s="251">
        <f t="shared" si="92"/>
        <v>2.8199052132701325</v>
      </c>
      <c r="F452" s="251">
        <f t="shared" si="92"/>
        <v>2.6303317535544863</v>
      </c>
      <c r="G452" s="251">
        <f t="shared" si="92"/>
        <v>0.18957345971564621</v>
      </c>
      <c r="H452" s="252">
        <f t="shared" si="92"/>
        <v>-1.3981042654028499</v>
      </c>
      <c r="I452" s="423">
        <f t="shared" si="92"/>
        <v>2.2511848341232366</v>
      </c>
      <c r="J452" s="251">
        <f t="shared" si="92"/>
        <v>3.341232227488149</v>
      </c>
      <c r="K452" s="251">
        <f t="shared" si="92"/>
        <v>3.2938388625592552</v>
      </c>
      <c r="L452" s="251">
        <f t="shared" si="92"/>
        <v>0.6161137440758182</v>
      </c>
      <c r="M452" s="251">
        <f t="shared" si="92"/>
        <v>8.5308056872037952</v>
      </c>
      <c r="N452" s="251">
        <f t="shared" si="92"/>
        <v>5.6161137440758182</v>
      </c>
      <c r="O452" s="252">
        <f t="shared" si="92"/>
        <v>10.308056872037909</v>
      </c>
      <c r="P452" s="423">
        <f t="shared" si="92"/>
        <v>1.9668246445497601</v>
      </c>
      <c r="Q452" s="251">
        <f t="shared" si="92"/>
        <v>0.63981042654029352</v>
      </c>
      <c r="R452" s="251">
        <f t="shared" si="92"/>
        <v>2.1327014218009595</v>
      </c>
      <c r="S452" s="251">
        <f t="shared" si="92"/>
        <v>-6.753554502369667</v>
      </c>
      <c r="T452" s="251">
        <f t="shared" si="92"/>
        <v>7.5592417061611314</v>
      </c>
      <c r="U452" s="251">
        <f t="shared" si="92"/>
        <v>3.5071090047393341</v>
      </c>
      <c r="V452" s="252">
        <f t="shared" si="92"/>
        <v>9.4786729857819978</v>
      </c>
      <c r="W452" s="369">
        <f>W449/W448*100-100</f>
        <v>3.6255924170616254</v>
      </c>
      <c r="X452" s="767"/>
    </row>
    <row r="453" spans="1:26" ht="13.5" thickBot="1" x14ac:dyDescent="0.25">
      <c r="A453" s="669" t="s">
        <v>27</v>
      </c>
      <c r="B453" s="254">
        <f t="shared" ref="B453:V453" si="93">B449-B436</f>
        <v>2</v>
      </c>
      <c r="C453" s="255">
        <f t="shared" si="93"/>
        <v>-18</v>
      </c>
      <c r="D453" s="255">
        <f t="shared" si="93"/>
        <v>-244</v>
      </c>
      <c r="E453" s="255">
        <f t="shared" si="93"/>
        <v>192</v>
      </c>
      <c r="F453" s="255">
        <f t="shared" si="93"/>
        <v>69</v>
      </c>
      <c r="G453" s="255">
        <f t="shared" si="93"/>
        <v>-53</v>
      </c>
      <c r="H453" s="256">
        <f t="shared" si="93"/>
        <v>104</v>
      </c>
      <c r="I453" s="437">
        <f t="shared" si="93"/>
        <v>270</v>
      </c>
      <c r="J453" s="255">
        <f t="shared" si="93"/>
        <v>192</v>
      </c>
      <c r="K453" s="255">
        <f t="shared" si="93"/>
        <v>-133</v>
      </c>
      <c r="L453" s="255">
        <f t="shared" si="93"/>
        <v>114</v>
      </c>
      <c r="M453" s="255">
        <f t="shared" si="93"/>
        <v>78</v>
      </c>
      <c r="N453" s="255">
        <f t="shared" si="93"/>
        <v>-5</v>
      </c>
      <c r="O453" s="256">
        <f t="shared" si="93"/>
        <v>4</v>
      </c>
      <c r="P453" s="437">
        <f t="shared" si="93"/>
        <v>201</v>
      </c>
      <c r="Q453" s="255">
        <f t="shared" si="93"/>
        <v>-8</v>
      </c>
      <c r="R453" s="255">
        <f t="shared" si="93"/>
        <v>20</v>
      </c>
      <c r="S453" s="255">
        <f t="shared" si="93"/>
        <v>-131</v>
      </c>
      <c r="T453" s="255">
        <f t="shared" si="93"/>
        <v>54</v>
      </c>
      <c r="U453" s="255">
        <f t="shared" si="93"/>
        <v>-57</v>
      </c>
      <c r="V453" s="256">
        <f t="shared" si="93"/>
        <v>-95</v>
      </c>
      <c r="W453" s="370">
        <f t="shared" ref="W453" si="94">W449-$B$285</f>
        <v>1067</v>
      </c>
      <c r="Y453" s="210"/>
    </row>
    <row r="454" spans="1:26" x14ac:dyDescent="0.2">
      <c r="A454" s="258" t="s">
        <v>51</v>
      </c>
      <c r="B454" s="259">
        <v>51</v>
      </c>
      <c r="C454" s="260">
        <v>50</v>
      </c>
      <c r="D454" s="260">
        <v>51</v>
      </c>
      <c r="E454" s="260">
        <v>14</v>
      </c>
      <c r="F454" s="260">
        <v>51</v>
      </c>
      <c r="G454" s="260">
        <v>50</v>
      </c>
      <c r="H454" s="261">
        <v>51</v>
      </c>
      <c r="I454" s="424">
        <v>53</v>
      </c>
      <c r="J454" s="260">
        <v>49</v>
      </c>
      <c r="K454" s="260">
        <v>53</v>
      </c>
      <c r="L454" s="260">
        <v>12</v>
      </c>
      <c r="M454" s="260">
        <v>52</v>
      </c>
      <c r="N454" s="260">
        <v>52</v>
      </c>
      <c r="O454" s="261">
        <v>53</v>
      </c>
      <c r="P454" s="424">
        <v>52</v>
      </c>
      <c r="Q454" s="260">
        <v>52</v>
      </c>
      <c r="R454" s="260">
        <v>50</v>
      </c>
      <c r="S454" s="260">
        <v>13</v>
      </c>
      <c r="T454" s="260">
        <v>52</v>
      </c>
      <c r="U454" s="260">
        <v>53</v>
      </c>
      <c r="V454" s="261">
        <v>51</v>
      </c>
      <c r="W454" s="385">
        <f>SUM(B454:V454)</f>
        <v>965</v>
      </c>
      <c r="X454" s="200" t="s">
        <v>56</v>
      </c>
      <c r="Y454" s="263">
        <f>W441-W454</f>
        <v>6</v>
      </c>
      <c r="Z454" s="285">
        <f>Y454/W441</f>
        <v>6.1791967044284241E-3</v>
      </c>
    </row>
    <row r="455" spans="1:26" x14ac:dyDescent="0.2">
      <c r="A455" s="265" t="s">
        <v>28</v>
      </c>
      <c r="B455" s="218">
        <v>154.5</v>
      </c>
      <c r="C455" s="267">
        <v>155</v>
      </c>
      <c r="D455" s="267">
        <v>155.5</v>
      </c>
      <c r="E455" s="267">
        <v>155.5</v>
      </c>
      <c r="F455" s="267">
        <v>155</v>
      </c>
      <c r="G455" s="267">
        <v>156</v>
      </c>
      <c r="H455" s="219">
        <v>156</v>
      </c>
      <c r="I455" s="425">
        <v>155</v>
      </c>
      <c r="J455" s="267">
        <v>156</v>
      </c>
      <c r="K455" s="267">
        <v>154.5</v>
      </c>
      <c r="L455" s="267">
        <v>155.5</v>
      </c>
      <c r="M455" s="267">
        <v>154.5</v>
      </c>
      <c r="N455" s="267">
        <v>154</v>
      </c>
      <c r="O455" s="219">
        <v>153.5</v>
      </c>
      <c r="P455" s="425">
        <v>157</v>
      </c>
      <c r="Q455" s="267">
        <v>156</v>
      </c>
      <c r="R455" s="267">
        <v>156</v>
      </c>
      <c r="S455" s="267">
        <v>157</v>
      </c>
      <c r="T455" s="267">
        <v>154.5</v>
      </c>
      <c r="U455" s="267">
        <v>154.5</v>
      </c>
      <c r="V455" s="219">
        <v>153</v>
      </c>
      <c r="W455" s="325"/>
      <c r="X455" s="200" t="s">
        <v>57</v>
      </c>
      <c r="Y455" s="200">
        <v>154.85</v>
      </c>
    </row>
    <row r="456" spans="1:26" ht="13.5" thickBot="1" x14ac:dyDescent="0.25">
      <c r="A456" s="266" t="s">
        <v>26</v>
      </c>
      <c r="B456" s="623">
        <f t="shared" ref="B456:V456" si="95">B455-B442</f>
        <v>0.5</v>
      </c>
      <c r="C456" s="624">
        <f t="shared" si="95"/>
        <v>0.5</v>
      </c>
      <c r="D456" s="624">
        <f t="shared" si="95"/>
        <v>1</v>
      </c>
      <c r="E456" s="624">
        <f t="shared" si="95"/>
        <v>0.5</v>
      </c>
      <c r="F456" s="624">
        <f t="shared" si="95"/>
        <v>0.5</v>
      </c>
      <c r="G456" s="624">
        <f t="shared" si="95"/>
        <v>0.5</v>
      </c>
      <c r="H456" s="625">
        <f t="shared" si="95"/>
        <v>0.5</v>
      </c>
      <c r="I456" s="723">
        <f t="shared" si="95"/>
        <v>0.5</v>
      </c>
      <c r="J456" s="624">
        <f t="shared" si="95"/>
        <v>0.5</v>
      </c>
      <c r="K456" s="624">
        <f t="shared" si="95"/>
        <v>0.5</v>
      </c>
      <c r="L456" s="624">
        <f t="shared" si="95"/>
        <v>0.5</v>
      </c>
      <c r="M456" s="624">
        <f t="shared" si="95"/>
        <v>0.5</v>
      </c>
      <c r="N456" s="624">
        <f t="shared" si="95"/>
        <v>0.5</v>
      </c>
      <c r="O456" s="625">
        <f t="shared" si="95"/>
        <v>0.5</v>
      </c>
      <c r="P456" s="723">
        <f t="shared" si="95"/>
        <v>0.5</v>
      </c>
      <c r="Q456" s="624">
        <f t="shared" si="95"/>
        <v>0.5</v>
      </c>
      <c r="R456" s="624">
        <f t="shared" si="95"/>
        <v>0.5</v>
      </c>
      <c r="S456" s="624">
        <f t="shared" si="95"/>
        <v>0.5</v>
      </c>
      <c r="T456" s="624">
        <f t="shared" si="95"/>
        <v>0.5</v>
      </c>
      <c r="U456" s="624">
        <f t="shared" si="95"/>
        <v>0.5</v>
      </c>
      <c r="V456" s="625">
        <f t="shared" si="95"/>
        <v>0.5</v>
      </c>
      <c r="W456" s="371"/>
      <c r="X456" s="200" t="s">
        <v>26</v>
      </c>
      <c r="Y456" s="200">
        <f>Y455-Y442</f>
        <v>0.23999999999998067</v>
      </c>
    </row>
    <row r="457" spans="1:26" x14ac:dyDescent="0.2">
      <c r="S457" s="200" t="s">
        <v>101</v>
      </c>
    </row>
    <row r="458" spans="1:26" ht="13.5" thickBot="1" x14ac:dyDescent="0.25"/>
    <row r="459" spans="1:26" ht="13.5" thickBot="1" x14ac:dyDescent="0.25">
      <c r="A459" s="230" t="s">
        <v>290</v>
      </c>
      <c r="B459" s="1021" t="s">
        <v>130</v>
      </c>
      <c r="C459" s="1022"/>
      <c r="D459" s="1022"/>
      <c r="E459" s="1022"/>
      <c r="F459" s="1022"/>
      <c r="G459" s="1022"/>
      <c r="H459" s="1023"/>
      <c r="I459" s="1033" t="s">
        <v>131</v>
      </c>
      <c r="J459" s="1022"/>
      <c r="K459" s="1022"/>
      <c r="L459" s="1022"/>
      <c r="M459" s="1022"/>
      <c r="N459" s="1022"/>
      <c r="O459" s="1023"/>
      <c r="P459" s="1034" t="s">
        <v>53</v>
      </c>
      <c r="Q459" s="1035"/>
      <c r="R459" s="1035"/>
      <c r="S459" s="1035"/>
      <c r="T459" s="1035"/>
      <c r="U459" s="1035"/>
      <c r="V459" s="1036"/>
      <c r="W459" s="1031" t="s">
        <v>55</v>
      </c>
      <c r="X459" s="228">
        <v>237</v>
      </c>
    </row>
    <row r="460" spans="1:26" ht="13.5" thickBot="1" x14ac:dyDescent="0.25">
      <c r="A460" s="676" t="s">
        <v>54</v>
      </c>
      <c r="B460" s="903">
        <v>1</v>
      </c>
      <c r="C460" s="900">
        <v>2</v>
      </c>
      <c r="D460" s="900">
        <v>3</v>
      </c>
      <c r="E460" s="900">
        <v>4</v>
      </c>
      <c r="F460" s="900">
        <v>5</v>
      </c>
      <c r="G460" s="900">
        <v>6</v>
      </c>
      <c r="H460" s="901">
        <v>7</v>
      </c>
      <c r="I460" s="902">
        <v>8</v>
      </c>
      <c r="J460" s="900">
        <v>9</v>
      </c>
      <c r="K460" s="900">
        <v>10</v>
      </c>
      <c r="L460" s="900">
        <v>11</v>
      </c>
      <c r="M460" s="900">
        <v>12</v>
      </c>
      <c r="N460" s="900">
        <v>13</v>
      </c>
      <c r="O460" s="901">
        <v>14</v>
      </c>
      <c r="P460" s="902">
        <v>1</v>
      </c>
      <c r="Q460" s="900">
        <v>2</v>
      </c>
      <c r="R460" s="900">
        <v>3</v>
      </c>
      <c r="S460" s="900">
        <v>4</v>
      </c>
      <c r="T460" s="900">
        <v>5</v>
      </c>
      <c r="U460" s="900">
        <v>6</v>
      </c>
      <c r="V460" s="901">
        <v>7</v>
      </c>
      <c r="W460" s="1032"/>
      <c r="X460" s="228"/>
      <c r="Y460" s="228"/>
    </row>
    <row r="461" spans="1:26" x14ac:dyDescent="0.2">
      <c r="A461" s="234" t="s">
        <v>3</v>
      </c>
      <c r="B461" s="442">
        <v>4235</v>
      </c>
      <c r="C461" s="443">
        <v>4235</v>
      </c>
      <c r="D461" s="443">
        <v>4235</v>
      </c>
      <c r="E461" s="443">
        <v>4235</v>
      </c>
      <c r="F461" s="443">
        <v>4235</v>
      </c>
      <c r="G461" s="443">
        <v>4235</v>
      </c>
      <c r="H461" s="634">
        <v>4235</v>
      </c>
      <c r="I461" s="637">
        <v>4235</v>
      </c>
      <c r="J461" s="443">
        <v>4235</v>
      </c>
      <c r="K461" s="443">
        <v>4235</v>
      </c>
      <c r="L461" s="443">
        <v>4235</v>
      </c>
      <c r="M461" s="443">
        <v>4235</v>
      </c>
      <c r="N461" s="443">
        <v>4235</v>
      </c>
      <c r="O461" s="634">
        <v>4235</v>
      </c>
      <c r="P461" s="637">
        <v>4235</v>
      </c>
      <c r="Q461" s="443">
        <v>4235</v>
      </c>
      <c r="R461" s="443">
        <v>4235</v>
      </c>
      <c r="S461" s="443">
        <v>4235</v>
      </c>
      <c r="T461" s="443">
        <v>4235</v>
      </c>
      <c r="U461" s="443">
        <v>4235</v>
      </c>
      <c r="V461" s="634">
        <v>4235</v>
      </c>
      <c r="W461" s="384">
        <v>4235</v>
      </c>
      <c r="Y461" s="210"/>
    </row>
    <row r="462" spans="1:26" x14ac:dyDescent="0.2">
      <c r="A462" s="238" t="s">
        <v>6</v>
      </c>
      <c r="B462" s="239">
        <v>4643</v>
      </c>
      <c r="C462" s="240">
        <v>4391</v>
      </c>
      <c r="D462" s="240">
        <v>4431</v>
      </c>
      <c r="E462" s="240">
        <v>4017</v>
      </c>
      <c r="F462" s="240">
        <v>4373</v>
      </c>
      <c r="G462" s="240">
        <v>4265</v>
      </c>
      <c r="H462" s="241">
        <v>4220</v>
      </c>
      <c r="I462" s="420">
        <v>4188</v>
      </c>
      <c r="J462" s="240">
        <v>4397</v>
      </c>
      <c r="K462" s="240">
        <v>4459</v>
      </c>
      <c r="L462" s="240">
        <v>4256</v>
      </c>
      <c r="M462" s="240">
        <v>4586</v>
      </c>
      <c r="N462" s="240">
        <v>4542</v>
      </c>
      <c r="O462" s="241">
        <v>4671</v>
      </c>
      <c r="P462" s="420">
        <v>4311</v>
      </c>
      <c r="Q462" s="240">
        <v>4330</v>
      </c>
      <c r="R462" s="240">
        <v>4233</v>
      </c>
      <c r="S462" s="240">
        <v>4119</v>
      </c>
      <c r="T462" s="240">
        <v>4567</v>
      </c>
      <c r="U462" s="240">
        <v>4499</v>
      </c>
      <c r="V462" s="241">
        <v>4589</v>
      </c>
      <c r="W462" s="375">
        <v>4401</v>
      </c>
    </row>
    <row r="463" spans="1:26" x14ac:dyDescent="0.2">
      <c r="A463" s="231" t="s">
        <v>7</v>
      </c>
      <c r="B463" s="242">
        <v>100</v>
      </c>
      <c r="C463" s="243">
        <v>83.3</v>
      </c>
      <c r="D463" s="243">
        <v>91.7</v>
      </c>
      <c r="E463" s="243">
        <v>85.7</v>
      </c>
      <c r="F463" s="243">
        <v>91.7</v>
      </c>
      <c r="G463" s="243">
        <v>83.3</v>
      </c>
      <c r="H463" s="244">
        <v>100</v>
      </c>
      <c r="I463" s="421">
        <v>91.7</v>
      </c>
      <c r="J463" s="243">
        <v>100</v>
      </c>
      <c r="K463" s="243">
        <v>100</v>
      </c>
      <c r="L463" s="243">
        <v>85.7</v>
      </c>
      <c r="M463" s="243">
        <v>100</v>
      </c>
      <c r="N463" s="243">
        <v>100</v>
      </c>
      <c r="O463" s="244">
        <v>100</v>
      </c>
      <c r="P463" s="421">
        <v>100</v>
      </c>
      <c r="Q463" s="243">
        <v>91.7</v>
      </c>
      <c r="R463" s="243">
        <v>83.3</v>
      </c>
      <c r="S463" s="243">
        <v>85.7</v>
      </c>
      <c r="T463" s="243">
        <v>100</v>
      </c>
      <c r="U463" s="243">
        <v>100</v>
      </c>
      <c r="V463" s="244">
        <v>91.7</v>
      </c>
      <c r="W463" s="376">
        <v>89.5</v>
      </c>
      <c r="X463" s="228"/>
      <c r="Y463" s="393"/>
    </row>
    <row r="464" spans="1:26" x14ac:dyDescent="0.2">
      <c r="A464" s="231" t="s">
        <v>8</v>
      </c>
      <c r="B464" s="246">
        <v>2.5999999999999999E-2</v>
      </c>
      <c r="C464" s="247">
        <v>6.7000000000000004E-2</v>
      </c>
      <c r="D464" s="247">
        <v>4.4999999999999998E-2</v>
      </c>
      <c r="E464" s="247">
        <v>6.9000000000000006E-2</v>
      </c>
      <c r="F464" s="247">
        <v>5.6000000000000001E-2</v>
      </c>
      <c r="G464" s="247">
        <v>6.2E-2</v>
      </c>
      <c r="H464" s="248">
        <v>4.4999999999999998E-2</v>
      </c>
      <c r="I464" s="422">
        <v>5.8000000000000003E-2</v>
      </c>
      <c r="J464" s="247">
        <v>0.03</v>
      </c>
      <c r="K464" s="247">
        <v>3.7999999999999999E-2</v>
      </c>
      <c r="L464" s="247">
        <v>0.08</v>
      </c>
      <c r="M464" s="247">
        <v>4.4999999999999998E-2</v>
      </c>
      <c r="N464" s="247">
        <v>2.9000000000000001E-2</v>
      </c>
      <c r="O464" s="248">
        <v>2.4E-2</v>
      </c>
      <c r="P464" s="422">
        <v>3.1E-2</v>
      </c>
      <c r="Q464" s="247">
        <v>5.8000000000000003E-2</v>
      </c>
      <c r="R464" s="247">
        <v>0.06</v>
      </c>
      <c r="S464" s="247">
        <v>7.8E-2</v>
      </c>
      <c r="T464" s="247">
        <v>5.3999999999999999E-2</v>
      </c>
      <c r="U464" s="247">
        <v>3.7999999999999999E-2</v>
      </c>
      <c r="V464" s="248">
        <v>5.3999999999999999E-2</v>
      </c>
      <c r="W464" s="377">
        <v>6.0999999999999999E-2</v>
      </c>
      <c r="Y464" s="313"/>
    </row>
    <row r="465" spans="1:26" x14ac:dyDescent="0.2">
      <c r="A465" s="238" t="s">
        <v>1</v>
      </c>
      <c r="B465" s="250">
        <f>B462/B461*100-100</f>
        <v>9.634002361275094</v>
      </c>
      <c r="C465" s="251">
        <f t="shared" ref="C465:V465" si="96">C462/C461*100-100</f>
        <v>3.6835891381346073</v>
      </c>
      <c r="D465" s="251">
        <f t="shared" si="96"/>
        <v>4.6280991735537071</v>
      </c>
      <c r="E465" s="251">
        <f t="shared" si="96"/>
        <v>-5.1475796930342455</v>
      </c>
      <c r="F465" s="251">
        <f t="shared" si="96"/>
        <v>3.2585596221959889</v>
      </c>
      <c r="G465" s="251">
        <f t="shared" si="96"/>
        <v>0.70838252656434975</v>
      </c>
      <c r="H465" s="252">
        <f t="shared" si="96"/>
        <v>-0.35419126328217487</v>
      </c>
      <c r="I465" s="423">
        <f t="shared" si="96"/>
        <v>-1.1097992916174775</v>
      </c>
      <c r="J465" s="251">
        <f t="shared" si="96"/>
        <v>3.8252656434474517</v>
      </c>
      <c r="K465" s="251">
        <f t="shared" si="96"/>
        <v>5.289256198347104</v>
      </c>
      <c r="L465" s="251">
        <f t="shared" si="96"/>
        <v>0.49586776859504766</v>
      </c>
      <c r="M465" s="251">
        <f t="shared" si="96"/>
        <v>8.288075560802838</v>
      </c>
      <c r="N465" s="251">
        <f t="shared" si="96"/>
        <v>7.249114521841804</v>
      </c>
      <c r="O465" s="252">
        <f t="shared" si="96"/>
        <v>10.295159386068491</v>
      </c>
      <c r="P465" s="423">
        <f t="shared" si="96"/>
        <v>1.7945690672963366</v>
      </c>
      <c r="Q465" s="251">
        <f t="shared" si="96"/>
        <v>2.2432113341204172</v>
      </c>
      <c r="R465" s="251">
        <f t="shared" si="96"/>
        <v>-4.722550177095286E-2</v>
      </c>
      <c r="S465" s="251">
        <f t="shared" si="96"/>
        <v>-2.7390791027154648</v>
      </c>
      <c r="T465" s="251">
        <f t="shared" si="96"/>
        <v>7.8394332939787574</v>
      </c>
      <c r="U465" s="251">
        <f t="shared" si="96"/>
        <v>6.2337662337662323</v>
      </c>
      <c r="V465" s="252">
        <f t="shared" si="96"/>
        <v>8.3589138134592815</v>
      </c>
      <c r="W465" s="369">
        <f>W462/W461*100-100</f>
        <v>3.9197166469893858</v>
      </c>
      <c r="X465" s="767"/>
    </row>
    <row r="466" spans="1:26" ht="13.5" thickBot="1" x14ac:dyDescent="0.25">
      <c r="A466" s="669" t="s">
        <v>27</v>
      </c>
      <c r="B466" s="254">
        <f t="shared" ref="B466:V466" si="97">B462-B449</f>
        <v>47</v>
      </c>
      <c r="C466" s="255">
        <f t="shared" si="97"/>
        <v>-6</v>
      </c>
      <c r="D466" s="255">
        <f t="shared" si="97"/>
        <v>241</v>
      </c>
      <c r="E466" s="255">
        <f t="shared" si="97"/>
        <v>-322</v>
      </c>
      <c r="F466" s="255">
        <f t="shared" si="97"/>
        <v>42</v>
      </c>
      <c r="G466" s="255">
        <f t="shared" si="97"/>
        <v>37</v>
      </c>
      <c r="H466" s="256">
        <f t="shared" si="97"/>
        <v>59</v>
      </c>
      <c r="I466" s="437">
        <f t="shared" si="97"/>
        <v>-127</v>
      </c>
      <c r="J466" s="255">
        <f t="shared" si="97"/>
        <v>36</v>
      </c>
      <c r="K466" s="255">
        <f t="shared" si="97"/>
        <v>100</v>
      </c>
      <c r="L466" s="255">
        <f t="shared" si="97"/>
        <v>10</v>
      </c>
      <c r="M466" s="255">
        <f t="shared" si="97"/>
        <v>6</v>
      </c>
      <c r="N466" s="255">
        <f t="shared" si="97"/>
        <v>85</v>
      </c>
      <c r="O466" s="256">
        <f t="shared" si="97"/>
        <v>16</v>
      </c>
      <c r="P466" s="437">
        <f t="shared" si="97"/>
        <v>8</v>
      </c>
      <c r="Q466" s="255">
        <f t="shared" si="97"/>
        <v>83</v>
      </c>
      <c r="R466" s="255">
        <f t="shared" si="97"/>
        <v>-77</v>
      </c>
      <c r="S466" s="255">
        <f t="shared" si="97"/>
        <v>184</v>
      </c>
      <c r="T466" s="255">
        <f t="shared" si="97"/>
        <v>28</v>
      </c>
      <c r="U466" s="255">
        <f t="shared" si="97"/>
        <v>131</v>
      </c>
      <c r="V466" s="256">
        <f t="shared" si="97"/>
        <v>-31</v>
      </c>
      <c r="W466" s="370">
        <f t="shared" ref="W466" si="98">W462-$B$285</f>
        <v>1095</v>
      </c>
      <c r="Y466" s="210"/>
    </row>
    <row r="467" spans="1:26" x14ac:dyDescent="0.2">
      <c r="A467" s="258" t="s">
        <v>51</v>
      </c>
      <c r="B467" s="259">
        <v>51</v>
      </c>
      <c r="C467" s="260">
        <v>50</v>
      </c>
      <c r="D467" s="260">
        <v>51</v>
      </c>
      <c r="E467" s="260">
        <v>14</v>
      </c>
      <c r="F467" s="260">
        <v>51</v>
      </c>
      <c r="G467" s="260">
        <v>49</v>
      </c>
      <c r="H467" s="261">
        <v>50</v>
      </c>
      <c r="I467" s="424">
        <v>53</v>
      </c>
      <c r="J467" s="260">
        <v>49</v>
      </c>
      <c r="K467" s="260">
        <v>53</v>
      </c>
      <c r="L467" s="260">
        <v>12</v>
      </c>
      <c r="M467" s="260">
        <v>52</v>
      </c>
      <c r="N467" s="260">
        <v>51</v>
      </c>
      <c r="O467" s="261">
        <v>53</v>
      </c>
      <c r="P467" s="424">
        <v>52</v>
      </c>
      <c r="Q467" s="260">
        <v>51</v>
      </c>
      <c r="R467" s="260">
        <v>50</v>
      </c>
      <c r="S467" s="260">
        <v>13</v>
      </c>
      <c r="T467" s="260">
        <v>52</v>
      </c>
      <c r="U467" s="260">
        <v>53</v>
      </c>
      <c r="V467" s="261">
        <v>51</v>
      </c>
      <c r="W467" s="385">
        <f>SUM(B467:V467)</f>
        <v>961</v>
      </c>
      <c r="X467" s="200" t="s">
        <v>56</v>
      </c>
      <c r="Y467" s="263">
        <f>W454-W467</f>
        <v>4</v>
      </c>
      <c r="Z467" s="285">
        <f>Y467/W454</f>
        <v>4.1450777202072537E-3</v>
      </c>
    </row>
    <row r="468" spans="1:26" x14ac:dyDescent="0.2">
      <c r="A468" s="265" t="s">
        <v>28</v>
      </c>
      <c r="B468" s="218">
        <v>154.5</v>
      </c>
      <c r="C468" s="267">
        <v>155</v>
      </c>
      <c r="D468" s="267">
        <v>155.5</v>
      </c>
      <c r="E468" s="267">
        <v>155.5</v>
      </c>
      <c r="F468" s="267">
        <v>155</v>
      </c>
      <c r="G468" s="267">
        <v>156</v>
      </c>
      <c r="H468" s="219">
        <v>156</v>
      </c>
      <c r="I468" s="425">
        <v>155</v>
      </c>
      <c r="J468" s="267">
        <v>156</v>
      </c>
      <c r="K468" s="267">
        <v>154.5</v>
      </c>
      <c r="L468" s="267">
        <v>155.5</v>
      </c>
      <c r="M468" s="267">
        <v>154.5</v>
      </c>
      <c r="N468" s="267">
        <v>154</v>
      </c>
      <c r="O468" s="219">
        <v>153.5</v>
      </c>
      <c r="P468" s="425">
        <v>157</v>
      </c>
      <c r="Q468" s="267">
        <v>156</v>
      </c>
      <c r="R468" s="267">
        <v>156</v>
      </c>
      <c r="S468" s="267">
        <v>157</v>
      </c>
      <c r="T468" s="267">
        <v>154.5</v>
      </c>
      <c r="U468" s="267">
        <v>154.5</v>
      </c>
      <c r="V468" s="219">
        <v>153</v>
      </c>
      <c r="W468" s="325"/>
      <c r="X468" s="200" t="s">
        <v>57</v>
      </c>
      <c r="Y468" s="200">
        <v>155.19999999999999</v>
      </c>
    </row>
    <row r="469" spans="1:26" ht="13.5" thickBot="1" x14ac:dyDescent="0.25">
      <c r="A469" s="266" t="s">
        <v>26</v>
      </c>
      <c r="B469" s="623">
        <f t="shared" ref="B469:V469" si="99">B468-B455</f>
        <v>0</v>
      </c>
      <c r="C469" s="624">
        <f t="shared" si="99"/>
        <v>0</v>
      </c>
      <c r="D469" s="624">
        <f t="shared" si="99"/>
        <v>0</v>
      </c>
      <c r="E469" s="624">
        <f t="shared" si="99"/>
        <v>0</v>
      </c>
      <c r="F469" s="624">
        <f t="shared" si="99"/>
        <v>0</v>
      </c>
      <c r="G469" s="624">
        <f t="shared" si="99"/>
        <v>0</v>
      </c>
      <c r="H469" s="625">
        <f t="shared" si="99"/>
        <v>0</v>
      </c>
      <c r="I469" s="723">
        <f t="shared" si="99"/>
        <v>0</v>
      </c>
      <c r="J469" s="624">
        <f t="shared" si="99"/>
        <v>0</v>
      </c>
      <c r="K469" s="624">
        <f t="shared" si="99"/>
        <v>0</v>
      </c>
      <c r="L469" s="624">
        <f t="shared" si="99"/>
        <v>0</v>
      </c>
      <c r="M469" s="624">
        <f t="shared" si="99"/>
        <v>0</v>
      </c>
      <c r="N469" s="624">
        <f t="shared" si="99"/>
        <v>0</v>
      </c>
      <c r="O469" s="625">
        <f t="shared" si="99"/>
        <v>0</v>
      </c>
      <c r="P469" s="723">
        <f t="shared" si="99"/>
        <v>0</v>
      </c>
      <c r="Q469" s="624">
        <f t="shared" si="99"/>
        <v>0</v>
      </c>
      <c r="R469" s="624">
        <f t="shared" si="99"/>
        <v>0</v>
      </c>
      <c r="S469" s="624">
        <f t="shared" si="99"/>
        <v>0</v>
      </c>
      <c r="T469" s="624">
        <f t="shared" si="99"/>
        <v>0</v>
      </c>
      <c r="U469" s="624">
        <f t="shared" si="99"/>
        <v>0</v>
      </c>
      <c r="V469" s="625">
        <f t="shared" si="99"/>
        <v>0</v>
      </c>
      <c r="W469" s="371"/>
      <c r="X469" s="200" t="s">
        <v>26</v>
      </c>
      <c r="Y469" s="200">
        <f>Y468-Y455</f>
        <v>0.34999999999999432</v>
      </c>
    </row>
    <row r="471" spans="1:26" ht="13.5" thickBot="1" x14ac:dyDescent="0.25"/>
    <row r="472" spans="1:26" ht="13.5" thickBot="1" x14ac:dyDescent="0.25">
      <c r="A472" s="230" t="s">
        <v>291</v>
      </c>
      <c r="B472" s="1021" t="s">
        <v>130</v>
      </c>
      <c r="C472" s="1022"/>
      <c r="D472" s="1022"/>
      <c r="E472" s="1022"/>
      <c r="F472" s="1022"/>
      <c r="G472" s="1022"/>
      <c r="H472" s="1023"/>
      <c r="I472" s="1033" t="s">
        <v>131</v>
      </c>
      <c r="J472" s="1022"/>
      <c r="K472" s="1022"/>
      <c r="L472" s="1022"/>
      <c r="M472" s="1022"/>
      <c r="N472" s="1022"/>
      <c r="O472" s="1023"/>
      <c r="P472" s="1034" t="s">
        <v>53</v>
      </c>
      <c r="Q472" s="1035"/>
      <c r="R472" s="1035"/>
      <c r="S472" s="1035"/>
      <c r="T472" s="1035"/>
      <c r="U472" s="1035"/>
      <c r="V472" s="1036"/>
      <c r="W472" s="1031" t="s">
        <v>55</v>
      </c>
      <c r="X472" s="228"/>
    </row>
    <row r="473" spans="1:26" ht="13.5" thickBot="1" x14ac:dyDescent="0.25">
      <c r="A473" s="676" t="s">
        <v>54</v>
      </c>
      <c r="B473" s="903">
        <v>1</v>
      </c>
      <c r="C473" s="900">
        <v>2</v>
      </c>
      <c r="D473" s="900">
        <v>3</v>
      </c>
      <c r="E473" s="900">
        <v>4</v>
      </c>
      <c r="F473" s="900">
        <v>5</v>
      </c>
      <c r="G473" s="900">
        <v>6</v>
      </c>
      <c r="H473" s="901">
        <v>7</v>
      </c>
      <c r="I473" s="902">
        <v>8</v>
      </c>
      <c r="J473" s="900">
        <v>9</v>
      </c>
      <c r="K473" s="900">
        <v>10</v>
      </c>
      <c r="L473" s="900">
        <v>11</v>
      </c>
      <c r="M473" s="900">
        <v>12</v>
      </c>
      <c r="N473" s="900">
        <v>13</v>
      </c>
      <c r="O473" s="901">
        <v>14</v>
      </c>
      <c r="P473" s="902">
        <v>1</v>
      </c>
      <c r="Q473" s="900">
        <v>2</v>
      </c>
      <c r="R473" s="900">
        <v>3</v>
      </c>
      <c r="S473" s="900">
        <v>4</v>
      </c>
      <c r="T473" s="900">
        <v>5</v>
      </c>
      <c r="U473" s="900">
        <v>6</v>
      </c>
      <c r="V473" s="901">
        <v>7</v>
      </c>
      <c r="W473" s="1032"/>
      <c r="X473" s="228"/>
      <c r="Y473" s="228"/>
    </row>
    <row r="474" spans="1:26" x14ac:dyDescent="0.2">
      <c r="A474" s="234" t="s">
        <v>3</v>
      </c>
      <c r="B474" s="442">
        <v>4250</v>
      </c>
      <c r="C474" s="443">
        <v>4250</v>
      </c>
      <c r="D474" s="443">
        <v>4250</v>
      </c>
      <c r="E474" s="443">
        <v>4250</v>
      </c>
      <c r="F474" s="443">
        <v>4250</v>
      </c>
      <c r="G474" s="443">
        <v>4250</v>
      </c>
      <c r="H474" s="634">
        <v>4250</v>
      </c>
      <c r="I474" s="637">
        <v>4250</v>
      </c>
      <c r="J474" s="443">
        <v>4250</v>
      </c>
      <c r="K474" s="443">
        <v>4250</v>
      </c>
      <c r="L474" s="443">
        <v>4250</v>
      </c>
      <c r="M474" s="443">
        <v>4250</v>
      </c>
      <c r="N474" s="443">
        <v>4250</v>
      </c>
      <c r="O474" s="634">
        <v>4250</v>
      </c>
      <c r="P474" s="637">
        <v>4250</v>
      </c>
      <c r="Q474" s="443">
        <v>4250</v>
      </c>
      <c r="R474" s="443">
        <v>4250</v>
      </c>
      <c r="S474" s="443">
        <v>4250</v>
      </c>
      <c r="T474" s="443">
        <v>4250</v>
      </c>
      <c r="U474" s="443">
        <v>4250</v>
      </c>
      <c r="V474" s="634">
        <v>4250</v>
      </c>
      <c r="W474" s="384">
        <v>4250</v>
      </c>
      <c r="Y474" s="210"/>
    </row>
    <row r="475" spans="1:26" x14ac:dyDescent="0.2">
      <c r="A475" s="238" t="s">
        <v>6</v>
      </c>
      <c r="B475" s="239">
        <v>4737</v>
      </c>
      <c r="C475" s="240">
        <v>4395</v>
      </c>
      <c r="D475" s="240">
        <v>4495</v>
      </c>
      <c r="E475" s="240">
        <v>4039</v>
      </c>
      <c r="F475" s="240">
        <v>4331</v>
      </c>
      <c r="G475" s="240">
        <v>4153</v>
      </c>
      <c r="H475" s="241">
        <v>4374</v>
      </c>
      <c r="I475" s="420">
        <v>4197</v>
      </c>
      <c r="J475" s="240">
        <v>4385</v>
      </c>
      <c r="K475" s="240">
        <v>4542</v>
      </c>
      <c r="L475" s="240">
        <v>4271</v>
      </c>
      <c r="M475" s="240">
        <v>4555</v>
      </c>
      <c r="N475" s="240">
        <v>4440</v>
      </c>
      <c r="O475" s="241">
        <v>4846</v>
      </c>
      <c r="P475" s="420">
        <v>4266</v>
      </c>
      <c r="Q475" s="240">
        <v>4306</v>
      </c>
      <c r="R475" s="240">
        <v>4287</v>
      </c>
      <c r="S475" s="240">
        <v>4207</v>
      </c>
      <c r="T475" s="240">
        <v>4587</v>
      </c>
      <c r="U475" s="240">
        <v>4500</v>
      </c>
      <c r="V475" s="241">
        <v>4747</v>
      </c>
      <c r="W475" s="375">
        <v>4427</v>
      </c>
    </row>
    <row r="476" spans="1:26" x14ac:dyDescent="0.2">
      <c r="A476" s="231" t="s">
        <v>7</v>
      </c>
      <c r="B476" s="242">
        <v>100</v>
      </c>
      <c r="C476" s="243">
        <v>100</v>
      </c>
      <c r="D476" s="243">
        <v>100</v>
      </c>
      <c r="E476" s="243">
        <v>57.1</v>
      </c>
      <c r="F476" s="243">
        <v>91.7</v>
      </c>
      <c r="G476" s="243">
        <v>91.7</v>
      </c>
      <c r="H476" s="244">
        <v>100</v>
      </c>
      <c r="I476" s="421">
        <v>100</v>
      </c>
      <c r="J476" s="243">
        <v>100</v>
      </c>
      <c r="K476" s="243">
        <v>100</v>
      </c>
      <c r="L476" s="243">
        <v>71.400000000000006</v>
      </c>
      <c r="M476" s="243">
        <v>100</v>
      </c>
      <c r="N476" s="243">
        <v>100</v>
      </c>
      <c r="O476" s="244">
        <v>100</v>
      </c>
      <c r="P476" s="421">
        <v>100</v>
      </c>
      <c r="Q476" s="243">
        <v>92.3</v>
      </c>
      <c r="R476" s="243">
        <v>83.3</v>
      </c>
      <c r="S476" s="243">
        <v>57.1</v>
      </c>
      <c r="T476" s="243">
        <v>100</v>
      </c>
      <c r="U476" s="243">
        <v>100</v>
      </c>
      <c r="V476" s="244">
        <v>100</v>
      </c>
      <c r="W476" s="376">
        <v>82.4</v>
      </c>
      <c r="X476" s="228"/>
      <c r="Y476" s="393"/>
    </row>
    <row r="477" spans="1:26" x14ac:dyDescent="0.2">
      <c r="A477" s="231" t="s">
        <v>8</v>
      </c>
      <c r="B477" s="246">
        <v>3.6999999999999998E-2</v>
      </c>
      <c r="C477" s="247">
        <v>4.2999999999999997E-2</v>
      </c>
      <c r="D477" s="247">
        <v>4.7E-2</v>
      </c>
      <c r="E477" s="247">
        <v>0.10100000000000001</v>
      </c>
      <c r="F477" s="247">
        <v>6.8000000000000005E-2</v>
      </c>
      <c r="G477" s="247">
        <v>5.3999999999999999E-2</v>
      </c>
      <c r="H477" s="248">
        <v>4.9000000000000002E-2</v>
      </c>
      <c r="I477" s="422">
        <v>0.05</v>
      </c>
      <c r="J477" s="247">
        <v>3.9E-2</v>
      </c>
      <c r="K477" s="247">
        <v>4.9000000000000002E-2</v>
      </c>
      <c r="L477" s="247">
        <v>0.105</v>
      </c>
      <c r="M477" s="247">
        <v>4.3999999999999997E-2</v>
      </c>
      <c r="N477" s="247">
        <v>5.2999999999999999E-2</v>
      </c>
      <c r="O477" s="248">
        <v>3.3000000000000002E-2</v>
      </c>
      <c r="P477" s="422">
        <v>4.5999999999999999E-2</v>
      </c>
      <c r="Q477" s="247">
        <v>5.3999999999999999E-2</v>
      </c>
      <c r="R477" s="247">
        <v>7.4999999999999997E-2</v>
      </c>
      <c r="S477" s="247">
        <v>9.4E-2</v>
      </c>
      <c r="T477" s="247">
        <v>4.9000000000000002E-2</v>
      </c>
      <c r="U477" s="247">
        <v>4.5999999999999999E-2</v>
      </c>
      <c r="V477" s="248">
        <v>5.6000000000000001E-2</v>
      </c>
      <c r="W477" s="377">
        <v>6.9000000000000006E-2</v>
      </c>
      <c r="Y477" s="313"/>
    </row>
    <row r="478" spans="1:26" x14ac:dyDescent="0.2">
      <c r="A478" s="238" t="s">
        <v>1</v>
      </c>
      <c r="B478" s="250">
        <f>B475/B474*100-100</f>
        <v>11.45882352941176</v>
      </c>
      <c r="C478" s="251">
        <f t="shared" ref="C478:V478" si="100">C475/C474*100-100</f>
        <v>3.4117647058823621</v>
      </c>
      <c r="D478" s="251">
        <f t="shared" si="100"/>
        <v>5.764705882352942</v>
      </c>
      <c r="E478" s="251">
        <f t="shared" si="100"/>
        <v>-4.9647058823529449</v>
      </c>
      <c r="F478" s="251">
        <f t="shared" si="100"/>
        <v>1.9058823529411768</v>
      </c>
      <c r="G478" s="251">
        <f t="shared" si="100"/>
        <v>-2.2823529411764696</v>
      </c>
      <c r="H478" s="252">
        <f t="shared" si="100"/>
        <v>2.9176470588235333</v>
      </c>
      <c r="I478" s="423">
        <f t="shared" si="100"/>
        <v>-1.2470588235294144</v>
      </c>
      <c r="J478" s="251">
        <f t="shared" si="100"/>
        <v>3.1764705882352899</v>
      </c>
      <c r="K478" s="251">
        <f t="shared" si="100"/>
        <v>6.8705882352941217</v>
      </c>
      <c r="L478" s="251">
        <f t="shared" si="100"/>
        <v>0.49411764705882888</v>
      </c>
      <c r="M478" s="251">
        <f t="shared" si="100"/>
        <v>7.1764705882352899</v>
      </c>
      <c r="N478" s="251">
        <f t="shared" si="100"/>
        <v>4.470588235294116</v>
      </c>
      <c r="O478" s="252">
        <f t="shared" si="100"/>
        <v>14.023529411764699</v>
      </c>
      <c r="P478" s="423">
        <f t="shared" si="100"/>
        <v>0.37647058823529278</v>
      </c>
      <c r="Q478" s="251">
        <f t="shared" si="100"/>
        <v>1.3176470588235389</v>
      </c>
      <c r="R478" s="251">
        <f t="shared" si="100"/>
        <v>0.87058823529410745</v>
      </c>
      <c r="S478" s="251">
        <f t="shared" si="100"/>
        <v>-1.0117647058823565</v>
      </c>
      <c r="T478" s="251">
        <f t="shared" si="100"/>
        <v>7.9294117647058755</v>
      </c>
      <c r="U478" s="251">
        <f t="shared" si="100"/>
        <v>5.8823529411764781</v>
      </c>
      <c r="V478" s="252">
        <f t="shared" si="100"/>
        <v>11.694117647058832</v>
      </c>
      <c r="W478" s="369">
        <f>W475/W474*100-100</f>
        <v>4.1647058823529335</v>
      </c>
      <c r="X478" s="767"/>
    </row>
    <row r="479" spans="1:26" ht="13.5" thickBot="1" x14ac:dyDescent="0.25">
      <c r="A479" s="669" t="s">
        <v>27</v>
      </c>
      <c r="B479" s="254">
        <f t="shared" ref="B479:V479" si="101">B475-B462</f>
        <v>94</v>
      </c>
      <c r="C479" s="255">
        <f t="shared" si="101"/>
        <v>4</v>
      </c>
      <c r="D479" s="255">
        <f t="shared" si="101"/>
        <v>64</v>
      </c>
      <c r="E479" s="255">
        <f t="shared" si="101"/>
        <v>22</v>
      </c>
      <c r="F479" s="255">
        <f t="shared" si="101"/>
        <v>-42</v>
      </c>
      <c r="G479" s="255">
        <f t="shared" si="101"/>
        <v>-112</v>
      </c>
      <c r="H479" s="256">
        <f t="shared" si="101"/>
        <v>154</v>
      </c>
      <c r="I479" s="437">
        <f t="shared" si="101"/>
        <v>9</v>
      </c>
      <c r="J479" s="255">
        <f t="shared" si="101"/>
        <v>-12</v>
      </c>
      <c r="K479" s="255">
        <f t="shared" si="101"/>
        <v>83</v>
      </c>
      <c r="L479" s="255">
        <f t="shared" si="101"/>
        <v>15</v>
      </c>
      <c r="M479" s="255">
        <f t="shared" si="101"/>
        <v>-31</v>
      </c>
      <c r="N479" s="255">
        <f t="shared" si="101"/>
        <v>-102</v>
      </c>
      <c r="O479" s="256">
        <f t="shared" si="101"/>
        <v>175</v>
      </c>
      <c r="P479" s="437">
        <f t="shared" si="101"/>
        <v>-45</v>
      </c>
      <c r="Q479" s="255">
        <f t="shared" si="101"/>
        <v>-24</v>
      </c>
      <c r="R479" s="255">
        <f t="shared" si="101"/>
        <v>54</v>
      </c>
      <c r="S479" s="255">
        <f t="shared" si="101"/>
        <v>88</v>
      </c>
      <c r="T479" s="255">
        <f t="shared" si="101"/>
        <v>20</v>
      </c>
      <c r="U479" s="255">
        <f t="shared" si="101"/>
        <v>1</v>
      </c>
      <c r="V479" s="256">
        <f t="shared" si="101"/>
        <v>158</v>
      </c>
      <c r="W479" s="370">
        <f t="shared" ref="W479" si="102">W475-$B$285</f>
        <v>1121</v>
      </c>
      <c r="Y479" s="210"/>
    </row>
    <row r="480" spans="1:26" x14ac:dyDescent="0.2">
      <c r="A480" s="258" t="s">
        <v>51</v>
      </c>
      <c r="B480" s="259">
        <v>51</v>
      </c>
      <c r="C480" s="260">
        <v>50</v>
      </c>
      <c r="D480" s="260">
        <v>51</v>
      </c>
      <c r="E480" s="260">
        <v>14</v>
      </c>
      <c r="F480" s="260">
        <v>51</v>
      </c>
      <c r="G480" s="260">
        <v>49</v>
      </c>
      <c r="H480" s="261">
        <v>50</v>
      </c>
      <c r="I480" s="424">
        <v>53</v>
      </c>
      <c r="J480" s="260">
        <v>48</v>
      </c>
      <c r="K480" s="260">
        <v>53</v>
      </c>
      <c r="L480" s="260">
        <v>10</v>
      </c>
      <c r="M480" s="260">
        <v>51</v>
      </c>
      <c r="N480" s="260">
        <v>51</v>
      </c>
      <c r="O480" s="261">
        <v>52</v>
      </c>
      <c r="P480" s="424">
        <v>51</v>
      </c>
      <c r="Q480" s="260">
        <v>50</v>
      </c>
      <c r="R480" s="260">
        <v>50</v>
      </c>
      <c r="S480" s="260">
        <v>13</v>
      </c>
      <c r="T480" s="260">
        <v>52</v>
      </c>
      <c r="U480" s="260">
        <v>53</v>
      </c>
      <c r="V480" s="261">
        <v>51</v>
      </c>
      <c r="W480" s="385">
        <f>SUM(B480:V480)</f>
        <v>954</v>
      </c>
      <c r="X480" s="200" t="s">
        <v>56</v>
      </c>
      <c r="Y480" s="263">
        <f>W467-W480</f>
        <v>7</v>
      </c>
      <c r="Z480" s="285">
        <f>Y480/W467</f>
        <v>7.2840790842872011E-3</v>
      </c>
    </row>
    <row r="481" spans="1:26" x14ac:dyDescent="0.2">
      <c r="A481" s="265" t="s">
        <v>28</v>
      </c>
      <c r="B481" s="218">
        <v>154.5</v>
      </c>
      <c r="C481" s="267">
        <v>155</v>
      </c>
      <c r="D481" s="267">
        <v>155.5</v>
      </c>
      <c r="E481" s="267">
        <v>155.5</v>
      </c>
      <c r="F481" s="267">
        <v>155</v>
      </c>
      <c r="G481" s="267">
        <v>156</v>
      </c>
      <c r="H481" s="219">
        <v>156</v>
      </c>
      <c r="I481" s="425">
        <v>155</v>
      </c>
      <c r="J481" s="267">
        <v>156</v>
      </c>
      <c r="K481" s="267">
        <v>154.5</v>
      </c>
      <c r="L481" s="267">
        <v>155.5</v>
      </c>
      <c r="M481" s="267">
        <v>154.5</v>
      </c>
      <c r="N481" s="267">
        <v>154</v>
      </c>
      <c r="O481" s="219">
        <v>153.5</v>
      </c>
      <c r="P481" s="425">
        <v>157</v>
      </c>
      <c r="Q481" s="267">
        <v>156</v>
      </c>
      <c r="R481" s="267">
        <v>156</v>
      </c>
      <c r="S481" s="267">
        <v>157</v>
      </c>
      <c r="T481" s="267">
        <v>154.5</v>
      </c>
      <c r="U481" s="267">
        <v>154.5</v>
      </c>
      <c r="V481" s="219">
        <v>153</v>
      </c>
      <c r="W481" s="325"/>
      <c r="X481" s="200" t="s">
        <v>57</v>
      </c>
      <c r="Y481" s="200">
        <v>155.51</v>
      </c>
      <c r="Z481" s="210" t="s">
        <v>292</v>
      </c>
    </row>
    <row r="482" spans="1:26" ht="13.5" thickBot="1" x14ac:dyDescent="0.25">
      <c r="A482" s="266" t="s">
        <v>26</v>
      </c>
      <c r="B482" s="623">
        <f t="shared" ref="B482:V482" si="103">B481-B468</f>
        <v>0</v>
      </c>
      <c r="C482" s="624">
        <f t="shared" si="103"/>
        <v>0</v>
      </c>
      <c r="D482" s="624">
        <f t="shared" si="103"/>
        <v>0</v>
      </c>
      <c r="E482" s="624">
        <f t="shared" si="103"/>
        <v>0</v>
      </c>
      <c r="F482" s="624">
        <f t="shared" si="103"/>
        <v>0</v>
      </c>
      <c r="G482" s="624">
        <f t="shared" si="103"/>
        <v>0</v>
      </c>
      <c r="H482" s="625">
        <f t="shared" si="103"/>
        <v>0</v>
      </c>
      <c r="I482" s="723">
        <f t="shared" si="103"/>
        <v>0</v>
      </c>
      <c r="J482" s="624">
        <f t="shared" si="103"/>
        <v>0</v>
      </c>
      <c r="K482" s="624">
        <f t="shared" si="103"/>
        <v>0</v>
      </c>
      <c r="L482" s="624">
        <f t="shared" si="103"/>
        <v>0</v>
      </c>
      <c r="M482" s="624">
        <f t="shared" si="103"/>
        <v>0</v>
      </c>
      <c r="N482" s="624">
        <f t="shared" si="103"/>
        <v>0</v>
      </c>
      <c r="O482" s="625">
        <f t="shared" si="103"/>
        <v>0</v>
      </c>
      <c r="P482" s="723">
        <f t="shared" si="103"/>
        <v>0</v>
      </c>
      <c r="Q482" s="624">
        <f t="shared" si="103"/>
        <v>0</v>
      </c>
      <c r="R482" s="624">
        <f t="shared" si="103"/>
        <v>0</v>
      </c>
      <c r="S482" s="624">
        <f t="shared" si="103"/>
        <v>0</v>
      </c>
      <c r="T482" s="624">
        <f t="shared" si="103"/>
        <v>0</v>
      </c>
      <c r="U482" s="624">
        <f t="shared" si="103"/>
        <v>0</v>
      </c>
      <c r="V482" s="625">
        <f t="shared" si="103"/>
        <v>0</v>
      </c>
      <c r="W482" s="371"/>
      <c r="X482" s="200" t="s">
        <v>26</v>
      </c>
      <c r="Y482" s="200">
        <f>Y481-Y468</f>
        <v>0.31000000000000227</v>
      </c>
    </row>
    <row r="484" spans="1:26" ht="13.5" thickBot="1" x14ac:dyDescent="0.25"/>
    <row r="485" spans="1:26" ht="13.5" thickBot="1" x14ac:dyDescent="0.25">
      <c r="A485" s="230" t="s">
        <v>293</v>
      </c>
      <c r="B485" s="1021" t="s">
        <v>130</v>
      </c>
      <c r="C485" s="1022"/>
      <c r="D485" s="1022"/>
      <c r="E485" s="1022"/>
      <c r="F485" s="1022"/>
      <c r="G485" s="1022"/>
      <c r="H485" s="1023"/>
      <c r="I485" s="1033" t="s">
        <v>131</v>
      </c>
      <c r="J485" s="1022"/>
      <c r="K485" s="1022"/>
      <c r="L485" s="1022"/>
      <c r="M485" s="1022"/>
      <c r="N485" s="1022"/>
      <c r="O485" s="1023"/>
      <c r="P485" s="1034" t="s">
        <v>53</v>
      </c>
      <c r="Q485" s="1035"/>
      <c r="R485" s="1035"/>
      <c r="S485" s="1035"/>
      <c r="T485" s="1035"/>
      <c r="U485" s="1035"/>
      <c r="V485" s="1036"/>
      <c r="W485" s="1031" t="s">
        <v>55</v>
      </c>
      <c r="X485" s="228">
        <v>239</v>
      </c>
    </row>
    <row r="486" spans="1:26" ht="13.5" thickBot="1" x14ac:dyDescent="0.25">
      <c r="A486" s="676" t="s">
        <v>54</v>
      </c>
      <c r="B486" s="903">
        <v>1</v>
      </c>
      <c r="C486" s="900">
        <v>2</v>
      </c>
      <c r="D486" s="900">
        <v>3</v>
      </c>
      <c r="E486" s="900">
        <v>4</v>
      </c>
      <c r="F486" s="900">
        <v>5</v>
      </c>
      <c r="G486" s="900">
        <v>6</v>
      </c>
      <c r="H486" s="901">
        <v>7</v>
      </c>
      <c r="I486" s="902">
        <v>8</v>
      </c>
      <c r="J486" s="900">
        <v>9</v>
      </c>
      <c r="K486" s="900">
        <v>10</v>
      </c>
      <c r="L486" s="900">
        <v>11</v>
      </c>
      <c r="M486" s="900">
        <v>12</v>
      </c>
      <c r="N486" s="900">
        <v>13</v>
      </c>
      <c r="O486" s="901">
        <v>14</v>
      </c>
      <c r="P486" s="902">
        <v>1</v>
      </c>
      <c r="Q486" s="900">
        <v>2</v>
      </c>
      <c r="R486" s="900">
        <v>3</v>
      </c>
      <c r="S486" s="900">
        <v>4</v>
      </c>
      <c r="T486" s="900">
        <v>5</v>
      </c>
      <c r="U486" s="900">
        <v>6</v>
      </c>
      <c r="V486" s="901">
        <v>7</v>
      </c>
      <c r="W486" s="1032"/>
      <c r="X486" s="228"/>
      <c r="Y486" s="228"/>
    </row>
    <row r="487" spans="1:26" x14ac:dyDescent="0.2">
      <c r="A487" s="234" t="s">
        <v>3</v>
      </c>
      <c r="B487" s="442">
        <v>4265</v>
      </c>
      <c r="C487" s="443">
        <v>4265</v>
      </c>
      <c r="D487" s="443">
        <v>4265</v>
      </c>
      <c r="E487" s="443">
        <v>4265</v>
      </c>
      <c r="F487" s="443">
        <v>4265</v>
      </c>
      <c r="G487" s="443">
        <v>4265</v>
      </c>
      <c r="H487" s="634">
        <v>4265</v>
      </c>
      <c r="I487" s="637">
        <v>4265</v>
      </c>
      <c r="J487" s="443">
        <v>4265</v>
      </c>
      <c r="K487" s="443">
        <v>4265</v>
      </c>
      <c r="L487" s="443">
        <v>4265</v>
      </c>
      <c r="M487" s="443">
        <v>4265</v>
      </c>
      <c r="N487" s="443">
        <v>4265</v>
      </c>
      <c r="O487" s="634">
        <v>4265</v>
      </c>
      <c r="P487" s="637">
        <v>4265</v>
      </c>
      <c r="Q487" s="443">
        <v>4265</v>
      </c>
      <c r="R487" s="443">
        <v>4265</v>
      </c>
      <c r="S487" s="443">
        <v>4265</v>
      </c>
      <c r="T487" s="443">
        <v>4265</v>
      </c>
      <c r="U487" s="443">
        <v>4265</v>
      </c>
      <c r="V487" s="634">
        <v>4265</v>
      </c>
      <c r="W487" s="384">
        <v>4265</v>
      </c>
      <c r="Y487" s="210"/>
    </row>
    <row r="488" spans="1:26" x14ac:dyDescent="0.2">
      <c r="A488" s="238" t="s">
        <v>6</v>
      </c>
      <c r="B488" s="239">
        <v>4713</v>
      </c>
      <c r="C488" s="240">
        <v>4488</v>
      </c>
      <c r="D488" s="240">
        <v>4504</v>
      </c>
      <c r="E488" s="240">
        <v>4234</v>
      </c>
      <c r="F488" s="240">
        <v>4536</v>
      </c>
      <c r="G488" s="240">
        <v>4301</v>
      </c>
      <c r="H488" s="241">
        <v>4261</v>
      </c>
      <c r="I488" s="420">
        <v>4291</v>
      </c>
      <c r="J488" s="240">
        <v>4301</v>
      </c>
      <c r="K488" s="240">
        <v>4585</v>
      </c>
      <c r="L488" s="240">
        <v>4060</v>
      </c>
      <c r="M488" s="240">
        <v>4566</v>
      </c>
      <c r="N488" s="240">
        <v>4586</v>
      </c>
      <c r="O488" s="241">
        <v>4706</v>
      </c>
      <c r="P488" s="420">
        <v>4286</v>
      </c>
      <c r="Q488" s="240">
        <v>4271</v>
      </c>
      <c r="R488" s="240">
        <v>4259</v>
      </c>
      <c r="S488" s="240">
        <v>4102</v>
      </c>
      <c r="T488" s="240">
        <v>4554</v>
      </c>
      <c r="U488" s="240">
        <v>4607</v>
      </c>
      <c r="V488" s="241">
        <v>4768</v>
      </c>
      <c r="W488" s="375">
        <v>4444</v>
      </c>
    </row>
    <row r="489" spans="1:26" x14ac:dyDescent="0.2">
      <c r="A489" s="231" t="s">
        <v>7</v>
      </c>
      <c r="B489" s="242">
        <v>100</v>
      </c>
      <c r="C489" s="243">
        <v>91.7</v>
      </c>
      <c r="D489" s="243">
        <v>100</v>
      </c>
      <c r="E489" s="243">
        <v>71.400000000000006</v>
      </c>
      <c r="F489" s="243">
        <v>91.7</v>
      </c>
      <c r="G489" s="243">
        <v>83.3</v>
      </c>
      <c r="H489" s="244">
        <v>91.7</v>
      </c>
      <c r="I489" s="421">
        <v>100</v>
      </c>
      <c r="J489" s="243">
        <v>83.3</v>
      </c>
      <c r="K489" s="243">
        <v>100</v>
      </c>
      <c r="L489" s="243">
        <v>66.7</v>
      </c>
      <c r="M489" s="243">
        <v>100</v>
      </c>
      <c r="N489" s="243">
        <v>100</v>
      </c>
      <c r="O489" s="244">
        <v>100</v>
      </c>
      <c r="P489" s="421">
        <v>83.3</v>
      </c>
      <c r="Q489" s="243">
        <v>92.3</v>
      </c>
      <c r="R489" s="243">
        <v>83.3</v>
      </c>
      <c r="S489" s="243">
        <v>77.8</v>
      </c>
      <c r="T489" s="243">
        <v>91.7</v>
      </c>
      <c r="U489" s="243">
        <v>100</v>
      </c>
      <c r="V489" s="244">
        <v>100</v>
      </c>
      <c r="W489" s="376">
        <v>86.2</v>
      </c>
      <c r="X489" s="228"/>
      <c r="Y489" s="393"/>
    </row>
    <row r="490" spans="1:26" x14ac:dyDescent="0.2">
      <c r="A490" s="231" t="s">
        <v>8</v>
      </c>
      <c r="B490" s="246">
        <v>4.3999999999999997E-2</v>
      </c>
      <c r="C490" s="247">
        <v>6.0999999999999999E-2</v>
      </c>
      <c r="D490" s="247">
        <v>5.7000000000000002E-2</v>
      </c>
      <c r="E490" s="247">
        <v>8.8999999999999996E-2</v>
      </c>
      <c r="F490" s="247">
        <v>5.3999999999999999E-2</v>
      </c>
      <c r="G490" s="247">
        <v>6.2E-2</v>
      </c>
      <c r="H490" s="248">
        <v>5.8000000000000003E-2</v>
      </c>
      <c r="I490" s="422">
        <v>5.0999999999999997E-2</v>
      </c>
      <c r="J490" s="247">
        <v>6.7000000000000004E-2</v>
      </c>
      <c r="K490" s="247">
        <v>5.0999999999999997E-2</v>
      </c>
      <c r="L490" s="247">
        <v>0.105</v>
      </c>
      <c r="M490" s="247">
        <v>0.04</v>
      </c>
      <c r="N490" s="247">
        <v>5.1999999999999998E-2</v>
      </c>
      <c r="O490" s="248">
        <v>3.2000000000000001E-2</v>
      </c>
      <c r="P490" s="422">
        <v>6.2E-2</v>
      </c>
      <c r="Q490" s="247">
        <v>5.8999999999999997E-2</v>
      </c>
      <c r="R490" s="247">
        <v>7.4999999999999997E-2</v>
      </c>
      <c r="S490" s="247">
        <v>9.5000000000000001E-2</v>
      </c>
      <c r="T490" s="247">
        <v>6.8000000000000005E-2</v>
      </c>
      <c r="U490" s="247">
        <v>5.0999999999999997E-2</v>
      </c>
      <c r="V490" s="248">
        <v>4.2000000000000003E-2</v>
      </c>
      <c r="W490" s="377">
        <v>7.0999999999999994E-2</v>
      </c>
      <c r="Y490" s="313"/>
    </row>
    <row r="491" spans="1:26" x14ac:dyDescent="0.2">
      <c r="A491" s="238" t="s">
        <v>1</v>
      </c>
      <c r="B491" s="250">
        <f>B488/B487*100-100</f>
        <v>10.504103165298943</v>
      </c>
      <c r="C491" s="251">
        <f t="shared" ref="C491:V491" si="104">C488/C487*100-100</f>
        <v>5.2286049237983576</v>
      </c>
      <c r="D491" s="251">
        <f t="shared" si="104"/>
        <v>5.6037514654161811</v>
      </c>
      <c r="E491" s="251">
        <f t="shared" si="104"/>
        <v>-0.72684642438453295</v>
      </c>
      <c r="F491" s="251">
        <f t="shared" si="104"/>
        <v>6.354044548651828</v>
      </c>
      <c r="G491" s="251">
        <f t="shared" si="104"/>
        <v>0.84407971864008857</v>
      </c>
      <c r="H491" s="252">
        <f t="shared" si="104"/>
        <v>-9.3786635404455865E-2</v>
      </c>
      <c r="I491" s="423">
        <f t="shared" si="104"/>
        <v>0.60961313012894891</v>
      </c>
      <c r="J491" s="251">
        <f t="shared" si="104"/>
        <v>0.84407971864008857</v>
      </c>
      <c r="K491" s="251">
        <f t="shared" si="104"/>
        <v>7.5029308323563839</v>
      </c>
      <c r="L491" s="251">
        <f t="shared" si="104"/>
        <v>-4.8065650644783062</v>
      </c>
      <c r="M491" s="251">
        <f t="shared" si="104"/>
        <v>7.0574443141852186</v>
      </c>
      <c r="N491" s="251">
        <f t="shared" si="104"/>
        <v>7.5263774912074979</v>
      </c>
      <c r="O491" s="252">
        <f t="shared" si="104"/>
        <v>10.33997655334116</v>
      </c>
      <c r="P491" s="423">
        <f t="shared" si="104"/>
        <v>0.49237983587337908</v>
      </c>
      <c r="Q491" s="251">
        <f t="shared" si="104"/>
        <v>0.14067995310669801</v>
      </c>
      <c r="R491" s="251">
        <f t="shared" si="104"/>
        <v>-0.1406799531066838</v>
      </c>
      <c r="S491" s="251">
        <f t="shared" si="104"/>
        <v>-3.8218053927315339</v>
      </c>
      <c r="T491" s="251">
        <f t="shared" si="104"/>
        <v>6.7760844079718652</v>
      </c>
      <c r="U491" s="251">
        <f t="shared" si="104"/>
        <v>8.018757327080877</v>
      </c>
      <c r="V491" s="252">
        <f t="shared" si="104"/>
        <v>11.793669402110197</v>
      </c>
      <c r="W491" s="369">
        <f>W488/W487*100-100</f>
        <v>4.1969519343493431</v>
      </c>
      <c r="X491" s="767"/>
    </row>
    <row r="492" spans="1:26" ht="13.5" thickBot="1" x14ac:dyDescent="0.25">
      <c r="A492" s="669" t="s">
        <v>27</v>
      </c>
      <c r="B492" s="254">
        <f t="shared" ref="B492:V492" si="105">B488-B475</f>
        <v>-24</v>
      </c>
      <c r="C492" s="255">
        <f t="shared" si="105"/>
        <v>93</v>
      </c>
      <c r="D492" s="255">
        <f t="shared" si="105"/>
        <v>9</v>
      </c>
      <c r="E492" s="255">
        <f t="shared" si="105"/>
        <v>195</v>
      </c>
      <c r="F492" s="255">
        <f t="shared" si="105"/>
        <v>205</v>
      </c>
      <c r="G492" s="255">
        <f t="shared" si="105"/>
        <v>148</v>
      </c>
      <c r="H492" s="256">
        <f t="shared" si="105"/>
        <v>-113</v>
      </c>
      <c r="I492" s="437">
        <f t="shared" si="105"/>
        <v>94</v>
      </c>
      <c r="J492" s="255">
        <f t="shared" si="105"/>
        <v>-84</v>
      </c>
      <c r="K492" s="255">
        <f t="shared" si="105"/>
        <v>43</v>
      </c>
      <c r="L492" s="255">
        <f t="shared" si="105"/>
        <v>-211</v>
      </c>
      <c r="M492" s="255">
        <f t="shared" si="105"/>
        <v>11</v>
      </c>
      <c r="N492" s="255">
        <f t="shared" si="105"/>
        <v>146</v>
      </c>
      <c r="O492" s="256">
        <f t="shared" si="105"/>
        <v>-140</v>
      </c>
      <c r="P492" s="437">
        <f t="shared" si="105"/>
        <v>20</v>
      </c>
      <c r="Q492" s="255">
        <f t="shared" si="105"/>
        <v>-35</v>
      </c>
      <c r="R492" s="255">
        <f t="shared" si="105"/>
        <v>-28</v>
      </c>
      <c r="S492" s="255">
        <f t="shared" si="105"/>
        <v>-105</v>
      </c>
      <c r="T492" s="255">
        <f t="shared" si="105"/>
        <v>-33</v>
      </c>
      <c r="U492" s="255">
        <f t="shared" si="105"/>
        <v>107</v>
      </c>
      <c r="V492" s="256">
        <f t="shared" si="105"/>
        <v>21</v>
      </c>
      <c r="W492" s="370">
        <f t="shared" ref="W492" si="106">W488-$B$285</f>
        <v>1138</v>
      </c>
      <c r="Y492" s="210"/>
    </row>
    <row r="493" spans="1:26" x14ac:dyDescent="0.2">
      <c r="A493" s="258" t="s">
        <v>51</v>
      </c>
      <c r="B493" s="259">
        <v>51</v>
      </c>
      <c r="C493" s="260">
        <v>50</v>
      </c>
      <c r="D493" s="260">
        <v>51</v>
      </c>
      <c r="E493" s="260">
        <v>14</v>
      </c>
      <c r="F493" s="260">
        <v>51</v>
      </c>
      <c r="G493" s="260">
        <v>49</v>
      </c>
      <c r="H493" s="261">
        <v>49</v>
      </c>
      <c r="I493" s="424">
        <v>53</v>
      </c>
      <c r="J493" s="260">
        <v>48</v>
      </c>
      <c r="K493" s="260">
        <v>53</v>
      </c>
      <c r="L493" s="260">
        <v>10</v>
      </c>
      <c r="M493" s="260">
        <v>51</v>
      </c>
      <c r="N493" s="260">
        <v>51</v>
      </c>
      <c r="O493" s="261">
        <v>52</v>
      </c>
      <c r="P493" s="424">
        <v>51</v>
      </c>
      <c r="Q493" s="260">
        <v>50</v>
      </c>
      <c r="R493" s="260">
        <v>50</v>
      </c>
      <c r="S493" s="260">
        <v>13</v>
      </c>
      <c r="T493" s="260">
        <v>52</v>
      </c>
      <c r="U493" s="260">
        <v>53</v>
      </c>
      <c r="V493" s="261">
        <v>51</v>
      </c>
      <c r="W493" s="385">
        <f>SUM(B493:V493)</f>
        <v>953</v>
      </c>
      <c r="X493" s="200" t="s">
        <v>56</v>
      </c>
      <c r="Y493" s="263">
        <f>W480-W493</f>
        <v>1</v>
      </c>
      <c r="Z493" s="285">
        <f>Y493/W480</f>
        <v>1.0482180293501049E-3</v>
      </c>
    </row>
    <row r="494" spans="1:26" x14ac:dyDescent="0.2">
      <c r="A494" s="265" t="s">
        <v>28</v>
      </c>
      <c r="B494" s="218">
        <v>155</v>
      </c>
      <c r="C494" s="267">
        <v>155.5</v>
      </c>
      <c r="D494" s="267">
        <v>156</v>
      </c>
      <c r="E494" s="267">
        <v>156</v>
      </c>
      <c r="F494" s="267">
        <v>155.5</v>
      </c>
      <c r="G494" s="267">
        <v>157</v>
      </c>
      <c r="H494" s="219">
        <v>157</v>
      </c>
      <c r="I494" s="425">
        <v>156</v>
      </c>
      <c r="J494" s="267">
        <v>157</v>
      </c>
      <c r="K494" s="267">
        <v>155</v>
      </c>
      <c r="L494" s="267">
        <v>156.5</v>
      </c>
      <c r="M494" s="267">
        <v>155</v>
      </c>
      <c r="N494" s="267">
        <v>154.5</v>
      </c>
      <c r="O494" s="219">
        <v>154</v>
      </c>
      <c r="P494" s="425">
        <v>158</v>
      </c>
      <c r="Q494" s="267">
        <v>157</v>
      </c>
      <c r="R494" s="267">
        <v>157</v>
      </c>
      <c r="S494" s="267">
        <v>158</v>
      </c>
      <c r="T494" s="267">
        <v>155</v>
      </c>
      <c r="U494" s="267">
        <v>155</v>
      </c>
      <c r="V494" s="219">
        <v>153.5</v>
      </c>
      <c r="W494" s="325"/>
      <c r="X494" s="200" t="s">
        <v>57</v>
      </c>
      <c r="Y494" s="200">
        <v>155.03</v>
      </c>
      <c r="Z494" s="210"/>
    </row>
    <row r="495" spans="1:26" ht="13.5" thickBot="1" x14ac:dyDescent="0.25">
      <c r="A495" s="266" t="s">
        <v>26</v>
      </c>
      <c r="B495" s="623">
        <f t="shared" ref="B495:V495" si="107">B494-B481</f>
        <v>0.5</v>
      </c>
      <c r="C495" s="624">
        <f t="shared" si="107"/>
        <v>0.5</v>
      </c>
      <c r="D495" s="624">
        <f t="shared" si="107"/>
        <v>0.5</v>
      </c>
      <c r="E495" s="624">
        <f t="shared" si="107"/>
        <v>0.5</v>
      </c>
      <c r="F495" s="624">
        <f t="shared" si="107"/>
        <v>0.5</v>
      </c>
      <c r="G495" s="624">
        <f t="shared" si="107"/>
        <v>1</v>
      </c>
      <c r="H495" s="625">
        <f t="shared" si="107"/>
        <v>1</v>
      </c>
      <c r="I495" s="723">
        <f t="shared" si="107"/>
        <v>1</v>
      </c>
      <c r="J495" s="624">
        <f t="shared" si="107"/>
        <v>1</v>
      </c>
      <c r="K495" s="624">
        <f t="shared" si="107"/>
        <v>0.5</v>
      </c>
      <c r="L495" s="624">
        <f t="shared" si="107"/>
        <v>1</v>
      </c>
      <c r="M495" s="624">
        <f t="shared" si="107"/>
        <v>0.5</v>
      </c>
      <c r="N495" s="624">
        <f t="shared" si="107"/>
        <v>0.5</v>
      </c>
      <c r="O495" s="625">
        <f t="shared" si="107"/>
        <v>0.5</v>
      </c>
      <c r="P495" s="723">
        <f t="shared" si="107"/>
        <v>1</v>
      </c>
      <c r="Q495" s="624">
        <f t="shared" si="107"/>
        <v>1</v>
      </c>
      <c r="R495" s="624">
        <f t="shared" si="107"/>
        <v>1</v>
      </c>
      <c r="S495" s="624">
        <f t="shared" si="107"/>
        <v>1</v>
      </c>
      <c r="T495" s="624">
        <f t="shared" si="107"/>
        <v>0.5</v>
      </c>
      <c r="U495" s="624">
        <f t="shared" si="107"/>
        <v>0.5</v>
      </c>
      <c r="V495" s="625">
        <f t="shared" si="107"/>
        <v>0.5</v>
      </c>
      <c r="W495" s="371"/>
      <c r="X495" s="200" t="s">
        <v>26</v>
      </c>
      <c r="Y495" s="200">
        <f>Y494-Y481</f>
        <v>-0.47999999999998977</v>
      </c>
    </row>
    <row r="497" spans="1:26" ht="13.5" thickBot="1" x14ac:dyDescent="0.25"/>
    <row r="498" spans="1:26" ht="13.5" thickBot="1" x14ac:dyDescent="0.25">
      <c r="A498" s="230" t="s">
        <v>294</v>
      </c>
      <c r="B498" s="1021" t="s">
        <v>130</v>
      </c>
      <c r="C498" s="1022"/>
      <c r="D498" s="1022"/>
      <c r="E498" s="1022"/>
      <c r="F498" s="1022"/>
      <c r="G498" s="1022"/>
      <c r="H498" s="1023"/>
      <c r="I498" s="1033" t="s">
        <v>131</v>
      </c>
      <c r="J498" s="1022"/>
      <c r="K498" s="1022"/>
      <c r="L498" s="1022"/>
      <c r="M498" s="1022"/>
      <c r="N498" s="1022"/>
      <c r="O498" s="1023"/>
      <c r="P498" s="1034" t="s">
        <v>53</v>
      </c>
      <c r="Q498" s="1035"/>
      <c r="R498" s="1035"/>
      <c r="S498" s="1035"/>
      <c r="T498" s="1035"/>
      <c r="U498" s="1035"/>
      <c r="V498" s="1036"/>
      <c r="W498" s="1031" t="s">
        <v>55</v>
      </c>
      <c r="X498" s="228"/>
    </row>
    <row r="499" spans="1:26" ht="13.5" thickBot="1" x14ac:dyDescent="0.25">
      <c r="A499" s="676" t="s">
        <v>54</v>
      </c>
      <c r="B499" s="903">
        <v>1</v>
      </c>
      <c r="C499" s="900">
        <v>2</v>
      </c>
      <c r="D499" s="900">
        <v>3</v>
      </c>
      <c r="E499" s="900">
        <v>4</v>
      </c>
      <c r="F499" s="900">
        <v>5</v>
      </c>
      <c r="G499" s="900">
        <v>6</v>
      </c>
      <c r="H499" s="901">
        <v>7</v>
      </c>
      <c r="I499" s="902">
        <v>8</v>
      </c>
      <c r="J499" s="900">
        <v>9</v>
      </c>
      <c r="K499" s="900">
        <v>10</v>
      </c>
      <c r="L499" s="900">
        <v>11</v>
      </c>
      <c r="M499" s="900">
        <v>12</v>
      </c>
      <c r="N499" s="900">
        <v>13</v>
      </c>
      <c r="O499" s="901">
        <v>14</v>
      </c>
      <c r="P499" s="902">
        <v>1</v>
      </c>
      <c r="Q499" s="900">
        <v>2</v>
      </c>
      <c r="R499" s="900">
        <v>3</v>
      </c>
      <c r="S499" s="900">
        <v>4</v>
      </c>
      <c r="T499" s="900">
        <v>5</v>
      </c>
      <c r="U499" s="900">
        <v>6</v>
      </c>
      <c r="V499" s="901">
        <v>7</v>
      </c>
      <c r="W499" s="1032"/>
      <c r="X499" s="228"/>
      <c r="Y499" s="228"/>
    </row>
    <row r="500" spans="1:26" x14ac:dyDescent="0.2">
      <c r="A500" s="234" t="s">
        <v>3</v>
      </c>
      <c r="B500" s="442">
        <v>4280</v>
      </c>
      <c r="C500" s="443">
        <v>4280</v>
      </c>
      <c r="D500" s="443">
        <v>4280</v>
      </c>
      <c r="E500" s="443">
        <v>4280</v>
      </c>
      <c r="F500" s="443">
        <v>4280</v>
      </c>
      <c r="G500" s="443">
        <v>4280</v>
      </c>
      <c r="H500" s="634">
        <v>4280</v>
      </c>
      <c r="I500" s="637">
        <v>4280</v>
      </c>
      <c r="J500" s="443">
        <v>4280</v>
      </c>
      <c r="K500" s="443">
        <v>4280</v>
      </c>
      <c r="L500" s="443">
        <v>4280</v>
      </c>
      <c r="M500" s="443">
        <v>4280</v>
      </c>
      <c r="N500" s="443">
        <v>4280</v>
      </c>
      <c r="O500" s="634">
        <v>4280</v>
      </c>
      <c r="P500" s="637">
        <v>4280</v>
      </c>
      <c r="Q500" s="443">
        <v>4280</v>
      </c>
      <c r="R500" s="443">
        <v>4280</v>
      </c>
      <c r="S500" s="443">
        <v>4280</v>
      </c>
      <c r="T500" s="443">
        <v>4280</v>
      </c>
      <c r="U500" s="443">
        <v>4280</v>
      </c>
      <c r="V500" s="634">
        <v>4280</v>
      </c>
      <c r="W500" s="384">
        <v>4280</v>
      </c>
      <c r="Y500" s="210"/>
    </row>
    <row r="501" spans="1:26" x14ac:dyDescent="0.2">
      <c r="A501" s="238" t="s">
        <v>6</v>
      </c>
      <c r="B501" s="239">
        <v>4783</v>
      </c>
      <c r="C501" s="240">
        <v>4605</v>
      </c>
      <c r="D501" s="240">
        <v>4507</v>
      </c>
      <c r="E501" s="240">
        <v>4047</v>
      </c>
      <c r="F501" s="240">
        <v>4404</v>
      </c>
      <c r="G501" s="240">
        <v>4320</v>
      </c>
      <c r="H501" s="241">
        <v>4322</v>
      </c>
      <c r="I501" s="420">
        <v>4265</v>
      </c>
      <c r="J501" s="240">
        <v>4412</v>
      </c>
      <c r="K501" s="240">
        <v>4669</v>
      </c>
      <c r="L501" s="240">
        <v>4220</v>
      </c>
      <c r="M501" s="240">
        <v>4523</v>
      </c>
      <c r="N501" s="240">
        <v>4558</v>
      </c>
      <c r="O501" s="241">
        <v>4725</v>
      </c>
      <c r="P501" s="420">
        <v>4356</v>
      </c>
      <c r="Q501" s="240">
        <v>4465</v>
      </c>
      <c r="R501" s="240">
        <v>4306</v>
      </c>
      <c r="S501" s="240">
        <v>3769</v>
      </c>
      <c r="T501" s="240">
        <v>4612</v>
      </c>
      <c r="U501" s="240">
        <v>4571</v>
      </c>
      <c r="V501" s="241">
        <v>4633</v>
      </c>
      <c r="W501" s="375">
        <v>4459</v>
      </c>
    </row>
    <row r="502" spans="1:26" x14ac:dyDescent="0.2">
      <c r="A502" s="231" t="s">
        <v>7</v>
      </c>
      <c r="B502" s="242">
        <v>100</v>
      </c>
      <c r="C502" s="243">
        <v>83.3</v>
      </c>
      <c r="D502" s="243">
        <v>91.7</v>
      </c>
      <c r="E502" s="243">
        <v>71.400000000000006</v>
      </c>
      <c r="F502" s="243">
        <v>66.7</v>
      </c>
      <c r="G502" s="243">
        <v>91.7</v>
      </c>
      <c r="H502" s="244">
        <v>91.7</v>
      </c>
      <c r="I502" s="421">
        <v>100</v>
      </c>
      <c r="J502" s="243">
        <v>91.7</v>
      </c>
      <c r="K502" s="243">
        <v>91.7</v>
      </c>
      <c r="L502" s="243">
        <v>71.400000000000006</v>
      </c>
      <c r="M502" s="243">
        <v>100</v>
      </c>
      <c r="N502" s="243">
        <v>100</v>
      </c>
      <c r="O502" s="244">
        <v>100</v>
      </c>
      <c r="P502" s="421">
        <v>83.3</v>
      </c>
      <c r="Q502" s="243">
        <v>91.7</v>
      </c>
      <c r="R502" s="243">
        <v>75</v>
      </c>
      <c r="S502" s="243">
        <v>71.400000000000006</v>
      </c>
      <c r="T502" s="243">
        <v>91.7</v>
      </c>
      <c r="U502" s="243">
        <v>75</v>
      </c>
      <c r="V502" s="244">
        <v>91.7</v>
      </c>
      <c r="W502" s="376">
        <v>82.3</v>
      </c>
      <c r="X502" s="228"/>
      <c r="Y502" s="393"/>
    </row>
    <row r="503" spans="1:26" x14ac:dyDescent="0.2">
      <c r="A503" s="231" t="s">
        <v>8</v>
      </c>
      <c r="B503" s="246">
        <v>0.03</v>
      </c>
      <c r="C503" s="247">
        <v>0.08</v>
      </c>
      <c r="D503" s="247">
        <v>6.2E-2</v>
      </c>
      <c r="E503" s="247">
        <v>0.09</v>
      </c>
      <c r="F503" s="247">
        <v>8.5000000000000006E-2</v>
      </c>
      <c r="G503" s="247">
        <v>7.2999999999999995E-2</v>
      </c>
      <c r="H503" s="248">
        <v>4.9000000000000002E-2</v>
      </c>
      <c r="I503" s="422">
        <v>5.3999999999999999E-2</v>
      </c>
      <c r="J503" s="247">
        <v>6.9000000000000006E-2</v>
      </c>
      <c r="K503" s="247">
        <v>6.2E-2</v>
      </c>
      <c r="L503" s="247">
        <v>0.10100000000000001</v>
      </c>
      <c r="M503" s="247">
        <v>5.5E-2</v>
      </c>
      <c r="N503" s="247">
        <v>3.7999999999999999E-2</v>
      </c>
      <c r="O503" s="248">
        <v>4.5999999999999999E-2</v>
      </c>
      <c r="P503" s="422">
        <v>7.3999999999999996E-2</v>
      </c>
      <c r="Q503" s="247">
        <v>5.5E-2</v>
      </c>
      <c r="R503" s="247">
        <v>7.5999999999999998E-2</v>
      </c>
      <c r="S503" s="247">
        <v>8.8999999999999996E-2</v>
      </c>
      <c r="T503" s="247">
        <v>4.9000000000000002E-2</v>
      </c>
      <c r="U503" s="247">
        <v>6.6000000000000003E-2</v>
      </c>
      <c r="V503" s="248">
        <v>7.1999999999999995E-2</v>
      </c>
      <c r="W503" s="377">
        <v>7.8E-2</v>
      </c>
      <c r="Y503" s="313"/>
    </row>
    <row r="504" spans="1:26" x14ac:dyDescent="0.2">
      <c r="A504" s="238" t="s">
        <v>1</v>
      </c>
      <c r="B504" s="250">
        <f>B501/B500*100-100</f>
        <v>11.752336448598129</v>
      </c>
      <c r="C504" s="251">
        <f t="shared" ref="C504:V504" si="108">C501/C500*100-100</f>
        <v>7.5934579439252303</v>
      </c>
      <c r="D504" s="251">
        <f t="shared" si="108"/>
        <v>5.3037383177570092</v>
      </c>
      <c r="E504" s="251">
        <f t="shared" si="108"/>
        <v>-5.4439252336448618</v>
      </c>
      <c r="F504" s="251">
        <f t="shared" si="108"/>
        <v>2.8971962616822395</v>
      </c>
      <c r="G504" s="251">
        <f t="shared" si="108"/>
        <v>0.93457943925233167</v>
      </c>
      <c r="H504" s="252">
        <f t="shared" si="108"/>
        <v>0.98130841121495394</v>
      </c>
      <c r="I504" s="423">
        <f t="shared" si="108"/>
        <v>-0.35046728971963148</v>
      </c>
      <c r="J504" s="251">
        <f t="shared" si="108"/>
        <v>3.0841121495327002</v>
      </c>
      <c r="K504" s="251">
        <f t="shared" si="108"/>
        <v>9.0887850467289582</v>
      </c>
      <c r="L504" s="251">
        <f t="shared" si="108"/>
        <v>-1.4018691588784975</v>
      </c>
      <c r="M504" s="251">
        <f t="shared" si="108"/>
        <v>5.6775700934579447</v>
      </c>
      <c r="N504" s="251">
        <f t="shared" si="108"/>
        <v>6.495327102803742</v>
      </c>
      <c r="O504" s="252">
        <f t="shared" si="108"/>
        <v>10.397196261682254</v>
      </c>
      <c r="P504" s="423">
        <f t="shared" si="108"/>
        <v>1.775700934579433</v>
      </c>
      <c r="Q504" s="251">
        <f t="shared" si="108"/>
        <v>4.3224299065420553</v>
      </c>
      <c r="R504" s="251">
        <f t="shared" si="108"/>
        <v>0.60747663551401843</v>
      </c>
      <c r="S504" s="251">
        <f t="shared" si="108"/>
        <v>-11.939252336448604</v>
      </c>
      <c r="T504" s="251">
        <f t="shared" si="108"/>
        <v>7.7570093457944012</v>
      </c>
      <c r="U504" s="251">
        <f t="shared" si="108"/>
        <v>6.7990654205607512</v>
      </c>
      <c r="V504" s="252">
        <f t="shared" si="108"/>
        <v>8.247663551401871</v>
      </c>
      <c r="W504" s="369">
        <f>W501/W500*100-100</f>
        <v>4.1822429906541885</v>
      </c>
      <c r="X504" s="767"/>
    </row>
    <row r="505" spans="1:26" ht="13.5" thickBot="1" x14ac:dyDescent="0.25">
      <c r="A505" s="669" t="s">
        <v>27</v>
      </c>
      <c r="B505" s="254">
        <f t="shared" ref="B505:V505" si="109">B501-B488</f>
        <v>70</v>
      </c>
      <c r="C505" s="255">
        <f t="shared" si="109"/>
        <v>117</v>
      </c>
      <c r="D505" s="255">
        <f t="shared" si="109"/>
        <v>3</v>
      </c>
      <c r="E505" s="255">
        <f t="shared" si="109"/>
        <v>-187</v>
      </c>
      <c r="F505" s="255">
        <f t="shared" si="109"/>
        <v>-132</v>
      </c>
      <c r="G505" s="255">
        <f t="shared" si="109"/>
        <v>19</v>
      </c>
      <c r="H505" s="256">
        <f t="shared" si="109"/>
        <v>61</v>
      </c>
      <c r="I505" s="437">
        <f t="shared" si="109"/>
        <v>-26</v>
      </c>
      <c r="J505" s="255">
        <f t="shared" si="109"/>
        <v>111</v>
      </c>
      <c r="K505" s="255">
        <f t="shared" si="109"/>
        <v>84</v>
      </c>
      <c r="L505" s="255">
        <f t="shared" si="109"/>
        <v>160</v>
      </c>
      <c r="M505" s="255">
        <f t="shared" si="109"/>
        <v>-43</v>
      </c>
      <c r="N505" s="255">
        <f t="shared" si="109"/>
        <v>-28</v>
      </c>
      <c r="O505" s="256">
        <f t="shared" si="109"/>
        <v>19</v>
      </c>
      <c r="P505" s="437">
        <f t="shared" si="109"/>
        <v>70</v>
      </c>
      <c r="Q505" s="255">
        <f t="shared" si="109"/>
        <v>194</v>
      </c>
      <c r="R505" s="255">
        <f t="shared" si="109"/>
        <v>47</v>
      </c>
      <c r="S505" s="255">
        <f t="shared" si="109"/>
        <v>-333</v>
      </c>
      <c r="T505" s="255">
        <f t="shared" si="109"/>
        <v>58</v>
      </c>
      <c r="U505" s="255">
        <f t="shared" si="109"/>
        <v>-36</v>
      </c>
      <c r="V505" s="256">
        <f t="shared" si="109"/>
        <v>-135</v>
      </c>
      <c r="W505" s="370">
        <f t="shared" ref="W505" si="110">W501-$B$285</f>
        <v>1153</v>
      </c>
      <c r="Y505" s="210"/>
    </row>
    <row r="506" spans="1:26" x14ac:dyDescent="0.2">
      <c r="A506" s="258" t="s">
        <v>51</v>
      </c>
      <c r="B506" s="259">
        <v>51</v>
      </c>
      <c r="C506" s="260">
        <v>50</v>
      </c>
      <c r="D506" s="260">
        <v>51</v>
      </c>
      <c r="E506" s="260">
        <v>13</v>
      </c>
      <c r="F506" s="260">
        <v>51</v>
      </c>
      <c r="G506" s="260">
        <v>49</v>
      </c>
      <c r="H506" s="261">
        <v>49</v>
      </c>
      <c r="I506" s="424">
        <v>53</v>
      </c>
      <c r="J506" s="260">
        <v>48</v>
      </c>
      <c r="K506" s="260">
        <v>53</v>
      </c>
      <c r="L506" s="260">
        <v>8</v>
      </c>
      <c r="M506" s="260">
        <v>51</v>
      </c>
      <c r="N506" s="260">
        <v>51</v>
      </c>
      <c r="O506" s="261">
        <v>52</v>
      </c>
      <c r="P506" s="424">
        <v>51</v>
      </c>
      <c r="Q506" s="260">
        <v>50</v>
      </c>
      <c r="R506" s="260">
        <v>50</v>
      </c>
      <c r="S506" s="260">
        <v>13</v>
      </c>
      <c r="T506" s="260">
        <v>52</v>
      </c>
      <c r="U506" s="260">
        <v>53</v>
      </c>
      <c r="V506" s="261">
        <v>51</v>
      </c>
      <c r="W506" s="385">
        <f>SUM(B506:V506)</f>
        <v>950</v>
      </c>
      <c r="X506" s="200" t="s">
        <v>56</v>
      </c>
      <c r="Y506" s="263">
        <f>W493-W506</f>
        <v>3</v>
      </c>
      <c r="Z506" s="285">
        <f>Y506/W493</f>
        <v>3.1479538300104933E-3</v>
      </c>
    </row>
    <row r="507" spans="1:26" x14ac:dyDescent="0.2">
      <c r="A507" s="265" t="s">
        <v>28</v>
      </c>
      <c r="B507" s="925">
        <v>155</v>
      </c>
      <c r="C507" s="267">
        <v>155.5</v>
      </c>
      <c r="D507" s="267">
        <v>156</v>
      </c>
      <c r="E507" s="267">
        <v>156</v>
      </c>
      <c r="F507" s="267">
        <v>155.5</v>
      </c>
      <c r="G507" s="922">
        <v>157</v>
      </c>
      <c r="H507" s="923">
        <v>157</v>
      </c>
      <c r="I507" s="425">
        <v>156</v>
      </c>
      <c r="J507" s="922">
        <v>157</v>
      </c>
      <c r="K507" s="267">
        <v>155</v>
      </c>
      <c r="L507" s="267">
        <v>156.5</v>
      </c>
      <c r="M507" s="267">
        <v>155</v>
      </c>
      <c r="N507" s="267">
        <v>154.5</v>
      </c>
      <c r="O507" s="926">
        <v>154</v>
      </c>
      <c r="P507" s="924">
        <v>158</v>
      </c>
      <c r="Q507" s="267">
        <v>157</v>
      </c>
      <c r="R507" s="267">
        <v>157</v>
      </c>
      <c r="S507" s="922">
        <v>158</v>
      </c>
      <c r="T507" s="267">
        <v>155</v>
      </c>
      <c r="U507" s="267">
        <v>155</v>
      </c>
      <c r="V507" s="926">
        <v>153.5</v>
      </c>
      <c r="W507" s="325"/>
      <c r="X507" s="200" t="s">
        <v>57</v>
      </c>
      <c r="Y507" s="200">
        <v>156.11000000000001</v>
      </c>
      <c r="Z507" s="210"/>
    </row>
    <row r="508" spans="1:26" ht="13.5" thickBot="1" x14ac:dyDescent="0.25">
      <c r="A508" s="266" t="s">
        <v>26</v>
      </c>
      <c r="B508" s="623">
        <f t="shared" ref="B508:V508" si="111">B507-B494</f>
        <v>0</v>
      </c>
      <c r="C508" s="624">
        <f t="shared" si="111"/>
        <v>0</v>
      </c>
      <c r="D508" s="624">
        <f t="shared" si="111"/>
        <v>0</v>
      </c>
      <c r="E508" s="624">
        <f t="shared" si="111"/>
        <v>0</v>
      </c>
      <c r="F508" s="624">
        <f t="shared" si="111"/>
        <v>0</v>
      </c>
      <c r="G508" s="624">
        <f t="shared" si="111"/>
        <v>0</v>
      </c>
      <c r="H508" s="625">
        <f t="shared" si="111"/>
        <v>0</v>
      </c>
      <c r="I508" s="723">
        <f t="shared" si="111"/>
        <v>0</v>
      </c>
      <c r="J508" s="624">
        <f t="shared" si="111"/>
        <v>0</v>
      </c>
      <c r="K508" s="624">
        <f t="shared" si="111"/>
        <v>0</v>
      </c>
      <c r="L508" s="624">
        <f t="shared" si="111"/>
        <v>0</v>
      </c>
      <c r="M508" s="624">
        <f t="shared" si="111"/>
        <v>0</v>
      </c>
      <c r="N508" s="624">
        <f t="shared" si="111"/>
        <v>0</v>
      </c>
      <c r="O508" s="625">
        <f t="shared" si="111"/>
        <v>0</v>
      </c>
      <c r="P508" s="723">
        <f t="shared" si="111"/>
        <v>0</v>
      </c>
      <c r="Q508" s="624">
        <f t="shared" si="111"/>
        <v>0</v>
      </c>
      <c r="R508" s="624">
        <f t="shared" si="111"/>
        <v>0</v>
      </c>
      <c r="S508" s="624">
        <f t="shared" si="111"/>
        <v>0</v>
      </c>
      <c r="T508" s="624">
        <f t="shared" si="111"/>
        <v>0</v>
      </c>
      <c r="U508" s="624">
        <f t="shared" si="111"/>
        <v>0</v>
      </c>
      <c r="V508" s="625">
        <f t="shared" si="111"/>
        <v>0</v>
      </c>
      <c r="W508" s="371"/>
      <c r="X508" s="200" t="s">
        <v>26</v>
      </c>
      <c r="Y508" s="200">
        <f>Y507-Y494</f>
        <v>1.0800000000000125</v>
      </c>
    </row>
    <row r="510" spans="1:26" ht="13.5" thickBot="1" x14ac:dyDescent="0.25"/>
    <row r="511" spans="1:26" ht="13.5" thickBot="1" x14ac:dyDescent="0.25">
      <c r="A511" s="230" t="s">
        <v>295</v>
      </c>
      <c r="B511" s="1021" t="s">
        <v>130</v>
      </c>
      <c r="C511" s="1022"/>
      <c r="D511" s="1022"/>
      <c r="E511" s="1022"/>
      <c r="F511" s="1022"/>
      <c r="G511" s="1022"/>
      <c r="H511" s="1023"/>
      <c r="I511" s="1033" t="s">
        <v>131</v>
      </c>
      <c r="J511" s="1022"/>
      <c r="K511" s="1022"/>
      <c r="L511" s="1022"/>
      <c r="M511" s="1022"/>
      <c r="N511" s="1022"/>
      <c r="O511" s="1023"/>
      <c r="P511" s="1034" t="s">
        <v>53</v>
      </c>
      <c r="Q511" s="1035"/>
      <c r="R511" s="1035"/>
      <c r="S511" s="1035"/>
      <c r="T511" s="1035"/>
      <c r="U511" s="1035"/>
      <c r="V511" s="1036"/>
      <c r="W511" s="1031" t="s">
        <v>55</v>
      </c>
      <c r="X511" s="228">
        <v>237</v>
      </c>
    </row>
    <row r="512" spans="1:26" ht="13.5" thickBot="1" x14ac:dyDescent="0.25">
      <c r="A512" s="676" t="s">
        <v>54</v>
      </c>
      <c r="B512" s="903">
        <v>1</v>
      </c>
      <c r="C512" s="900">
        <v>2</v>
      </c>
      <c r="D512" s="900">
        <v>3</v>
      </c>
      <c r="E512" s="900">
        <v>4</v>
      </c>
      <c r="F512" s="900">
        <v>5</v>
      </c>
      <c r="G512" s="900">
        <v>6</v>
      </c>
      <c r="H512" s="901">
        <v>7</v>
      </c>
      <c r="I512" s="902">
        <v>8</v>
      </c>
      <c r="J512" s="900">
        <v>9</v>
      </c>
      <c r="K512" s="900">
        <v>10</v>
      </c>
      <c r="L512" s="900">
        <v>11</v>
      </c>
      <c r="M512" s="900">
        <v>12</v>
      </c>
      <c r="N512" s="900">
        <v>13</v>
      </c>
      <c r="O512" s="901">
        <v>14</v>
      </c>
      <c r="P512" s="902">
        <v>1</v>
      </c>
      <c r="Q512" s="900">
        <v>2</v>
      </c>
      <c r="R512" s="900">
        <v>3</v>
      </c>
      <c r="S512" s="900">
        <v>4</v>
      </c>
      <c r="T512" s="900">
        <v>5</v>
      </c>
      <c r="U512" s="900">
        <v>6</v>
      </c>
      <c r="V512" s="901">
        <v>7</v>
      </c>
      <c r="W512" s="1032"/>
      <c r="X512" s="228"/>
      <c r="Y512" s="228"/>
    </row>
    <row r="513" spans="1:26" x14ac:dyDescent="0.2">
      <c r="A513" s="234" t="s">
        <v>3</v>
      </c>
      <c r="B513" s="442">
        <v>4295</v>
      </c>
      <c r="C513" s="443">
        <v>4295</v>
      </c>
      <c r="D513" s="443">
        <v>4295</v>
      </c>
      <c r="E513" s="443">
        <v>4295</v>
      </c>
      <c r="F513" s="443">
        <v>4295</v>
      </c>
      <c r="G513" s="443">
        <v>4295</v>
      </c>
      <c r="H513" s="634">
        <v>4295</v>
      </c>
      <c r="I513" s="637">
        <v>4295</v>
      </c>
      <c r="J513" s="443">
        <v>4295</v>
      </c>
      <c r="K513" s="443">
        <v>4295</v>
      </c>
      <c r="L513" s="443">
        <v>4295</v>
      </c>
      <c r="M513" s="443">
        <v>4295</v>
      </c>
      <c r="N513" s="443">
        <v>4295</v>
      </c>
      <c r="O513" s="634">
        <v>4295</v>
      </c>
      <c r="P513" s="637">
        <v>4295</v>
      </c>
      <c r="Q513" s="443">
        <v>4295</v>
      </c>
      <c r="R513" s="443">
        <v>4295</v>
      </c>
      <c r="S513" s="443">
        <v>4295</v>
      </c>
      <c r="T513" s="443">
        <v>4295</v>
      </c>
      <c r="U513" s="443">
        <v>4295</v>
      </c>
      <c r="V513" s="634">
        <v>4295</v>
      </c>
      <c r="W513" s="384">
        <v>4295</v>
      </c>
      <c r="Y513" s="210"/>
    </row>
    <row r="514" spans="1:26" x14ac:dyDescent="0.2">
      <c r="A514" s="238" t="s">
        <v>6</v>
      </c>
      <c r="B514" s="239">
        <v>4875</v>
      </c>
      <c r="C514" s="240">
        <v>4507</v>
      </c>
      <c r="D514" s="240">
        <v>4606</v>
      </c>
      <c r="E514" s="240">
        <v>4237</v>
      </c>
      <c r="F514" s="240">
        <v>4470</v>
      </c>
      <c r="G514" s="240">
        <v>4331</v>
      </c>
      <c r="H514" s="241">
        <v>4306</v>
      </c>
      <c r="I514" s="420">
        <v>4350</v>
      </c>
      <c r="J514" s="240">
        <v>4443</v>
      </c>
      <c r="K514" s="240">
        <v>4526</v>
      </c>
      <c r="L514" s="240">
        <v>4176</v>
      </c>
      <c r="M514" s="240">
        <v>4702</v>
      </c>
      <c r="N514" s="240">
        <v>4585</v>
      </c>
      <c r="O514" s="241">
        <v>4763</v>
      </c>
      <c r="P514" s="420">
        <v>4438</v>
      </c>
      <c r="Q514" s="240">
        <v>4460</v>
      </c>
      <c r="R514" s="240">
        <v>4241</v>
      </c>
      <c r="S514" s="240">
        <v>4166</v>
      </c>
      <c r="T514" s="240">
        <v>4626</v>
      </c>
      <c r="U514" s="240">
        <v>4556</v>
      </c>
      <c r="V514" s="241">
        <v>4791</v>
      </c>
      <c r="W514" s="375">
        <v>4502</v>
      </c>
    </row>
    <row r="515" spans="1:26" x14ac:dyDescent="0.2">
      <c r="A515" s="231" t="s">
        <v>7</v>
      </c>
      <c r="B515" s="242">
        <v>100</v>
      </c>
      <c r="C515" s="243">
        <v>75</v>
      </c>
      <c r="D515" s="243">
        <v>83.3</v>
      </c>
      <c r="E515" s="243">
        <v>71.400000000000006</v>
      </c>
      <c r="F515" s="243">
        <v>83.3</v>
      </c>
      <c r="G515" s="243">
        <v>66.7</v>
      </c>
      <c r="H515" s="244">
        <v>100</v>
      </c>
      <c r="I515" s="421">
        <v>75</v>
      </c>
      <c r="J515" s="243">
        <v>83.3</v>
      </c>
      <c r="K515" s="243">
        <v>100</v>
      </c>
      <c r="L515" s="243">
        <v>85.7</v>
      </c>
      <c r="M515" s="243">
        <v>100</v>
      </c>
      <c r="N515" s="243">
        <v>91.7</v>
      </c>
      <c r="O515" s="244">
        <v>100</v>
      </c>
      <c r="P515" s="421">
        <v>91.7</v>
      </c>
      <c r="Q515" s="243">
        <v>91.7</v>
      </c>
      <c r="R515" s="243">
        <v>75</v>
      </c>
      <c r="S515" s="243">
        <v>85.7</v>
      </c>
      <c r="T515" s="243">
        <v>83.3</v>
      </c>
      <c r="U515" s="243">
        <v>83.3</v>
      </c>
      <c r="V515" s="244">
        <v>83.3</v>
      </c>
      <c r="W515" s="376">
        <v>81</v>
      </c>
      <c r="X515" s="228"/>
      <c r="Y515" s="393"/>
    </row>
    <row r="516" spans="1:26" x14ac:dyDescent="0.2">
      <c r="A516" s="231" t="s">
        <v>8</v>
      </c>
      <c r="B516" s="246">
        <v>4.2999999999999997E-2</v>
      </c>
      <c r="C516" s="247">
        <v>7.0999999999999994E-2</v>
      </c>
      <c r="D516" s="247">
        <v>6.4000000000000001E-2</v>
      </c>
      <c r="E516" s="247">
        <v>9.5000000000000001E-2</v>
      </c>
      <c r="F516" s="247">
        <v>6.8000000000000005E-2</v>
      </c>
      <c r="G516" s="247">
        <v>9.4E-2</v>
      </c>
      <c r="H516" s="248">
        <v>3.3000000000000002E-2</v>
      </c>
      <c r="I516" s="422">
        <v>0.121</v>
      </c>
      <c r="J516" s="247">
        <v>6.7000000000000004E-2</v>
      </c>
      <c r="K516" s="247">
        <v>4.8000000000000001E-2</v>
      </c>
      <c r="L516" s="247">
        <v>8.4000000000000005E-2</v>
      </c>
      <c r="M516" s="247">
        <v>4.7E-2</v>
      </c>
      <c r="N516" s="247">
        <v>4.9000000000000002E-2</v>
      </c>
      <c r="O516" s="248">
        <v>3.9E-2</v>
      </c>
      <c r="P516" s="422">
        <v>5.6000000000000001E-2</v>
      </c>
      <c r="Q516" s="247">
        <v>6.8000000000000005E-2</v>
      </c>
      <c r="R516" s="247">
        <v>7.9000000000000001E-2</v>
      </c>
      <c r="S516" s="247">
        <v>8.6999999999999994E-2</v>
      </c>
      <c r="T516" s="247">
        <v>7.1999999999999995E-2</v>
      </c>
      <c r="U516" s="247">
        <v>5.8999999999999997E-2</v>
      </c>
      <c r="V516" s="248">
        <v>6.7000000000000004E-2</v>
      </c>
      <c r="W516" s="377">
        <v>7.6999999999999999E-2</v>
      </c>
      <c r="Y516" s="313"/>
    </row>
    <row r="517" spans="1:26" x14ac:dyDescent="0.2">
      <c r="A517" s="238" t="s">
        <v>1</v>
      </c>
      <c r="B517" s="250">
        <f>B514/B513*100-100</f>
        <v>13.504074505238648</v>
      </c>
      <c r="C517" s="251">
        <f t="shared" ref="C517:V517" si="112">C514/C513*100-100</f>
        <v>4.9359720605355051</v>
      </c>
      <c r="D517" s="251">
        <f t="shared" si="112"/>
        <v>7.2409778812572796</v>
      </c>
      <c r="E517" s="251">
        <f t="shared" si="112"/>
        <v>-1.3504074505238606</v>
      </c>
      <c r="F517" s="251">
        <f t="shared" si="112"/>
        <v>4.0745052386495786</v>
      </c>
      <c r="G517" s="251">
        <f t="shared" si="112"/>
        <v>0.83818393480792963</v>
      </c>
      <c r="H517" s="252">
        <f t="shared" si="112"/>
        <v>0.25611175785797968</v>
      </c>
      <c r="I517" s="423">
        <f t="shared" si="112"/>
        <v>1.28055878928987</v>
      </c>
      <c r="J517" s="251">
        <f t="shared" si="112"/>
        <v>3.4458672875436633</v>
      </c>
      <c r="K517" s="251">
        <f t="shared" si="112"/>
        <v>5.3783469150174597</v>
      </c>
      <c r="L517" s="251">
        <f t="shared" si="112"/>
        <v>-2.7706635622817259</v>
      </c>
      <c r="M517" s="251">
        <f t="shared" si="112"/>
        <v>9.4761350407450493</v>
      </c>
      <c r="N517" s="251">
        <f t="shared" si="112"/>
        <v>6.7520372526193313</v>
      </c>
      <c r="O517" s="252">
        <f t="shared" si="112"/>
        <v>10.896391152502915</v>
      </c>
      <c r="P517" s="423">
        <f t="shared" si="112"/>
        <v>3.3294528521536648</v>
      </c>
      <c r="Q517" s="251">
        <f t="shared" si="112"/>
        <v>3.84167636786961</v>
      </c>
      <c r="R517" s="251">
        <f t="shared" si="112"/>
        <v>-1.2572759022118731</v>
      </c>
      <c r="S517" s="251">
        <f t="shared" si="112"/>
        <v>-3.0034924330616946</v>
      </c>
      <c r="T517" s="251">
        <f t="shared" si="112"/>
        <v>7.706635622817231</v>
      </c>
      <c r="U517" s="251">
        <f t="shared" si="112"/>
        <v>6.0768335273573939</v>
      </c>
      <c r="V517" s="252">
        <f t="shared" si="112"/>
        <v>11.548311990686841</v>
      </c>
      <c r="W517" s="369">
        <f>W514/W513*100-100</f>
        <v>4.8195576251455208</v>
      </c>
      <c r="X517" s="767"/>
    </row>
    <row r="518" spans="1:26" ht="13.5" thickBot="1" x14ac:dyDescent="0.25">
      <c r="A518" s="669" t="s">
        <v>27</v>
      </c>
      <c r="B518" s="254">
        <f t="shared" ref="B518:V518" si="113">B514-B501</f>
        <v>92</v>
      </c>
      <c r="C518" s="255">
        <f t="shared" si="113"/>
        <v>-98</v>
      </c>
      <c r="D518" s="255">
        <f t="shared" si="113"/>
        <v>99</v>
      </c>
      <c r="E518" s="255">
        <f t="shared" si="113"/>
        <v>190</v>
      </c>
      <c r="F518" s="255">
        <f t="shared" si="113"/>
        <v>66</v>
      </c>
      <c r="G518" s="255">
        <f t="shared" si="113"/>
        <v>11</v>
      </c>
      <c r="H518" s="256">
        <f t="shared" si="113"/>
        <v>-16</v>
      </c>
      <c r="I518" s="437">
        <f t="shared" si="113"/>
        <v>85</v>
      </c>
      <c r="J518" s="255">
        <f t="shared" si="113"/>
        <v>31</v>
      </c>
      <c r="K518" s="255">
        <f t="shared" si="113"/>
        <v>-143</v>
      </c>
      <c r="L518" s="255">
        <f t="shared" si="113"/>
        <v>-44</v>
      </c>
      <c r="M518" s="255">
        <f t="shared" si="113"/>
        <v>179</v>
      </c>
      <c r="N518" s="255">
        <f t="shared" si="113"/>
        <v>27</v>
      </c>
      <c r="O518" s="256">
        <f t="shared" si="113"/>
        <v>38</v>
      </c>
      <c r="P518" s="437">
        <f t="shared" si="113"/>
        <v>82</v>
      </c>
      <c r="Q518" s="255">
        <f t="shared" si="113"/>
        <v>-5</v>
      </c>
      <c r="R518" s="255">
        <f t="shared" si="113"/>
        <v>-65</v>
      </c>
      <c r="S518" s="255">
        <f t="shared" si="113"/>
        <v>397</v>
      </c>
      <c r="T518" s="255">
        <f t="shared" si="113"/>
        <v>14</v>
      </c>
      <c r="U518" s="255">
        <f t="shared" si="113"/>
        <v>-15</v>
      </c>
      <c r="V518" s="256">
        <f t="shared" si="113"/>
        <v>158</v>
      </c>
      <c r="W518" s="370">
        <f t="shared" ref="W518" si="114">W514-$B$285</f>
        <v>1196</v>
      </c>
      <c r="Y518" s="210"/>
    </row>
    <row r="519" spans="1:26" x14ac:dyDescent="0.2">
      <c r="A519" s="258" t="s">
        <v>51</v>
      </c>
      <c r="B519" s="259">
        <v>51</v>
      </c>
      <c r="C519" s="260">
        <v>50</v>
      </c>
      <c r="D519" s="260">
        <v>51</v>
      </c>
      <c r="E519" s="260">
        <v>13</v>
      </c>
      <c r="F519" s="260">
        <v>51</v>
      </c>
      <c r="G519" s="260">
        <v>49</v>
      </c>
      <c r="H519" s="261">
        <v>49</v>
      </c>
      <c r="I519" s="424">
        <v>53</v>
      </c>
      <c r="J519" s="260">
        <v>48</v>
      </c>
      <c r="K519" s="260">
        <v>53</v>
      </c>
      <c r="L519" s="260">
        <v>8</v>
      </c>
      <c r="M519" s="260">
        <v>51</v>
      </c>
      <c r="N519" s="260">
        <v>50</v>
      </c>
      <c r="O519" s="261">
        <v>52</v>
      </c>
      <c r="P519" s="424">
        <v>51</v>
      </c>
      <c r="Q519" s="260">
        <v>50</v>
      </c>
      <c r="R519" s="260">
        <v>50</v>
      </c>
      <c r="S519" s="260">
        <v>13</v>
      </c>
      <c r="T519" s="260">
        <v>52</v>
      </c>
      <c r="U519" s="260">
        <v>53</v>
      </c>
      <c r="V519" s="261">
        <v>51</v>
      </c>
      <c r="W519" s="385">
        <f>SUM(B519:V519)</f>
        <v>949</v>
      </c>
      <c r="X519" s="200" t="s">
        <v>56</v>
      </c>
      <c r="Y519" s="263">
        <f>W506-W519</f>
        <v>1</v>
      </c>
      <c r="Z519" s="285">
        <f>Y519/W506</f>
        <v>1.0526315789473684E-3</v>
      </c>
    </row>
    <row r="520" spans="1:26" x14ac:dyDescent="0.2">
      <c r="A520" s="265" t="s">
        <v>28</v>
      </c>
      <c r="B520" s="929">
        <v>157</v>
      </c>
      <c r="C520" s="922">
        <v>157</v>
      </c>
      <c r="D520" s="267">
        <v>156</v>
      </c>
      <c r="E520" s="267">
        <v>156</v>
      </c>
      <c r="F520" s="267">
        <v>156</v>
      </c>
      <c r="G520" s="927">
        <v>155</v>
      </c>
      <c r="H520" s="926">
        <v>155</v>
      </c>
      <c r="I520" s="924">
        <v>157</v>
      </c>
      <c r="J520" s="922">
        <v>157</v>
      </c>
      <c r="K520" s="267">
        <v>156</v>
      </c>
      <c r="L520" s="267">
        <v>156</v>
      </c>
      <c r="M520" s="267">
        <v>156</v>
      </c>
      <c r="N520" s="927">
        <v>155</v>
      </c>
      <c r="O520" s="926">
        <v>155</v>
      </c>
      <c r="P520" s="928">
        <v>155</v>
      </c>
      <c r="Q520" s="267">
        <v>155</v>
      </c>
      <c r="R520" s="922">
        <v>158.5</v>
      </c>
      <c r="S520" s="267">
        <v>157</v>
      </c>
      <c r="T520" s="267">
        <v>157</v>
      </c>
      <c r="U520" s="267">
        <v>158</v>
      </c>
      <c r="V520" s="219">
        <v>158</v>
      </c>
      <c r="W520" s="325"/>
      <c r="X520" s="200" t="s">
        <v>57</v>
      </c>
      <c r="Y520" s="200">
        <v>155.74</v>
      </c>
      <c r="Z520" s="930" t="s">
        <v>298</v>
      </c>
    </row>
    <row r="521" spans="1:26" ht="13.5" thickBot="1" x14ac:dyDescent="0.25">
      <c r="A521" s="266" t="s">
        <v>26</v>
      </c>
      <c r="B521" s="623">
        <f t="shared" ref="B521:V521" si="115">B520-B507</f>
        <v>2</v>
      </c>
      <c r="C521" s="624">
        <f t="shared" si="115"/>
        <v>1.5</v>
      </c>
      <c r="D521" s="624">
        <f t="shared" si="115"/>
        <v>0</v>
      </c>
      <c r="E521" s="624">
        <f t="shared" si="115"/>
        <v>0</v>
      </c>
      <c r="F521" s="624">
        <f t="shared" si="115"/>
        <v>0.5</v>
      </c>
      <c r="G521" s="624">
        <f t="shared" si="115"/>
        <v>-2</v>
      </c>
      <c r="H521" s="625">
        <f t="shared" si="115"/>
        <v>-2</v>
      </c>
      <c r="I521" s="723">
        <f t="shared" si="115"/>
        <v>1</v>
      </c>
      <c r="J521" s="624">
        <f t="shared" si="115"/>
        <v>0</v>
      </c>
      <c r="K521" s="624">
        <f t="shared" si="115"/>
        <v>1</v>
      </c>
      <c r="L521" s="624">
        <f t="shared" si="115"/>
        <v>-0.5</v>
      </c>
      <c r="M521" s="624">
        <f t="shared" si="115"/>
        <v>1</v>
      </c>
      <c r="N521" s="624">
        <f t="shared" si="115"/>
        <v>0.5</v>
      </c>
      <c r="O521" s="625">
        <f t="shared" si="115"/>
        <v>1</v>
      </c>
      <c r="P521" s="723">
        <f t="shared" si="115"/>
        <v>-3</v>
      </c>
      <c r="Q521" s="624">
        <f t="shared" si="115"/>
        <v>-2</v>
      </c>
      <c r="R521" s="624">
        <f t="shared" si="115"/>
        <v>1.5</v>
      </c>
      <c r="S521" s="624">
        <f t="shared" si="115"/>
        <v>-1</v>
      </c>
      <c r="T521" s="624">
        <f t="shared" si="115"/>
        <v>2</v>
      </c>
      <c r="U521" s="624">
        <f t="shared" si="115"/>
        <v>3</v>
      </c>
      <c r="V521" s="625">
        <f t="shared" si="115"/>
        <v>4.5</v>
      </c>
      <c r="W521" s="371"/>
      <c r="X521" s="200" t="s">
        <v>26</v>
      </c>
      <c r="Y521" s="200">
        <f>Y520-Y507</f>
        <v>-0.37000000000000455</v>
      </c>
    </row>
    <row r="523" spans="1:26" ht="13.5" thickBot="1" x14ac:dyDescent="0.25"/>
    <row r="524" spans="1:26" ht="13.5" thickBot="1" x14ac:dyDescent="0.25">
      <c r="A524" s="230" t="s">
        <v>296</v>
      </c>
      <c r="B524" s="1021" t="s">
        <v>130</v>
      </c>
      <c r="C524" s="1022"/>
      <c r="D524" s="1022"/>
      <c r="E524" s="1022"/>
      <c r="F524" s="1022"/>
      <c r="G524" s="1022"/>
      <c r="H524" s="1023"/>
      <c r="I524" s="1033" t="s">
        <v>131</v>
      </c>
      <c r="J524" s="1022"/>
      <c r="K524" s="1022"/>
      <c r="L524" s="1022"/>
      <c r="M524" s="1022"/>
      <c r="N524" s="1022"/>
      <c r="O524" s="1023"/>
      <c r="P524" s="1034" t="s">
        <v>53</v>
      </c>
      <c r="Q524" s="1035"/>
      <c r="R524" s="1035"/>
      <c r="S524" s="1035"/>
      <c r="T524" s="1035"/>
      <c r="U524" s="1035"/>
      <c r="V524" s="1036"/>
      <c r="W524" s="1031" t="s">
        <v>55</v>
      </c>
      <c r="X524" s="228">
        <v>237</v>
      </c>
    </row>
    <row r="525" spans="1:26" ht="13.5" thickBot="1" x14ac:dyDescent="0.25">
      <c r="A525" s="676" t="s">
        <v>54</v>
      </c>
      <c r="B525" s="903">
        <v>1</v>
      </c>
      <c r="C525" s="900">
        <v>2</v>
      </c>
      <c r="D525" s="900">
        <v>3</v>
      </c>
      <c r="E525" s="900">
        <v>4</v>
      </c>
      <c r="F525" s="900">
        <v>5</v>
      </c>
      <c r="G525" s="900">
        <v>6</v>
      </c>
      <c r="H525" s="901">
        <v>7</v>
      </c>
      <c r="I525" s="902">
        <v>8</v>
      </c>
      <c r="J525" s="900">
        <v>9</v>
      </c>
      <c r="K525" s="900">
        <v>10</v>
      </c>
      <c r="L525" s="900">
        <v>11</v>
      </c>
      <c r="M525" s="900">
        <v>12</v>
      </c>
      <c r="N525" s="900">
        <v>13</v>
      </c>
      <c r="O525" s="901">
        <v>14</v>
      </c>
      <c r="P525" s="902">
        <v>1</v>
      </c>
      <c r="Q525" s="900">
        <v>2</v>
      </c>
      <c r="R525" s="900">
        <v>3</v>
      </c>
      <c r="S525" s="900">
        <v>4</v>
      </c>
      <c r="T525" s="900">
        <v>5</v>
      </c>
      <c r="U525" s="900">
        <v>6</v>
      </c>
      <c r="V525" s="901">
        <v>7</v>
      </c>
      <c r="W525" s="1032"/>
      <c r="X525" s="228"/>
      <c r="Y525" s="228"/>
    </row>
    <row r="526" spans="1:26" x14ac:dyDescent="0.2">
      <c r="A526" s="234" t="s">
        <v>3</v>
      </c>
      <c r="B526" s="442">
        <v>4310</v>
      </c>
      <c r="C526" s="443">
        <v>4310</v>
      </c>
      <c r="D526" s="442">
        <v>4310</v>
      </c>
      <c r="E526" s="443">
        <v>4310</v>
      </c>
      <c r="F526" s="442">
        <v>4310</v>
      </c>
      <c r="G526" s="443">
        <v>4310</v>
      </c>
      <c r="H526" s="442">
        <v>4310</v>
      </c>
      <c r="I526" s="443">
        <v>4310</v>
      </c>
      <c r="J526" s="442">
        <v>4310</v>
      </c>
      <c r="K526" s="443">
        <v>4310</v>
      </c>
      <c r="L526" s="442">
        <v>4310</v>
      </c>
      <c r="M526" s="443">
        <v>4310</v>
      </c>
      <c r="N526" s="442">
        <v>4310</v>
      </c>
      <c r="O526" s="443">
        <v>4310</v>
      </c>
      <c r="P526" s="442">
        <v>4310</v>
      </c>
      <c r="Q526" s="443">
        <v>4310</v>
      </c>
      <c r="R526" s="442">
        <v>4310</v>
      </c>
      <c r="S526" s="443">
        <v>4310</v>
      </c>
      <c r="T526" s="442">
        <v>4310</v>
      </c>
      <c r="U526" s="443">
        <v>4310</v>
      </c>
      <c r="V526" s="442">
        <v>4310</v>
      </c>
      <c r="W526" s="443">
        <v>4310</v>
      </c>
      <c r="Y526" s="210"/>
    </row>
    <row r="527" spans="1:26" x14ac:dyDescent="0.2">
      <c r="A527" s="238" t="s">
        <v>6</v>
      </c>
      <c r="B527" s="239">
        <v>4846</v>
      </c>
      <c r="C527" s="240">
        <v>4834</v>
      </c>
      <c r="D527" s="240">
        <v>4585</v>
      </c>
      <c r="E527" s="240">
        <v>3966</v>
      </c>
      <c r="F527" s="240">
        <v>4485</v>
      </c>
      <c r="G527" s="240">
        <v>4306</v>
      </c>
      <c r="H527" s="241">
        <v>4235</v>
      </c>
      <c r="I527" s="420">
        <v>4300</v>
      </c>
      <c r="J527" s="240">
        <v>4354</v>
      </c>
      <c r="K527" s="240">
        <v>4524</v>
      </c>
      <c r="L527" s="240">
        <v>3913</v>
      </c>
      <c r="M527" s="240">
        <v>4549</v>
      </c>
      <c r="N527" s="240">
        <v>4840</v>
      </c>
      <c r="O527" s="241">
        <v>4820</v>
      </c>
      <c r="P527" s="420">
        <v>4247</v>
      </c>
      <c r="Q527" s="240">
        <v>4515</v>
      </c>
      <c r="R527" s="240">
        <v>4538</v>
      </c>
      <c r="S527" s="240">
        <v>4106</v>
      </c>
      <c r="T527" s="240">
        <v>4650</v>
      </c>
      <c r="U527" s="240">
        <v>4863</v>
      </c>
      <c r="V527" s="241">
        <v>4980</v>
      </c>
      <c r="W527" s="375">
        <v>4537</v>
      </c>
    </row>
    <row r="528" spans="1:26" x14ac:dyDescent="0.2">
      <c r="A528" s="231" t="s">
        <v>7</v>
      </c>
      <c r="B528" s="242">
        <v>100</v>
      </c>
      <c r="C528" s="243">
        <v>100</v>
      </c>
      <c r="D528" s="243">
        <v>100</v>
      </c>
      <c r="E528" s="243">
        <v>100</v>
      </c>
      <c r="F528" s="243">
        <v>100</v>
      </c>
      <c r="G528" s="243">
        <v>91.7</v>
      </c>
      <c r="H528" s="244">
        <v>100</v>
      </c>
      <c r="I528" s="421">
        <v>100</v>
      </c>
      <c r="J528" s="243">
        <v>100</v>
      </c>
      <c r="K528" s="243">
        <v>100</v>
      </c>
      <c r="L528" s="243">
        <v>100</v>
      </c>
      <c r="M528" s="243">
        <v>100</v>
      </c>
      <c r="N528" s="243">
        <v>100</v>
      </c>
      <c r="O528" s="244">
        <v>100</v>
      </c>
      <c r="P528" s="421">
        <v>100</v>
      </c>
      <c r="Q528" s="243">
        <v>100</v>
      </c>
      <c r="R528" s="243">
        <v>100</v>
      </c>
      <c r="S528" s="243">
        <v>100</v>
      </c>
      <c r="T528" s="243">
        <v>100</v>
      </c>
      <c r="U528" s="243">
        <v>100</v>
      </c>
      <c r="V528" s="244">
        <v>100</v>
      </c>
      <c r="W528" s="376">
        <v>84.2</v>
      </c>
      <c r="X528" s="228"/>
      <c r="Y528" s="393"/>
    </row>
    <row r="529" spans="1:26" x14ac:dyDescent="0.2">
      <c r="A529" s="231" t="s">
        <v>8</v>
      </c>
      <c r="B529" s="246">
        <v>3.5999999999999997E-2</v>
      </c>
      <c r="C529" s="247">
        <v>0.04</v>
      </c>
      <c r="D529" s="247">
        <v>3.5000000000000003E-2</v>
      </c>
      <c r="E529" s="247">
        <v>4.7E-2</v>
      </c>
      <c r="F529" s="247">
        <v>3.2000000000000001E-2</v>
      </c>
      <c r="G529" s="247">
        <v>5.1999999999999998E-2</v>
      </c>
      <c r="H529" s="248">
        <v>3.3000000000000002E-2</v>
      </c>
      <c r="I529" s="422">
        <v>4.3999999999999997E-2</v>
      </c>
      <c r="J529" s="247">
        <v>2.8000000000000001E-2</v>
      </c>
      <c r="K529" s="247">
        <v>3.4000000000000002E-2</v>
      </c>
      <c r="L529" s="247">
        <v>3.3000000000000002E-2</v>
      </c>
      <c r="M529" s="247">
        <v>0.03</v>
      </c>
      <c r="N529" s="247">
        <v>3.6999999999999998E-2</v>
      </c>
      <c r="O529" s="248">
        <v>3.2000000000000001E-2</v>
      </c>
      <c r="P529" s="422">
        <v>3.5999999999999997E-2</v>
      </c>
      <c r="Q529" s="247">
        <v>3.6999999999999998E-2</v>
      </c>
      <c r="R529" s="247">
        <v>3.6999999999999998E-2</v>
      </c>
      <c r="S529" s="247">
        <v>6.6000000000000003E-2</v>
      </c>
      <c r="T529" s="247">
        <v>3.5000000000000003E-2</v>
      </c>
      <c r="U529" s="247">
        <v>0.03</v>
      </c>
      <c r="V529" s="248">
        <v>5.0999999999999997E-2</v>
      </c>
      <c r="W529" s="377">
        <v>7.0000000000000007E-2</v>
      </c>
      <c r="Y529" s="313"/>
    </row>
    <row r="530" spans="1:26" x14ac:dyDescent="0.2">
      <c r="A530" s="238" t="s">
        <v>1</v>
      </c>
      <c r="B530" s="250">
        <f>B527/B526*100-100</f>
        <v>12.43619489559164</v>
      </c>
      <c r="C530" s="251">
        <f t="shared" ref="C530:V530" si="116">C527/C526*100-100</f>
        <v>12.157772621809755</v>
      </c>
      <c r="D530" s="251">
        <f t="shared" si="116"/>
        <v>6.3805104408352804</v>
      </c>
      <c r="E530" s="251">
        <f t="shared" si="116"/>
        <v>-7.9814385150812086</v>
      </c>
      <c r="F530" s="251">
        <f t="shared" si="116"/>
        <v>4.0603248259860862</v>
      </c>
      <c r="G530" s="251">
        <f t="shared" si="116"/>
        <v>-9.2807424593971177E-2</v>
      </c>
      <c r="H530" s="252">
        <f t="shared" si="116"/>
        <v>-1.7401392111368921</v>
      </c>
      <c r="I530" s="423">
        <f t="shared" si="116"/>
        <v>-0.23201856148492084</v>
      </c>
      <c r="J530" s="251">
        <f t="shared" si="116"/>
        <v>1.0208816705336403</v>
      </c>
      <c r="K530" s="251">
        <f t="shared" si="116"/>
        <v>4.9651972157772661</v>
      </c>
      <c r="L530" s="251">
        <f t="shared" si="116"/>
        <v>-9.2111368909512805</v>
      </c>
      <c r="M530" s="251">
        <f t="shared" si="116"/>
        <v>5.545243619489554</v>
      </c>
      <c r="N530" s="251">
        <f t="shared" si="116"/>
        <v>12.296983758700691</v>
      </c>
      <c r="O530" s="252">
        <f t="shared" si="116"/>
        <v>11.832946635730863</v>
      </c>
      <c r="P530" s="423">
        <f t="shared" si="116"/>
        <v>-1.4617169373549785</v>
      </c>
      <c r="Q530" s="251">
        <f t="shared" si="116"/>
        <v>4.7563805104408345</v>
      </c>
      <c r="R530" s="251">
        <f t="shared" si="116"/>
        <v>5.2900232018561439</v>
      </c>
      <c r="S530" s="251">
        <f t="shared" si="116"/>
        <v>-4.7331786542923453</v>
      </c>
      <c r="T530" s="251">
        <f t="shared" si="116"/>
        <v>7.8886310904872232</v>
      </c>
      <c r="U530" s="251">
        <f t="shared" si="116"/>
        <v>12.830626450116014</v>
      </c>
      <c r="V530" s="252">
        <f t="shared" si="116"/>
        <v>15.545243619489568</v>
      </c>
      <c r="W530" s="369">
        <f>W527/W526*100-100</f>
        <v>5.2668213457076547</v>
      </c>
      <c r="X530" s="767"/>
    </row>
    <row r="531" spans="1:26" ht="13.5" thickBot="1" x14ac:dyDescent="0.25">
      <c r="A531" s="669" t="s">
        <v>27</v>
      </c>
      <c r="B531" s="254">
        <f t="shared" ref="B531:V531" si="117">B527-B514</f>
        <v>-29</v>
      </c>
      <c r="C531" s="255">
        <f t="shared" si="117"/>
        <v>327</v>
      </c>
      <c r="D531" s="255">
        <f t="shared" si="117"/>
        <v>-21</v>
      </c>
      <c r="E531" s="255">
        <f t="shared" si="117"/>
        <v>-271</v>
      </c>
      <c r="F531" s="255">
        <f t="shared" si="117"/>
        <v>15</v>
      </c>
      <c r="G531" s="255">
        <f t="shared" si="117"/>
        <v>-25</v>
      </c>
      <c r="H531" s="256">
        <f t="shared" si="117"/>
        <v>-71</v>
      </c>
      <c r="I531" s="437">
        <f t="shared" si="117"/>
        <v>-50</v>
      </c>
      <c r="J531" s="255">
        <f t="shared" si="117"/>
        <v>-89</v>
      </c>
      <c r="K531" s="255">
        <f t="shared" si="117"/>
        <v>-2</v>
      </c>
      <c r="L531" s="255">
        <f t="shared" si="117"/>
        <v>-263</v>
      </c>
      <c r="M531" s="255">
        <f t="shared" si="117"/>
        <v>-153</v>
      </c>
      <c r="N531" s="255">
        <f t="shared" si="117"/>
        <v>255</v>
      </c>
      <c r="O531" s="256">
        <f t="shared" si="117"/>
        <v>57</v>
      </c>
      <c r="P531" s="437">
        <f t="shared" si="117"/>
        <v>-191</v>
      </c>
      <c r="Q531" s="255">
        <f t="shared" si="117"/>
        <v>55</v>
      </c>
      <c r="R531" s="255">
        <f t="shared" si="117"/>
        <v>297</v>
      </c>
      <c r="S531" s="255">
        <f t="shared" si="117"/>
        <v>-60</v>
      </c>
      <c r="T531" s="255">
        <f t="shared" si="117"/>
        <v>24</v>
      </c>
      <c r="U531" s="255">
        <f t="shared" si="117"/>
        <v>307</v>
      </c>
      <c r="V531" s="256">
        <f t="shared" si="117"/>
        <v>189</v>
      </c>
      <c r="W531" s="370">
        <f t="shared" ref="W531" si="118">W527-$B$285</f>
        <v>1231</v>
      </c>
      <c r="X531" s="389" t="s">
        <v>297</v>
      </c>
      <c r="Y531" s="210"/>
    </row>
    <row r="532" spans="1:26" x14ac:dyDescent="0.2">
      <c r="A532" s="258" t="s">
        <v>51</v>
      </c>
      <c r="B532" s="259">
        <v>51</v>
      </c>
      <c r="C532" s="260">
        <v>50</v>
      </c>
      <c r="D532" s="260">
        <v>51</v>
      </c>
      <c r="E532" s="260">
        <v>13</v>
      </c>
      <c r="F532" s="260">
        <v>51</v>
      </c>
      <c r="G532" s="260">
        <v>48</v>
      </c>
      <c r="H532" s="261">
        <v>49</v>
      </c>
      <c r="I532" s="424">
        <v>51</v>
      </c>
      <c r="J532" s="260">
        <v>48</v>
      </c>
      <c r="K532" s="260">
        <v>53</v>
      </c>
      <c r="L532" s="260">
        <v>8</v>
      </c>
      <c r="M532" s="260">
        <v>51</v>
      </c>
      <c r="N532" s="260">
        <v>50</v>
      </c>
      <c r="O532" s="261">
        <v>52</v>
      </c>
      <c r="P532" s="424">
        <v>51</v>
      </c>
      <c r="Q532" s="260">
        <v>51</v>
      </c>
      <c r="R532" s="260">
        <v>51</v>
      </c>
      <c r="S532" s="260">
        <v>14</v>
      </c>
      <c r="T532" s="260">
        <v>51</v>
      </c>
      <c r="U532" s="260">
        <v>50</v>
      </c>
      <c r="V532" s="261">
        <v>50</v>
      </c>
      <c r="W532" s="385">
        <f>SUM(B532:V532)</f>
        <v>944</v>
      </c>
      <c r="X532" s="200" t="s">
        <v>56</v>
      </c>
      <c r="Y532" s="263">
        <f>W519-W532</f>
        <v>5</v>
      </c>
      <c r="Z532" s="285">
        <f>Y532/W519</f>
        <v>5.268703898840885E-3</v>
      </c>
    </row>
    <row r="533" spans="1:26" x14ac:dyDescent="0.2">
      <c r="A533" s="265" t="s">
        <v>28</v>
      </c>
      <c r="B533" s="218"/>
      <c r="C533" s="267"/>
      <c r="D533" s="267"/>
      <c r="E533" s="267"/>
      <c r="F533" s="267"/>
      <c r="G533" s="267"/>
      <c r="H533" s="219"/>
      <c r="I533" s="425"/>
      <c r="J533" s="267"/>
      <c r="K533" s="267"/>
      <c r="L533" s="267"/>
      <c r="M533" s="267"/>
      <c r="N533" s="267"/>
      <c r="O533" s="219"/>
      <c r="P533" s="425"/>
      <c r="Q533" s="267"/>
      <c r="R533" s="267"/>
      <c r="S533" s="267"/>
      <c r="T533" s="267"/>
      <c r="U533" s="267"/>
      <c r="V533" s="219"/>
      <c r="W533" s="325"/>
      <c r="X533" s="200" t="s">
        <v>57</v>
      </c>
      <c r="Y533" s="200">
        <v>155.74</v>
      </c>
      <c r="Z533" s="210"/>
    </row>
    <row r="534" spans="1:26" ht="13.5" thickBot="1" x14ac:dyDescent="0.25">
      <c r="A534" s="266" t="s">
        <v>26</v>
      </c>
      <c r="B534" s="623">
        <f t="shared" ref="B534:V534" si="119">B533-B520</f>
        <v>-157</v>
      </c>
      <c r="C534" s="624">
        <f t="shared" si="119"/>
        <v>-157</v>
      </c>
      <c r="D534" s="624">
        <f t="shared" si="119"/>
        <v>-156</v>
      </c>
      <c r="E534" s="624">
        <f t="shared" si="119"/>
        <v>-156</v>
      </c>
      <c r="F534" s="624">
        <f t="shared" si="119"/>
        <v>-156</v>
      </c>
      <c r="G534" s="624">
        <f t="shared" si="119"/>
        <v>-155</v>
      </c>
      <c r="H534" s="625">
        <f t="shared" si="119"/>
        <v>-155</v>
      </c>
      <c r="I534" s="723">
        <f t="shared" si="119"/>
        <v>-157</v>
      </c>
      <c r="J534" s="624">
        <f t="shared" si="119"/>
        <v>-157</v>
      </c>
      <c r="K534" s="624">
        <f t="shared" si="119"/>
        <v>-156</v>
      </c>
      <c r="L534" s="624">
        <f t="shared" si="119"/>
        <v>-156</v>
      </c>
      <c r="M534" s="624">
        <f t="shared" si="119"/>
        <v>-156</v>
      </c>
      <c r="N534" s="624">
        <f t="shared" si="119"/>
        <v>-155</v>
      </c>
      <c r="O534" s="625">
        <f t="shared" si="119"/>
        <v>-155</v>
      </c>
      <c r="P534" s="723">
        <f t="shared" si="119"/>
        <v>-155</v>
      </c>
      <c r="Q534" s="624">
        <f t="shared" si="119"/>
        <v>-155</v>
      </c>
      <c r="R534" s="624">
        <f t="shared" si="119"/>
        <v>-158.5</v>
      </c>
      <c r="S534" s="624">
        <f t="shared" si="119"/>
        <v>-157</v>
      </c>
      <c r="T534" s="624">
        <f t="shared" si="119"/>
        <v>-157</v>
      </c>
      <c r="U534" s="624">
        <f t="shared" si="119"/>
        <v>-158</v>
      </c>
      <c r="V534" s="625">
        <f t="shared" si="119"/>
        <v>-158</v>
      </c>
      <c r="W534" s="371"/>
      <c r="X534" s="200" t="s">
        <v>26</v>
      </c>
      <c r="Y534" s="200">
        <f>Y533-Y520</f>
        <v>0</v>
      </c>
    </row>
    <row r="535" spans="1:26" x14ac:dyDescent="0.2">
      <c r="A535" s="200" t="s">
        <v>299</v>
      </c>
      <c r="C535" s="200" t="s">
        <v>147</v>
      </c>
      <c r="D535" s="200" t="s">
        <v>148</v>
      </c>
      <c r="E535" s="200" t="s">
        <v>149</v>
      </c>
      <c r="I535" s="200" t="s">
        <v>147</v>
      </c>
      <c r="J535" s="200" t="s">
        <v>148</v>
      </c>
      <c r="K535" s="200" t="s">
        <v>149</v>
      </c>
      <c r="P535" s="200" t="s">
        <v>147</v>
      </c>
      <c r="Q535" s="200" t="s">
        <v>148</v>
      </c>
      <c r="R535" s="200" t="s">
        <v>149</v>
      </c>
    </row>
    <row r="536" spans="1:26" ht="13.5" thickBot="1" x14ac:dyDescent="0.25">
      <c r="C536" s="200">
        <v>158</v>
      </c>
      <c r="D536" s="200">
        <v>157</v>
      </c>
      <c r="E536" s="200">
        <v>156</v>
      </c>
      <c r="I536" s="200">
        <v>158</v>
      </c>
      <c r="J536" s="200">
        <v>157</v>
      </c>
      <c r="K536" s="200">
        <v>156</v>
      </c>
      <c r="P536" s="200">
        <v>159</v>
      </c>
      <c r="Q536" s="200">
        <v>156</v>
      </c>
      <c r="R536" s="200">
        <v>154.5</v>
      </c>
    </row>
    <row r="537" spans="1:26" ht="13.5" thickBot="1" x14ac:dyDescent="0.25">
      <c r="A537" s="230" t="s">
        <v>305</v>
      </c>
      <c r="B537" s="1021" t="s">
        <v>130</v>
      </c>
      <c r="C537" s="1022"/>
      <c r="D537" s="1022"/>
      <c r="E537" s="1022"/>
      <c r="F537" s="1022"/>
      <c r="G537" s="1022"/>
      <c r="H537" s="1023"/>
      <c r="I537" s="1033" t="s">
        <v>131</v>
      </c>
      <c r="J537" s="1022"/>
      <c r="K537" s="1022"/>
      <c r="L537" s="1022"/>
      <c r="M537" s="1022"/>
      <c r="N537" s="1022"/>
      <c r="O537" s="1023"/>
      <c r="P537" s="1034" t="s">
        <v>53</v>
      </c>
      <c r="Q537" s="1035"/>
      <c r="R537" s="1035"/>
      <c r="S537" s="1035"/>
      <c r="T537" s="1035"/>
      <c r="U537" s="1035"/>
      <c r="V537" s="1036"/>
      <c r="W537" s="1031" t="s">
        <v>55</v>
      </c>
      <c r="X537" s="228">
        <v>237</v>
      </c>
    </row>
    <row r="538" spans="1:26" ht="13.5" thickBot="1" x14ac:dyDescent="0.25">
      <c r="A538" s="676" t="s">
        <v>54</v>
      </c>
      <c r="B538" s="903">
        <v>1</v>
      </c>
      <c r="C538" s="900">
        <v>2</v>
      </c>
      <c r="D538" s="900">
        <v>3</v>
      </c>
      <c r="E538" s="900">
        <v>4</v>
      </c>
      <c r="F538" s="900">
        <v>5</v>
      </c>
      <c r="G538" s="900">
        <v>6</v>
      </c>
      <c r="H538" s="901">
        <v>7</v>
      </c>
      <c r="I538" s="902">
        <v>8</v>
      </c>
      <c r="J538" s="900">
        <v>9</v>
      </c>
      <c r="K538" s="900">
        <v>10</v>
      </c>
      <c r="L538" s="900">
        <v>11</v>
      </c>
      <c r="M538" s="900">
        <v>12</v>
      </c>
      <c r="N538" s="900">
        <v>13</v>
      </c>
      <c r="O538" s="901">
        <v>14</v>
      </c>
      <c r="P538" s="902">
        <v>1</v>
      </c>
      <c r="Q538" s="900">
        <v>2</v>
      </c>
      <c r="R538" s="900">
        <v>3</v>
      </c>
      <c r="S538" s="900">
        <v>4</v>
      </c>
      <c r="T538" s="900">
        <v>5</v>
      </c>
      <c r="U538" s="900">
        <v>6</v>
      </c>
      <c r="V538" s="901">
        <v>7</v>
      </c>
      <c r="W538" s="1032"/>
      <c r="X538" s="228"/>
      <c r="Y538" s="228"/>
    </row>
    <row r="539" spans="1:26" x14ac:dyDescent="0.2">
      <c r="A539" s="234" t="s">
        <v>3</v>
      </c>
      <c r="B539" s="442">
        <v>4325</v>
      </c>
      <c r="C539" s="443">
        <v>4325</v>
      </c>
      <c r="D539" s="442">
        <v>4325</v>
      </c>
      <c r="E539" s="443">
        <v>4325</v>
      </c>
      <c r="F539" s="442">
        <v>4325</v>
      </c>
      <c r="G539" s="443">
        <v>4325</v>
      </c>
      <c r="H539" s="442">
        <v>4325</v>
      </c>
      <c r="I539" s="443">
        <v>4325</v>
      </c>
      <c r="J539" s="442">
        <v>4325</v>
      </c>
      <c r="K539" s="443">
        <v>4325</v>
      </c>
      <c r="L539" s="442">
        <v>4325</v>
      </c>
      <c r="M539" s="443">
        <v>4325</v>
      </c>
      <c r="N539" s="442">
        <v>4325</v>
      </c>
      <c r="O539" s="443">
        <v>4325</v>
      </c>
      <c r="P539" s="442">
        <v>4325</v>
      </c>
      <c r="Q539" s="443">
        <v>4325</v>
      </c>
      <c r="R539" s="442">
        <v>4325</v>
      </c>
      <c r="S539" s="443">
        <v>4325</v>
      </c>
      <c r="T539" s="442">
        <v>4325</v>
      </c>
      <c r="U539" s="443">
        <v>4325</v>
      </c>
      <c r="V539" s="442">
        <v>4325</v>
      </c>
      <c r="W539" s="443">
        <v>4325</v>
      </c>
      <c r="Y539" s="210"/>
    </row>
    <row r="540" spans="1:26" x14ac:dyDescent="0.2">
      <c r="A540" s="238" t="s">
        <v>6</v>
      </c>
      <c r="B540" s="239">
        <v>4849</v>
      </c>
      <c r="C540" s="240">
        <v>4815</v>
      </c>
      <c r="D540" s="240">
        <v>4599</v>
      </c>
      <c r="E540" s="240">
        <v>4030</v>
      </c>
      <c r="F540" s="240">
        <v>4541</v>
      </c>
      <c r="G540" s="240">
        <v>4306</v>
      </c>
      <c r="H540" s="241">
        <v>4227</v>
      </c>
      <c r="I540" s="420">
        <v>4408</v>
      </c>
      <c r="J540" s="240">
        <v>4334</v>
      </c>
      <c r="K540" s="240">
        <v>4588</v>
      </c>
      <c r="L540" s="240">
        <v>3720</v>
      </c>
      <c r="M540" s="240">
        <v>4634</v>
      </c>
      <c r="N540" s="240">
        <v>4887</v>
      </c>
      <c r="O540" s="241">
        <v>4875</v>
      </c>
      <c r="P540" s="420">
        <v>4313</v>
      </c>
      <c r="Q540" s="240">
        <v>4468</v>
      </c>
      <c r="R540" s="240">
        <v>4587</v>
      </c>
      <c r="S540" s="240">
        <v>3901</v>
      </c>
      <c r="T540" s="240">
        <v>4583</v>
      </c>
      <c r="U540" s="240">
        <v>4826</v>
      </c>
      <c r="V540" s="241">
        <v>4951</v>
      </c>
      <c r="W540" s="375">
        <v>4537</v>
      </c>
    </row>
    <row r="541" spans="1:26" x14ac:dyDescent="0.2">
      <c r="A541" s="231" t="s">
        <v>7</v>
      </c>
      <c r="B541" s="242">
        <v>100</v>
      </c>
      <c r="C541" s="243">
        <v>100</v>
      </c>
      <c r="D541" s="243">
        <v>100</v>
      </c>
      <c r="E541" s="243">
        <v>100</v>
      </c>
      <c r="F541" s="243">
        <v>100</v>
      </c>
      <c r="G541" s="243">
        <v>100</v>
      </c>
      <c r="H541" s="244">
        <v>100</v>
      </c>
      <c r="I541" s="421">
        <v>91.1</v>
      </c>
      <c r="J541" s="243">
        <v>100</v>
      </c>
      <c r="K541" s="243">
        <v>91.7</v>
      </c>
      <c r="L541" s="243">
        <v>85.7</v>
      </c>
      <c r="M541" s="243">
        <v>100</v>
      </c>
      <c r="N541" s="243">
        <v>83.3</v>
      </c>
      <c r="O541" s="244">
        <v>100</v>
      </c>
      <c r="P541" s="421">
        <v>100</v>
      </c>
      <c r="Q541" s="243">
        <v>100</v>
      </c>
      <c r="R541" s="243">
        <v>100</v>
      </c>
      <c r="S541" s="243">
        <v>71.400000000000006</v>
      </c>
      <c r="T541" s="243">
        <v>100</v>
      </c>
      <c r="U541" s="243">
        <v>83.3</v>
      </c>
      <c r="V541" s="244">
        <v>100</v>
      </c>
      <c r="W541" s="376">
        <v>80.3</v>
      </c>
      <c r="X541" s="228"/>
      <c r="Y541" s="393"/>
    </row>
    <row r="542" spans="1:26" x14ac:dyDescent="0.2">
      <c r="A542" s="231" t="s">
        <v>8</v>
      </c>
      <c r="B542" s="246">
        <v>4.4999999999999998E-2</v>
      </c>
      <c r="C542" s="247">
        <v>3.2000000000000001E-2</v>
      </c>
      <c r="D542" s="247">
        <v>3.1E-2</v>
      </c>
      <c r="E542" s="247">
        <v>3.7999999999999999E-2</v>
      </c>
      <c r="F542" s="247">
        <v>0.4</v>
      </c>
      <c r="G542" s="247">
        <v>5.1999999999999998E-2</v>
      </c>
      <c r="H542" s="248">
        <v>3.2000000000000001E-2</v>
      </c>
      <c r="I542" s="422">
        <v>7.0999999999999994E-2</v>
      </c>
      <c r="J542" s="247">
        <v>4.8000000000000001E-2</v>
      </c>
      <c r="K542" s="247">
        <v>8.5999999999999993E-2</v>
      </c>
      <c r="L542" s="247">
        <v>6.8000000000000005E-2</v>
      </c>
      <c r="M542" s="247">
        <v>3.5000000000000003E-2</v>
      </c>
      <c r="N542" s="247">
        <v>7.0000000000000007E-2</v>
      </c>
      <c r="O542" s="248">
        <v>3.9E-2</v>
      </c>
      <c r="P542" s="422">
        <v>3.1E-2</v>
      </c>
      <c r="Q542" s="247">
        <v>4.8000000000000001E-2</v>
      </c>
      <c r="R542" s="247">
        <v>4.2000000000000003E-2</v>
      </c>
      <c r="S542" s="247">
        <v>7.2999999999999995E-2</v>
      </c>
      <c r="T542" s="247">
        <v>3.9E-2</v>
      </c>
      <c r="U542" s="247">
        <v>6.6000000000000003E-2</v>
      </c>
      <c r="V542" s="248">
        <v>4.9000000000000002E-2</v>
      </c>
      <c r="W542" s="377">
        <v>8.2000000000000003E-2</v>
      </c>
      <c r="Y542" s="313"/>
    </row>
    <row r="543" spans="1:26" x14ac:dyDescent="0.2">
      <c r="A543" s="238" t="s">
        <v>1</v>
      </c>
      <c r="B543" s="250">
        <f>B540/B539*100-100</f>
        <v>12.115606936416185</v>
      </c>
      <c r="C543" s="251">
        <f t="shared" ref="C543:V543" si="120">C540/C539*100-100</f>
        <v>11.329479768786129</v>
      </c>
      <c r="D543" s="251">
        <f t="shared" si="120"/>
        <v>6.3352601156069426</v>
      </c>
      <c r="E543" s="251">
        <f t="shared" si="120"/>
        <v>-6.8208092485549088</v>
      </c>
      <c r="F543" s="251">
        <f t="shared" si="120"/>
        <v>4.9942196531791865</v>
      </c>
      <c r="G543" s="251">
        <f t="shared" si="120"/>
        <v>-0.43930635838151488</v>
      </c>
      <c r="H543" s="252">
        <f t="shared" si="120"/>
        <v>-2.265895953757223</v>
      </c>
      <c r="I543" s="423">
        <f t="shared" si="120"/>
        <v>1.9190751445086676</v>
      </c>
      <c r="J543" s="251">
        <f t="shared" si="120"/>
        <v>0.20809248554914461</v>
      </c>
      <c r="K543" s="251">
        <f t="shared" si="120"/>
        <v>6.0809248554913182</v>
      </c>
      <c r="L543" s="251">
        <f t="shared" si="120"/>
        <v>-13.988439306358373</v>
      </c>
      <c r="M543" s="251">
        <f t="shared" si="120"/>
        <v>7.1445086705202385</v>
      </c>
      <c r="N543" s="251">
        <f t="shared" si="120"/>
        <v>12.994219653179201</v>
      </c>
      <c r="O543" s="252">
        <f t="shared" si="120"/>
        <v>12.716763005780351</v>
      </c>
      <c r="P543" s="423">
        <f t="shared" si="120"/>
        <v>-0.27745664739885001</v>
      </c>
      <c r="Q543" s="251">
        <f t="shared" si="120"/>
        <v>3.3063583815028892</v>
      </c>
      <c r="R543" s="251">
        <f t="shared" si="120"/>
        <v>6.0578034682081068</v>
      </c>
      <c r="S543" s="251">
        <f t="shared" si="120"/>
        <v>-9.8034682080924824</v>
      </c>
      <c r="T543" s="251">
        <f t="shared" si="120"/>
        <v>5.9653179190751473</v>
      </c>
      <c r="U543" s="251">
        <f t="shared" si="120"/>
        <v>11.583815028901739</v>
      </c>
      <c r="V543" s="252">
        <f t="shared" si="120"/>
        <v>14.473988439306368</v>
      </c>
      <c r="W543" s="369">
        <f>W540/W539*100-100</f>
        <v>4.9017341040462412</v>
      </c>
      <c r="X543" s="767"/>
    </row>
    <row r="544" spans="1:26" ht="13.5" thickBot="1" x14ac:dyDescent="0.25">
      <c r="A544" s="669" t="s">
        <v>27</v>
      </c>
      <c r="B544" s="254">
        <f t="shared" ref="B544:V544" si="121">B540-B527</f>
        <v>3</v>
      </c>
      <c r="C544" s="255">
        <f t="shared" si="121"/>
        <v>-19</v>
      </c>
      <c r="D544" s="255">
        <f t="shared" si="121"/>
        <v>14</v>
      </c>
      <c r="E544" s="255">
        <f t="shared" si="121"/>
        <v>64</v>
      </c>
      <c r="F544" s="255">
        <f t="shared" si="121"/>
        <v>56</v>
      </c>
      <c r="G544" s="255">
        <f t="shared" si="121"/>
        <v>0</v>
      </c>
      <c r="H544" s="256">
        <f t="shared" si="121"/>
        <v>-8</v>
      </c>
      <c r="I544" s="437">
        <f t="shared" si="121"/>
        <v>108</v>
      </c>
      <c r="J544" s="255">
        <f t="shared" si="121"/>
        <v>-20</v>
      </c>
      <c r="K544" s="255">
        <f t="shared" si="121"/>
        <v>64</v>
      </c>
      <c r="L544" s="255">
        <f t="shared" si="121"/>
        <v>-193</v>
      </c>
      <c r="M544" s="255">
        <f t="shared" si="121"/>
        <v>85</v>
      </c>
      <c r="N544" s="255">
        <f t="shared" si="121"/>
        <v>47</v>
      </c>
      <c r="O544" s="256">
        <f t="shared" si="121"/>
        <v>55</v>
      </c>
      <c r="P544" s="437">
        <f t="shared" si="121"/>
        <v>66</v>
      </c>
      <c r="Q544" s="255">
        <f t="shared" si="121"/>
        <v>-47</v>
      </c>
      <c r="R544" s="255">
        <f t="shared" si="121"/>
        <v>49</v>
      </c>
      <c r="S544" s="255">
        <f t="shared" si="121"/>
        <v>-205</v>
      </c>
      <c r="T544" s="255">
        <f t="shared" si="121"/>
        <v>-67</v>
      </c>
      <c r="U544" s="255">
        <f t="shared" si="121"/>
        <v>-37</v>
      </c>
      <c r="V544" s="256">
        <f t="shared" si="121"/>
        <v>-29</v>
      </c>
      <c r="W544" s="370">
        <f t="shared" ref="W544" si="122">W540-$B$285</f>
        <v>1231</v>
      </c>
      <c r="X544" s="935"/>
      <c r="Y544" s="210"/>
    </row>
    <row r="545" spans="1:26" x14ac:dyDescent="0.2">
      <c r="A545" s="258" t="s">
        <v>51</v>
      </c>
      <c r="B545" s="259">
        <v>51</v>
      </c>
      <c r="C545" s="260">
        <v>50</v>
      </c>
      <c r="D545" s="260">
        <v>51</v>
      </c>
      <c r="E545" s="260">
        <v>13</v>
      </c>
      <c r="F545" s="260">
        <v>51</v>
      </c>
      <c r="G545" s="260">
        <v>48</v>
      </c>
      <c r="H545" s="261">
        <v>49</v>
      </c>
      <c r="I545" s="424">
        <v>51</v>
      </c>
      <c r="J545" s="260">
        <v>48</v>
      </c>
      <c r="K545" s="260">
        <v>53</v>
      </c>
      <c r="L545" s="260">
        <v>8</v>
      </c>
      <c r="M545" s="260">
        <v>51</v>
      </c>
      <c r="N545" s="260">
        <v>50</v>
      </c>
      <c r="O545" s="261">
        <v>52</v>
      </c>
      <c r="P545" s="424">
        <v>51</v>
      </c>
      <c r="Q545" s="260">
        <v>51</v>
      </c>
      <c r="R545" s="260">
        <v>51</v>
      </c>
      <c r="S545" s="260">
        <v>14</v>
      </c>
      <c r="T545" s="260">
        <v>51</v>
      </c>
      <c r="U545" s="260">
        <v>50</v>
      </c>
      <c r="V545" s="261">
        <v>50</v>
      </c>
      <c r="W545" s="385">
        <f>SUM(B545:V545)</f>
        <v>944</v>
      </c>
      <c r="X545" s="200" t="s">
        <v>56</v>
      </c>
      <c r="Y545" s="263">
        <f>W532-W545</f>
        <v>0</v>
      </c>
      <c r="Z545" s="285">
        <f>Y545/W532</f>
        <v>0</v>
      </c>
    </row>
    <row r="546" spans="1:26" x14ac:dyDescent="0.2">
      <c r="A546" s="265" t="s">
        <v>28</v>
      </c>
      <c r="B546" s="218">
        <v>157</v>
      </c>
      <c r="C546" s="267">
        <v>157</v>
      </c>
      <c r="D546" s="267">
        <v>156</v>
      </c>
      <c r="E546" s="267">
        <v>156</v>
      </c>
      <c r="F546" s="267">
        <v>156</v>
      </c>
      <c r="G546" s="267">
        <v>155</v>
      </c>
      <c r="H546" s="219">
        <v>155</v>
      </c>
      <c r="I546" s="425">
        <v>157</v>
      </c>
      <c r="J546" s="267">
        <v>157</v>
      </c>
      <c r="K546" s="267">
        <v>156</v>
      </c>
      <c r="L546" s="267">
        <v>156</v>
      </c>
      <c r="M546" s="267">
        <v>156</v>
      </c>
      <c r="N546" s="267">
        <v>155</v>
      </c>
      <c r="O546" s="219">
        <v>155</v>
      </c>
      <c r="P546" s="425">
        <v>159</v>
      </c>
      <c r="Q546" s="267">
        <v>159</v>
      </c>
      <c r="R546" s="267">
        <v>156</v>
      </c>
      <c r="S546" s="267">
        <v>156</v>
      </c>
      <c r="T546" s="267">
        <v>156</v>
      </c>
      <c r="U546" s="267">
        <v>154.5</v>
      </c>
      <c r="V546" s="219">
        <v>154.5</v>
      </c>
      <c r="W546" s="325"/>
      <c r="X546" s="200" t="s">
        <v>57</v>
      </c>
      <c r="Y546" s="200">
        <v>156.19</v>
      </c>
      <c r="Z546" s="210"/>
    </row>
    <row r="547" spans="1:26" ht="13.5" thickBot="1" x14ac:dyDescent="0.25">
      <c r="A547" s="266" t="s">
        <v>26</v>
      </c>
      <c r="B547" s="623">
        <f t="shared" ref="B547:V547" si="123">B546-B533</f>
        <v>157</v>
      </c>
      <c r="C547" s="624">
        <f t="shared" si="123"/>
        <v>157</v>
      </c>
      <c r="D547" s="624">
        <f t="shared" si="123"/>
        <v>156</v>
      </c>
      <c r="E547" s="624">
        <f t="shared" si="123"/>
        <v>156</v>
      </c>
      <c r="F547" s="624">
        <f t="shared" si="123"/>
        <v>156</v>
      </c>
      <c r="G547" s="624">
        <f t="shared" si="123"/>
        <v>155</v>
      </c>
      <c r="H547" s="625">
        <f t="shared" si="123"/>
        <v>155</v>
      </c>
      <c r="I547" s="723">
        <f t="shared" si="123"/>
        <v>157</v>
      </c>
      <c r="J547" s="624">
        <f t="shared" si="123"/>
        <v>157</v>
      </c>
      <c r="K547" s="624">
        <f t="shared" si="123"/>
        <v>156</v>
      </c>
      <c r="L547" s="624">
        <f t="shared" si="123"/>
        <v>156</v>
      </c>
      <c r="M547" s="624">
        <f t="shared" si="123"/>
        <v>156</v>
      </c>
      <c r="N547" s="624">
        <f t="shared" si="123"/>
        <v>155</v>
      </c>
      <c r="O547" s="625">
        <f t="shared" si="123"/>
        <v>155</v>
      </c>
      <c r="P547" s="723">
        <f t="shared" si="123"/>
        <v>159</v>
      </c>
      <c r="Q547" s="624">
        <f t="shared" si="123"/>
        <v>159</v>
      </c>
      <c r="R547" s="624">
        <f t="shared" si="123"/>
        <v>156</v>
      </c>
      <c r="S547" s="624">
        <f t="shared" si="123"/>
        <v>156</v>
      </c>
      <c r="T547" s="624">
        <f t="shared" si="123"/>
        <v>156</v>
      </c>
      <c r="U547" s="624">
        <f t="shared" si="123"/>
        <v>154.5</v>
      </c>
      <c r="V547" s="625">
        <f t="shared" si="123"/>
        <v>154.5</v>
      </c>
      <c r="W547" s="371"/>
      <c r="X547" s="200" t="s">
        <v>26</v>
      </c>
      <c r="Y547" s="200">
        <f>Y546-Y533</f>
        <v>0.44999999999998863</v>
      </c>
    </row>
    <row r="549" spans="1:26" ht="13.5" thickBot="1" x14ac:dyDescent="0.25"/>
    <row r="550" spans="1:26" ht="13.5" thickBot="1" x14ac:dyDescent="0.25">
      <c r="A550" s="230" t="s">
        <v>306</v>
      </c>
      <c r="B550" s="1021" t="s">
        <v>130</v>
      </c>
      <c r="C550" s="1022"/>
      <c r="D550" s="1022"/>
      <c r="E550" s="1022"/>
      <c r="F550" s="1022"/>
      <c r="G550" s="1022"/>
      <c r="H550" s="1023"/>
      <c r="I550" s="1033" t="s">
        <v>131</v>
      </c>
      <c r="J550" s="1022"/>
      <c r="K550" s="1022"/>
      <c r="L550" s="1022"/>
      <c r="M550" s="1022"/>
      <c r="N550" s="1022"/>
      <c r="O550" s="1023"/>
      <c r="P550" s="1034" t="s">
        <v>53</v>
      </c>
      <c r="Q550" s="1035"/>
      <c r="R550" s="1035"/>
      <c r="S550" s="1035"/>
      <c r="T550" s="1035"/>
      <c r="U550" s="1035"/>
      <c r="V550" s="1036"/>
      <c r="W550" s="1031" t="s">
        <v>55</v>
      </c>
      <c r="X550" s="228">
        <v>237</v>
      </c>
    </row>
    <row r="551" spans="1:26" ht="13.5" thickBot="1" x14ac:dyDescent="0.25">
      <c r="A551" s="676" t="s">
        <v>54</v>
      </c>
      <c r="B551" s="903">
        <v>1</v>
      </c>
      <c r="C551" s="900">
        <v>2</v>
      </c>
      <c r="D551" s="900">
        <v>3</v>
      </c>
      <c r="E551" s="900">
        <v>4</v>
      </c>
      <c r="F551" s="900">
        <v>5</v>
      </c>
      <c r="G551" s="900">
        <v>6</v>
      </c>
      <c r="H551" s="901">
        <v>7</v>
      </c>
      <c r="I551" s="902">
        <v>8</v>
      </c>
      <c r="J551" s="900">
        <v>9</v>
      </c>
      <c r="K551" s="900">
        <v>10</v>
      </c>
      <c r="L551" s="900">
        <v>11</v>
      </c>
      <c r="M551" s="900">
        <v>12</v>
      </c>
      <c r="N551" s="900">
        <v>13</v>
      </c>
      <c r="O551" s="901">
        <v>14</v>
      </c>
      <c r="P551" s="902">
        <v>1</v>
      </c>
      <c r="Q551" s="900">
        <v>2</v>
      </c>
      <c r="R551" s="900">
        <v>3</v>
      </c>
      <c r="S551" s="900">
        <v>4</v>
      </c>
      <c r="T551" s="900">
        <v>5</v>
      </c>
      <c r="U551" s="900">
        <v>6</v>
      </c>
      <c r="V551" s="901">
        <v>7</v>
      </c>
      <c r="W551" s="1032"/>
      <c r="X551" s="228"/>
      <c r="Y551" s="228"/>
    </row>
    <row r="552" spans="1:26" x14ac:dyDescent="0.2">
      <c r="A552" s="234" t="s">
        <v>3</v>
      </c>
      <c r="B552" s="442">
        <v>4340</v>
      </c>
      <c r="C552" s="443">
        <v>4340</v>
      </c>
      <c r="D552" s="442">
        <v>4340</v>
      </c>
      <c r="E552" s="443">
        <v>4340</v>
      </c>
      <c r="F552" s="442">
        <v>4340</v>
      </c>
      <c r="G552" s="443">
        <v>4340</v>
      </c>
      <c r="H552" s="442">
        <v>4340</v>
      </c>
      <c r="I552" s="443">
        <v>4340</v>
      </c>
      <c r="J552" s="442">
        <v>4340</v>
      </c>
      <c r="K552" s="443">
        <v>4340</v>
      </c>
      <c r="L552" s="442">
        <v>4340</v>
      </c>
      <c r="M552" s="443">
        <v>4340</v>
      </c>
      <c r="N552" s="442">
        <v>4340</v>
      </c>
      <c r="O552" s="443">
        <v>4340</v>
      </c>
      <c r="P552" s="442">
        <v>4340</v>
      </c>
      <c r="Q552" s="443">
        <v>4340</v>
      </c>
      <c r="R552" s="442">
        <v>4340</v>
      </c>
      <c r="S552" s="443">
        <v>4340</v>
      </c>
      <c r="T552" s="442">
        <v>4340</v>
      </c>
      <c r="U552" s="443">
        <v>4340</v>
      </c>
      <c r="V552" s="442">
        <v>4340</v>
      </c>
      <c r="W552" s="443">
        <v>4340</v>
      </c>
      <c r="Y552" s="210"/>
    </row>
    <row r="553" spans="1:26" x14ac:dyDescent="0.2">
      <c r="A553" s="238" t="s">
        <v>6</v>
      </c>
      <c r="B553" s="239">
        <v>5014</v>
      </c>
      <c r="C553" s="240">
        <v>4891</v>
      </c>
      <c r="D553" s="240">
        <v>4594</v>
      </c>
      <c r="E553" s="240">
        <v>4098</v>
      </c>
      <c r="F553" s="240">
        <v>4568</v>
      </c>
      <c r="G553" s="240">
        <v>4451</v>
      </c>
      <c r="H553" s="241">
        <v>4350</v>
      </c>
      <c r="I553" s="420">
        <v>4394</v>
      </c>
      <c r="J553" s="240">
        <v>4441</v>
      </c>
      <c r="K553" s="240">
        <v>4541</v>
      </c>
      <c r="L553" s="240">
        <v>3663</v>
      </c>
      <c r="M553" s="240">
        <v>4731</v>
      </c>
      <c r="N553" s="240">
        <v>4765</v>
      </c>
      <c r="O553" s="241">
        <v>4906</v>
      </c>
      <c r="P553" s="420">
        <v>4327</v>
      </c>
      <c r="Q553" s="240">
        <v>4508</v>
      </c>
      <c r="R553" s="240">
        <v>4519</v>
      </c>
      <c r="S553" s="240">
        <v>4054</v>
      </c>
      <c r="T553" s="240">
        <v>4764</v>
      </c>
      <c r="U553" s="240">
        <v>4896</v>
      </c>
      <c r="V553" s="241">
        <v>5072</v>
      </c>
      <c r="W553" s="375">
        <v>4588</v>
      </c>
    </row>
    <row r="554" spans="1:26" x14ac:dyDescent="0.2">
      <c r="A554" s="231" t="s">
        <v>7</v>
      </c>
      <c r="B554" s="242">
        <v>91.7</v>
      </c>
      <c r="C554" s="243">
        <v>100</v>
      </c>
      <c r="D554" s="243">
        <v>100</v>
      </c>
      <c r="E554" s="243">
        <v>100</v>
      </c>
      <c r="F554" s="243">
        <v>100</v>
      </c>
      <c r="G554" s="243">
        <v>100</v>
      </c>
      <c r="H554" s="244">
        <v>100</v>
      </c>
      <c r="I554" s="421">
        <v>100</v>
      </c>
      <c r="J554" s="243">
        <v>100</v>
      </c>
      <c r="K554" s="243">
        <v>100</v>
      </c>
      <c r="L554" s="243">
        <v>85.7</v>
      </c>
      <c r="M554" s="243">
        <v>91.7</v>
      </c>
      <c r="N554" s="243">
        <v>100</v>
      </c>
      <c r="O554" s="244">
        <v>100</v>
      </c>
      <c r="P554" s="421">
        <v>100</v>
      </c>
      <c r="Q554" s="243">
        <v>100</v>
      </c>
      <c r="R554" s="243">
        <v>100</v>
      </c>
      <c r="S554" s="243">
        <v>85.7</v>
      </c>
      <c r="T554" s="243">
        <v>100</v>
      </c>
      <c r="U554" s="243">
        <v>100</v>
      </c>
      <c r="V554" s="244">
        <v>100</v>
      </c>
      <c r="W554" s="376">
        <v>81.400000000000006</v>
      </c>
      <c r="X554" s="228"/>
      <c r="Y554" s="393"/>
    </row>
    <row r="555" spans="1:26" x14ac:dyDescent="0.2">
      <c r="A555" s="231" t="s">
        <v>8</v>
      </c>
      <c r="B555" s="246">
        <v>4.8000000000000001E-2</v>
      </c>
      <c r="C555" s="247">
        <v>0.03</v>
      </c>
      <c r="D555" s="247">
        <v>3.7999999999999999E-2</v>
      </c>
      <c r="E555" s="247">
        <v>0.05</v>
      </c>
      <c r="F555" s="247">
        <v>3.4000000000000002E-2</v>
      </c>
      <c r="G555" s="247">
        <v>4.4999999999999998E-2</v>
      </c>
      <c r="H555" s="248">
        <v>4.5999999999999999E-2</v>
      </c>
      <c r="I555" s="422">
        <v>5.1999999999999998E-2</v>
      </c>
      <c r="J555" s="247">
        <v>3.7999999999999999E-2</v>
      </c>
      <c r="K555" s="247">
        <v>3.5999999999999997E-2</v>
      </c>
      <c r="L555" s="247">
        <v>7.6999999999999999E-2</v>
      </c>
      <c r="M555" s="247">
        <v>6.5000000000000002E-2</v>
      </c>
      <c r="N555" s="247">
        <v>4.3999999999999997E-2</v>
      </c>
      <c r="O555" s="248">
        <v>3.9E-2</v>
      </c>
      <c r="P555" s="422">
        <v>2.5999999999999999E-2</v>
      </c>
      <c r="Q555" s="247">
        <v>5.8999999999999997E-2</v>
      </c>
      <c r="R555" s="247">
        <v>2.7E-2</v>
      </c>
      <c r="S555" s="247">
        <v>6.9000000000000006E-2</v>
      </c>
      <c r="T555" s="247">
        <v>4.2999999999999997E-2</v>
      </c>
      <c r="U555" s="247">
        <v>0.04</v>
      </c>
      <c r="V555" s="248">
        <v>5.2999999999999999E-2</v>
      </c>
      <c r="W555" s="377">
        <v>7.9000000000000001E-2</v>
      </c>
      <c r="Y555" s="313"/>
    </row>
    <row r="556" spans="1:26" x14ac:dyDescent="0.2">
      <c r="A556" s="238" t="s">
        <v>1</v>
      </c>
      <c r="B556" s="250">
        <f>B553/B552*100-100</f>
        <v>15.529953917050705</v>
      </c>
      <c r="C556" s="251">
        <f t="shared" ref="C556:V556" si="124">C553/C552*100-100</f>
        <v>12.695852534562206</v>
      </c>
      <c r="D556" s="251">
        <f t="shared" si="124"/>
        <v>5.8525345622119715</v>
      </c>
      <c r="E556" s="251">
        <f t="shared" si="124"/>
        <v>-5.5760368663594448</v>
      </c>
      <c r="F556" s="251">
        <f t="shared" si="124"/>
        <v>5.2534562211981495</v>
      </c>
      <c r="G556" s="251">
        <f t="shared" si="124"/>
        <v>2.5576036866359289</v>
      </c>
      <c r="H556" s="252">
        <f t="shared" si="124"/>
        <v>0.23041474654377225</v>
      </c>
      <c r="I556" s="423">
        <f t="shared" si="124"/>
        <v>1.2442396313363986</v>
      </c>
      <c r="J556" s="251">
        <f t="shared" si="124"/>
        <v>2.3271889400921566</v>
      </c>
      <c r="K556" s="251">
        <f t="shared" si="124"/>
        <v>4.6313364055299502</v>
      </c>
      <c r="L556" s="251">
        <f t="shared" si="124"/>
        <v>-15.599078341013822</v>
      </c>
      <c r="M556" s="251">
        <f t="shared" si="124"/>
        <v>9.0092165898617509</v>
      </c>
      <c r="N556" s="251">
        <f t="shared" si="124"/>
        <v>9.792626728110605</v>
      </c>
      <c r="O556" s="252">
        <f t="shared" si="124"/>
        <v>13.041474654377879</v>
      </c>
      <c r="P556" s="423">
        <f t="shared" si="124"/>
        <v>-0.29953917050691814</v>
      </c>
      <c r="Q556" s="251">
        <f t="shared" si="124"/>
        <v>3.8709677419354875</v>
      </c>
      <c r="R556" s="251">
        <f t="shared" si="124"/>
        <v>4.124423963133637</v>
      </c>
      <c r="S556" s="251">
        <f t="shared" si="124"/>
        <v>-6.5898617511520712</v>
      </c>
      <c r="T556" s="251">
        <f t="shared" si="124"/>
        <v>9.7695852534562135</v>
      </c>
      <c r="U556" s="251">
        <f t="shared" si="124"/>
        <v>12.811059907834107</v>
      </c>
      <c r="V556" s="252">
        <f t="shared" si="124"/>
        <v>16.866359447004612</v>
      </c>
      <c r="W556" s="369">
        <f>W553/W552*100-100</f>
        <v>5.7142857142857224</v>
      </c>
      <c r="X556" s="767"/>
    </row>
    <row r="557" spans="1:26" ht="13.5" thickBot="1" x14ac:dyDescent="0.25">
      <c r="A557" s="669" t="s">
        <v>27</v>
      </c>
      <c r="B557" s="254">
        <f t="shared" ref="B557:V557" si="125">B553-B540</f>
        <v>165</v>
      </c>
      <c r="C557" s="255">
        <f t="shared" si="125"/>
        <v>76</v>
      </c>
      <c r="D557" s="255">
        <f t="shared" si="125"/>
        <v>-5</v>
      </c>
      <c r="E557" s="255">
        <f t="shared" si="125"/>
        <v>68</v>
      </c>
      <c r="F557" s="255">
        <f t="shared" si="125"/>
        <v>27</v>
      </c>
      <c r="G557" s="255">
        <f t="shared" si="125"/>
        <v>145</v>
      </c>
      <c r="H557" s="256">
        <f t="shared" si="125"/>
        <v>123</v>
      </c>
      <c r="I557" s="437">
        <f t="shared" si="125"/>
        <v>-14</v>
      </c>
      <c r="J557" s="255">
        <f t="shared" si="125"/>
        <v>107</v>
      </c>
      <c r="K557" s="255">
        <f t="shared" si="125"/>
        <v>-47</v>
      </c>
      <c r="L557" s="255">
        <f t="shared" si="125"/>
        <v>-57</v>
      </c>
      <c r="M557" s="255">
        <f t="shared" si="125"/>
        <v>97</v>
      </c>
      <c r="N557" s="255">
        <f t="shared" si="125"/>
        <v>-122</v>
      </c>
      <c r="O557" s="256">
        <f t="shared" si="125"/>
        <v>31</v>
      </c>
      <c r="P557" s="437">
        <f t="shared" si="125"/>
        <v>14</v>
      </c>
      <c r="Q557" s="255">
        <f t="shared" si="125"/>
        <v>40</v>
      </c>
      <c r="R557" s="255">
        <f t="shared" si="125"/>
        <v>-68</v>
      </c>
      <c r="S557" s="255">
        <f t="shared" si="125"/>
        <v>153</v>
      </c>
      <c r="T557" s="255">
        <f t="shared" si="125"/>
        <v>181</v>
      </c>
      <c r="U557" s="255">
        <f t="shared" si="125"/>
        <v>70</v>
      </c>
      <c r="V557" s="256">
        <f t="shared" si="125"/>
        <v>121</v>
      </c>
      <c r="W557" s="370">
        <f t="shared" ref="W557" si="126">W553-$B$285</f>
        <v>1282</v>
      </c>
      <c r="X557" s="935"/>
      <c r="Y557" s="210"/>
    </row>
    <row r="558" spans="1:26" x14ac:dyDescent="0.2">
      <c r="A558" s="258" t="s">
        <v>51</v>
      </c>
      <c r="B558" s="259">
        <v>51</v>
      </c>
      <c r="C558" s="260">
        <v>50</v>
      </c>
      <c r="D558" s="260">
        <v>51</v>
      </c>
      <c r="E558" s="260">
        <v>13</v>
      </c>
      <c r="F558" s="260">
        <v>51</v>
      </c>
      <c r="G558" s="260">
        <v>48</v>
      </c>
      <c r="H558" s="261">
        <v>49</v>
      </c>
      <c r="I558" s="424">
        <v>51</v>
      </c>
      <c r="J558" s="260">
        <v>48</v>
      </c>
      <c r="K558" s="260">
        <v>53</v>
      </c>
      <c r="L558" s="260">
        <v>8</v>
      </c>
      <c r="M558" s="260">
        <v>51</v>
      </c>
      <c r="N558" s="260">
        <v>50</v>
      </c>
      <c r="O558" s="261">
        <v>52</v>
      </c>
      <c r="P558" s="424">
        <v>51</v>
      </c>
      <c r="Q558" s="260">
        <v>51</v>
      </c>
      <c r="R558" s="260">
        <v>51</v>
      </c>
      <c r="S558" s="260">
        <v>14</v>
      </c>
      <c r="T558" s="260">
        <v>50</v>
      </c>
      <c r="U558" s="260">
        <v>50</v>
      </c>
      <c r="V558" s="261">
        <v>49</v>
      </c>
      <c r="W558" s="385">
        <f>SUM(B558:V558)</f>
        <v>942</v>
      </c>
      <c r="X558" s="200" t="s">
        <v>56</v>
      </c>
      <c r="Y558" s="263">
        <f>W545-W558</f>
        <v>2</v>
      </c>
      <c r="Z558" s="285">
        <f>Y558/W545</f>
        <v>2.1186440677966102E-3</v>
      </c>
    </row>
    <row r="559" spans="1:26" x14ac:dyDescent="0.2">
      <c r="A559" s="265" t="s">
        <v>28</v>
      </c>
      <c r="B559" s="218">
        <v>157</v>
      </c>
      <c r="C559" s="267">
        <v>157</v>
      </c>
      <c r="D559" s="267">
        <v>156.5</v>
      </c>
      <c r="E559" s="267">
        <v>156.5</v>
      </c>
      <c r="F559" s="267">
        <v>156.5</v>
      </c>
      <c r="G559" s="267">
        <v>155.5</v>
      </c>
      <c r="H559" s="219">
        <v>155.5</v>
      </c>
      <c r="I559" s="425">
        <v>157.5</v>
      </c>
      <c r="J559" s="267">
        <v>157.5</v>
      </c>
      <c r="K559" s="267">
        <v>157</v>
      </c>
      <c r="L559" s="267">
        <v>157</v>
      </c>
      <c r="M559" s="267">
        <v>156.5</v>
      </c>
      <c r="N559" s="267">
        <v>155.5</v>
      </c>
      <c r="O559" s="219">
        <v>155.5</v>
      </c>
      <c r="P559" s="425">
        <v>159.5</v>
      </c>
      <c r="Q559" s="267">
        <v>159.5</v>
      </c>
      <c r="R559" s="267">
        <v>156.5</v>
      </c>
      <c r="S559" s="267">
        <v>156.5</v>
      </c>
      <c r="T559" s="267">
        <v>156.5</v>
      </c>
      <c r="U559" s="267">
        <v>155</v>
      </c>
      <c r="V559" s="219">
        <v>155</v>
      </c>
      <c r="W559" s="325"/>
      <c r="X559" s="200" t="s">
        <v>57</v>
      </c>
      <c r="Y559" s="200">
        <v>156.6</v>
      </c>
      <c r="Z559" s="210"/>
    </row>
    <row r="560" spans="1:26" ht="13.5" thickBot="1" x14ac:dyDescent="0.25">
      <c r="A560" s="266" t="s">
        <v>26</v>
      </c>
      <c r="B560" s="623">
        <f t="shared" ref="B560:V560" si="127">B559-B546</f>
        <v>0</v>
      </c>
      <c r="C560" s="624">
        <f t="shared" si="127"/>
        <v>0</v>
      </c>
      <c r="D560" s="624">
        <f t="shared" si="127"/>
        <v>0.5</v>
      </c>
      <c r="E560" s="624">
        <f t="shared" si="127"/>
        <v>0.5</v>
      </c>
      <c r="F560" s="624">
        <f t="shared" si="127"/>
        <v>0.5</v>
      </c>
      <c r="G560" s="624">
        <f t="shared" si="127"/>
        <v>0.5</v>
      </c>
      <c r="H560" s="625">
        <f t="shared" si="127"/>
        <v>0.5</v>
      </c>
      <c r="I560" s="723">
        <f t="shared" si="127"/>
        <v>0.5</v>
      </c>
      <c r="J560" s="624">
        <f t="shared" si="127"/>
        <v>0.5</v>
      </c>
      <c r="K560" s="624">
        <f t="shared" si="127"/>
        <v>1</v>
      </c>
      <c r="L560" s="624">
        <f t="shared" si="127"/>
        <v>1</v>
      </c>
      <c r="M560" s="624">
        <f t="shared" si="127"/>
        <v>0.5</v>
      </c>
      <c r="N560" s="624">
        <f t="shared" si="127"/>
        <v>0.5</v>
      </c>
      <c r="O560" s="625">
        <f t="shared" si="127"/>
        <v>0.5</v>
      </c>
      <c r="P560" s="723">
        <f t="shared" si="127"/>
        <v>0.5</v>
      </c>
      <c r="Q560" s="624">
        <f t="shared" si="127"/>
        <v>0.5</v>
      </c>
      <c r="R560" s="624">
        <f t="shared" si="127"/>
        <v>0.5</v>
      </c>
      <c r="S560" s="624">
        <f t="shared" si="127"/>
        <v>0.5</v>
      </c>
      <c r="T560" s="624">
        <f t="shared" si="127"/>
        <v>0.5</v>
      </c>
      <c r="U560" s="624">
        <f t="shared" si="127"/>
        <v>0.5</v>
      </c>
      <c r="V560" s="625">
        <f t="shared" si="127"/>
        <v>0.5</v>
      </c>
      <c r="W560" s="371"/>
      <c r="X560" s="200" t="s">
        <v>26</v>
      </c>
      <c r="Y560" s="200">
        <f>Y559-Y546</f>
        <v>0.40999999999999659</v>
      </c>
    </row>
    <row r="562" spans="1:26" ht="13.5" thickBot="1" x14ac:dyDescent="0.25"/>
    <row r="563" spans="1:26" ht="13.5" thickBot="1" x14ac:dyDescent="0.25">
      <c r="A563" s="230" t="s">
        <v>307</v>
      </c>
      <c r="B563" s="1021" t="s">
        <v>130</v>
      </c>
      <c r="C563" s="1022"/>
      <c r="D563" s="1022"/>
      <c r="E563" s="1022"/>
      <c r="F563" s="1022"/>
      <c r="G563" s="1022"/>
      <c r="H563" s="1023"/>
      <c r="I563" s="1033" t="s">
        <v>131</v>
      </c>
      <c r="J563" s="1022"/>
      <c r="K563" s="1022"/>
      <c r="L563" s="1022"/>
      <c r="M563" s="1022"/>
      <c r="N563" s="1022"/>
      <c r="O563" s="1023"/>
      <c r="P563" s="1034" t="s">
        <v>53</v>
      </c>
      <c r="Q563" s="1035"/>
      <c r="R563" s="1035"/>
      <c r="S563" s="1035"/>
      <c r="T563" s="1035"/>
      <c r="U563" s="1035"/>
      <c r="V563" s="1036"/>
      <c r="W563" s="1031" t="s">
        <v>55</v>
      </c>
      <c r="X563" s="228">
        <v>237</v>
      </c>
    </row>
    <row r="564" spans="1:26" ht="13.5" thickBot="1" x14ac:dyDescent="0.25">
      <c r="A564" s="676" t="s">
        <v>54</v>
      </c>
      <c r="B564" s="903">
        <v>1</v>
      </c>
      <c r="C564" s="900">
        <v>2</v>
      </c>
      <c r="D564" s="900">
        <v>3</v>
      </c>
      <c r="E564" s="900">
        <v>4</v>
      </c>
      <c r="F564" s="900">
        <v>5</v>
      </c>
      <c r="G564" s="900">
        <v>6</v>
      </c>
      <c r="H564" s="901">
        <v>7</v>
      </c>
      <c r="I564" s="902">
        <v>8</v>
      </c>
      <c r="J564" s="900">
        <v>9</v>
      </c>
      <c r="K564" s="900">
        <v>10</v>
      </c>
      <c r="L564" s="900">
        <v>11</v>
      </c>
      <c r="M564" s="900">
        <v>12</v>
      </c>
      <c r="N564" s="900">
        <v>13</v>
      </c>
      <c r="O564" s="901">
        <v>14</v>
      </c>
      <c r="P564" s="902">
        <v>1</v>
      </c>
      <c r="Q564" s="900">
        <v>2</v>
      </c>
      <c r="R564" s="900">
        <v>3</v>
      </c>
      <c r="S564" s="900">
        <v>4</v>
      </c>
      <c r="T564" s="900">
        <v>5</v>
      </c>
      <c r="U564" s="900">
        <v>6</v>
      </c>
      <c r="V564" s="901">
        <v>7</v>
      </c>
      <c r="W564" s="1032"/>
      <c r="X564" s="228"/>
      <c r="Y564" s="228"/>
    </row>
    <row r="565" spans="1:26" x14ac:dyDescent="0.2">
      <c r="A565" s="234" t="s">
        <v>3</v>
      </c>
      <c r="B565" s="442">
        <v>4355</v>
      </c>
      <c r="C565" s="443">
        <v>4355</v>
      </c>
      <c r="D565" s="442">
        <v>4355</v>
      </c>
      <c r="E565" s="443">
        <v>4355</v>
      </c>
      <c r="F565" s="442">
        <v>4355</v>
      </c>
      <c r="G565" s="443">
        <v>4355</v>
      </c>
      <c r="H565" s="442">
        <v>4355</v>
      </c>
      <c r="I565" s="443">
        <v>4355</v>
      </c>
      <c r="J565" s="442">
        <v>4355</v>
      </c>
      <c r="K565" s="443">
        <v>4355</v>
      </c>
      <c r="L565" s="442">
        <v>4355</v>
      </c>
      <c r="M565" s="443">
        <v>4355</v>
      </c>
      <c r="N565" s="442">
        <v>4355</v>
      </c>
      <c r="O565" s="443">
        <v>4355</v>
      </c>
      <c r="P565" s="442">
        <v>4355</v>
      </c>
      <c r="Q565" s="443">
        <v>4355</v>
      </c>
      <c r="R565" s="442">
        <v>4355</v>
      </c>
      <c r="S565" s="443">
        <v>4355</v>
      </c>
      <c r="T565" s="442">
        <v>4355</v>
      </c>
      <c r="U565" s="443">
        <v>4355</v>
      </c>
      <c r="V565" s="442">
        <v>4355</v>
      </c>
      <c r="W565" s="443">
        <v>4355</v>
      </c>
      <c r="Y565" s="210"/>
    </row>
    <row r="566" spans="1:26" x14ac:dyDescent="0.2">
      <c r="A566" s="238" t="s">
        <v>6</v>
      </c>
      <c r="B566" s="239">
        <v>5041</v>
      </c>
      <c r="C566" s="240">
        <v>5021</v>
      </c>
      <c r="D566" s="240">
        <v>4792</v>
      </c>
      <c r="E566" s="240">
        <v>4236</v>
      </c>
      <c r="F566" s="240">
        <v>4748</v>
      </c>
      <c r="G566" s="240">
        <v>4414</v>
      </c>
      <c r="H566" s="241">
        <v>4428</v>
      </c>
      <c r="I566" s="420">
        <v>4346</v>
      </c>
      <c r="J566" s="240">
        <v>4478</v>
      </c>
      <c r="K566" s="240">
        <v>4715</v>
      </c>
      <c r="L566" s="240">
        <v>3669</v>
      </c>
      <c r="M566" s="240">
        <v>4723</v>
      </c>
      <c r="N566" s="240">
        <v>4923</v>
      </c>
      <c r="O566" s="241">
        <v>4978</v>
      </c>
      <c r="P566" s="420">
        <v>4468</v>
      </c>
      <c r="Q566" s="240">
        <v>4668</v>
      </c>
      <c r="R566" s="240">
        <v>4666</v>
      </c>
      <c r="S566" s="240">
        <v>4141</v>
      </c>
      <c r="T566" s="240">
        <v>4719</v>
      </c>
      <c r="U566" s="240">
        <v>4981</v>
      </c>
      <c r="V566" s="241">
        <v>5163</v>
      </c>
      <c r="W566" s="375">
        <f>+AVERAGE(B566:V566)</f>
        <v>4634.1904761904761</v>
      </c>
    </row>
    <row r="567" spans="1:26" x14ac:dyDescent="0.2">
      <c r="A567" s="231" t="s">
        <v>7</v>
      </c>
      <c r="B567" s="242">
        <v>100</v>
      </c>
      <c r="C567" s="243">
        <v>100</v>
      </c>
      <c r="D567" s="243">
        <v>100</v>
      </c>
      <c r="E567" s="243">
        <v>100</v>
      </c>
      <c r="F567" s="243">
        <v>100</v>
      </c>
      <c r="G567" s="243">
        <v>100</v>
      </c>
      <c r="H567" s="244">
        <v>100</v>
      </c>
      <c r="I567" s="421">
        <v>100</v>
      </c>
      <c r="J567" s="243">
        <v>91.7</v>
      </c>
      <c r="K567" s="243">
        <v>100</v>
      </c>
      <c r="L567" s="243">
        <v>100</v>
      </c>
      <c r="M567" s="243">
        <v>91.3</v>
      </c>
      <c r="N567" s="243">
        <v>91.7</v>
      </c>
      <c r="O567" s="244">
        <v>100</v>
      </c>
      <c r="P567" s="421">
        <v>100</v>
      </c>
      <c r="Q567" s="243">
        <v>92.3</v>
      </c>
      <c r="R567" s="243">
        <v>100</v>
      </c>
      <c r="S567" s="243">
        <v>100</v>
      </c>
      <c r="T567" s="243">
        <v>100</v>
      </c>
      <c r="U567" s="243">
        <v>100</v>
      </c>
      <c r="V567" s="244">
        <v>100</v>
      </c>
      <c r="W567" s="952">
        <f t="shared" ref="W567:W568" si="128">+AVERAGE(B567:V567)</f>
        <v>98.428571428571431</v>
      </c>
      <c r="X567" s="228"/>
      <c r="Y567" s="393"/>
    </row>
    <row r="568" spans="1:26" x14ac:dyDescent="0.2">
      <c r="A568" s="231" t="s">
        <v>8</v>
      </c>
      <c r="B568" s="246">
        <v>4.3999999999999997E-2</v>
      </c>
      <c r="C568" s="247">
        <v>4.4999999999999998E-2</v>
      </c>
      <c r="D568" s="247">
        <v>3.5999999999999997E-2</v>
      </c>
      <c r="E568" s="247">
        <v>5.3999999999999999E-2</v>
      </c>
      <c r="F568" s="247">
        <v>4.5999999999999999E-2</v>
      </c>
      <c r="G568" s="950">
        <v>0.05</v>
      </c>
      <c r="H568" s="248">
        <v>4.2000000000000003E-2</v>
      </c>
      <c r="I568" s="422">
        <v>4.7E-2</v>
      </c>
      <c r="J568" s="247">
        <v>5.3999999999999999E-2</v>
      </c>
      <c r="K568" s="247">
        <v>3.6999999999999998E-2</v>
      </c>
      <c r="L568" s="247">
        <v>2.3E-2</v>
      </c>
      <c r="M568" s="247">
        <v>0.04</v>
      </c>
      <c r="N568" s="247">
        <v>4.4999999999999998E-2</v>
      </c>
      <c r="O568" s="248">
        <v>4.8000000000000001E-2</v>
      </c>
      <c r="P568" s="422">
        <v>3.9E-2</v>
      </c>
      <c r="Q568" s="247">
        <v>6.2E-2</v>
      </c>
      <c r="R568" s="247">
        <v>4.1000000000000002E-2</v>
      </c>
      <c r="S568" s="247">
        <v>5.2999999999999999E-2</v>
      </c>
      <c r="T568" s="247">
        <v>4.2000000000000003E-2</v>
      </c>
      <c r="U568" s="247">
        <v>4.5999999999999999E-2</v>
      </c>
      <c r="V568" s="248">
        <v>5.1999999999999998E-2</v>
      </c>
      <c r="W568" s="951">
        <f t="shared" si="128"/>
        <v>4.5047619047619059E-2</v>
      </c>
      <c r="Y568" s="313"/>
    </row>
    <row r="569" spans="1:26" x14ac:dyDescent="0.2">
      <c r="A569" s="238" t="s">
        <v>1</v>
      </c>
      <c r="B569" s="250">
        <f>B566/B565*100-100</f>
        <v>15.752009184845008</v>
      </c>
      <c r="C569" s="250">
        <f t="shared" ref="C569:W569" si="129">C566/C565*100-100</f>
        <v>15.292766934557989</v>
      </c>
      <c r="D569" s="250">
        <f t="shared" si="129"/>
        <v>10.034443168771531</v>
      </c>
      <c r="E569" s="250">
        <f t="shared" si="129"/>
        <v>-2.7324913892078087</v>
      </c>
      <c r="F569" s="250">
        <f t="shared" si="129"/>
        <v>9.0241102181400663</v>
      </c>
      <c r="G569" s="250">
        <f t="shared" si="129"/>
        <v>1.3547646383467224</v>
      </c>
      <c r="H569" s="250">
        <f t="shared" si="129"/>
        <v>1.6762342135476587</v>
      </c>
      <c r="I569" s="250">
        <f t="shared" si="129"/>
        <v>-0.20665901262916009</v>
      </c>
      <c r="J569" s="250">
        <f t="shared" si="129"/>
        <v>2.824339839265221</v>
      </c>
      <c r="K569" s="250">
        <f t="shared" si="129"/>
        <v>8.2663605051664746</v>
      </c>
      <c r="L569" s="250">
        <f t="shared" si="129"/>
        <v>-15.752009184845008</v>
      </c>
      <c r="M569" s="250">
        <f t="shared" si="129"/>
        <v>8.4500574052812851</v>
      </c>
      <c r="N569" s="250">
        <f t="shared" si="129"/>
        <v>13.042479908151549</v>
      </c>
      <c r="O569" s="250">
        <f t="shared" si="129"/>
        <v>14.305396096440887</v>
      </c>
      <c r="P569" s="250">
        <f t="shared" si="129"/>
        <v>2.5947187141216972</v>
      </c>
      <c r="Q569" s="250">
        <f t="shared" si="129"/>
        <v>7.1871412169919608</v>
      </c>
      <c r="R569" s="250">
        <f t="shared" si="129"/>
        <v>7.1412169919632618</v>
      </c>
      <c r="S569" s="250">
        <f t="shared" si="129"/>
        <v>-4.9138920780711857</v>
      </c>
      <c r="T569" s="250">
        <f t="shared" si="129"/>
        <v>8.3582089552238727</v>
      </c>
      <c r="U569" s="250">
        <f t="shared" si="129"/>
        <v>14.374282433983936</v>
      </c>
      <c r="V569" s="250">
        <f t="shared" si="129"/>
        <v>18.553386911595865</v>
      </c>
      <c r="W569" s="250">
        <f t="shared" si="129"/>
        <v>6.410803127221044</v>
      </c>
      <c r="X569" s="767"/>
    </row>
    <row r="570" spans="1:26" ht="13.5" thickBot="1" x14ac:dyDescent="0.25">
      <c r="A570" s="669" t="s">
        <v>27</v>
      </c>
      <c r="B570" s="254">
        <f t="shared" ref="B570:V570" si="130">B566-B553</f>
        <v>27</v>
      </c>
      <c r="C570" s="255">
        <f t="shared" si="130"/>
        <v>130</v>
      </c>
      <c r="D570" s="255">
        <f t="shared" si="130"/>
        <v>198</v>
      </c>
      <c r="E570" s="255">
        <f t="shared" si="130"/>
        <v>138</v>
      </c>
      <c r="F570" s="255">
        <f t="shared" si="130"/>
        <v>180</v>
      </c>
      <c r="G570" s="255">
        <f t="shared" si="130"/>
        <v>-37</v>
      </c>
      <c r="H570" s="256">
        <f t="shared" si="130"/>
        <v>78</v>
      </c>
      <c r="I570" s="437">
        <f t="shared" si="130"/>
        <v>-48</v>
      </c>
      <c r="J570" s="255">
        <f t="shared" si="130"/>
        <v>37</v>
      </c>
      <c r="K570" s="255">
        <f t="shared" si="130"/>
        <v>174</v>
      </c>
      <c r="L570" s="255">
        <f t="shared" si="130"/>
        <v>6</v>
      </c>
      <c r="M570" s="255">
        <f t="shared" si="130"/>
        <v>-8</v>
      </c>
      <c r="N570" s="255">
        <f t="shared" si="130"/>
        <v>158</v>
      </c>
      <c r="O570" s="256">
        <f t="shared" si="130"/>
        <v>72</v>
      </c>
      <c r="P570" s="437">
        <f t="shared" si="130"/>
        <v>141</v>
      </c>
      <c r="Q570" s="255">
        <f t="shared" si="130"/>
        <v>160</v>
      </c>
      <c r="R570" s="255">
        <f t="shared" si="130"/>
        <v>147</v>
      </c>
      <c r="S570" s="255">
        <f t="shared" si="130"/>
        <v>87</v>
      </c>
      <c r="T570" s="255">
        <f t="shared" si="130"/>
        <v>-45</v>
      </c>
      <c r="U570" s="255">
        <f t="shared" si="130"/>
        <v>85</v>
      </c>
      <c r="V570" s="256">
        <f t="shared" si="130"/>
        <v>91</v>
      </c>
      <c r="W570" s="370">
        <f t="shared" ref="W570" si="131">W566-$B$285</f>
        <v>1328.1904761904761</v>
      </c>
      <c r="X570" s="935"/>
      <c r="Y570" s="210"/>
    </row>
    <row r="571" spans="1:26" x14ac:dyDescent="0.2">
      <c r="A571" s="258" t="s">
        <v>51</v>
      </c>
      <c r="B571" s="962">
        <v>43</v>
      </c>
      <c r="C571" s="963">
        <v>40</v>
      </c>
      <c r="D571" s="963">
        <v>42</v>
      </c>
      <c r="E571" s="963">
        <v>9</v>
      </c>
      <c r="F571" s="963">
        <v>43</v>
      </c>
      <c r="G571" s="963">
        <v>44</v>
      </c>
      <c r="H571" s="964">
        <v>44</v>
      </c>
      <c r="I571" s="965">
        <v>44</v>
      </c>
      <c r="J571" s="963">
        <v>44</v>
      </c>
      <c r="K571" s="963">
        <v>45</v>
      </c>
      <c r="L571" s="963">
        <v>9</v>
      </c>
      <c r="M571" s="963">
        <v>44</v>
      </c>
      <c r="N571" s="963">
        <v>45</v>
      </c>
      <c r="O571" s="966">
        <v>43</v>
      </c>
      <c r="P571" s="962">
        <v>44</v>
      </c>
      <c r="Q571" s="963">
        <v>44</v>
      </c>
      <c r="R571" s="963">
        <v>44</v>
      </c>
      <c r="S571" s="963">
        <v>10</v>
      </c>
      <c r="T571" s="963">
        <v>44</v>
      </c>
      <c r="U571" s="963">
        <v>45</v>
      </c>
      <c r="V571" s="966">
        <v>42</v>
      </c>
      <c r="W571" s="967">
        <f>SUM(B571:V571)</f>
        <v>812</v>
      </c>
      <c r="X571" s="200" t="s">
        <v>56</v>
      </c>
      <c r="Y571" s="263">
        <f>W558-W571</f>
        <v>130</v>
      </c>
      <c r="Z571" s="285">
        <f>Y571/W558</f>
        <v>0.13800424628450106</v>
      </c>
    </row>
    <row r="572" spans="1:26" x14ac:dyDescent="0.2">
      <c r="A572" s="265" t="s">
        <v>28</v>
      </c>
      <c r="B572" s="218"/>
      <c r="C572" s="267"/>
      <c r="D572" s="267"/>
      <c r="E572" s="267"/>
      <c r="F572" s="267"/>
      <c r="G572" s="267"/>
      <c r="H572" s="219"/>
      <c r="I572" s="425"/>
      <c r="J572" s="267"/>
      <c r="K572" s="267"/>
      <c r="L572" s="267"/>
      <c r="M572" s="267"/>
      <c r="N572" s="267"/>
      <c r="O572" s="219"/>
      <c r="P572" s="425"/>
      <c r="Q572" s="267"/>
      <c r="R572" s="267"/>
      <c r="S572" s="267"/>
      <c r="T572" s="267"/>
      <c r="U572" s="267"/>
      <c r="V572" s="219"/>
      <c r="W572" s="325"/>
      <c r="X572" s="200" t="s">
        <v>57</v>
      </c>
      <c r="Y572" s="200">
        <v>156.61000000000001</v>
      </c>
      <c r="Z572" s="210"/>
    </row>
    <row r="573" spans="1:26" ht="13.5" thickBot="1" x14ac:dyDescent="0.25">
      <c r="A573" s="266" t="s">
        <v>26</v>
      </c>
      <c r="B573" s="623">
        <f t="shared" ref="B573:V573" si="132">B572-B559</f>
        <v>-157</v>
      </c>
      <c r="C573" s="624">
        <f t="shared" si="132"/>
        <v>-157</v>
      </c>
      <c r="D573" s="624">
        <f t="shared" si="132"/>
        <v>-156.5</v>
      </c>
      <c r="E573" s="624">
        <f t="shared" si="132"/>
        <v>-156.5</v>
      </c>
      <c r="F573" s="624">
        <f t="shared" si="132"/>
        <v>-156.5</v>
      </c>
      <c r="G573" s="624">
        <f t="shared" si="132"/>
        <v>-155.5</v>
      </c>
      <c r="H573" s="625">
        <f t="shared" si="132"/>
        <v>-155.5</v>
      </c>
      <c r="I573" s="723">
        <f t="shared" si="132"/>
        <v>-157.5</v>
      </c>
      <c r="J573" s="624">
        <f t="shared" si="132"/>
        <v>-157.5</v>
      </c>
      <c r="K573" s="624">
        <f t="shared" si="132"/>
        <v>-157</v>
      </c>
      <c r="L573" s="624">
        <f t="shared" si="132"/>
        <v>-157</v>
      </c>
      <c r="M573" s="624">
        <f t="shared" si="132"/>
        <v>-156.5</v>
      </c>
      <c r="N573" s="624">
        <f t="shared" si="132"/>
        <v>-155.5</v>
      </c>
      <c r="O573" s="625">
        <f t="shared" si="132"/>
        <v>-155.5</v>
      </c>
      <c r="P573" s="723">
        <f t="shared" si="132"/>
        <v>-159.5</v>
      </c>
      <c r="Q573" s="624">
        <f t="shared" si="132"/>
        <v>-159.5</v>
      </c>
      <c r="R573" s="624">
        <f t="shared" si="132"/>
        <v>-156.5</v>
      </c>
      <c r="S573" s="624">
        <f t="shared" si="132"/>
        <v>-156.5</v>
      </c>
      <c r="T573" s="624">
        <f t="shared" si="132"/>
        <v>-156.5</v>
      </c>
      <c r="U573" s="624">
        <f t="shared" si="132"/>
        <v>-155</v>
      </c>
      <c r="V573" s="625">
        <f t="shared" si="132"/>
        <v>-155</v>
      </c>
      <c r="W573" s="371"/>
      <c r="X573" s="200" t="s">
        <v>26</v>
      </c>
      <c r="Y573" s="200">
        <f>Y572-Y559</f>
        <v>1.0000000000019327E-2</v>
      </c>
    </row>
    <row r="575" spans="1:26" ht="13.5" customHeight="1" thickBot="1" x14ac:dyDescent="0.25"/>
    <row r="576" spans="1:26" ht="13.5" thickBot="1" x14ac:dyDescent="0.25">
      <c r="A576" s="230" t="s">
        <v>308</v>
      </c>
      <c r="B576" s="1021" t="s">
        <v>130</v>
      </c>
      <c r="C576" s="1022"/>
      <c r="D576" s="1022"/>
      <c r="E576" s="1022"/>
      <c r="F576" s="1022"/>
      <c r="G576" s="1022"/>
      <c r="H576" s="1023"/>
      <c r="I576" s="1033" t="s">
        <v>131</v>
      </c>
      <c r="J576" s="1022"/>
      <c r="K576" s="1022"/>
      <c r="L576" s="1022"/>
      <c r="M576" s="1022"/>
      <c r="N576" s="1022"/>
      <c r="O576" s="1023"/>
      <c r="P576" s="1034" t="s">
        <v>53</v>
      </c>
      <c r="Q576" s="1035"/>
      <c r="R576" s="1035"/>
      <c r="S576" s="1035"/>
      <c r="T576" s="1035"/>
      <c r="U576" s="1035"/>
      <c r="V576" s="1036"/>
      <c r="W576" s="1031" t="s">
        <v>55</v>
      </c>
      <c r="X576" s="228">
        <v>237</v>
      </c>
    </row>
    <row r="577" spans="1:26" ht="13.5" thickBot="1" x14ac:dyDescent="0.25">
      <c r="A577" s="676" t="s">
        <v>54</v>
      </c>
      <c r="B577" s="271">
        <v>1</v>
      </c>
      <c r="C577" s="273">
        <v>2</v>
      </c>
      <c r="D577" s="273">
        <v>3</v>
      </c>
      <c r="E577" s="273">
        <v>4</v>
      </c>
      <c r="F577" s="273">
        <v>5</v>
      </c>
      <c r="G577" s="273">
        <v>6</v>
      </c>
      <c r="H577" s="686">
        <v>7</v>
      </c>
      <c r="I577" s="272">
        <v>8</v>
      </c>
      <c r="J577" s="273">
        <v>9</v>
      </c>
      <c r="K577" s="273">
        <v>10</v>
      </c>
      <c r="L577" s="273">
        <v>11</v>
      </c>
      <c r="M577" s="273">
        <v>12</v>
      </c>
      <c r="N577" s="273">
        <v>13</v>
      </c>
      <c r="O577" s="686">
        <v>14</v>
      </c>
      <c r="P577" s="272">
        <v>1</v>
      </c>
      <c r="Q577" s="273">
        <v>2</v>
      </c>
      <c r="R577" s="273">
        <v>3</v>
      </c>
      <c r="S577" s="273">
        <v>4</v>
      </c>
      <c r="T577" s="273">
        <v>5</v>
      </c>
      <c r="U577" s="273">
        <v>6</v>
      </c>
      <c r="V577" s="686">
        <v>7</v>
      </c>
      <c r="W577" s="1032"/>
      <c r="X577" s="228"/>
      <c r="Y577" s="228"/>
    </row>
    <row r="578" spans="1:26" x14ac:dyDescent="0.2">
      <c r="A578" s="234" t="s">
        <v>3</v>
      </c>
      <c r="B578" s="338">
        <v>4370</v>
      </c>
      <c r="C578" s="339">
        <v>4370</v>
      </c>
      <c r="D578" s="339">
        <v>4370</v>
      </c>
      <c r="E578" s="339">
        <v>4370</v>
      </c>
      <c r="F578" s="339">
        <v>4370</v>
      </c>
      <c r="G578" s="339">
        <v>4370</v>
      </c>
      <c r="H578" s="340">
        <v>4370</v>
      </c>
      <c r="I578" s="338">
        <v>4370</v>
      </c>
      <c r="J578" s="339">
        <v>4370</v>
      </c>
      <c r="K578" s="339">
        <v>4370</v>
      </c>
      <c r="L578" s="339">
        <v>4370</v>
      </c>
      <c r="M578" s="339">
        <v>4370</v>
      </c>
      <c r="N578" s="339">
        <v>4370</v>
      </c>
      <c r="O578" s="343">
        <v>4370</v>
      </c>
      <c r="P578" s="419">
        <v>4370</v>
      </c>
      <c r="Q578" s="339">
        <v>4370</v>
      </c>
      <c r="R578" s="339">
        <v>4370</v>
      </c>
      <c r="S578" s="339">
        <v>4370</v>
      </c>
      <c r="T578" s="339">
        <v>4370</v>
      </c>
      <c r="U578" s="339">
        <v>4370</v>
      </c>
      <c r="V578" s="343">
        <v>4370</v>
      </c>
      <c r="W578" s="973">
        <v>4370</v>
      </c>
      <c r="Y578" s="210"/>
    </row>
    <row r="579" spans="1:26" x14ac:dyDescent="0.2">
      <c r="A579" s="238" t="s">
        <v>6</v>
      </c>
      <c r="B579" s="239">
        <v>5048</v>
      </c>
      <c r="C579" s="240">
        <v>5016</v>
      </c>
      <c r="D579" s="240">
        <v>4812</v>
      </c>
      <c r="E579" s="240">
        <v>4327</v>
      </c>
      <c r="F579" s="240">
        <v>4575</v>
      </c>
      <c r="G579" s="240">
        <v>4565</v>
      </c>
      <c r="H579" s="280">
        <v>4419</v>
      </c>
      <c r="I579" s="239">
        <v>4535</v>
      </c>
      <c r="J579" s="240">
        <v>4581</v>
      </c>
      <c r="K579" s="240">
        <v>4720</v>
      </c>
      <c r="L579" s="240">
        <v>3718</v>
      </c>
      <c r="M579" s="240">
        <v>4761</v>
      </c>
      <c r="N579" s="240">
        <v>4813</v>
      </c>
      <c r="O579" s="241">
        <v>5118</v>
      </c>
      <c r="P579" s="420">
        <v>4435</v>
      </c>
      <c r="Q579" s="240">
        <v>4655</v>
      </c>
      <c r="R579" s="240">
        <v>4662</v>
      </c>
      <c r="S579" s="240">
        <v>4220</v>
      </c>
      <c r="T579" s="240">
        <v>4659</v>
      </c>
      <c r="U579" s="240">
        <v>5112</v>
      </c>
      <c r="V579" s="241">
        <v>5128</v>
      </c>
      <c r="W579" s="317">
        <v>4695</v>
      </c>
    </row>
    <row r="580" spans="1:26" x14ac:dyDescent="0.2">
      <c r="A580" s="231" t="s">
        <v>7</v>
      </c>
      <c r="B580" s="242">
        <v>91.7</v>
      </c>
      <c r="C580" s="243">
        <v>100</v>
      </c>
      <c r="D580" s="243">
        <v>100</v>
      </c>
      <c r="E580" s="243">
        <v>100</v>
      </c>
      <c r="F580" s="243">
        <v>91.7</v>
      </c>
      <c r="G580" s="243">
        <v>100</v>
      </c>
      <c r="H580" s="281">
        <v>100</v>
      </c>
      <c r="I580" s="242">
        <v>83.3</v>
      </c>
      <c r="J580" s="243">
        <v>75</v>
      </c>
      <c r="K580" s="243">
        <v>100</v>
      </c>
      <c r="L580" s="243">
        <v>100</v>
      </c>
      <c r="M580" s="243">
        <v>83.3</v>
      </c>
      <c r="N580" s="243">
        <v>100</v>
      </c>
      <c r="O580" s="244">
        <v>91.7</v>
      </c>
      <c r="P580" s="421">
        <v>100</v>
      </c>
      <c r="Q580" s="243">
        <v>83.3</v>
      </c>
      <c r="R580" s="243">
        <v>100</v>
      </c>
      <c r="S580" s="243">
        <v>62.5</v>
      </c>
      <c r="T580" s="243">
        <v>100</v>
      </c>
      <c r="U580" s="243">
        <v>100</v>
      </c>
      <c r="V580" s="244">
        <v>100</v>
      </c>
      <c r="W580" s="955">
        <v>78.2</v>
      </c>
      <c r="X580" s="228"/>
      <c r="Y580" s="393"/>
    </row>
    <row r="581" spans="1:26" ht="13.5" thickBot="1" x14ac:dyDescent="0.25">
      <c r="A581" s="231" t="s">
        <v>8</v>
      </c>
      <c r="B581" s="911">
        <v>4.7E-2</v>
      </c>
      <c r="C581" s="912">
        <v>3.9E-2</v>
      </c>
      <c r="D581" s="912">
        <v>3.7999999999999999E-2</v>
      </c>
      <c r="E581" s="912">
        <v>5.0999999999999997E-2</v>
      </c>
      <c r="F581" s="912">
        <v>6.3E-2</v>
      </c>
      <c r="G581" s="971">
        <v>5.8000000000000003E-2</v>
      </c>
      <c r="H581" s="941">
        <v>4.8000000000000001E-2</v>
      </c>
      <c r="I581" s="911">
        <v>6.0999999999999999E-2</v>
      </c>
      <c r="J581" s="912">
        <v>9.5000000000000001E-2</v>
      </c>
      <c r="K581" s="912">
        <v>3.6999999999999998E-2</v>
      </c>
      <c r="L581" s="912">
        <v>4.3999999999999997E-2</v>
      </c>
      <c r="M581" s="912">
        <v>0.05</v>
      </c>
      <c r="N581" s="912">
        <v>5.5E-2</v>
      </c>
      <c r="O581" s="913">
        <v>5.2999999999999999E-2</v>
      </c>
      <c r="P581" s="974">
        <v>3.4000000000000002E-2</v>
      </c>
      <c r="Q581" s="912">
        <v>8.3000000000000004E-2</v>
      </c>
      <c r="R581" s="912">
        <v>4.8000000000000001E-2</v>
      </c>
      <c r="S581" s="912">
        <v>9.1999999999999998E-2</v>
      </c>
      <c r="T581" s="912">
        <v>4.9000000000000002E-2</v>
      </c>
      <c r="U581" s="912">
        <v>5.1999999999999998E-2</v>
      </c>
      <c r="V581" s="913">
        <v>4.7E-2</v>
      </c>
      <c r="W581" s="975">
        <v>8.4000000000000005E-2</v>
      </c>
      <c r="Y581" s="313"/>
    </row>
    <row r="582" spans="1:26" x14ac:dyDescent="0.2">
      <c r="A582" s="238" t="s">
        <v>1</v>
      </c>
      <c r="B582" s="936">
        <f>B579/B578*100-100</f>
        <v>15.514874141876419</v>
      </c>
      <c r="C582" s="936">
        <f t="shared" ref="C582:V582" si="133">C579/C578*100-100</f>
        <v>14.782608695652172</v>
      </c>
      <c r="D582" s="936">
        <f t="shared" si="133"/>
        <v>10.114416475972533</v>
      </c>
      <c r="E582" s="936">
        <f t="shared" si="133"/>
        <v>-0.98398169336384456</v>
      </c>
      <c r="F582" s="936">
        <f t="shared" si="133"/>
        <v>4.6910755148741288</v>
      </c>
      <c r="G582" s="936">
        <f t="shared" si="133"/>
        <v>4.4622425629290632</v>
      </c>
      <c r="H582" s="936">
        <f t="shared" si="133"/>
        <v>1.1212814645308953</v>
      </c>
      <c r="I582" s="936">
        <f t="shared" si="133"/>
        <v>3.7757437070938096</v>
      </c>
      <c r="J582" s="936">
        <f t="shared" si="133"/>
        <v>4.8283752860411937</v>
      </c>
      <c r="K582" s="936">
        <f t="shared" si="133"/>
        <v>8.0091533180778072</v>
      </c>
      <c r="L582" s="936">
        <f t="shared" si="133"/>
        <v>-14.919908466819223</v>
      </c>
      <c r="M582" s="936">
        <f t="shared" si="133"/>
        <v>8.9473684210526301</v>
      </c>
      <c r="N582" s="936">
        <f t="shared" si="133"/>
        <v>10.137299771167037</v>
      </c>
      <c r="O582" s="936">
        <f t="shared" si="133"/>
        <v>17.116704805491992</v>
      </c>
      <c r="P582" s="936">
        <f t="shared" si="133"/>
        <v>1.4874141876430258</v>
      </c>
      <c r="Q582" s="936">
        <f t="shared" si="133"/>
        <v>6.5217391304347956</v>
      </c>
      <c r="R582" s="936">
        <f t="shared" si="133"/>
        <v>6.6819221967963358</v>
      </c>
      <c r="S582" s="936">
        <f t="shared" si="133"/>
        <v>-3.432494279176197</v>
      </c>
      <c r="T582" s="936">
        <f t="shared" si="133"/>
        <v>6.6132723112128247</v>
      </c>
      <c r="U582" s="936">
        <f t="shared" si="133"/>
        <v>16.979405034324941</v>
      </c>
      <c r="V582" s="936">
        <f t="shared" si="133"/>
        <v>17.345537757437086</v>
      </c>
      <c r="W582" s="936">
        <f>W579/W578*100-100</f>
        <v>7.4370709382151006</v>
      </c>
      <c r="X582" s="767"/>
    </row>
    <row r="583" spans="1:26" ht="13.5" thickBot="1" x14ac:dyDescent="0.25">
      <c r="A583" s="669" t="s">
        <v>27</v>
      </c>
      <c r="B583" s="254">
        <f t="shared" ref="B583:V583" si="134">B579-B566</f>
        <v>7</v>
      </c>
      <c r="C583" s="255">
        <f t="shared" si="134"/>
        <v>-5</v>
      </c>
      <c r="D583" s="255">
        <f t="shared" si="134"/>
        <v>20</v>
      </c>
      <c r="E583" s="255">
        <f t="shared" si="134"/>
        <v>91</v>
      </c>
      <c r="F583" s="255">
        <f t="shared" si="134"/>
        <v>-173</v>
      </c>
      <c r="G583" s="255">
        <f t="shared" si="134"/>
        <v>151</v>
      </c>
      <c r="H583" s="256">
        <f t="shared" si="134"/>
        <v>-9</v>
      </c>
      <c r="I583" s="437">
        <f t="shared" si="134"/>
        <v>189</v>
      </c>
      <c r="J583" s="255">
        <f t="shared" si="134"/>
        <v>103</v>
      </c>
      <c r="K583" s="255">
        <f t="shared" si="134"/>
        <v>5</v>
      </c>
      <c r="L583" s="255">
        <f t="shared" si="134"/>
        <v>49</v>
      </c>
      <c r="M583" s="255">
        <f t="shared" si="134"/>
        <v>38</v>
      </c>
      <c r="N583" s="255">
        <f t="shared" si="134"/>
        <v>-110</v>
      </c>
      <c r="O583" s="256">
        <f t="shared" si="134"/>
        <v>140</v>
      </c>
      <c r="P583" s="437">
        <f t="shared" si="134"/>
        <v>-33</v>
      </c>
      <c r="Q583" s="255">
        <f t="shared" si="134"/>
        <v>-13</v>
      </c>
      <c r="R583" s="255">
        <f t="shared" si="134"/>
        <v>-4</v>
      </c>
      <c r="S583" s="255">
        <f t="shared" si="134"/>
        <v>79</v>
      </c>
      <c r="T583" s="255">
        <f t="shared" si="134"/>
        <v>-60</v>
      </c>
      <c r="U583" s="255">
        <f t="shared" si="134"/>
        <v>131</v>
      </c>
      <c r="V583" s="256">
        <f t="shared" si="134"/>
        <v>-35</v>
      </c>
      <c r="W583" s="363">
        <f t="shared" ref="W583" si="135">W579-$B$285</f>
        <v>1389</v>
      </c>
      <c r="X583" s="935"/>
      <c r="Y583" s="210"/>
    </row>
    <row r="584" spans="1:26" x14ac:dyDescent="0.2">
      <c r="A584" s="258" t="s">
        <v>51</v>
      </c>
      <c r="B584" s="956">
        <v>50</v>
      </c>
      <c r="C584" s="957">
        <v>50</v>
      </c>
      <c r="D584" s="957">
        <v>51</v>
      </c>
      <c r="E584" s="957">
        <v>13</v>
      </c>
      <c r="F584" s="957">
        <v>51</v>
      </c>
      <c r="G584" s="957">
        <v>47</v>
      </c>
      <c r="H584" s="958">
        <v>49</v>
      </c>
      <c r="I584" s="959">
        <v>51</v>
      </c>
      <c r="J584" s="957">
        <v>48</v>
      </c>
      <c r="K584" s="957">
        <v>53</v>
      </c>
      <c r="L584" s="957">
        <v>8</v>
      </c>
      <c r="M584" s="957">
        <v>51</v>
      </c>
      <c r="N584" s="957">
        <v>50</v>
      </c>
      <c r="O584" s="960">
        <v>52</v>
      </c>
      <c r="P584" s="956">
        <v>51</v>
      </c>
      <c r="Q584" s="957">
        <v>51</v>
      </c>
      <c r="R584" s="957">
        <v>51</v>
      </c>
      <c r="S584" s="957">
        <v>14</v>
      </c>
      <c r="T584" s="957">
        <v>50</v>
      </c>
      <c r="U584" s="957">
        <v>50</v>
      </c>
      <c r="V584" s="960">
        <v>49</v>
      </c>
      <c r="W584" s="972">
        <f>SUM(B584:V584)</f>
        <v>940</v>
      </c>
      <c r="X584" s="200" t="s">
        <v>56</v>
      </c>
      <c r="Y584" s="263">
        <f>W571-W584</f>
        <v>-128</v>
      </c>
      <c r="Z584" s="285">
        <f>Y584/W571</f>
        <v>-0.15763546798029557</v>
      </c>
    </row>
    <row r="585" spans="1:26" x14ac:dyDescent="0.2">
      <c r="A585" s="265" t="s">
        <v>28</v>
      </c>
      <c r="B585" s="218">
        <v>157</v>
      </c>
      <c r="C585" s="267">
        <v>157</v>
      </c>
      <c r="D585" s="267">
        <v>156.5</v>
      </c>
      <c r="E585" s="267">
        <v>156.5</v>
      </c>
      <c r="F585" s="267">
        <v>156.5</v>
      </c>
      <c r="G585" s="267">
        <v>155.5</v>
      </c>
      <c r="H585" s="219">
        <v>155.5</v>
      </c>
      <c r="I585" s="425">
        <v>157.5</v>
      </c>
      <c r="J585" s="267">
        <v>157.5</v>
      </c>
      <c r="K585" s="267">
        <v>157</v>
      </c>
      <c r="L585" s="267">
        <v>157</v>
      </c>
      <c r="M585" s="267">
        <v>156.5</v>
      </c>
      <c r="N585" s="267">
        <v>155.5</v>
      </c>
      <c r="O585" s="219">
        <v>155.5</v>
      </c>
      <c r="P585" s="425">
        <v>159.5</v>
      </c>
      <c r="Q585" s="267">
        <v>159.5</v>
      </c>
      <c r="R585" s="267">
        <v>156.5</v>
      </c>
      <c r="S585" s="267">
        <v>156.5</v>
      </c>
      <c r="T585" s="267">
        <v>156.5</v>
      </c>
      <c r="U585" s="267">
        <v>155</v>
      </c>
      <c r="V585" s="309">
        <v>155</v>
      </c>
      <c r="W585" s="222"/>
      <c r="X585" s="200" t="s">
        <v>57</v>
      </c>
      <c r="Y585" s="200">
        <v>156.94999999999999</v>
      </c>
      <c r="Z585" s="210"/>
    </row>
    <row r="586" spans="1:26" ht="13.5" thickBot="1" x14ac:dyDescent="0.25">
      <c r="A586" s="266" t="s">
        <v>26</v>
      </c>
      <c r="B586" s="623">
        <f t="shared" ref="B586:V586" si="136">B585-B572</f>
        <v>157</v>
      </c>
      <c r="C586" s="624">
        <f t="shared" si="136"/>
        <v>157</v>
      </c>
      <c r="D586" s="624">
        <f t="shared" si="136"/>
        <v>156.5</v>
      </c>
      <c r="E586" s="624">
        <f t="shared" si="136"/>
        <v>156.5</v>
      </c>
      <c r="F586" s="624">
        <f t="shared" si="136"/>
        <v>156.5</v>
      </c>
      <c r="G586" s="624">
        <f t="shared" si="136"/>
        <v>155.5</v>
      </c>
      <c r="H586" s="625">
        <f t="shared" si="136"/>
        <v>155.5</v>
      </c>
      <c r="I586" s="723">
        <f t="shared" si="136"/>
        <v>157.5</v>
      </c>
      <c r="J586" s="624">
        <f t="shared" si="136"/>
        <v>157.5</v>
      </c>
      <c r="K586" s="624">
        <f t="shared" si="136"/>
        <v>157</v>
      </c>
      <c r="L586" s="624">
        <f t="shared" si="136"/>
        <v>157</v>
      </c>
      <c r="M586" s="624">
        <f t="shared" si="136"/>
        <v>156.5</v>
      </c>
      <c r="N586" s="624">
        <f t="shared" si="136"/>
        <v>155.5</v>
      </c>
      <c r="O586" s="625">
        <f t="shared" si="136"/>
        <v>155.5</v>
      </c>
      <c r="P586" s="723">
        <f t="shared" si="136"/>
        <v>159.5</v>
      </c>
      <c r="Q586" s="624">
        <f t="shared" si="136"/>
        <v>159.5</v>
      </c>
      <c r="R586" s="624">
        <f t="shared" si="136"/>
        <v>156.5</v>
      </c>
      <c r="S586" s="624">
        <f t="shared" si="136"/>
        <v>156.5</v>
      </c>
      <c r="T586" s="624">
        <f t="shared" si="136"/>
        <v>156.5</v>
      </c>
      <c r="U586" s="624">
        <f t="shared" si="136"/>
        <v>155</v>
      </c>
      <c r="V586" s="626">
        <f t="shared" si="136"/>
        <v>155</v>
      </c>
      <c r="W586" s="223"/>
      <c r="X586" s="200" t="s">
        <v>26</v>
      </c>
      <c r="Y586" s="200">
        <f>Y585-Y572</f>
        <v>0.33999999999997499</v>
      </c>
    </row>
    <row r="588" spans="1:26" ht="13.5" thickBot="1" x14ac:dyDescent="0.25"/>
    <row r="589" spans="1:26" ht="13.5" thickBot="1" x14ac:dyDescent="0.25">
      <c r="A589" s="230" t="s">
        <v>309</v>
      </c>
      <c r="B589" s="1021" t="s">
        <v>130</v>
      </c>
      <c r="C589" s="1022"/>
      <c r="D589" s="1022"/>
      <c r="E589" s="1022"/>
      <c r="F589" s="1022"/>
      <c r="G589" s="1022"/>
      <c r="H589" s="1023"/>
      <c r="I589" s="1033" t="s">
        <v>131</v>
      </c>
      <c r="J589" s="1022"/>
      <c r="K589" s="1022"/>
      <c r="L589" s="1022"/>
      <c r="M589" s="1022"/>
      <c r="N589" s="1022"/>
      <c r="O589" s="1023"/>
      <c r="P589" s="1034" t="s">
        <v>53</v>
      </c>
      <c r="Q589" s="1035"/>
      <c r="R589" s="1035"/>
      <c r="S589" s="1035"/>
      <c r="T589" s="1035"/>
      <c r="U589" s="1035"/>
      <c r="V589" s="1036"/>
      <c r="W589" s="1031" t="s">
        <v>55</v>
      </c>
      <c r="X589" s="228">
        <v>237</v>
      </c>
    </row>
    <row r="590" spans="1:26" ht="13.5" thickBot="1" x14ac:dyDescent="0.25">
      <c r="A590" s="676" t="s">
        <v>54</v>
      </c>
      <c r="B590" s="271">
        <v>1</v>
      </c>
      <c r="C590" s="273">
        <v>2</v>
      </c>
      <c r="D590" s="273">
        <v>3</v>
      </c>
      <c r="E590" s="273">
        <v>4</v>
      </c>
      <c r="F590" s="273">
        <v>5</v>
      </c>
      <c r="G590" s="273">
        <v>6</v>
      </c>
      <c r="H590" s="686">
        <v>7</v>
      </c>
      <c r="I590" s="272">
        <v>8</v>
      </c>
      <c r="J590" s="273">
        <v>9</v>
      </c>
      <c r="K590" s="273">
        <v>10</v>
      </c>
      <c r="L590" s="273">
        <v>11</v>
      </c>
      <c r="M590" s="273">
        <v>12</v>
      </c>
      <c r="N590" s="273">
        <v>13</v>
      </c>
      <c r="O590" s="686">
        <v>14</v>
      </c>
      <c r="P590" s="272">
        <v>1</v>
      </c>
      <c r="Q590" s="273">
        <v>2</v>
      </c>
      <c r="R590" s="273">
        <v>3</v>
      </c>
      <c r="S590" s="273">
        <v>4</v>
      </c>
      <c r="T590" s="273">
        <v>5</v>
      </c>
      <c r="U590" s="273">
        <v>6</v>
      </c>
      <c r="V590" s="686">
        <v>7</v>
      </c>
      <c r="W590" s="1032"/>
      <c r="X590" s="228"/>
      <c r="Y590" s="228"/>
    </row>
    <row r="591" spans="1:26" x14ac:dyDescent="0.2">
      <c r="A591" s="234" t="s">
        <v>3</v>
      </c>
      <c r="B591" s="338">
        <v>4385</v>
      </c>
      <c r="C591" s="339">
        <v>4385</v>
      </c>
      <c r="D591" s="339">
        <v>4385</v>
      </c>
      <c r="E591" s="339">
        <v>4385</v>
      </c>
      <c r="F591" s="339">
        <v>4385</v>
      </c>
      <c r="G591" s="339">
        <v>4385</v>
      </c>
      <c r="H591" s="340">
        <v>4385</v>
      </c>
      <c r="I591" s="338">
        <v>4385</v>
      </c>
      <c r="J591" s="339">
        <v>4385</v>
      </c>
      <c r="K591" s="339">
        <v>4385</v>
      </c>
      <c r="L591" s="339">
        <v>4385</v>
      </c>
      <c r="M591" s="339">
        <v>4385</v>
      </c>
      <c r="N591" s="339">
        <v>4385</v>
      </c>
      <c r="O591" s="343">
        <v>4385</v>
      </c>
      <c r="P591" s="419">
        <v>4385</v>
      </c>
      <c r="Q591" s="339">
        <v>4385</v>
      </c>
      <c r="R591" s="339">
        <v>4385</v>
      </c>
      <c r="S591" s="339">
        <v>4385</v>
      </c>
      <c r="T591" s="339">
        <v>4385</v>
      </c>
      <c r="U591" s="339">
        <v>4385</v>
      </c>
      <c r="V591" s="343">
        <v>4385</v>
      </c>
      <c r="W591" s="973">
        <v>4385</v>
      </c>
      <c r="Y591" s="210"/>
    </row>
    <row r="592" spans="1:26" x14ac:dyDescent="0.2">
      <c r="A592" s="238" t="s">
        <v>6</v>
      </c>
      <c r="B592" s="239">
        <v>5042</v>
      </c>
      <c r="C592" s="240">
        <v>5112</v>
      </c>
      <c r="D592" s="240">
        <v>4710</v>
      </c>
      <c r="E592" s="240">
        <v>4337</v>
      </c>
      <c r="F592" s="240">
        <v>4773</v>
      </c>
      <c r="G592" s="240">
        <v>4546</v>
      </c>
      <c r="H592" s="280">
        <v>4493</v>
      </c>
      <c r="I592" s="239">
        <v>4631</v>
      </c>
      <c r="J592" s="240">
        <v>4789</v>
      </c>
      <c r="K592" s="240">
        <v>4776</v>
      </c>
      <c r="L592" s="240">
        <v>3673</v>
      </c>
      <c r="M592" s="240">
        <v>4687</v>
      </c>
      <c r="N592" s="240">
        <v>5096</v>
      </c>
      <c r="O592" s="241">
        <v>5041</v>
      </c>
      <c r="P592" s="420">
        <v>4537</v>
      </c>
      <c r="Q592" s="240">
        <v>4726</v>
      </c>
      <c r="R592" s="240">
        <v>4572</v>
      </c>
      <c r="S592" s="240">
        <v>4288</v>
      </c>
      <c r="T592" s="240">
        <v>4735</v>
      </c>
      <c r="U592" s="240">
        <v>2037</v>
      </c>
      <c r="V592" s="241">
        <v>5163</v>
      </c>
      <c r="W592" s="317">
        <v>4748</v>
      </c>
    </row>
    <row r="593" spans="1:26" x14ac:dyDescent="0.2">
      <c r="A593" s="231" t="s">
        <v>7</v>
      </c>
      <c r="B593" s="242">
        <v>66.7</v>
      </c>
      <c r="C593" s="243">
        <v>100</v>
      </c>
      <c r="D593" s="243">
        <v>100</v>
      </c>
      <c r="E593" s="243">
        <v>83.3</v>
      </c>
      <c r="F593" s="243">
        <v>100</v>
      </c>
      <c r="G593" s="243">
        <v>91.7</v>
      </c>
      <c r="H593" s="281">
        <v>100</v>
      </c>
      <c r="I593" s="242">
        <v>8.3000000000000007</v>
      </c>
      <c r="J593" s="243">
        <v>91.7</v>
      </c>
      <c r="K593" s="243">
        <v>100</v>
      </c>
      <c r="L593" s="243">
        <v>100</v>
      </c>
      <c r="M593" s="243">
        <v>100</v>
      </c>
      <c r="N593" s="243">
        <v>100</v>
      </c>
      <c r="O593" s="244">
        <v>100</v>
      </c>
      <c r="P593" s="421">
        <v>100</v>
      </c>
      <c r="Q593" s="243">
        <v>91.7</v>
      </c>
      <c r="R593" s="243">
        <v>100</v>
      </c>
      <c r="S593" s="243">
        <v>71.400000000000006</v>
      </c>
      <c r="T593" s="243">
        <v>100</v>
      </c>
      <c r="U593" s="243">
        <v>91.7</v>
      </c>
      <c r="V593" s="244">
        <v>100</v>
      </c>
      <c r="W593" s="955">
        <v>82.1</v>
      </c>
      <c r="X593" s="228"/>
      <c r="Y593" s="393"/>
    </row>
    <row r="594" spans="1:26" ht="13.5" thickBot="1" x14ac:dyDescent="0.25">
      <c r="A594" s="231" t="s">
        <v>8</v>
      </c>
      <c r="B594" s="911">
        <v>7.5999999999999998E-2</v>
      </c>
      <c r="C594" s="912">
        <v>4.5999999999999999E-2</v>
      </c>
      <c r="D594" s="912">
        <v>2.4E-2</v>
      </c>
      <c r="E594" s="912">
        <v>7.3999999999999996E-2</v>
      </c>
      <c r="F594" s="912">
        <v>5.1999999999999998E-2</v>
      </c>
      <c r="G594" s="971">
        <v>6.3E-2</v>
      </c>
      <c r="H594" s="941">
        <v>3.2000000000000001E-2</v>
      </c>
      <c r="I594" s="911">
        <v>6.8000000000000005E-2</v>
      </c>
      <c r="J594" s="912">
        <v>7.2999999999999995E-2</v>
      </c>
      <c r="K594" s="912">
        <v>2.4E-2</v>
      </c>
      <c r="L594" s="912">
        <v>3.1E-2</v>
      </c>
      <c r="M594" s="912">
        <v>3.5000000000000003E-2</v>
      </c>
      <c r="N594" s="912">
        <v>4.1000000000000002E-2</v>
      </c>
      <c r="O594" s="913">
        <v>5.1999999999999998E-2</v>
      </c>
      <c r="P594" s="974">
        <v>4.2999999999999997E-2</v>
      </c>
      <c r="Q594" s="912">
        <v>5.7000000000000002E-2</v>
      </c>
      <c r="R594" s="912">
        <v>4.4999999999999998E-2</v>
      </c>
      <c r="S594" s="912">
        <v>8.3000000000000004E-2</v>
      </c>
      <c r="T594" s="912">
        <v>3.9E-2</v>
      </c>
      <c r="U594" s="912">
        <v>5.8000000000000003E-2</v>
      </c>
      <c r="V594" s="913">
        <v>4.3999999999999997E-2</v>
      </c>
      <c r="W594" s="975">
        <v>7.9000000000000001E-2</v>
      </c>
      <c r="Y594" s="313"/>
    </row>
    <row r="595" spans="1:26" x14ac:dyDescent="0.2">
      <c r="A595" s="238" t="s">
        <v>1</v>
      </c>
      <c r="B595" s="936">
        <f>B592/B591*100-100</f>
        <v>14.98289623717217</v>
      </c>
      <c r="C595" s="936">
        <f t="shared" ref="C595:V595" si="137">C592/C591*100-100</f>
        <v>16.579247434435572</v>
      </c>
      <c r="D595" s="936">
        <f t="shared" si="137"/>
        <v>7.4116305587229192</v>
      </c>
      <c r="E595" s="936">
        <f t="shared" si="137"/>
        <v>-1.0946408209806151</v>
      </c>
      <c r="F595" s="936">
        <f t="shared" si="137"/>
        <v>8.8483466362599756</v>
      </c>
      <c r="G595" s="936">
        <f t="shared" si="137"/>
        <v>3.671607753705814</v>
      </c>
      <c r="H595" s="936">
        <f t="shared" si="137"/>
        <v>2.4629418472063946</v>
      </c>
      <c r="I595" s="936">
        <f t="shared" si="137"/>
        <v>5.6100342075256577</v>
      </c>
      <c r="J595" s="936">
        <f t="shared" si="137"/>
        <v>9.2132269099201949</v>
      </c>
      <c r="K595" s="936">
        <f t="shared" si="137"/>
        <v>8.9167616875712667</v>
      </c>
      <c r="L595" s="936">
        <f t="shared" si="137"/>
        <v>-16.237172177879131</v>
      </c>
      <c r="M595" s="936">
        <f t="shared" si="137"/>
        <v>6.8871151653363825</v>
      </c>
      <c r="N595" s="936">
        <f t="shared" si="137"/>
        <v>16.214367160775382</v>
      </c>
      <c r="O595" s="936">
        <f t="shared" si="137"/>
        <v>14.960091220068406</v>
      </c>
      <c r="P595" s="936">
        <f t="shared" si="137"/>
        <v>3.4663625997719549</v>
      </c>
      <c r="Q595" s="936">
        <f t="shared" si="137"/>
        <v>7.7765108323831384</v>
      </c>
      <c r="R595" s="936">
        <f t="shared" si="137"/>
        <v>4.2645381984036419</v>
      </c>
      <c r="S595" s="936">
        <f t="shared" si="137"/>
        <v>-2.2120866590649939</v>
      </c>
      <c r="T595" s="936">
        <f t="shared" si="137"/>
        <v>7.9817559863169834</v>
      </c>
      <c r="U595" s="936">
        <f t="shared" si="137"/>
        <v>-53.546180159635121</v>
      </c>
      <c r="V595" s="936">
        <f t="shared" si="137"/>
        <v>17.742303306727479</v>
      </c>
      <c r="W595" s="936">
        <f>W592/W591*100-100</f>
        <v>8.2782212086658973</v>
      </c>
      <c r="X595" s="767"/>
    </row>
    <row r="596" spans="1:26" ht="13.5" thickBot="1" x14ac:dyDescent="0.25">
      <c r="A596" s="669" t="s">
        <v>27</v>
      </c>
      <c r="B596" s="254">
        <f t="shared" ref="B596:V596" si="138">B592-B579</f>
        <v>-6</v>
      </c>
      <c r="C596" s="255">
        <f t="shared" si="138"/>
        <v>96</v>
      </c>
      <c r="D596" s="255">
        <f t="shared" si="138"/>
        <v>-102</v>
      </c>
      <c r="E596" s="255">
        <f t="shared" si="138"/>
        <v>10</v>
      </c>
      <c r="F596" s="255">
        <f t="shared" si="138"/>
        <v>198</v>
      </c>
      <c r="G596" s="255">
        <f t="shared" si="138"/>
        <v>-19</v>
      </c>
      <c r="H596" s="256">
        <f t="shared" si="138"/>
        <v>74</v>
      </c>
      <c r="I596" s="437">
        <f t="shared" si="138"/>
        <v>96</v>
      </c>
      <c r="J596" s="255">
        <f t="shared" si="138"/>
        <v>208</v>
      </c>
      <c r="K596" s="255">
        <f t="shared" si="138"/>
        <v>56</v>
      </c>
      <c r="L596" s="255">
        <f t="shared" si="138"/>
        <v>-45</v>
      </c>
      <c r="M596" s="255">
        <f t="shared" si="138"/>
        <v>-74</v>
      </c>
      <c r="N596" s="255">
        <f t="shared" si="138"/>
        <v>283</v>
      </c>
      <c r="O596" s="256">
        <f t="shared" si="138"/>
        <v>-77</v>
      </c>
      <c r="P596" s="437">
        <f t="shared" si="138"/>
        <v>102</v>
      </c>
      <c r="Q596" s="255">
        <f t="shared" si="138"/>
        <v>71</v>
      </c>
      <c r="R596" s="255">
        <f t="shared" si="138"/>
        <v>-90</v>
      </c>
      <c r="S596" s="255">
        <f t="shared" si="138"/>
        <v>68</v>
      </c>
      <c r="T596" s="255">
        <f t="shared" si="138"/>
        <v>76</v>
      </c>
      <c r="U596" s="255">
        <f t="shared" si="138"/>
        <v>-3075</v>
      </c>
      <c r="V596" s="256">
        <f t="shared" si="138"/>
        <v>35</v>
      </c>
      <c r="W596" s="363">
        <f t="shared" ref="W596" si="139">W592-$B$285</f>
        <v>1442</v>
      </c>
      <c r="X596" s="935"/>
      <c r="Y596" s="210"/>
    </row>
    <row r="597" spans="1:26" x14ac:dyDescent="0.2">
      <c r="A597" s="258" t="s">
        <v>51</v>
      </c>
      <c r="B597" s="956">
        <v>50</v>
      </c>
      <c r="C597" s="957">
        <v>50</v>
      </c>
      <c r="D597" s="957">
        <v>51</v>
      </c>
      <c r="E597" s="957">
        <v>13</v>
      </c>
      <c r="F597" s="957">
        <v>51</v>
      </c>
      <c r="G597" s="957">
        <v>47</v>
      </c>
      <c r="H597" s="958">
        <v>49</v>
      </c>
      <c r="I597" s="959">
        <v>51</v>
      </c>
      <c r="J597" s="957">
        <v>48</v>
      </c>
      <c r="K597" s="957">
        <v>53</v>
      </c>
      <c r="L597" s="957">
        <v>8</v>
      </c>
      <c r="M597" s="957">
        <v>51</v>
      </c>
      <c r="N597" s="957">
        <v>50</v>
      </c>
      <c r="O597" s="960">
        <v>52</v>
      </c>
      <c r="P597" s="956">
        <v>51</v>
      </c>
      <c r="Q597" s="957">
        <v>51</v>
      </c>
      <c r="R597" s="957">
        <v>51</v>
      </c>
      <c r="S597" s="957">
        <v>13</v>
      </c>
      <c r="T597" s="957">
        <v>49</v>
      </c>
      <c r="U597" s="957">
        <v>50</v>
      </c>
      <c r="V597" s="960">
        <v>49</v>
      </c>
      <c r="W597" s="972">
        <f>SUM(B597:V597)</f>
        <v>938</v>
      </c>
      <c r="X597" s="200" t="s">
        <v>56</v>
      </c>
      <c r="Y597" s="263">
        <f>W584-W597</f>
        <v>2</v>
      </c>
      <c r="Z597" s="285">
        <f>Y597/W584</f>
        <v>2.1276595744680851E-3</v>
      </c>
    </row>
    <row r="598" spans="1:26" x14ac:dyDescent="0.2">
      <c r="A598" s="265" t="s">
        <v>28</v>
      </c>
      <c r="B598" s="218">
        <v>157.5</v>
      </c>
      <c r="C598" s="218">
        <v>157.5</v>
      </c>
      <c r="D598" s="267">
        <v>157</v>
      </c>
      <c r="E598" s="267">
        <v>157</v>
      </c>
      <c r="F598" s="267">
        <v>157</v>
      </c>
      <c r="G598" s="267">
        <v>156</v>
      </c>
      <c r="H598" s="267">
        <v>156</v>
      </c>
      <c r="I598" s="425">
        <v>158</v>
      </c>
      <c r="J598" s="425">
        <v>158</v>
      </c>
      <c r="K598" s="267">
        <v>157.5</v>
      </c>
      <c r="L598" s="267">
        <v>157.5</v>
      </c>
      <c r="M598" s="267">
        <v>157</v>
      </c>
      <c r="N598" s="267">
        <v>156</v>
      </c>
      <c r="O598" s="219">
        <v>156</v>
      </c>
      <c r="P598" s="425">
        <v>160</v>
      </c>
      <c r="Q598" s="425">
        <v>160</v>
      </c>
      <c r="R598" s="267">
        <v>157</v>
      </c>
      <c r="S598" s="267">
        <v>157</v>
      </c>
      <c r="T598" s="267">
        <v>157</v>
      </c>
      <c r="U598" s="267">
        <v>155.5</v>
      </c>
      <c r="V598" s="309">
        <v>155.5</v>
      </c>
      <c r="W598" s="222"/>
      <c r="X598" s="200" t="s">
        <v>57</v>
      </c>
      <c r="Y598" s="200">
        <v>156.97999999999999</v>
      </c>
      <c r="Z598" s="210"/>
    </row>
    <row r="599" spans="1:26" ht="13.5" thickBot="1" x14ac:dyDescent="0.25">
      <c r="A599" s="266" t="s">
        <v>26</v>
      </c>
      <c r="B599" s="623">
        <f t="shared" ref="B599:V599" si="140">B598-B585</f>
        <v>0.5</v>
      </c>
      <c r="C599" s="624">
        <f t="shared" si="140"/>
        <v>0.5</v>
      </c>
      <c r="D599" s="624">
        <f t="shared" si="140"/>
        <v>0.5</v>
      </c>
      <c r="E599" s="624">
        <f t="shared" si="140"/>
        <v>0.5</v>
      </c>
      <c r="F599" s="624">
        <f t="shared" si="140"/>
        <v>0.5</v>
      </c>
      <c r="G599" s="624">
        <f t="shared" si="140"/>
        <v>0.5</v>
      </c>
      <c r="H599" s="625">
        <f t="shared" si="140"/>
        <v>0.5</v>
      </c>
      <c r="I599" s="723">
        <f t="shared" si="140"/>
        <v>0.5</v>
      </c>
      <c r="J599" s="624">
        <f t="shared" si="140"/>
        <v>0.5</v>
      </c>
      <c r="K599" s="624">
        <f t="shared" si="140"/>
        <v>0.5</v>
      </c>
      <c r="L599" s="624">
        <f t="shared" si="140"/>
        <v>0.5</v>
      </c>
      <c r="M599" s="624">
        <f t="shared" si="140"/>
        <v>0.5</v>
      </c>
      <c r="N599" s="624">
        <f t="shared" si="140"/>
        <v>0.5</v>
      </c>
      <c r="O599" s="625">
        <f t="shared" si="140"/>
        <v>0.5</v>
      </c>
      <c r="P599" s="723">
        <f t="shared" si="140"/>
        <v>0.5</v>
      </c>
      <c r="Q599" s="624">
        <f t="shared" si="140"/>
        <v>0.5</v>
      </c>
      <c r="R599" s="624">
        <f t="shared" si="140"/>
        <v>0.5</v>
      </c>
      <c r="S599" s="624">
        <f t="shared" si="140"/>
        <v>0.5</v>
      </c>
      <c r="T599" s="624">
        <f t="shared" si="140"/>
        <v>0.5</v>
      </c>
      <c r="U599" s="624">
        <f t="shared" si="140"/>
        <v>0.5</v>
      </c>
      <c r="V599" s="626">
        <f t="shared" si="140"/>
        <v>0.5</v>
      </c>
      <c r="W599" s="223"/>
      <c r="X599" s="200" t="s">
        <v>26</v>
      </c>
      <c r="Y599" s="200">
        <f>Y598-Y585</f>
        <v>3.0000000000001137E-2</v>
      </c>
    </row>
    <row r="601" spans="1:26" ht="13.5" thickBot="1" x14ac:dyDescent="0.25"/>
    <row r="602" spans="1:26" ht="13.5" thickBot="1" x14ac:dyDescent="0.25">
      <c r="A602" s="230" t="s">
        <v>310</v>
      </c>
      <c r="B602" s="1021" t="s">
        <v>130</v>
      </c>
      <c r="C602" s="1022"/>
      <c r="D602" s="1022"/>
      <c r="E602" s="1022"/>
      <c r="F602" s="1022"/>
      <c r="G602" s="1022"/>
      <c r="H602" s="1023"/>
      <c r="I602" s="1033" t="s">
        <v>131</v>
      </c>
      <c r="J602" s="1022"/>
      <c r="K602" s="1022"/>
      <c r="L602" s="1022"/>
      <c r="M602" s="1022"/>
      <c r="N602" s="1022"/>
      <c r="O602" s="1023"/>
      <c r="P602" s="1034" t="s">
        <v>53</v>
      </c>
      <c r="Q602" s="1035"/>
      <c r="R602" s="1035"/>
      <c r="S602" s="1035"/>
      <c r="T602" s="1035"/>
      <c r="U602" s="1035"/>
      <c r="V602" s="1036"/>
      <c r="W602" s="1031" t="s">
        <v>55</v>
      </c>
      <c r="X602" s="228">
        <v>237</v>
      </c>
    </row>
    <row r="603" spans="1:26" ht="13.5" thickBot="1" x14ac:dyDescent="0.25">
      <c r="A603" s="676" t="s">
        <v>54</v>
      </c>
      <c r="B603" s="271">
        <v>1</v>
      </c>
      <c r="C603" s="273">
        <v>2</v>
      </c>
      <c r="D603" s="273">
        <v>3</v>
      </c>
      <c r="E603" s="273">
        <v>4</v>
      </c>
      <c r="F603" s="273">
        <v>5</v>
      </c>
      <c r="G603" s="273">
        <v>6</v>
      </c>
      <c r="H603" s="686">
        <v>7</v>
      </c>
      <c r="I603" s="272">
        <v>8</v>
      </c>
      <c r="J603" s="273">
        <v>9</v>
      </c>
      <c r="K603" s="273">
        <v>10</v>
      </c>
      <c r="L603" s="273">
        <v>11</v>
      </c>
      <c r="M603" s="273">
        <v>12</v>
      </c>
      <c r="N603" s="273">
        <v>13</v>
      </c>
      <c r="O603" s="686">
        <v>14</v>
      </c>
      <c r="P603" s="272">
        <v>1</v>
      </c>
      <c r="Q603" s="273">
        <v>2</v>
      </c>
      <c r="R603" s="273">
        <v>3</v>
      </c>
      <c r="S603" s="273">
        <v>4</v>
      </c>
      <c r="T603" s="273">
        <v>5</v>
      </c>
      <c r="U603" s="273">
        <v>6</v>
      </c>
      <c r="V603" s="686">
        <v>7</v>
      </c>
      <c r="W603" s="1032"/>
      <c r="X603" s="228"/>
      <c r="Y603" s="228"/>
    </row>
    <row r="604" spans="1:26" x14ac:dyDescent="0.2">
      <c r="A604" s="234" t="s">
        <v>3</v>
      </c>
      <c r="B604" s="338">
        <v>4400</v>
      </c>
      <c r="C604" s="339">
        <v>4400</v>
      </c>
      <c r="D604" s="339">
        <v>4400</v>
      </c>
      <c r="E604" s="339">
        <v>4400</v>
      </c>
      <c r="F604" s="339">
        <v>4400</v>
      </c>
      <c r="G604" s="339">
        <v>4400</v>
      </c>
      <c r="H604" s="340">
        <v>4400</v>
      </c>
      <c r="I604" s="338">
        <v>4400</v>
      </c>
      <c r="J604" s="339">
        <v>4400</v>
      </c>
      <c r="K604" s="339">
        <v>4400</v>
      </c>
      <c r="L604" s="339">
        <v>4400</v>
      </c>
      <c r="M604" s="339">
        <v>4400</v>
      </c>
      <c r="N604" s="339">
        <v>4400</v>
      </c>
      <c r="O604" s="343">
        <v>4400</v>
      </c>
      <c r="P604" s="419">
        <v>4400</v>
      </c>
      <c r="Q604" s="339">
        <v>4400</v>
      </c>
      <c r="R604" s="339">
        <v>4400</v>
      </c>
      <c r="S604" s="339">
        <v>4400</v>
      </c>
      <c r="T604" s="339">
        <v>4400</v>
      </c>
      <c r="U604" s="339">
        <v>4400</v>
      </c>
      <c r="V604" s="343">
        <v>4400</v>
      </c>
      <c r="W604" s="973">
        <v>4400</v>
      </c>
      <c r="Y604" s="210"/>
    </row>
    <row r="605" spans="1:26" x14ac:dyDescent="0.2">
      <c r="A605" s="238" t="s">
        <v>6</v>
      </c>
      <c r="B605" s="239">
        <v>5190</v>
      </c>
      <c r="C605" s="240">
        <v>5043</v>
      </c>
      <c r="D605" s="240">
        <v>4935</v>
      </c>
      <c r="E605" s="240">
        <v>4445</v>
      </c>
      <c r="F605" s="240">
        <v>4892</v>
      </c>
      <c r="G605" s="240">
        <v>4681</v>
      </c>
      <c r="H605" s="280">
        <v>4494</v>
      </c>
      <c r="I605" s="239">
        <v>4535</v>
      </c>
      <c r="J605" s="240">
        <v>4625</v>
      </c>
      <c r="K605" s="240">
        <v>4937</v>
      </c>
      <c r="L605" s="240">
        <v>3880</v>
      </c>
      <c r="M605" s="240">
        <v>4847</v>
      </c>
      <c r="N605" s="240">
        <v>5083</v>
      </c>
      <c r="O605" s="241">
        <v>5182</v>
      </c>
      <c r="P605" s="420">
        <v>4483</v>
      </c>
      <c r="Q605" s="240">
        <v>4889</v>
      </c>
      <c r="R605" s="240">
        <v>4706</v>
      </c>
      <c r="S605" s="240">
        <v>4492</v>
      </c>
      <c r="T605" s="240">
        <v>4967</v>
      </c>
      <c r="U605" s="240">
        <v>5201</v>
      </c>
      <c r="V605" s="241">
        <v>5127</v>
      </c>
      <c r="W605" s="317">
        <v>4825</v>
      </c>
    </row>
    <row r="606" spans="1:26" x14ac:dyDescent="0.2">
      <c r="A606" s="231" t="s">
        <v>7</v>
      </c>
      <c r="B606" s="242">
        <v>91.7</v>
      </c>
      <c r="C606" s="243">
        <v>100</v>
      </c>
      <c r="D606" s="243">
        <v>100</v>
      </c>
      <c r="E606" s="243">
        <v>100</v>
      </c>
      <c r="F606" s="243">
        <v>91.7</v>
      </c>
      <c r="G606" s="243">
        <v>91.7</v>
      </c>
      <c r="H606" s="281">
        <v>91.7</v>
      </c>
      <c r="I606" s="242">
        <v>91.7</v>
      </c>
      <c r="J606" s="243">
        <v>75</v>
      </c>
      <c r="K606" s="243">
        <v>91.7</v>
      </c>
      <c r="L606" s="243">
        <v>85.7</v>
      </c>
      <c r="M606" s="243">
        <v>83.3</v>
      </c>
      <c r="N606" s="243">
        <v>83.3</v>
      </c>
      <c r="O606" s="244">
        <v>83.3</v>
      </c>
      <c r="P606" s="421">
        <v>91.7</v>
      </c>
      <c r="Q606" s="243">
        <v>75</v>
      </c>
      <c r="R606" s="243">
        <v>100</v>
      </c>
      <c r="S606" s="243">
        <v>85.7</v>
      </c>
      <c r="T606" s="243">
        <v>91.7</v>
      </c>
      <c r="U606" s="243">
        <v>91.7</v>
      </c>
      <c r="V606" s="244">
        <v>91.7</v>
      </c>
      <c r="W606" s="955">
        <v>79.7</v>
      </c>
      <c r="X606" s="228"/>
      <c r="Y606" s="393"/>
    </row>
    <row r="607" spans="1:26" ht="13.5" thickBot="1" x14ac:dyDescent="0.25">
      <c r="A607" s="231" t="s">
        <v>8</v>
      </c>
      <c r="B607" s="911">
        <v>6.3E-2</v>
      </c>
      <c r="C607" s="912">
        <v>3.2000000000000001E-2</v>
      </c>
      <c r="D607" s="912">
        <v>3.5000000000000003E-2</v>
      </c>
      <c r="E607" s="912">
        <v>3.5000000000000003E-2</v>
      </c>
      <c r="F607" s="912">
        <v>6.4000000000000001E-2</v>
      </c>
      <c r="G607" s="971">
        <v>6.3E-2</v>
      </c>
      <c r="H607" s="941">
        <v>5.3999999999999999E-2</v>
      </c>
      <c r="I607" s="911">
        <v>7.0000000000000007E-2</v>
      </c>
      <c r="J607" s="912">
        <v>8.3000000000000004E-2</v>
      </c>
      <c r="K607" s="912">
        <v>0.05</v>
      </c>
      <c r="L607" s="912">
        <v>0.104</v>
      </c>
      <c r="M607" s="912">
        <v>0.08</v>
      </c>
      <c r="N607" s="912">
        <v>7.8E-2</v>
      </c>
      <c r="O607" s="913">
        <v>5.5E-2</v>
      </c>
      <c r="P607" s="974">
        <v>5.5E-2</v>
      </c>
      <c r="Q607" s="912">
        <v>7.0000000000000007E-2</v>
      </c>
      <c r="R607" s="912">
        <v>0.05</v>
      </c>
      <c r="S607" s="912">
        <v>0.08</v>
      </c>
      <c r="T607" s="912">
        <v>5.5E-2</v>
      </c>
      <c r="U607" s="912">
        <v>6.0999999999999999E-2</v>
      </c>
      <c r="V607" s="913">
        <v>5.6000000000000001E-2</v>
      </c>
      <c r="W607" s="975">
        <v>8.5000000000000006E-2</v>
      </c>
      <c r="Y607" s="313"/>
    </row>
    <row r="608" spans="1:26" x14ac:dyDescent="0.2">
      <c r="A608" s="238" t="s">
        <v>1</v>
      </c>
      <c r="B608" s="936">
        <f>B605/B604*100-100</f>
        <v>17.954545454545439</v>
      </c>
      <c r="C608" s="936">
        <f t="shared" ref="C608:V608" si="141">C605/C604*100-100</f>
        <v>14.613636363636374</v>
      </c>
      <c r="D608" s="936">
        <f t="shared" si="141"/>
        <v>12.159090909090907</v>
      </c>
      <c r="E608" s="936">
        <f t="shared" si="141"/>
        <v>1.0227272727272805</v>
      </c>
      <c r="F608" s="936">
        <f t="shared" si="141"/>
        <v>11.181818181818187</v>
      </c>
      <c r="G608" s="936">
        <f t="shared" si="141"/>
        <v>6.3863636363636402</v>
      </c>
      <c r="H608" s="936">
        <f t="shared" si="141"/>
        <v>2.1363636363636545</v>
      </c>
      <c r="I608" s="936">
        <f t="shared" si="141"/>
        <v>3.0681818181818272</v>
      </c>
      <c r="J608" s="936">
        <f t="shared" si="141"/>
        <v>5.1136363636363598</v>
      </c>
      <c r="K608" s="936">
        <f t="shared" si="141"/>
        <v>12.204545454545453</v>
      </c>
      <c r="L608" s="936">
        <f t="shared" si="141"/>
        <v>-11.818181818181813</v>
      </c>
      <c r="M608" s="936">
        <f t="shared" si="141"/>
        <v>10.159090909090907</v>
      </c>
      <c r="N608" s="936">
        <f t="shared" si="141"/>
        <v>15.52272727272728</v>
      </c>
      <c r="O608" s="936">
        <f t="shared" si="141"/>
        <v>17.77272727272728</v>
      </c>
      <c r="P608" s="936">
        <f t="shared" si="141"/>
        <v>1.886363636363626</v>
      </c>
      <c r="Q608" s="936">
        <f t="shared" si="141"/>
        <v>11.11363636363636</v>
      </c>
      <c r="R608" s="936">
        <f t="shared" si="141"/>
        <v>6.9545454545454533</v>
      </c>
      <c r="S608" s="936">
        <f t="shared" si="141"/>
        <v>2.0909090909090935</v>
      </c>
      <c r="T608" s="936">
        <f t="shared" si="141"/>
        <v>12.88636363636364</v>
      </c>
      <c r="U608" s="936">
        <f t="shared" si="141"/>
        <v>18.204545454545467</v>
      </c>
      <c r="V608" s="936">
        <f t="shared" si="141"/>
        <v>16.52272727272728</v>
      </c>
      <c r="W608" s="936">
        <f>W605/W604*100-100</f>
        <v>9.6590909090909207</v>
      </c>
      <c r="X608" s="767"/>
    </row>
    <row r="609" spans="1:26" ht="13.5" thickBot="1" x14ac:dyDescent="0.25">
      <c r="A609" s="669" t="s">
        <v>27</v>
      </c>
      <c r="B609" s="254">
        <f t="shared" ref="B609:V609" si="142">B605-B592</f>
        <v>148</v>
      </c>
      <c r="C609" s="255">
        <f t="shared" si="142"/>
        <v>-69</v>
      </c>
      <c r="D609" s="255">
        <f t="shared" si="142"/>
        <v>225</v>
      </c>
      <c r="E609" s="255">
        <f t="shared" si="142"/>
        <v>108</v>
      </c>
      <c r="F609" s="255">
        <f t="shared" si="142"/>
        <v>119</v>
      </c>
      <c r="G609" s="255">
        <f t="shared" si="142"/>
        <v>135</v>
      </c>
      <c r="H609" s="256">
        <f t="shared" si="142"/>
        <v>1</v>
      </c>
      <c r="I609" s="437">
        <f t="shared" si="142"/>
        <v>-96</v>
      </c>
      <c r="J609" s="255">
        <f t="shared" si="142"/>
        <v>-164</v>
      </c>
      <c r="K609" s="255">
        <f t="shared" si="142"/>
        <v>161</v>
      </c>
      <c r="L609" s="255">
        <f t="shared" si="142"/>
        <v>207</v>
      </c>
      <c r="M609" s="255">
        <f t="shared" si="142"/>
        <v>160</v>
      </c>
      <c r="N609" s="255">
        <f t="shared" si="142"/>
        <v>-13</v>
      </c>
      <c r="O609" s="256">
        <f t="shared" si="142"/>
        <v>141</v>
      </c>
      <c r="P609" s="437">
        <f t="shared" si="142"/>
        <v>-54</v>
      </c>
      <c r="Q609" s="255">
        <f t="shared" si="142"/>
        <v>163</v>
      </c>
      <c r="R609" s="255">
        <f t="shared" si="142"/>
        <v>134</v>
      </c>
      <c r="S609" s="255">
        <f t="shared" si="142"/>
        <v>204</v>
      </c>
      <c r="T609" s="255">
        <f t="shared" si="142"/>
        <v>232</v>
      </c>
      <c r="U609" s="255">
        <f t="shared" si="142"/>
        <v>3164</v>
      </c>
      <c r="V609" s="256">
        <f t="shared" si="142"/>
        <v>-36</v>
      </c>
      <c r="W609" s="363">
        <f t="shared" ref="W609" si="143">W605-$B$285</f>
        <v>1519</v>
      </c>
      <c r="X609" s="935"/>
      <c r="Y609" s="210"/>
    </row>
    <row r="610" spans="1:26" x14ac:dyDescent="0.2">
      <c r="A610" s="258" t="s">
        <v>51</v>
      </c>
      <c r="B610" s="956">
        <v>50</v>
      </c>
      <c r="C610" s="957">
        <v>50</v>
      </c>
      <c r="D610" s="957">
        <v>51</v>
      </c>
      <c r="E610" s="957">
        <v>13</v>
      </c>
      <c r="F610" s="957">
        <v>51</v>
      </c>
      <c r="G610" s="957">
        <v>47</v>
      </c>
      <c r="H610" s="958">
        <v>49</v>
      </c>
      <c r="I610" s="959">
        <v>51</v>
      </c>
      <c r="J610" s="957">
        <v>48</v>
      </c>
      <c r="K610" s="957">
        <v>53</v>
      </c>
      <c r="L610" s="957">
        <v>8</v>
      </c>
      <c r="M610" s="957">
        <v>51</v>
      </c>
      <c r="N610" s="957">
        <v>50</v>
      </c>
      <c r="O610" s="960">
        <v>52</v>
      </c>
      <c r="P610" s="956">
        <v>51</v>
      </c>
      <c r="Q610" s="957">
        <v>51</v>
      </c>
      <c r="R610" s="957">
        <v>51</v>
      </c>
      <c r="S610" s="957">
        <v>13</v>
      </c>
      <c r="T610" s="957">
        <v>49</v>
      </c>
      <c r="U610" s="957">
        <v>50</v>
      </c>
      <c r="V610" s="960">
        <v>49</v>
      </c>
      <c r="W610" s="972">
        <f>SUM(B610:V610)</f>
        <v>938</v>
      </c>
      <c r="X610" s="200" t="s">
        <v>56</v>
      </c>
      <c r="Y610" s="263">
        <f>W597-W610</f>
        <v>0</v>
      </c>
      <c r="Z610" s="285">
        <f>Y610/W597</f>
        <v>0</v>
      </c>
    </row>
    <row r="611" spans="1:26" x14ac:dyDescent="0.2">
      <c r="A611" s="265" t="s">
        <v>28</v>
      </c>
      <c r="B611" s="218"/>
      <c r="C611" s="218"/>
      <c r="D611" s="267"/>
      <c r="E611" s="267"/>
      <c r="F611" s="267"/>
      <c r="G611" s="267"/>
      <c r="H611" s="267"/>
      <c r="I611" s="425"/>
      <c r="J611" s="425"/>
      <c r="K611" s="267"/>
      <c r="L611" s="267"/>
      <c r="M611" s="267"/>
      <c r="N611" s="267"/>
      <c r="O611" s="219"/>
      <c r="P611" s="425"/>
      <c r="Q611" s="425"/>
      <c r="R611" s="267"/>
      <c r="S611" s="267"/>
      <c r="T611" s="267"/>
      <c r="U611" s="267"/>
      <c r="V611" s="309"/>
      <c r="W611" s="222"/>
      <c r="X611" s="200" t="s">
        <v>57</v>
      </c>
      <c r="Y611" s="200">
        <v>157.1</v>
      </c>
      <c r="Z611" s="210"/>
    </row>
    <row r="612" spans="1:26" ht="13.5" thickBot="1" x14ac:dyDescent="0.25">
      <c r="A612" s="266" t="s">
        <v>26</v>
      </c>
      <c r="B612" s="623">
        <f t="shared" ref="B612:V612" si="144">B611-B598</f>
        <v>-157.5</v>
      </c>
      <c r="C612" s="624">
        <f t="shared" si="144"/>
        <v>-157.5</v>
      </c>
      <c r="D612" s="624">
        <f t="shared" si="144"/>
        <v>-157</v>
      </c>
      <c r="E612" s="624">
        <f t="shared" si="144"/>
        <v>-157</v>
      </c>
      <c r="F612" s="624">
        <f t="shared" si="144"/>
        <v>-157</v>
      </c>
      <c r="G612" s="624">
        <f t="shared" si="144"/>
        <v>-156</v>
      </c>
      <c r="H612" s="625">
        <f t="shared" si="144"/>
        <v>-156</v>
      </c>
      <c r="I612" s="723">
        <f t="shared" si="144"/>
        <v>-158</v>
      </c>
      <c r="J612" s="624">
        <f t="shared" si="144"/>
        <v>-158</v>
      </c>
      <c r="K612" s="624">
        <f t="shared" si="144"/>
        <v>-157.5</v>
      </c>
      <c r="L612" s="624">
        <f t="shared" si="144"/>
        <v>-157.5</v>
      </c>
      <c r="M612" s="624">
        <f t="shared" si="144"/>
        <v>-157</v>
      </c>
      <c r="N612" s="624">
        <f t="shared" si="144"/>
        <v>-156</v>
      </c>
      <c r="O612" s="625">
        <f t="shared" si="144"/>
        <v>-156</v>
      </c>
      <c r="P612" s="723">
        <f t="shared" si="144"/>
        <v>-160</v>
      </c>
      <c r="Q612" s="624">
        <f t="shared" si="144"/>
        <v>-160</v>
      </c>
      <c r="R612" s="624">
        <f t="shared" si="144"/>
        <v>-157</v>
      </c>
      <c r="S612" s="624">
        <f t="shared" si="144"/>
        <v>-157</v>
      </c>
      <c r="T612" s="624">
        <f t="shared" si="144"/>
        <v>-157</v>
      </c>
      <c r="U612" s="624">
        <f t="shared" si="144"/>
        <v>-155.5</v>
      </c>
      <c r="V612" s="626">
        <f t="shared" si="144"/>
        <v>-155.5</v>
      </c>
      <c r="W612" s="223"/>
      <c r="X612" s="200" t="s">
        <v>26</v>
      </c>
      <c r="Y612" s="200">
        <f>Y611-Y598</f>
        <v>0.12000000000000455</v>
      </c>
    </row>
    <row r="614" spans="1:26" ht="13.5" thickBot="1" x14ac:dyDescent="0.25"/>
    <row r="615" spans="1:26" ht="13.5" thickBot="1" x14ac:dyDescent="0.25">
      <c r="A615" s="230" t="s">
        <v>311</v>
      </c>
      <c r="B615" s="1021" t="s">
        <v>130</v>
      </c>
      <c r="C615" s="1022"/>
      <c r="D615" s="1022"/>
      <c r="E615" s="1022"/>
      <c r="F615" s="1022"/>
      <c r="G615" s="1022"/>
      <c r="H615" s="1023"/>
      <c r="I615" s="1033" t="s">
        <v>131</v>
      </c>
      <c r="J615" s="1022"/>
      <c r="K615" s="1022"/>
      <c r="L615" s="1022"/>
      <c r="M615" s="1022"/>
      <c r="N615" s="1022"/>
      <c r="O615" s="1023"/>
      <c r="P615" s="1034" t="s">
        <v>53</v>
      </c>
      <c r="Q615" s="1035"/>
      <c r="R615" s="1035"/>
      <c r="S615" s="1035"/>
      <c r="T615" s="1035"/>
      <c r="U615" s="1035"/>
      <c r="V615" s="1036"/>
      <c r="W615" s="1031" t="s">
        <v>55</v>
      </c>
      <c r="X615" s="228">
        <v>237</v>
      </c>
    </row>
    <row r="616" spans="1:26" ht="13.5" thickBot="1" x14ac:dyDescent="0.25">
      <c r="A616" s="676" t="s">
        <v>54</v>
      </c>
      <c r="B616" s="271">
        <v>1</v>
      </c>
      <c r="C616" s="273">
        <v>2</v>
      </c>
      <c r="D616" s="273">
        <v>3</v>
      </c>
      <c r="E616" s="273">
        <v>4</v>
      </c>
      <c r="F616" s="273">
        <v>5</v>
      </c>
      <c r="G616" s="273">
        <v>6</v>
      </c>
      <c r="H616" s="686">
        <v>7</v>
      </c>
      <c r="I616" s="272">
        <v>8</v>
      </c>
      <c r="J616" s="273">
        <v>9</v>
      </c>
      <c r="K616" s="273">
        <v>10</v>
      </c>
      <c r="L616" s="273">
        <v>11</v>
      </c>
      <c r="M616" s="273">
        <v>12</v>
      </c>
      <c r="N616" s="273">
        <v>13</v>
      </c>
      <c r="O616" s="686">
        <v>14</v>
      </c>
      <c r="P616" s="272">
        <v>1</v>
      </c>
      <c r="Q616" s="273">
        <v>2</v>
      </c>
      <c r="R616" s="273">
        <v>3</v>
      </c>
      <c r="S616" s="273">
        <v>4</v>
      </c>
      <c r="T616" s="273">
        <v>5</v>
      </c>
      <c r="U616" s="273">
        <v>6</v>
      </c>
      <c r="V616" s="686">
        <v>7</v>
      </c>
      <c r="W616" s="1032"/>
      <c r="X616" s="228"/>
      <c r="Y616" s="228"/>
    </row>
    <row r="617" spans="1:26" x14ac:dyDescent="0.2">
      <c r="A617" s="234" t="s">
        <v>3</v>
      </c>
      <c r="B617" s="338">
        <v>4415</v>
      </c>
      <c r="C617" s="339">
        <v>4415</v>
      </c>
      <c r="D617" s="339">
        <v>4415</v>
      </c>
      <c r="E617" s="339">
        <v>4415</v>
      </c>
      <c r="F617" s="339">
        <v>4415</v>
      </c>
      <c r="G617" s="339">
        <v>4415</v>
      </c>
      <c r="H617" s="340">
        <v>4415</v>
      </c>
      <c r="I617" s="338">
        <v>4415</v>
      </c>
      <c r="J617" s="339">
        <v>4415</v>
      </c>
      <c r="K617" s="339">
        <v>4415</v>
      </c>
      <c r="L617" s="339">
        <v>4415</v>
      </c>
      <c r="M617" s="339">
        <v>4415</v>
      </c>
      <c r="N617" s="339">
        <v>4415</v>
      </c>
      <c r="O617" s="343">
        <v>4415</v>
      </c>
      <c r="P617" s="419">
        <v>4415</v>
      </c>
      <c r="Q617" s="339">
        <v>4415</v>
      </c>
      <c r="R617" s="339">
        <v>4415</v>
      </c>
      <c r="S617" s="339">
        <v>4415</v>
      </c>
      <c r="T617" s="339">
        <v>4415</v>
      </c>
      <c r="U617" s="339">
        <v>4415</v>
      </c>
      <c r="V617" s="343">
        <v>4415</v>
      </c>
      <c r="W617" s="973">
        <v>4415</v>
      </c>
      <c r="Y617" s="210"/>
    </row>
    <row r="618" spans="1:26" x14ac:dyDescent="0.2">
      <c r="A618" s="238" t="s">
        <v>6</v>
      </c>
      <c r="B618" s="239">
        <v>5229</v>
      </c>
      <c r="C618" s="240">
        <v>5197</v>
      </c>
      <c r="D618" s="240">
        <v>4903</v>
      </c>
      <c r="E618" s="240">
        <v>4598</v>
      </c>
      <c r="F618" s="240">
        <v>4845</v>
      </c>
      <c r="G618" s="240">
        <v>4653</v>
      </c>
      <c r="H618" s="280">
        <v>4588</v>
      </c>
      <c r="I618" s="239">
        <v>4653</v>
      </c>
      <c r="J618" s="240">
        <v>4721</v>
      </c>
      <c r="K618" s="240">
        <v>4894</v>
      </c>
      <c r="L618" s="240">
        <v>3813</v>
      </c>
      <c r="M618" s="240">
        <v>4876</v>
      </c>
      <c r="N618" s="240">
        <v>5185</v>
      </c>
      <c r="O618" s="241">
        <v>5159</v>
      </c>
      <c r="P618" s="420">
        <v>4433</v>
      </c>
      <c r="Q618" s="240">
        <v>4774</v>
      </c>
      <c r="R618" s="240">
        <v>4683</v>
      </c>
      <c r="S618" s="240">
        <v>4167</v>
      </c>
      <c r="T618" s="240">
        <v>4897</v>
      </c>
      <c r="U618" s="240">
        <v>4963</v>
      </c>
      <c r="V618" s="241">
        <v>5294</v>
      </c>
      <c r="W618" s="317">
        <v>4825</v>
      </c>
    </row>
    <row r="619" spans="1:26" x14ac:dyDescent="0.2">
      <c r="A619" s="231" t="s">
        <v>7</v>
      </c>
      <c r="B619" s="242">
        <v>91.7</v>
      </c>
      <c r="C619" s="243">
        <v>100</v>
      </c>
      <c r="D619" s="243">
        <v>66.7</v>
      </c>
      <c r="E619" s="243">
        <v>100</v>
      </c>
      <c r="F619" s="243">
        <v>83.3</v>
      </c>
      <c r="G619" s="243">
        <v>75</v>
      </c>
      <c r="H619" s="281">
        <v>83.3</v>
      </c>
      <c r="I619" s="242">
        <v>83.3</v>
      </c>
      <c r="J619" s="243">
        <v>75</v>
      </c>
      <c r="K619" s="243">
        <v>91.7</v>
      </c>
      <c r="L619" s="243">
        <v>85.7</v>
      </c>
      <c r="M619" s="243">
        <v>100</v>
      </c>
      <c r="N619" s="243">
        <v>83.3</v>
      </c>
      <c r="O619" s="244">
        <v>100</v>
      </c>
      <c r="P619" s="421">
        <v>91.7</v>
      </c>
      <c r="Q619" s="243">
        <v>75</v>
      </c>
      <c r="R619" s="243">
        <v>100</v>
      </c>
      <c r="S619" s="243">
        <v>85.7</v>
      </c>
      <c r="T619" s="243">
        <v>91.7</v>
      </c>
      <c r="U619" s="243">
        <v>75</v>
      </c>
      <c r="V619" s="244">
        <v>91.7</v>
      </c>
      <c r="W619" s="955">
        <v>73.8</v>
      </c>
      <c r="X619" s="228"/>
      <c r="Y619" s="393"/>
    </row>
    <row r="620" spans="1:26" ht="13.5" thickBot="1" x14ac:dyDescent="0.25">
      <c r="A620" s="231" t="s">
        <v>8</v>
      </c>
      <c r="B620" s="911">
        <v>0.57699999999999996</v>
      </c>
      <c r="C620" s="912">
        <v>3.6999999999999998E-2</v>
      </c>
      <c r="D620" s="912">
        <v>0.11700000000000001</v>
      </c>
      <c r="E620" s="912">
        <v>5.2999999999999999E-2</v>
      </c>
      <c r="F620" s="912">
        <v>7.0999999999999994E-2</v>
      </c>
      <c r="G620" s="971">
        <v>7.8E-2</v>
      </c>
      <c r="H620" s="941">
        <v>6.7000000000000004E-2</v>
      </c>
      <c r="I620" s="911">
        <v>6.5000000000000002E-2</v>
      </c>
      <c r="J620" s="912">
        <v>8.4000000000000005E-2</v>
      </c>
      <c r="K620" s="912">
        <v>4.7E-2</v>
      </c>
      <c r="L620" s="912">
        <v>7.8E-2</v>
      </c>
      <c r="M620" s="912">
        <v>5.8000000000000003E-2</v>
      </c>
      <c r="N620" s="912">
        <v>7.9000000000000001E-2</v>
      </c>
      <c r="O620" s="913">
        <v>4.2000000000000003E-2</v>
      </c>
      <c r="P620" s="974">
        <v>5.6000000000000001E-2</v>
      </c>
      <c r="Q620" s="912">
        <v>8.2000000000000003E-2</v>
      </c>
      <c r="R620" s="912">
        <v>5.7000000000000002E-2</v>
      </c>
      <c r="S620" s="912">
        <v>7.6999999999999999E-2</v>
      </c>
      <c r="T620" s="912">
        <v>6.6000000000000003E-2</v>
      </c>
      <c r="U620" s="912">
        <v>6.7000000000000004E-2</v>
      </c>
      <c r="V620" s="913">
        <v>6.0999999999999999E-2</v>
      </c>
      <c r="W620" s="975">
        <v>9.2999999999999999E-2</v>
      </c>
      <c r="Y620" s="313"/>
    </row>
    <row r="621" spans="1:26" x14ac:dyDescent="0.2">
      <c r="A621" s="238" t="s">
        <v>1</v>
      </c>
      <c r="B621" s="936">
        <f>B618/B617*100-100</f>
        <v>18.437146092865248</v>
      </c>
      <c r="C621" s="936">
        <f t="shared" ref="C621:V621" si="145">C618/C617*100-100</f>
        <v>17.712344280860705</v>
      </c>
      <c r="D621" s="936">
        <f t="shared" si="145"/>
        <v>11.053227633069085</v>
      </c>
      <c r="E621" s="936">
        <f t="shared" si="145"/>
        <v>4.1449603624009086</v>
      </c>
      <c r="F621" s="936">
        <f t="shared" si="145"/>
        <v>9.7395243488108747</v>
      </c>
      <c r="G621" s="936">
        <f t="shared" si="145"/>
        <v>5.390713476783688</v>
      </c>
      <c r="H621" s="936">
        <f t="shared" si="145"/>
        <v>3.9184597961494916</v>
      </c>
      <c r="I621" s="936">
        <f t="shared" si="145"/>
        <v>5.390713476783688</v>
      </c>
      <c r="J621" s="936">
        <f t="shared" si="145"/>
        <v>6.9309173272933151</v>
      </c>
      <c r="K621" s="936">
        <f t="shared" si="145"/>
        <v>10.849377123442807</v>
      </c>
      <c r="L621" s="936">
        <f t="shared" si="145"/>
        <v>-13.635334088335213</v>
      </c>
      <c r="M621" s="936">
        <f t="shared" si="145"/>
        <v>10.441676104190265</v>
      </c>
      <c r="N621" s="936">
        <f t="shared" si="145"/>
        <v>17.44054360135901</v>
      </c>
      <c r="O621" s="936">
        <f t="shared" si="145"/>
        <v>16.851642129105329</v>
      </c>
      <c r="P621" s="936">
        <f t="shared" si="145"/>
        <v>0.4077010192525421</v>
      </c>
      <c r="Q621" s="936">
        <f t="shared" si="145"/>
        <v>8.1313703284258168</v>
      </c>
      <c r="R621" s="936">
        <f t="shared" si="145"/>
        <v>6.070215175537939</v>
      </c>
      <c r="S621" s="936">
        <f t="shared" si="145"/>
        <v>-5.6172140430351192</v>
      </c>
      <c r="T621" s="936">
        <f t="shared" si="145"/>
        <v>10.917327293318223</v>
      </c>
      <c r="U621" s="936">
        <f t="shared" si="145"/>
        <v>12.412231030577587</v>
      </c>
      <c r="V621" s="936">
        <f t="shared" si="145"/>
        <v>19.90939977349943</v>
      </c>
      <c r="W621" s="936">
        <f>W618/W617*100-100</f>
        <v>9.2865232163080549</v>
      </c>
      <c r="X621" s="767"/>
    </row>
    <row r="622" spans="1:26" ht="13.5" thickBot="1" x14ac:dyDescent="0.25">
      <c r="A622" s="669" t="s">
        <v>27</v>
      </c>
      <c r="B622" s="254">
        <f t="shared" ref="B622:V622" si="146">B618-B605</f>
        <v>39</v>
      </c>
      <c r="C622" s="255">
        <f t="shared" si="146"/>
        <v>154</v>
      </c>
      <c r="D622" s="255">
        <f t="shared" si="146"/>
        <v>-32</v>
      </c>
      <c r="E622" s="255">
        <f t="shared" si="146"/>
        <v>153</v>
      </c>
      <c r="F622" s="255">
        <f t="shared" si="146"/>
        <v>-47</v>
      </c>
      <c r="G622" s="255">
        <f t="shared" si="146"/>
        <v>-28</v>
      </c>
      <c r="H622" s="256">
        <f t="shared" si="146"/>
        <v>94</v>
      </c>
      <c r="I622" s="437">
        <f t="shared" si="146"/>
        <v>118</v>
      </c>
      <c r="J622" s="255">
        <f t="shared" si="146"/>
        <v>96</v>
      </c>
      <c r="K622" s="255">
        <f t="shared" si="146"/>
        <v>-43</v>
      </c>
      <c r="L622" s="255">
        <f t="shared" si="146"/>
        <v>-67</v>
      </c>
      <c r="M622" s="255">
        <f t="shared" si="146"/>
        <v>29</v>
      </c>
      <c r="N622" s="255">
        <f t="shared" si="146"/>
        <v>102</v>
      </c>
      <c r="O622" s="256">
        <f t="shared" si="146"/>
        <v>-23</v>
      </c>
      <c r="P622" s="437">
        <f t="shared" si="146"/>
        <v>-50</v>
      </c>
      <c r="Q622" s="255">
        <f t="shared" si="146"/>
        <v>-115</v>
      </c>
      <c r="R622" s="255">
        <f t="shared" si="146"/>
        <v>-23</v>
      </c>
      <c r="S622" s="255">
        <f t="shared" si="146"/>
        <v>-325</v>
      </c>
      <c r="T622" s="255">
        <f t="shared" si="146"/>
        <v>-70</v>
      </c>
      <c r="U622" s="255">
        <f t="shared" si="146"/>
        <v>-238</v>
      </c>
      <c r="V622" s="256">
        <f t="shared" si="146"/>
        <v>167</v>
      </c>
      <c r="W622" s="363">
        <f t="shared" ref="W622" si="147">W618-$B$285</f>
        <v>1519</v>
      </c>
      <c r="X622" s="935"/>
      <c r="Y622" s="210"/>
    </row>
    <row r="623" spans="1:26" x14ac:dyDescent="0.2">
      <c r="A623" s="258" t="s">
        <v>51</v>
      </c>
      <c r="B623" s="956">
        <v>50</v>
      </c>
      <c r="C623" s="957">
        <v>50</v>
      </c>
      <c r="D623" s="957">
        <v>51</v>
      </c>
      <c r="E623" s="957">
        <v>13</v>
      </c>
      <c r="F623" s="957">
        <v>51</v>
      </c>
      <c r="G623" s="957">
        <v>47</v>
      </c>
      <c r="H623" s="958">
        <v>49</v>
      </c>
      <c r="I623" s="959">
        <v>50</v>
      </c>
      <c r="J623" s="957">
        <v>48</v>
      </c>
      <c r="K623" s="957">
        <v>52</v>
      </c>
      <c r="L623" s="957">
        <v>8</v>
      </c>
      <c r="M623" s="957">
        <v>51</v>
      </c>
      <c r="N623" s="957">
        <v>49</v>
      </c>
      <c r="O623" s="960">
        <v>49</v>
      </c>
      <c r="P623" s="956">
        <v>51</v>
      </c>
      <c r="Q623" s="957">
        <v>51</v>
      </c>
      <c r="R623" s="957">
        <v>51</v>
      </c>
      <c r="S623" s="957">
        <v>13</v>
      </c>
      <c r="T623" s="957">
        <v>49</v>
      </c>
      <c r="U623" s="957">
        <v>50</v>
      </c>
      <c r="V623" s="960">
        <v>49</v>
      </c>
      <c r="W623" s="972">
        <f>SUM(B623:V623)</f>
        <v>932</v>
      </c>
      <c r="X623" s="200" t="s">
        <v>56</v>
      </c>
      <c r="Y623" s="263">
        <f>W610-W623</f>
        <v>6</v>
      </c>
      <c r="Z623" s="285">
        <f>Y623/W610</f>
        <v>6.3965884861407248E-3</v>
      </c>
    </row>
    <row r="624" spans="1:26" x14ac:dyDescent="0.2">
      <c r="A624" s="265" t="s">
        <v>28</v>
      </c>
      <c r="B624" s="218"/>
      <c r="C624" s="218"/>
      <c r="D624" s="267"/>
      <c r="E624" s="267"/>
      <c r="F624" s="267"/>
      <c r="G624" s="267"/>
      <c r="H624" s="267"/>
      <c r="I624" s="425"/>
      <c r="J624" s="425"/>
      <c r="K624" s="267"/>
      <c r="L624" s="267"/>
      <c r="M624" s="267"/>
      <c r="N624" s="267"/>
      <c r="O624" s="219"/>
      <c r="P624" s="425"/>
      <c r="Q624" s="425"/>
      <c r="R624" s="267"/>
      <c r="S624" s="267"/>
      <c r="T624" s="267"/>
      <c r="U624" s="267"/>
      <c r="V624" s="309"/>
      <c r="W624" s="222"/>
      <c r="X624" s="200" t="s">
        <v>57</v>
      </c>
      <c r="Y624" s="200">
        <v>157.1</v>
      </c>
      <c r="Z624" s="210"/>
    </row>
    <row r="625" spans="1:26" ht="13.5" thickBot="1" x14ac:dyDescent="0.25">
      <c r="A625" s="266" t="s">
        <v>26</v>
      </c>
      <c r="B625" s="623">
        <f t="shared" ref="B625:V625" si="148">B624-B611</f>
        <v>0</v>
      </c>
      <c r="C625" s="624">
        <f t="shared" si="148"/>
        <v>0</v>
      </c>
      <c r="D625" s="624">
        <f t="shared" si="148"/>
        <v>0</v>
      </c>
      <c r="E625" s="624">
        <f t="shared" si="148"/>
        <v>0</v>
      </c>
      <c r="F625" s="624">
        <f t="shared" si="148"/>
        <v>0</v>
      </c>
      <c r="G625" s="624">
        <f t="shared" si="148"/>
        <v>0</v>
      </c>
      <c r="H625" s="625">
        <f t="shared" si="148"/>
        <v>0</v>
      </c>
      <c r="I625" s="723">
        <f t="shared" si="148"/>
        <v>0</v>
      </c>
      <c r="J625" s="624">
        <f t="shared" si="148"/>
        <v>0</v>
      </c>
      <c r="K625" s="624">
        <f t="shared" si="148"/>
        <v>0</v>
      </c>
      <c r="L625" s="624">
        <f t="shared" si="148"/>
        <v>0</v>
      </c>
      <c r="M625" s="624">
        <f t="shared" si="148"/>
        <v>0</v>
      </c>
      <c r="N625" s="624">
        <f t="shared" si="148"/>
        <v>0</v>
      </c>
      <c r="O625" s="625">
        <f t="shared" si="148"/>
        <v>0</v>
      </c>
      <c r="P625" s="723">
        <f t="shared" si="148"/>
        <v>0</v>
      </c>
      <c r="Q625" s="624">
        <f t="shared" si="148"/>
        <v>0</v>
      </c>
      <c r="R625" s="624">
        <f t="shared" si="148"/>
        <v>0</v>
      </c>
      <c r="S625" s="624">
        <f t="shared" si="148"/>
        <v>0</v>
      </c>
      <c r="T625" s="624">
        <f t="shared" si="148"/>
        <v>0</v>
      </c>
      <c r="U625" s="624">
        <f t="shared" si="148"/>
        <v>0</v>
      </c>
      <c r="V625" s="626">
        <f t="shared" si="148"/>
        <v>0</v>
      </c>
      <c r="W625" s="223"/>
      <c r="X625" s="200" t="s">
        <v>26</v>
      </c>
      <c r="Y625" s="200">
        <f>Y624-Y611</f>
        <v>0</v>
      </c>
    </row>
    <row r="627" spans="1:26" ht="13.5" thickBot="1" x14ac:dyDescent="0.25"/>
    <row r="628" spans="1:26" ht="13.5" thickBot="1" x14ac:dyDescent="0.25">
      <c r="A628" s="230" t="s">
        <v>312</v>
      </c>
      <c r="B628" s="1021" t="s">
        <v>130</v>
      </c>
      <c r="C628" s="1022"/>
      <c r="D628" s="1022"/>
      <c r="E628" s="1022"/>
      <c r="F628" s="1022"/>
      <c r="G628" s="1022"/>
      <c r="H628" s="1023"/>
      <c r="I628" s="1033" t="s">
        <v>131</v>
      </c>
      <c r="J628" s="1022"/>
      <c r="K628" s="1022"/>
      <c r="L628" s="1022"/>
      <c r="M628" s="1022"/>
      <c r="N628" s="1022"/>
      <c r="O628" s="1023"/>
      <c r="P628" s="1034" t="s">
        <v>53</v>
      </c>
      <c r="Q628" s="1035"/>
      <c r="R628" s="1035"/>
      <c r="S628" s="1035"/>
      <c r="T628" s="1035"/>
      <c r="U628" s="1035"/>
      <c r="V628" s="1036"/>
      <c r="W628" s="1031" t="s">
        <v>55</v>
      </c>
      <c r="X628" s="228">
        <v>237</v>
      </c>
    </row>
    <row r="629" spans="1:26" ht="13.5" thickBot="1" x14ac:dyDescent="0.25">
      <c r="A629" s="676" t="s">
        <v>54</v>
      </c>
      <c r="B629" s="271">
        <v>1</v>
      </c>
      <c r="C629" s="273">
        <v>2</v>
      </c>
      <c r="D629" s="273">
        <v>3</v>
      </c>
      <c r="E629" s="273">
        <v>4</v>
      </c>
      <c r="F629" s="273">
        <v>5</v>
      </c>
      <c r="G629" s="273">
        <v>6</v>
      </c>
      <c r="H629" s="686">
        <v>7</v>
      </c>
      <c r="I629" s="272">
        <v>8</v>
      </c>
      <c r="J629" s="273">
        <v>9</v>
      </c>
      <c r="K629" s="273">
        <v>10</v>
      </c>
      <c r="L629" s="273">
        <v>11</v>
      </c>
      <c r="M629" s="273">
        <v>12</v>
      </c>
      <c r="N629" s="273">
        <v>13</v>
      </c>
      <c r="O629" s="686">
        <v>14</v>
      </c>
      <c r="P629" s="272">
        <v>1</v>
      </c>
      <c r="Q629" s="273">
        <v>2</v>
      </c>
      <c r="R629" s="273">
        <v>3</v>
      </c>
      <c r="S629" s="273">
        <v>4</v>
      </c>
      <c r="T629" s="273">
        <v>5</v>
      </c>
      <c r="U629" s="273">
        <v>6</v>
      </c>
      <c r="V629" s="686">
        <v>7</v>
      </c>
      <c r="W629" s="1032"/>
      <c r="X629" s="228"/>
      <c r="Y629" s="228"/>
    </row>
    <row r="630" spans="1:26" x14ac:dyDescent="0.2">
      <c r="A630" s="234" t="s">
        <v>3</v>
      </c>
      <c r="B630" s="338">
        <v>4430</v>
      </c>
      <c r="C630" s="339">
        <v>4430</v>
      </c>
      <c r="D630" s="339">
        <v>4430</v>
      </c>
      <c r="E630" s="339">
        <v>4430</v>
      </c>
      <c r="F630" s="339">
        <v>4430</v>
      </c>
      <c r="G630" s="339">
        <v>4430</v>
      </c>
      <c r="H630" s="340">
        <v>4430</v>
      </c>
      <c r="I630" s="338">
        <v>4430</v>
      </c>
      <c r="J630" s="339">
        <v>4430</v>
      </c>
      <c r="K630" s="339">
        <v>4430</v>
      </c>
      <c r="L630" s="339">
        <v>4430</v>
      </c>
      <c r="M630" s="339">
        <v>4430</v>
      </c>
      <c r="N630" s="339">
        <v>4430</v>
      </c>
      <c r="O630" s="343">
        <v>4430</v>
      </c>
      <c r="P630" s="419">
        <v>4430</v>
      </c>
      <c r="Q630" s="339">
        <v>4430</v>
      </c>
      <c r="R630" s="339">
        <v>4430</v>
      </c>
      <c r="S630" s="339">
        <v>4430</v>
      </c>
      <c r="T630" s="339">
        <v>4430</v>
      </c>
      <c r="U630" s="339">
        <v>4430</v>
      </c>
      <c r="V630" s="343">
        <v>4430</v>
      </c>
      <c r="W630" s="973">
        <v>4430</v>
      </c>
      <c r="Y630" s="210"/>
    </row>
    <row r="631" spans="1:26" x14ac:dyDescent="0.2">
      <c r="A631" s="238" t="s">
        <v>6</v>
      </c>
      <c r="B631" s="239">
        <v>5185</v>
      </c>
      <c r="C631" s="240">
        <v>5155</v>
      </c>
      <c r="D631" s="240">
        <v>4971</v>
      </c>
      <c r="E631" s="240">
        <v>4743</v>
      </c>
      <c r="F631" s="240">
        <v>4799</v>
      </c>
      <c r="G631" s="240">
        <v>4651</v>
      </c>
      <c r="H631" s="280">
        <v>4531</v>
      </c>
      <c r="I631" s="239">
        <v>4714</v>
      </c>
      <c r="J631" s="240">
        <v>4890</v>
      </c>
      <c r="K631" s="240">
        <v>4845</v>
      </c>
      <c r="L631" s="240">
        <v>4138</v>
      </c>
      <c r="M631" s="240">
        <v>4845</v>
      </c>
      <c r="N631" s="240">
        <v>5236</v>
      </c>
      <c r="O631" s="241">
        <v>5157</v>
      </c>
      <c r="P631" s="420">
        <v>4639</v>
      </c>
      <c r="Q631" s="240">
        <v>4846</v>
      </c>
      <c r="R631" s="240">
        <v>4930</v>
      </c>
      <c r="S631" s="240">
        <v>4520</v>
      </c>
      <c r="T631" s="240">
        <v>4948</v>
      </c>
      <c r="U631" s="240">
        <v>5158</v>
      </c>
      <c r="V631" s="241">
        <v>5189</v>
      </c>
      <c r="W631" s="317">
        <v>4884</v>
      </c>
    </row>
    <row r="632" spans="1:26" x14ac:dyDescent="0.2">
      <c r="A632" s="231" t="s">
        <v>7</v>
      </c>
      <c r="B632" s="242">
        <v>100</v>
      </c>
      <c r="C632" s="243">
        <v>100</v>
      </c>
      <c r="D632" s="243">
        <v>100</v>
      </c>
      <c r="E632" s="243">
        <v>87.5</v>
      </c>
      <c r="F632" s="243">
        <v>75</v>
      </c>
      <c r="G632" s="243">
        <v>100</v>
      </c>
      <c r="H632" s="281">
        <v>91.7</v>
      </c>
      <c r="I632" s="242">
        <v>83.3</v>
      </c>
      <c r="J632" s="243">
        <v>90.9</v>
      </c>
      <c r="K632" s="243">
        <v>100</v>
      </c>
      <c r="L632" s="243">
        <v>71.400000000000006</v>
      </c>
      <c r="M632" s="243">
        <v>100</v>
      </c>
      <c r="N632" s="243">
        <v>83.3</v>
      </c>
      <c r="O632" s="244">
        <v>100</v>
      </c>
      <c r="P632" s="421">
        <v>91.7</v>
      </c>
      <c r="Q632" s="243">
        <v>91.7</v>
      </c>
      <c r="R632" s="243">
        <v>91.7</v>
      </c>
      <c r="S632" s="243">
        <v>62.5</v>
      </c>
      <c r="T632" s="243">
        <v>100</v>
      </c>
      <c r="U632" s="243">
        <v>91.7</v>
      </c>
      <c r="V632" s="244">
        <v>91.7</v>
      </c>
      <c r="W632" s="955">
        <v>83.2</v>
      </c>
      <c r="X632" s="228"/>
      <c r="Y632" s="393"/>
    </row>
    <row r="633" spans="1:26" ht="13.5" thickBot="1" x14ac:dyDescent="0.25">
      <c r="A633" s="231" t="s">
        <v>8</v>
      </c>
      <c r="B633" s="911">
        <v>0.05</v>
      </c>
      <c r="C633" s="912">
        <v>4.5999999999999999E-2</v>
      </c>
      <c r="D633" s="912">
        <v>4.4999999999999998E-2</v>
      </c>
      <c r="E633" s="912">
        <v>4.8000000000000001E-2</v>
      </c>
      <c r="F633" s="912">
        <v>0.08</v>
      </c>
      <c r="G633" s="971">
        <v>5.2999999999999999E-2</v>
      </c>
      <c r="H633" s="941">
        <v>4.9000000000000002E-2</v>
      </c>
      <c r="I633" s="911">
        <v>7.0999999999999994E-2</v>
      </c>
      <c r="J633" s="912">
        <v>8.4000000000000005E-2</v>
      </c>
      <c r="K633" s="912">
        <v>2.8000000000000001E-2</v>
      </c>
      <c r="L633" s="912">
        <v>0.115</v>
      </c>
      <c r="M633" s="912">
        <v>4.4999999999999998E-2</v>
      </c>
      <c r="N633" s="912">
        <v>7.4999999999999997E-2</v>
      </c>
      <c r="O633" s="913">
        <v>5.0999999999999997E-2</v>
      </c>
      <c r="P633" s="974">
        <v>6.8000000000000005E-2</v>
      </c>
      <c r="Q633" s="912">
        <v>7.8E-2</v>
      </c>
      <c r="R633" s="912">
        <v>7.6999999999999999E-2</v>
      </c>
      <c r="S633" s="912">
        <v>0.10100000000000001</v>
      </c>
      <c r="T633" s="912">
        <v>4.9000000000000002E-2</v>
      </c>
      <c r="U633" s="912">
        <v>5.1999999999999998E-2</v>
      </c>
      <c r="V633" s="913">
        <v>7.0000000000000007E-2</v>
      </c>
      <c r="W633" s="975">
        <v>0.08</v>
      </c>
      <c r="Y633" s="313"/>
    </row>
    <row r="634" spans="1:26" x14ac:dyDescent="0.2">
      <c r="A634" s="238" t="s">
        <v>1</v>
      </c>
      <c r="B634" s="936">
        <f>B631/B630*100-100</f>
        <v>17.042889390519193</v>
      </c>
      <c r="C634" s="936">
        <f t="shared" ref="C634:V634" si="149">C631/C630*100-100</f>
        <v>16.365688487584634</v>
      </c>
      <c r="D634" s="936">
        <f t="shared" si="149"/>
        <v>12.212189616252815</v>
      </c>
      <c r="E634" s="936">
        <f t="shared" si="149"/>
        <v>7.0654627539503423</v>
      </c>
      <c r="F634" s="936">
        <f t="shared" si="149"/>
        <v>8.3295711060948037</v>
      </c>
      <c r="G634" s="936">
        <f t="shared" si="149"/>
        <v>4.9887133182844252</v>
      </c>
      <c r="H634" s="936">
        <f t="shared" si="149"/>
        <v>2.2799097065462774</v>
      </c>
      <c r="I634" s="936">
        <f t="shared" si="149"/>
        <v>6.4108352144469478</v>
      </c>
      <c r="J634" s="936">
        <f t="shared" si="149"/>
        <v>10.383747178329571</v>
      </c>
      <c r="K634" s="936">
        <f t="shared" si="149"/>
        <v>9.3679458239277693</v>
      </c>
      <c r="L634" s="936">
        <f t="shared" si="149"/>
        <v>-6.5914221218961586</v>
      </c>
      <c r="M634" s="936">
        <f t="shared" si="149"/>
        <v>9.3679458239277693</v>
      </c>
      <c r="N634" s="936">
        <f t="shared" si="149"/>
        <v>18.194130925507906</v>
      </c>
      <c r="O634" s="936">
        <f t="shared" si="149"/>
        <v>16.410835214446948</v>
      </c>
      <c r="P634" s="936">
        <f t="shared" si="149"/>
        <v>4.7178329571106161</v>
      </c>
      <c r="Q634" s="936">
        <f t="shared" si="149"/>
        <v>9.3905191873589189</v>
      </c>
      <c r="R634" s="936">
        <f t="shared" si="149"/>
        <v>11.286681715575625</v>
      </c>
      <c r="S634" s="936">
        <f t="shared" si="149"/>
        <v>2.0316027088036037</v>
      </c>
      <c r="T634" s="936">
        <f t="shared" si="149"/>
        <v>11.693002257336332</v>
      </c>
      <c r="U634" s="936">
        <f t="shared" si="149"/>
        <v>16.433408577878097</v>
      </c>
      <c r="V634" s="936">
        <f t="shared" si="149"/>
        <v>17.133182844243791</v>
      </c>
      <c r="W634" s="936">
        <f>W631/W630*100-100</f>
        <v>10.24830699774266</v>
      </c>
      <c r="X634" s="767"/>
    </row>
    <row r="635" spans="1:26" ht="13.5" thickBot="1" x14ac:dyDescent="0.25">
      <c r="A635" s="669" t="s">
        <v>27</v>
      </c>
      <c r="B635" s="254">
        <f t="shared" ref="B635:V635" si="150">B631-B618</f>
        <v>-44</v>
      </c>
      <c r="C635" s="255">
        <f t="shared" si="150"/>
        <v>-42</v>
      </c>
      <c r="D635" s="255">
        <f t="shared" si="150"/>
        <v>68</v>
      </c>
      <c r="E635" s="255">
        <f t="shared" si="150"/>
        <v>145</v>
      </c>
      <c r="F635" s="255">
        <f t="shared" si="150"/>
        <v>-46</v>
      </c>
      <c r="G635" s="255">
        <f t="shared" si="150"/>
        <v>-2</v>
      </c>
      <c r="H635" s="256">
        <f t="shared" si="150"/>
        <v>-57</v>
      </c>
      <c r="I635" s="437">
        <f t="shared" si="150"/>
        <v>61</v>
      </c>
      <c r="J635" s="255">
        <f t="shared" si="150"/>
        <v>169</v>
      </c>
      <c r="K635" s="255">
        <f t="shared" si="150"/>
        <v>-49</v>
      </c>
      <c r="L635" s="255">
        <f t="shared" si="150"/>
        <v>325</v>
      </c>
      <c r="M635" s="255">
        <f t="shared" si="150"/>
        <v>-31</v>
      </c>
      <c r="N635" s="255">
        <f t="shared" si="150"/>
        <v>51</v>
      </c>
      <c r="O635" s="256">
        <f t="shared" si="150"/>
        <v>-2</v>
      </c>
      <c r="P635" s="437">
        <f t="shared" si="150"/>
        <v>206</v>
      </c>
      <c r="Q635" s="255">
        <f t="shared" si="150"/>
        <v>72</v>
      </c>
      <c r="R635" s="255">
        <f t="shared" si="150"/>
        <v>247</v>
      </c>
      <c r="S635" s="255">
        <f t="shared" si="150"/>
        <v>353</v>
      </c>
      <c r="T635" s="255">
        <f t="shared" si="150"/>
        <v>51</v>
      </c>
      <c r="U635" s="255">
        <f t="shared" si="150"/>
        <v>195</v>
      </c>
      <c r="V635" s="256">
        <f t="shared" si="150"/>
        <v>-105</v>
      </c>
      <c r="W635" s="363">
        <f t="shared" ref="W635" si="151">W631-$B$285</f>
        <v>1578</v>
      </c>
      <c r="X635" s="935"/>
      <c r="Y635" s="210"/>
    </row>
    <row r="636" spans="1:26" x14ac:dyDescent="0.2">
      <c r="A636" s="258" t="s">
        <v>51</v>
      </c>
      <c r="B636" s="956">
        <v>46</v>
      </c>
      <c r="C636" s="957">
        <v>46</v>
      </c>
      <c r="D636" s="957">
        <v>47</v>
      </c>
      <c r="E636" s="957">
        <v>11</v>
      </c>
      <c r="F636" s="957">
        <v>48</v>
      </c>
      <c r="G636" s="957">
        <v>47</v>
      </c>
      <c r="H636" s="958">
        <v>47</v>
      </c>
      <c r="I636" s="959">
        <v>50</v>
      </c>
      <c r="J636" s="957">
        <v>48</v>
      </c>
      <c r="K636" s="957">
        <v>52</v>
      </c>
      <c r="L636" s="957">
        <v>8</v>
      </c>
      <c r="M636" s="957">
        <v>51</v>
      </c>
      <c r="N636" s="957">
        <v>49</v>
      </c>
      <c r="O636" s="960">
        <v>49</v>
      </c>
      <c r="P636" s="956">
        <v>51</v>
      </c>
      <c r="Q636" s="957">
        <v>51</v>
      </c>
      <c r="R636" s="957">
        <v>51</v>
      </c>
      <c r="S636" s="957">
        <v>13</v>
      </c>
      <c r="T636" s="957">
        <v>49</v>
      </c>
      <c r="U636" s="957">
        <v>50</v>
      </c>
      <c r="V636" s="960">
        <v>49</v>
      </c>
      <c r="W636" s="972">
        <f>SUM(B636:V636)</f>
        <v>913</v>
      </c>
      <c r="X636" s="200" t="s">
        <v>56</v>
      </c>
      <c r="Y636" s="263">
        <f>W623-W636</f>
        <v>19</v>
      </c>
      <c r="Z636" s="285">
        <f>Y636/W623</f>
        <v>2.03862660944206E-2</v>
      </c>
    </row>
    <row r="637" spans="1:26" x14ac:dyDescent="0.2">
      <c r="A637" s="265" t="s">
        <v>28</v>
      </c>
      <c r="B637" s="218">
        <v>158</v>
      </c>
      <c r="C637" s="218">
        <v>158</v>
      </c>
      <c r="D637" s="267">
        <v>157.5</v>
      </c>
      <c r="E637" s="267">
        <v>157.5</v>
      </c>
      <c r="F637" s="267">
        <v>157.5</v>
      </c>
      <c r="G637" s="267">
        <v>156.5</v>
      </c>
      <c r="H637" s="267">
        <v>156.5</v>
      </c>
      <c r="I637" s="425">
        <v>158.5</v>
      </c>
      <c r="J637" s="425">
        <v>158.5</v>
      </c>
      <c r="K637" s="267">
        <v>158</v>
      </c>
      <c r="L637" s="267">
        <v>158</v>
      </c>
      <c r="M637" s="267">
        <v>157.5</v>
      </c>
      <c r="N637" s="267">
        <v>156.5</v>
      </c>
      <c r="O637" s="267">
        <v>156.5</v>
      </c>
      <c r="P637" s="425">
        <v>160.5</v>
      </c>
      <c r="Q637" s="425">
        <v>160.5</v>
      </c>
      <c r="R637" s="267">
        <v>157.5</v>
      </c>
      <c r="S637" s="267">
        <v>157.5</v>
      </c>
      <c r="T637" s="267">
        <v>157.5</v>
      </c>
      <c r="U637" s="267">
        <v>156</v>
      </c>
      <c r="V637" s="267">
        <v>156</v>
      </c>
      <c r="W637" s="222"/>
      <c r="X637" s="200" t="s">
        <v>57</v>
      </c>
      <c r="Y637" s="200">
        <v>157.43</v>
      </c>
      <c r="Z637" s="210"/>
    </row>
    <row r="638" spans="1:26" ht="13.5" thickBot="1" x14ac:dyDescent="0.25">
      <c r="A638" s="266" t="s">
        <v>26</v>
      </c>
      <c r="B638" s="623">
        <f t="shared" ref="B638:V638" si="152">B637-B624</f>
        <v>158</v>
      </c>
      <c r="C638" s="624">
        <f t="shared" si="152"/>
        <v>158</v>
      </c>
      <c r="D638" s="624">
        <f t="shared" si="152"/>
        <v>157.5</v>
      </c>
      <c r="E638" s="624">
        <f t="shared" si="152"/>
        <v>157.5</v>
      </c>
      <c r="F638" s="624">
        <f t="shared" si="152"/>
        <v>157.5</v>
      </c>
      <c r="G638" s="624">
        <f t="shared" si="152"/>
        <v>156.5</v>
      </c>
      <c r="H638" s="625">
        <f t="shared" si="152"/>
        <v>156.5</v>
      </c>
      <c r="I638" s="723">
        <f t="shared" si="152"/>
        <v>158.5</v>
      </c>
      <c r="J638" s="624">
        <f t="shared" si="152"/>
        <v>158.5</v>
      </c>
      <c r="K638" s="624">
        <f t="shared" si="152"/>
        <v>158</v>
      </c>
      <c r="L638" s="624">
        <f t="shared" si="152"/>
        <v>158</v>
      </c>
      <c r="M638" s="624">
        <f t="shared" si="152"/>
        <v>157.5</v>
      </c>
      <c r="N638" s="624">
        <f t="shared" si="152"/>
        <v>156.5</v>
      </c>
      <c r="O638" s="625">
        <f t="shared" si="152"/>
        <v>156.5</v>
      </c>
      <c r="P638" s="723">
        <f t="shared" si="152"/>
        <v>160.5</v>
      </c>
      <c r="Q638" s="624">
        <f t="shared" si="152"/>
        <v>160.5</v>
      </c>
      <c r="R638" s="624">
        <f t="shared" si="152"/>
        <v>157.5</v>
      </c>
      <c r="S638" s="624">
        <f t="shared" si="152"/>
        <v>157.5</v>
      </c>
      <c r="T638" s="624">
        <f t="shared" si="152"/>
        <v>157.5</v>
      </c>
      <c r="U638" s="624">
        <f t="shared" si="152"/>
        <v>156</v>
      </c>
      <c r="V638" s="626">
        <f t="shared" si="152"/>
        <v>156</v>
      </c>
      <c r="W638" s="223"/>
      <c r="X638" s="200" t="s">
        <v>26</v>
      </c>
      <c r="Y638" s="200">
        <f>Y637-Y624</f>
        <v>0.33000000000001251</v>
      </c>
    </row>
    <row r="640" spans="1:26" ht="13.5" thickBot="1" x14ac:dyDescent="0.25"/>
    <row r="641" spans="1:26" ht="13.5" thickBot="1" x14ac:dyDescent="0.25">
      <c r="A641" s="230" t="s">
        <v>313</v>
      </c>
      <c r="B641" s="1021" t="s">
        <v>130</v>
      </c>
      <c r="C641" s="1022"/>
      <c r="D641" s="1022"/>
      <c r="E641" s="1022"/>
      <c r="F641" s="1022"/>
      <c r="G641" s="1022"/>
      <c r="H641" s="1023"/>
      <c r="I641" s="1033" t="s">
        <v>131</v>
      </c>
      <c r="J641" s="1022"/>
      <c r="K641" s="1022"/>
      <c r="L641" s="1022"/>
      <c r="M641" s="1022"/>
      <c r="N641" s="1022"/>
      <c r="O641" s="1023"/>
      <c r="P641" s="1034" t="s">
        <v>53</v>
      </c>
      <c r="Q641" s="1035"/>
      <c r="R641" s="1035"/>
      <c r="S641" s="1035"/>
      <c r="T641" s="1035"/>
      <c r="U641" s="1035"/>
      <c r="V641" s="1036"/>
      <c r="W641" s="1031" t="s">
        <v>55</v>
      </c>
      <c r="X641" s="228">
        <v>237</v>
      </c>
    </row>
    <row r="642" spans="1:26" ht="13.5" thickBot="1" x14ac:dyDescent="0.25">
      <c r="A642" s="676" t="s">
        <v>54</v>
      </c>
      <c r="B642" s="271">
        <v>1</v>
      </c>
      <c r="C642" s="273">
        <v>2</v>
      </c>
      <c r="D642" s="273">
        <v>3</v>
      </c>
      <c r="E642" s="273">
        <v>4</v>
      </c>
      <c r="F642" s="273">
        <v>5</v>
      </c>
      <c r="G642" s="273">
        <v>6</v>
      </c>
      <c r="H642" s="686">
        <v>7</v>
      </c>
      <c r="I642" s="272">
        <v>8</v>
      </c>
      <c r="J642" s="273">
        <v>9</v>
      </c>
      <c r="K642" s="273">
        <v>10</v>
      </c>
      <c r="L642" s="273">
        <v>11</v>
      </c>
      <c r="M642" s="273">
        <v>12</v>
      </c>
      <c r="N642" s="273">
        <v>13</v>
      </c>
      <c r="O642" s="686">
        <v>14</v>
      </c>
      <c r="P642" s="272">
        <v>1</v>
      </c>
      <c r="Q642" s="273">
        <v>2</v>
      </c>
      <c r="R642" s="273">
        <v>3</v>
      </c>
      <c r="S642" s="273">
        <v>4</v>
      </c>
      <c r="T642" s="273">
        <v>5</v>
      </c>
      <c r="U642" s="273">
        <v>6</v>
      </c>
      <c r="V642" s="686">
        <v>7</v>
      </c>
      <c r="W642" s="1032"/>
      <c r="X642" s="228"/>
      <c r="Y642" s="228"/>
    </row>
    <row r="643" spans="1:26" x14ac:dyDescent="0.2">
      <c r="A643" s="234" t="s">
        <v>3</v>
      </c>
      <c r="B643" s="338">
        <v>4445</v>
      </c>
      <c r="C643" s="339">
        <v>4445</v>
      </c>
      <c r="D643" s="339">
        <v>4445</v>
      </c>
      <c r="E643" s="339">
        <v>4445</v>
      </c>
      <c r="F643" s="339">
        <v>4445</v>
      </c>
      <c r="G643" s="339">
        <v>4445</v>
      </c>
      <c r="H643" s="340">
        <v>4445</v>
      </c>
      <c r="I643" s="338">
        <v>4445</v>
      </c>
      <c r="J643" s="339">
        <v>4445</v>
      </c>
      <c r="K643" s="339">
        <v>4445</v>
      </c>
      <c r="L643" s="339">
        <v>4445</v>
      </c>
      <c r="M643" s="339">
        <v>4445</v>
      </c>
      <c r="N643" s="339">
        <v>4445</v>
      </c>
      <c r="O643" s="343">
        <v>4445</v>
      </c>
      <c r="P643" s="419">
        <v>4445</v>
      </c>
      <c r="Q643" s="339">
        <v>4445</v>
      </c>
      <c r="R643" s="339">
        <v>4445</v>
      </c>
      <c r="S643" s="339">
        <v>4445</v>
      </c>
      <c r="T643" s="339">
        <v>4445</v>
      </c>
      <c r="U643" s="339">
        <v>4445</v>
      </c>
      <c r="V643" s="343">
        <v>4445</v>
      </c>
      <c r="W643" s="973">
        <v>4445</v>
      </c>
      <c r="Y643" s="210"/>
    </row>
    <row r="644" spans="1:26" x14ac:dyDescent="0.2">
      <c r="A644" s="238" t="s">
        <v>6</v>
      </c>
      <c r="B644" s="239">
        <v>5528</v>
      </c>
      <c r="C644" s="240">
        <v>5213</v>
      </c>
      <c r="D644" s="240">
        <v>4899</v>
      </c>
      <c r="E644" s="240">
        <v>4543</v>
      </c>
      <c r="F644" s="240">
        <v>4906</v>
      </c>
      <c r="G644" s="240">
        <v>4734</v>
      </c>
      <c r="H644" s="280">
        <v>4514</v>
      </c>
      <c r="I644" s="239">
        <v>4793</v>
      </c>
      <c r="J644" s="240">
        <v>4806</v>
      </c>
      <c r="K644" s="240">
        <v>4834</v>
      </c>
      <c r="L644" s="240">
        <v>4184</v>
      </c>
      <c r="M644" s="240">
        <v>4872</v>
      </c>
      <c r="N644" s="240">
        <v>5294</v>
      </c>
      <c r="O644" s="241">
        <v>5143</v>
      </c>
      <c r="P644" s="420">
        <v>4581</v>
      </c>
      <c r="Q644" s="240">
        <v>4795</v>
      </c>
      <c r="R644" s="240">
        <v>4656</v>
      </c>
      <c r="S644" s="240">
        <v>4617</v>
      </c>
      <c r="T644" s="240">
        <v>4934</v>
      </c>
      <c r="U644" s="240">
        <v>5106</v>
      </c>
      <c r="V644" s="241">
        <v>5264</v>
      </c>
      <c r="W644" s="317">
        <v>4870</v>
      </c>
    </row>
    <row r="645" spans="1:26" x14ac:dyDescent="0.2">
      <c r="A645" s="231" t="s">
        <v>7</v>
      </c>
      <c r="B645" s="242">
        <v>100</v>
      </c>
      <c r="C645" s="243">
        <v>91.7</v>
      </c>
      <c r="D645" s="243">
        <v>100</v>
      </c>
      <c r="E645" s="243">
        <v>87.5</v>
      </c>
      <c r="F645" s="243">
        <v>92.3</v>
      </c>
      <c r="G645" s="243">
        <v>76.900000000000006</v>
      </c>
      <c r="H645" s="281">
        <v>91.7</v>
      </c>
      <c r="I645" s="242">
        <v>83.3</v>
      </c>
      <c r="J645" s="243">
        <v>100</v>
      </c>
      <c r="K645" s="243">
        <v>91.7</v>
      </c>
      <c r="L645" s="243">
        <v>75</v>
      </c>
      <c r="M645" s="243">
        <v>100</v>
      </c>
      <c r="N645" s="243">
        <v>91.7</v>
      </c>
      <c r="O645" s="244">
        <v>91.7</v>
      </c>
      <c r="P645" s="421">
        <v>91.7</v>
      </c>
      <c r="Q645" s="243">
        <v>91.7</v>
      </c>
      <c r="R645" s="243">
        <v>91.7</v>
      </c>
      <c r="S645" s="243">
        <v>72.7</v>
      </c>
      <c r="T645" s="243">
        <v>83.3</v>
      </c>
      <c r="U645" s="243">
        <v>83.3</v>
      </c>
      <c r="V645" s="244">
        <v>100</v>
      </c>
      <c r="W645" s="955">
        <v>80.400000000000006</v>
      </c>
      <c r="X645" s="228"/>
      <c r="Y645" s="393"/>
    </row>
    <row r="646" spans="1:26" ht="13.5" thickBot="1" x14ac:dyDescent="0.25">
      <c r="A646" s="231" t="s">
        <v>8</v>
      </c>
      <c r="B646" s="911">
        <v>4.1000000000000002E-2</v>
      </c>
      <c r="C646" s="912">
        <v>5.7000000000000002E-2</v>
      </c>
      <c r="D646" s="912">
        <v>4.7E-2</v>
      </c>
      <c r="E646" s="912">
        <v>6.4000000000000001E-2</v>
      </c>
      <c r="F646" s="912">
        <v>4.7E-2</v>
      </c>
      <c r="G646" s="971">
        <v>7.8E-2</v>
      </c>
      <c r="H646" s="941">
        <v>5.8999999999999997E-2</v>
      </c>
      <c r="I646" s="911">
        <v>9.7000000000000003E-2</v>
      </c>
      <c r="J646" s="912">
        <v>0.05</v>
      </c>
      <c r="K646" s="912">
        <v>4.4999999999999998E-2</v>
      </c>
      <c r="L646" s="912">
        <v>0.10100000000000001</v>
      </c>
      <c r="M646" s="912">
        <v>3.6999999999999998E-2</v>
      </c>
      <c r="N646" s="912">
        <v>6.2E-2</v>
      </c>
      <c r="O646" s="913">
        <v>0.06</v>
      </c>
      <c r="P646" s="974">
        <v>5.1999999999999998E-2</v>
      </c>
      <c r="Q646" s="912">
        <v>5.7000000000000002E-2</v>
      </c>
      <c r="R646" s="912">
        <v>6.4000000000000001E-2</v>
      </c>
      <c r="S646" s="912">
        <v>7.3999999999999996E-2</v>
      </c>
      <c r="T646" s="912">
        <v>6.9000000000000006E-2</v>
      </c>
      <c r="U646" s="912">
        <v>6.9000000000000006E-2</v>
      </c>
      <c r="V646" s="913">
        <v>4.8000000000000001E-2</v>
      </c>
      <c r="W646" s="975">
        <v>0.08</v>
      </c>
      <c r="Y646" s="313"/>
    </row>
    <row r="647" spans="1:26" x14ac:dyDescent="0.2">
      <c r="A647" s="238" t="s">
        <v>1</v>
      </c>
      <c r="B647" s="936">
        <f>B644/B643*100-100</f>
        <v>24.364454443194589</v>
      </c>
      <c r="C647" s="936">
        <f t="shared" ref="C647:V647" si="153">C644/C643*100-100</f>
        <v>17.277840269966262</v>
      </c>
      <c r="D647" s="936">
        <f t="shared" si="153"/>
        <v>10.21372328458942</v>
      </c>
      <c r="E647" s="936">
        <f t="shared" si="153"/>
        <v>2.204724409448815</v>
      </c>
      <c r="F647" s="936">
        <f t="shared" si="153"/>
        <v>10.371203599550057</v>
      </c>
      <c r="G647" s="936">
        <f t="shared" si="153"/>
        <v>6.5016872890888635</v>
      </c>
      <c r="H647" s="936">
        <f t="shared" si="153"/>
        <v>1.5523059617547688</v>
      </c>
      <c r="I647" s="936">
        <f t="shared" si="153"/>
        <v>7.8290213723284552</v>
      </c>
      <c r="J647" s="936">
        <f t="shared" si="153"/>
        <v>8.121484814398201</v>
      </c>
      <c r="K647" s="936">
        <f t="shared" si="153"/>
        <v>8.7514060742407196</v>
      </c>
      <c r="L647" s="936">
        <f t="shared" si="153"/>
        <v>-5.8717660292463449</v>
      </c>
      <c r="M647" s="936">
        <f t="shared" si="153"/>
        <v>9.6062992125984294</v>
      </c>
      <c r="N647" s="936">
        <f t="shared" si="153"/>
        <v>19.100112485939263</v>
      </c>
      <c r="O647" s="936">
        <f t="shared" si="153"/>
        <v>15.703037120359966</v>
      </c>
      <c r="P647" s="936">
        <f t="shared" si="153"/>
        <v>3.0596175478065248</v>
      </c>
      <c r="Q647" s="936">
        <f t="shared" si="153"/>
        <v>7.8740157480315105</v>
      </c>
      <c r="R647" s="936">
        <f t="shared" si="153"/>
        <v>4.7469066366704169</v>
      </c>
      <c r="S647" s="936">
        <f t="shared" si="153"/>
        <v>3.8695163104611936</v>
      </c>
      <c r="T647" s="936">
        <f t="shared" si="153"/>
        <v>11.001124859392576</v>
      </c>
      <c r="U647" s="936">
        <f t="shared" si="153"/>
        <v>14.870641169853769</v>
      </c>
      <c r="V647" s="936">
        <f t="shared" si="153"/>
        <v>18.425196850393704</v>
      </c>
      <c r="W647" s="936">
        <f>W644/W643*100-100</f>
        <v>9.5613048368953883</v>
      </c>
      <c r="X647" s="767"/>
    </row>
    <row r="648" spans="1:26" ht="13.5" thickBot="1" x14ac:dyDescent="0.25">
      <c r="A648" s="669" t="s">
        <v>27</v>
      </c>
      <c r="B648" s="254">
        <f t="shared" ref="B648:V648" si="154">B644-B631</f>
        <v>343</v>
      </c>
      <c r="C648" s="255">
        <f t="shared" si="154"/>
        <v>58</v>
      </c>
      <c r="D648" s="255">
        <f t="shared" si="154"/>
        <v>-72</v>
      </c>
      <c r="E648" s="255">
        <f t="shared" si="154"/>
        <v>-200</v>
      </c>
      <c r="F648" s="255">
        <f t="shared" si="154"/>
        <v>107</v>
      </c>
      <c r="G648" s="255">
        <f t="shared" si="154"/>
        <v>83</v>
      </c>
      <c r="H648" s="256">
        <f t="shared" si="154"/>
        <v>-17</v>
      </c>
      <c r="I648" s="437">
        <f t="shared" si="154"/>
        <v>79</v>
      </c>
      <c r="J648" s="255">
        <f t="shared" si="154"/>
        <v>-84</v>
      </c>
      <c r="K648" s="255">
        <f t="shared" si="154"/>
        <v>-11</v>
      </c>
      <c r="L648" s="255">
        <f t="shared" si="154"/>
        <v>46</v>
      </c>
      <c r="M648" s="255">
        <f t="shared" si="154"/>
        <v>27</v>
      </c>
      <c r="N648" s="255">
        <f t="shared" si="154"/>
        <v>58</v>
      </c>
      <c r="O648" s="256">
        <f t="shared" si="154"/>
        <v>-14</v>
      </c>
      <c r="P648" s="437">
        <f t="shared" si="154"/>
        <v>-58</v>
      </c>
      <c r="Q648" s="255">
        <f t="shared" si="154"/>
        <v>-51</v>
      </c>
      <c r="R648" s="255">
        <f t="shared" si="154"/>
        <v>-274</v>
      </c>
      <c r="S648" s="255">
        <f t="shared" si="154"/>
        <v>97</v>
      </c>
      <c r="T648" s="255">
        <f t="shared" si="154"/>
        <v>-14</v>
      </c>
      <c r="U648" s="255">
        <f t="shared" si="154"/>
        <v>-52</v>
      </c>
      <c r="V648" s="256">
        <f t="shared" si="154"/>
        <v>75</v>
      </c>
      <c r="W648" s="363">
        <f t="shared" ref="W648" si="155">W644-$B$285</f>
        <v>1564</v>
      </c>
      <c r="X648" s="935"/>
      <c r="Y648" s="210"/>
    </row>
    <row r="649" spans="1:26" x14ac:dyDescent="0.2">
      <c r="A649" s="258" t="s">
        <v>51</v>
      </c>
      <c r="B649" s="956">
        <v>46</v>
      </c>
      <c r="C649" s="957">
        <v>46</v>
      </c>
      <c r="D649" s="957">
        <v>47</v>
      </c>
      <c r="E649" s="957">
        <v>11</v>
      </c>
      <c r="F649" s="957">
        <v>48</v>
      </c>
      <c r="G649" s="957">
        <v>47</v>
      </c>
      <c r="H649" s="958">
        <v>47</v>
      </c>
      <c r="I649" s="959">
        <v>50</v>
      </c>
      <c r="J649" s="957">
        <v>48</v>
      </c>
      <c r="K649" s="957">
        <v>52</v>
      </c>
      <c r="L649" s="957">
        <v>8</v>
      </c>
      <c r="M649" s="957">
        <v>51</v>
      </c>
      <c r="N649" s="957">
        <v>49</v>
      </c>
      <c r="O649" s="960">
        <v>49</v>
      </c>
      <c r="P649" s="956">
        <v>51</v>
      </c>
      <c r="Q649" s="957">
        <v>51</v>
      </c>
      <c r="R649" s="957">
        <v>51</v>
      </c>
      <c r="S649" s="957">
        <v>13</v>
      </c>
      <c r="T649" s="957">
        <v>49</v>
      </c>
      <c r="U649" s="957">
        <v>49</v>
      </c>
      <c r="V649" s="960">
        <v>49</v>
      </c>
      <c r="W649" s="972">
        <f>SUM(B649:V649)</f>
        <v>912</v>
      </c>
      <c r="X649" s="200" t="s">
        <v>56</v>
      </c>
      <c r="Y649" s="263">
        <f>W636-W649</f>
        <v>1</v>
      </c>
      <c r="Z649" s="285">
        <f>Y649/W636</f>
        <v>1.0952902519167579E-3</v>
      </c>
    </row>
    <row r="650" spans="1:26" x14ac:dyDescent="0.2">
      <c r="A650" s="265" t="s">
        <v>28</v>
      </c>
      <c r="B650" s="218">
        <v>157.5</v>
      </c>
      <c r="C650" s="218">
        <v>157.5</v>
      </c>
      <c r="D650" s="267">
        <v>157</v>
      </c>
      <c r="E650" s="267">
        <v>157</v>
      </c>
      <c r="F650" s="267">
        <v>157</v>
      </c>
      <c r="G650" s="267">
        <v>156</v>
      </c>
      <c r="H650" s="267">
        <v>156</v>
      </c>
      <c r="I650" s="425">
        <v>158</v>
      </c>
      <c r="J650" s="425">
        <v>158</v>
      </c>
      <c r="K650" s="267">
        <v>157.5</v>
      </c>
      <c r="L650" s="267">
        <v>157.5</v>
      </c>
      <c r="M650" s="267">
        <v>157</v>
      </c>
      <c r="N650" s="267">
        <v>156</v>
      </c>
      <c r="O650" s="267">
        <v>156</v>
      </c>
      <c r="P650" s="425">
        <v>160</v>
      </c>
      <c r="Q650" s="425">
        <v>160</v>
      </c>
      <c r="R650" s="267">
        <v>157</v>
      </c>
      <c r="S650" s="267">
        <v>157</v>
      </c>
      <c r="T650" s="267">
        <v>157</v>
      </c>
      <c r="U650" s="267">
        <v>155.5</v>
      </c>
      <c r="V650" s="267">
        <v>155.5</v>
      </c>
      <c r="W650" s="222"/>
      <c r="X650" s="200" t="s">
        <v>57</v>
      </c>
      <c r="Y650" s="200">
        <v>157.82</v>
      </c>
      <c r="Z650" s="210"/>
    </row>
    <row r="651" spans="1:26" ht="13.5" thickBot="1" x14ac:dyDescent="0.25">
      <c r="A651" s="266" t="s">
        <v>26</v>
      </c>
      <c r="B651" s="623">
        <f t="shared" ref="B651:V651" si="156">B650-B637</f>
        <v>-0.5</v>
      </c>
      <c r="C651" s="624">
        <f t="shared" si="156"/>
        <v>-0.5</v>
      </c>
      <c r="D651" s="624">
        <f t="shared" si="156"/>
        <v>-0.5</v>
      </c>
      <c r="E651" s="624">
        <f t="shared" si="156"/>
        <v>-0.5</v>
      </c>
      <c r="F651" s="624">
        <f t="shared" si="156"/>
        <v>-0.5</v>
      </c>
      <c r="G651" s="624">
        <f t="shared" si="156"/>
        <v>-0.5</v>
      </c>
      <c r="H651" s="625">
        <f t="shared" si="156"/>
        <v>-0.5</v>
      </c>
      <c r="I651" s="723">
        <f t="shared" si="156"/>
        <v>-0.5</v>
      </c>
      <c r="J651" s="624">
        <f t="shared" si="156"/>
        <v>-0.5</v>
      </c>
      <c r="K651" s="624">
        <f t="shared" si="156"/>
        <v>-0.5</v>
      </c>
      <c r="L651" s="624">
        <f t="shared" si="156"/>
        <v>-0.5</v>
      </c>
      <c r="M651" s="624">
        <f t="shared" si="156"/>
        <v>-0.5</v>
      </c>
      <c r="N651" s="624">
        <f t="shared" si="156"/>
        <v>-0.5</v>
      </c>
      <c r="O651" s="625">
        <f t="shared" si="156"/>
        <v>-0.5</v>
      </c>
      <c r="P651" s="723">
        <f t="shared" si="156"/>
        <v>-0.5</v>
      </c>
      <c r="Q651" s="624">
        <f t="shared" si="156"/>
        <v>-0.5</v>
      </c>
      <c r="R651" s="624">
        <f t="shared" si="156"/>
        <v>-0.5</v>
      </c>
      <c r="S651" s="624">
        <f t="shared" si="156"/>
        <v>-0.5</v>
      </c>
      <c r="T651" s="624">
        <f t="shared" si="156"/>
        <v>-0.5</v>
      </c>
      <c r="U651" s="624">
        <f t="shared" si="156"/>
        <v>-0.5</v>
      </c>
      <c r="V651" s="626">
        <f t="shared" si="156"/>
        <v>-0.5</v>
      </c>
      <c r="W651" s="223"/>
      <c r="X651" s="200" t="s">
        <v>26</v>
      </c>
      <c r="Y651" s="200">
        <f>Y650-Y637</f>
        <v>0.38999999999998636</v>
      </c>
    </row>
    <row r="653" spans="1:26" ht="13.5" thickBot="1" x14ac:dyDescent="0.25"/>
    <row r="654" spans="1:26" ht="13.5" thickBot="1" x14ac:dyDescent="0.25">
      <c r="A654" s="230" t="s">
        <v>314</v>
      </c>
      <c r="B654" s="1021" t="s">
        <v>130</v>
      </c>
      <c r="C654" s="1022"/>
      <c r="D654" s="1022"/>
      <c r="E654" s="1022"/>
      <c r="F654" s="1022"/>
      <c r="G654" s="1022"/>
      <c r="H654" s="1023"/>
      <c r="I654" s="1033" t="s">
        <v>131</v>
      </c>
      <c r="J654" s="1022"/>
      <c r="K654" s="1022"/>
      <c r="L654" s="1022"/>
      <c r="M654" s="1022"/>
      <c r="N654" s="1022"/>
      <c r="O654" s="1023"/>
      <c r="P654" s="1034" t="s">
        <v>53</v>
      </c>
      <c r="Q654" s="1035"/>
      <c r="R654" s="1035"/>
      <c r="S654" s="1035"/>
      <c r="T654" s="1035"/>
      <c r="U654" s="1035"/>
      <c r="V654" s="1036"/>
      <c r="W654" s="1031" t="s">
        <v>55</v>
      </c>
      <c r="X654" s="228">
        <v>237</v>
      </c>
    </row>
    <row r="655" spans="1:26" ht="13.5" thickBot="1" x14ac:dyDescent="0.25">
      <c r="A655" s="676" t="s">
        <v>54</v>
      </c>
      <c r="B655" s="271">
        <v>1</v>
      </c>
      <c r="C655" s="273">
        <v>2</v>
      </c>
      <c r="D655" s="273">
        <v>3</v>
      </c>
      <c r="E655" s="273">
        <v>4</v>
      </c>
      <c r="F655" s="273">
        <v>5</v>
      </c>
      <c r="G655" s="273">
        <v>6</v>
      </c>
      <c r="H655" s="686">
        <v>7</v>
      </c>
      <c r="I655" s="272">
        <v>8</v>
      </c>
      <c r="J655" s="273">
        <v>9</v>
      </c>
      <c r="K655" s="273">
        <v>10</v>
      </c>
      <c r="L655" s="273">
        <v>11</v>
      </c>
      <c r="M655" s="273">
        <v>12</v>
      </c>
      <c r="N655" s="273">
        <v>13</v>
      </c>
      <c r="O655" s="686">
        <v>14</v>
      </c>
      <c r="P655" s="272">
        <v>1</v>
      </c>
      <c r="Q655" s="273">
        <v>2</v>
      </c>
      <c r="R655" s="273">
        <v>3</v>
      </c>
      <c r="S655" s="273">
        <v>4</v>
      </c>
      <c r="T655" s="273">
        <v>5</v>
      </c>
      <c r="U655" s="273">
        <v>6</v>
      </c>
      <c r="V655" s="686">
        <v>7</v>
      </c>
      <c r="W655" s="1032"/>
      <c r="X655" s="228"/>
      <c r="Y655" s="228"/>
    </row>
    <row r="656" spans="1:26" x14ac:dyDescent="0.2">
      <c r="A656" s="234" t="s">
        <v>3</v>
      </c>
      <c r="B656" s="338">
        <v>4460</v>
      </c>
      <c r="C656" s="339">
        <v>4460</v>
      </c>
      <c r="D656" s="339">
        <v>4460</v>
      </c>
      <c r="E656" s="339">
        <v>4460</v>
      </c>
      <c r="F656" s="339">
        <v>4460</v>
      </c>
      <c r="G656" s="339">
        <v>4460</v>
      </c>
      <c r="H656" s="340">
        <v>4460</v>
      </c>
      <c r="I656" s="338">
        <v>4460</v>
      </c>
      <c r="J656" s="339">
        <v>4460</v>
      </c>
      <c r="K656" s="339">
        <v>4460</v>
      </c>
      <c r="L656" s="339">
        <v>4460</v>
      </c>
      <c r="M656" s="339">
        <v>4460</v>
      </c>
      <c r="N656" s="339">
        <v>4460</v>
      </c>
      <c r="O656" s="343">
        <v>4460</v>
      </c>
      <c r="P656" s="419">
        <v>4460</v>
      </c>
      <c r="Q656" s="339">
        <v>4460</v>
      </c>
      <c r="R656" s="339">
        <v>4460</v>
      </c>
      <c r="S656" s="339">
        <v>4460</v>
      </c>
      <c r="T656" s="339">
        <v>4460</v>
      </c>
      <c r="U656" s="339">
        <v>4460</v>
      </c>
      <c r="V656" s="343">
        <v>4460</v>
      </c>
      <c r="W656" s="973">
        <v>4460</v>
      </c>
      <c r="Y656" s="210"/>
    </row>
    <row r="657" spans="1:26" x14ac:dyDescent="0.2">
      <c r="A657" s="238" t="s">
        <v>6</v>
      </c>
      <c r="B657" s="239">
        <v>5502</v>
      </c>
      <c r="C657" s="240">
        <v>5224</v>
      </c>
      <c r="D657" s="240">
        <v>5056</v>
      </c>
      <c r="E657" s="240">
        <v>4560</v>
      </c>
      <c r="F657" s="240">
        <v>4881</v>
      </c>
      <c r="G657" s="240">
        <v>4743</v>
      </c>
      <c r="H657" s="280">
        <v>4659</v>
      </c>
      <c r="I657" s="239">
        <v>4754</v>
      </c>
      <c r="J657" s="240">
        <v>4628</v>
      </c>
      <c r="K657" s="240">
        <v>4835</v>
      </c>
      <c r="L657" s="240">
        <v>4615</v>
      </c>
      <c r="M657" s="240">
        <v>5051</v>
      </c>
      <c r="N657" s="240">
        <v>5053</v>
      </c>
      <c r="O657" s="241">
        <v>5393</v>
      </c>
      <c r="P657" s="420">
        <v>4618</v>
      </c>
      <c r="Q657" s="240">
        <v>4506</v>
      </c>
      <c r="R657" s="240">
        <v>4952</v>
      </c>
      <c r="S657" s="240">
        <v>4332</v>
      </c>
      <c r="T657" s="240">
        <v>4902</v>
      </c>
      <c r="U657" s="240">
        <v>5233</v>
      </c>
      <c r="V657" s="241">
        <v>5362</v>
      </c>
      <c r="W657" s="317">
        <v>4922</v>
      </c>
    </row>
    <row r="658" spans="1:26" x14ac:dyDescent="0.2">
      <c r="A658" s="231" t="s">
        <v>7</v>
      </c>
      <c r="B658" s="242">
        <v>100</v>
      </c>
      <c r="C658" s="243">
        <v>100</v>
      </c>
      <c r="D658" s="243">
        <v>100</v>
      </c>
      <c r="E658" s="243">
        <v>71.400000000000006</v>
      </c>
      <c r="F658" s="243">
        <v>100</v>
      </c>
      <c r="G658" s="243">
        <v>100</v>
      </c>
      <c r="H658" s="281">
        <v>100</v>
      </c>
      <c r="I658" s="242">
        <v>94.1</v>
      </c>
      <c r="J658" s="243">
        <v>75</v>
      </c>
      <c r="K658" s="243">
        <v>100</v>
      </c>
      <c r="L658" s="243">
        <v>100</v>
      </c>
      <c r="M658" s="243">
        <v>100</v>
      </c>
      <c r="N658" s="243">
        <v>100</v>
      </c>
      <c r="O658" s="244">
        <v>100</v>
      </c>
      <c r="P658" s="421">
        <v>100</v>
      </c>
      <c r="Q658" s="243">
        <v>100</v>
      </c>
      <c r="R658" s="243">
        <v>100</v>
      </c>
      <c r="S658" s="243">
        <v>100</v>
      </c>
      <c r="T658" s="243">
        <v>100</v>
      </c>
      <c r="U658" s="243">
        <v>100</v>
      </c>
      <c r="V658" s="244">
        <v>100</v>
      </c>
      <c r="W658" s="955">
        <v>83.8</v>
      </c>
      <c r="X658" s="228"/>
      <c r="Y658" s="393"/>
    </row>
    <row r="659" spans="1:26" ht="13.5" thickBot="1" x14ac:dyDescent="0.25">
      <c r="A659" s="231" t="s">
        <v>8</v>
      </c>
      <c r="B659" s="911">
        <v>3.9E-2</v>
      </c>
      <c r="C659" s="912">
        <v>2.9000000000000001E-2</v>
      </c>
      <c r="D659" s="912">
        <v>2.5999999999999999E-2</v>
      </c>
      <c r="E659" s="912">
        <v>8.3000000000000004E-2</v>
      </c>
      <c r="F659" s="912">
        <v>4.3999999999999997E-2</v>
      </c>
      <c r="G659" s="971">
        <v>3.9E-2</v>
      </c>
      <c r="H659" s="941">
        <v>4.2000000000000003E-2</v>
      </c>
      <c r="I659" s="911">
        <v>5.8000000000000003E-2</v>
      </c>
      <c r="J659" s="912">
        <v>0.09</v>
      </c>
      <c r="K659" s="912">
        <v>3.5000000000000003E-2</v>
      </c>
      <c r="L659" s="912">
        <v>4.3999999999999997E-2</v>
      </c>
      <c r="M659" s="912">
        <v>3.1E-2</v>
      </c>
      <c r="N659" s="912">
        <v>2.4E-2</v>
      </c>
      <c r="O659" s="913">
        <v>4.9000000000000002E-2</v>
      </c>
      <c r="P659" s="974">
        <v>2.9000000000000001E-2</v>
      </c>
      <c r="Q659" s="912">
        <v>5.7000000000000002E-2</v>
      </c>
      <c r="R659" s="912">
        <v>3.4000000000000002E-2</v>
      </c>
      <c r="S659" s="912">
        <v>3.5999999999999997E-2</v>
      </c>
      <c r="T659" s="912">
        <v>3.9E-2</v>
      </c>
      <c r="U659" s="912">
        <v>2.7E-2</v>
      </c>
      <c r="V659" s="913">
        <v>3.2000000000000001E-2</v>
      </c>
      <c r="W659" s="975">
        <v>7.3999999999999996E-2</v>
      </c>
      <c r="Y659" s="313"/>
    </row>
    <row r="660" spans="1:26" x14ac:dyDescent="0.2">
      <c r="A660" s="238" t="s">
        <v>1</v>
      </c>
      <c r="B660" s="936">
        <f>B657/B656*100-100</f>
        <v>23.36322869955157</v>
      </c>
      <c r="C660" s="936">
        <f t="shared" ref="C660:V660" si="157">C657/C656*100-100</f>
        <v>17.130044843049319</v>
      </c>
      <c r="D660" s="936">
        <f t="shared" si="157"/>
        <v>13.36322869955157</v>
      </c>
      <c r="E660" s="936">
        <f t="shared" si="157"/>
        <v>2.2421524663677133</v>
      </c>
      <c r="F660" s="936">
        <f t="shared" si="157"/>
        <v>9.4394618834080717</v>
      </c>
      <c r="G660" s="936">
        <f t="shared" si="157"/>
        <v>6.3452914798206308</v>
      </c>
      <c r="H660" s="936">
        <f t="shared" si="157"/>
        <v>4.461883408071742</v>
      </c>
      <c r="I660" s="936">
        <f t="shared" si="157"/>
        <v>6.5919282511210753</v>
      </c>
      <c r="J660" s="936">
        <f t="shared" si="157"/>
        <v>3.7668161434977634</v>
      </c>
      <c r="K660" s="936">
        <f t="shared" si="157"/>
        <v>8.4080717488789247</v>
      </c>
      <c r="L660" s="936">
        <f t="shared" si="157"/>
        <v>3.4753363228699641</v>
      </c>
      <c r="M660" s="936">
        <f t="shared" si="157"/>
        <v>13.25112107623319</v>
      </c>
      <c r="N660" s="936">
        <f t="shared" si="157"/>
        <v>13.295964125560531</v>
      </c>
      <c r="O660" s="936">
        <f t="shared" si="157"/>
        <v>20.919282511210753</v>
      </c>
      <c r="P660" s="936">
        <f t="shared" si="157"/>
        <v>3.542600896860975</v>
      </c>
      <c r="Q660" s="936">
        <f t="shared" si="157"/>
        <v>1.031390134529147</v>
      </c>
      <c r="R660" s="936">
        <f t="shared" si="157"/>
        <v>11.031390134529147</v>
      </c>
      <c r="S660" s="936">
        <f t="shared" si="157"/>
        <v>-2.8699551569506809</v>
      </c>
      <c r="T660" s="936">
        <f t="shared" si="157"/>
        <v>9.9103139013452903</v>
      </c>
      <c r="U660" s="936">
        <f t="shared" si="157"/>
        <v>17.331838565022423</v>
      </c>
      <c r="V660" s="936">
        <f t="shared" si="157"/>
        <v>20.224215246636774</v>
      </c>
      <c r="W660" s="936">
        <f>W657/W656*100-100</f>
        <v>10.358744394618839</v>
      </c>
      <c r="X660" s="767"/>
    </row>
    <row r="661" spans="1:26" ht="13.5" thickBot="1" x14ac:dyDescent="0.25">
      <c r="A661" s="669" t="s">
        <v>27</v>
      </c>
      <c r="B661" s="254">
        <f t="shared" ref="B661:V661" si="158">B657-B644</f>
        <v>-26</v>
      </c>
      <c r="C661" s="255">
        <f t="shared" si="158"/>
        <v>11</v>
      </c>
      <c r="D661" s="255">
        <f t="shared" si="158"/>
        <v>157</v>
      </c>
      <c r="E661" s="255">
        <f t="shared" si="158"/>
        <v>17</v>
      </c>
      <c r="F661" s="255">
        <f t="shared" si="158"/>
        <v>-25</v>
      </c>
      <c r="G661" s="255">
        <f t="shared" si="158"/>
        <v>9</v>
      </c>
      <c r="H661" s="256">
        <f t="shared" si="158"/>
        <v>145</v>
      </c>
      <c r="I661" s="437">
        <f t="shared" si="158"/>
        <v>-39</v>
      </c>
      <c r="J661" s="255">
        <f t="shared" si="158"/>
        <v>-178</v>
      </c>
      <c r="K661" s="255">
        <f t="shared" si="158"/>
        <v>1</v>
      </c>
      <c r="L661" s="255">
        <f t="shared" si="158"/>
        <v>431</v>
      </c>
      <c r="M661" s="255">
        <f t="shared" si="158"/>
        <v>179</v>
      </c>
      <c r="N661" s="255">
        <f t="shared" si="158"/>
        <v>-241</v>
      </c>
      <c r="O661" s="256">
        <f t="shared" si="158"/>
        <v>250</v>
      </c>
      <c r="P661" s="437">
        <f t="shared" si="158"/>
        <v>37</v>
      </c>
      <c r="Q661" s="255">
        <f t="shared" si="158"/>
        <v>-289</v>
      </c>
      <c r="R661" s="255">
        <f t="shared" si="158"/>
        <v>296</v>
      </c>
      <c r="S661" s="255">
        <f t="shared" si="158"/>
        <v>-285</v>
      </c>
      <c r="T661" s="255">
        <f t="shared" si="158"/>
        <v>-32</v>
      </c>
      <c r="U661" s="255">
        <f t="shared" si="158"/>
        <v>127</v>
      </c>
      <c r="V661" s="256">
        <f t="shared" si="158"/>
        <v>98</v>
      </c>
      <c r="W661" s="363">
        <f t="shared" ref="W661" si="159">W657-$B$285</f>
        <v>1616</v>
      </c>
      <c r="X661" s="935"/>
      <c r="Y661" s="210"/>
    </row>
    <row r="662" spans="1:26" x14ac:dyDescent="0.2">
      <c r="A662" s="258" t="s">
        <v>51</v>
      </c>
      <c r="B662" s="956">
        <v>43</v>
      </c>
      <c r="C662" s="957">
        <v>43</v>
      </c>
      <c r="D662" s="957">
        <v>43</v>
      </c>
      <c r="E662" s="957">
        <v>11</v>
      </c>
      <c r="F662" s="957">
        <v>44</v>
      </c>
      <c r="G662" s="957">
        <v>44</v>
      </c>
      <c r="H662" s="958">
        <v>44</v>
      </c>
      <c r="I662" s="959">
        <v>44</v>
      </c>
      <c r="J662" s="957">
        <v>44</v>
      </c>
      <c r="K662" s="957">
        <v>45</v>
      </c>
      <c r="L662" s="957">
        <v>11</v>
      </c>
      <c r="M662" s="957">
        <v>44</v>
      </c>
      <c r="N662" s="957">
        <v>45</v>
      </c>
      <c r="O662" s="960">
        <v>44</v>
      </c>
      <c r="P662" s="956">
        <v>44</v>
      </c>
      <c r="Q662" s="957">
        <v>45</v>
      </c>
      <c r="R662" s="957">
        <v>44</v>
      </c>
      <c r="S662" s="957">
        <v>11</v>
      </c>
      <c r="T662" s="957">
        <v>45</v>
      </c>
      <c r="U662" s="957">
        <v>45</v>
      </c>
      <c r="V662" s="960">
        <v>46</v>
      </c>
      <c r="W662" s="972">
        <f>SUM(B662:V662)</f>
        <v>829</v>
      </c>
      <c r="X662" s="200" t="s">
        <v>56</v>
      </c>
      <c r="Y662" s="263">
        <f>W649-W662</f>
        <v>83</v>
      </c>
      <c r="Z662" s="285">
        <f>Y662/W649</f>
        <v>9.1008771929824567E-2</v>
      </c>
    </row>
    <row r="663" spans="1:26" x14ac:dyDescent="0.2">
      <c r="A663" s="265" t="s">
        <v>28</v>
      </c>
      <c r="B663" s="218">
        <v>158</v>
      </c>
      <c r="C663" s="218">
        <v>158</v>
      </c>
      <c r="D663" s="267">
        <v>157.5</v>
      </c>
      <c r="E663" s="267">
        <v>157.5</v>
      </c>
      <c r="F663" s="267">
        <v>157.5</v>
      </c>
      <c r="G663" s="267">
        <v>156.5</v>
      </c>
      <c r="H663" s="267">
        <v>156.5</v>
      </c>
      <c r="I663" s="425">
        <v>158.5</v>
      </c>
      <c r="J663" s="425">
        <v>158.5</v>
      </c>
      <c r="K663" s="267">
        <v>158</v>
      </c>
      <c r="L663" s="267">
        <v>158</v>
      </c>
      <c r="M663" s="267">
        <v>157.5</v>
      </c>
      <c r="N663" s="267">
        <v>156.5</v>
      </c>
      <c r="O663" s="267">
        <v>156.5</v>
      </c>
      <c r="P663" s="425">
        <v>160.5</v>
      </c>
      <c r="Q663" s="425">
        <v>160.5</v>
      </c>
      <c r="R663" s="267">
        <v>157.5</v>
      </c>
      <c r="S663" s="267">
        <v>157.5</v>
      </c>
      <c r="T663" s="267">
        <v>157.5</v>
      </c>
      <c r="U663" s="267">
        <v>156</v>
      </c>
      <c r="V663" s="267">
        <v>156</v>
      </c>
      <c r="W663" s="222"/>
      <c r="X663" s="200" t="s">
        <v>57</v>
      </c>
      <c r="Y663" s="200">
        <v>157.80000000000001</v>
      </c>
      <c r="Z663" s="210"/>
    </row>
    <row r="664" spans="1:26" ht="13.5" thickBot="1" x14ac:dyDescent="0.25">
      <c r="A664" s="266" t="s">
        <v>26</v>
      </c>
      <c r="B664" s="623">
        <f t="shared" ref="B664:V664" si="160">B663-B650</f>
        <v>0.5</v>
      </c>
      <c r="C664" s="624">
        <f t="shared" si="160"/>
        <v>0.5</v>
      </c>
      <c r="D664" s="624">
        <f t="shared" si="160"/>
        <v>0.5</v>
      </c>
      <c r="E664" s="624">
        <f t="shared" si="160"/>
        <v>0.5</v>
      </c>
      <c r="F664" s="624">
        <f t="shared" si="160"/>
        <v>0.5</v>
      </c>
      <c r="G664" s="624">
        <f t="shared" si="160"/>
        <v>0.5</v>
      </c>
      <c r="H664" s="625">
        <f t="shared" si="160"/>
        <v>0.5</v>
      </c>
      <c r="I664" s="723">
        <f t="shared" si="160"/>
        <v>0.5</v>
      </c>
      <c r="J664" s="624">
        <f t="shared" si="160"/>
        <v>0.5</v>
      </c>
      <c r="K664" s="624">
        <f t="shared" si="160"/>
        <v>0.5</v>
      </c>
      <c r="L664" s="624">
        <f t="shared" si="160"/>
        <v>0.5</v>
      </c>
      <c r="M664" s="624">
        <f t="shared" si="160"/>
        <v>0.5</v>
      </c>
      <c r="N664" s="624">
        <f t="shared" si="160"/>
        <v>0.5</v>
      </c>
      <c r="O664" s="625">
        <f t="shared" si="160"/>
        <v>0.5</v>
      </c>
      <c r="P664" s="723">
        <f t="shared" si="160"/>
        <v>0.5</v>
      </c>
      <c r="Q664" s="624">
        <f t="shared" si="160"/>
        <v>0.5</v>
      </c>
      <c r="R664" s="624">
        <f t="shared" si="160"/>
        <v>0.5</v>
      </c>
      <c r="S664" s="624">
        <f t="shared" si="160"/>
        <v>0.5</v>
      </c>
      <c r="T664" s="624">
        <f t="shared" si="160"/>
        <v>0.5</v>
      </c>
      <c r="U664" s="624">
        <f t="shared" si="160"/>
        <v>0.5</v>
      </c>
      <c r="V664" s="626">
        <f t="shared" si="160"/>
        <v>0.5</v>
      </c>
      <c r="W664" s="223"/>
      <c r="X664" s="200" t="s">
        <v>26</v>
      </c>
      <c r="Y664" s="200">
        <f>Y663-Y650</f>
        <v>-1.999999999998181E-2</v>
      </c>
    </row>
    <row r="666" spans="1:26" ht="13.5" thickBot="1" x14ac:dyDescent="0.25"/>
    <row r="667" spans="1:26" ht="13.5" thickBot="1" x14ac:dyDescent="0.25">
      <c r="A667" s="230" t="s">
        <v>315</v>
      </c>
      <c r="B667" s="1021" t="s">
        <v>130</v>
      </c>
      <c r="C667" s="1022"/>
      <c r="D667" s="1022"/>
      <c r="E667" s="1022"/>
      <c r="F667" s="1022"/>
      <c r="G667" s="1022"/>
      <c r="H667" s="1023"/>
      <c r="I667" s="1033" t="s">
        <v>131</v>
      </c>
      <c r="J667" s="1022"/>
      <c r="K667" s="1022"/>
      <c r="L667" s="1022"/>
      <c r="M667" s="1022"/>
      <c r="N667" s="1022"/>
      <c r="O667" s="1023"/>
      <c r="P667" s="1034" t="s">
        <v>53</v>
      </c>
      <c r="Q667" s="1035"/>
      <c r="R667" s="1035"/>
      <c r="S667" s="1035"/>
      <c r="T667" s="1035"/>
      <c r="U667" s="1035"/>
      <c r="V667" s="1036"/>
      <c r="W667" s="1031" t="s">
        <v>55</v>
      </c>
      <c r="X667" s="228">
        <v>237</v>
      </c>
    </row>
    <row r="668" spans="1:26" ht="13.5" thickBot="1" x14ac:dyDescent="0.25">
      <c r="A668" s="676" t="s">
        <v>54</v>
      </c>
      <c r="B668" s="271">
        <v>1</v>
      </c>
      <c r="C668" s="273">
        <v>2</v>
      </c>
      <c r="D668" s="273">
        <v>3</v>
      </c>
      <c r="E668" s="273">
        <v>4</v>
      </c>
      <c r="F668" s="273">
        <v>5</v>
      </c>
      <c r="G668" s="273">
        <v>6</v>
      </c>
      <c r="H668" s="686">
        <v>7</v>
      </c>
      <c r="I668" s="272">
        <v>8</v>
      </c>
      <c r="J668" s="273">
        <v>9</v>
      </c>
      <c r="K668" s="273">
        <v>10</v>
      </c>
      <c r="L668" s="273">
        <v>11</v>
      </c>
      <c r="M668" s="273">
        <v>12</v>
      </c>
      <c r="N668" s="273">
        <v>13</v>
      </c>
      <c r="O668" s="686">
        <v>14</v>
      </c>
      <c r="P668" s="272">
        <v>1</v>
      </c>
      <c r="Q668" s="273">
        <v>2</v>
      </c>
      <c r="R668" s="273">
        <v>3</v>
      </c>
      <c r="S668" s="273">
        <v>4</v>
      </c>
      <c r="T668" s="273">
        <v>5</v>
      </c>
      <c r="U668" s="273">
        <v>6</v>
      </c>
      <c r="V668" s="686">
        <v>7</v>
      </c>
      <c r="W668" s="1032"/>
      <c r="X668" s="228"/>
      <c r="Y668" s="228"/>
    </row>
    <row r="669" spans="1:26" x14ac:dyDescent="0.2">
      <c r="A669" s="234" t="s">
        <v>3</v>
      </c>
      <c r="B669" s="338">
        <v>4475</v>
      </c>
      <c r="C669" s="339">
        <v>4475</v>
      </c>
      <c r="D669" s="339">
        <v>4475</v>
      </c>
      <c r="E669" s="339">
        <v>4475</v>
      </c>
      <c r="F669" s="339">
        <v>4475</v>
      </c>
      <c r="G669" s="339">
        <v>4475</v>
      </c>
      <c r="H669" s="340">
        <v>4475</v>
      </c>
      <c r="I669" s="338">
        <v>4475</v>
      </c>
      <c r="J669" s="339">
        <v>4475</v>
      </c>
      <c r="K669" s="339">
        <v>4475</v>
      </c>
      <c r="L669" s="339">
        <v>4475</v>
      </c>
      <c r="M669" s="339">
        <v>4475</v>
      </c>
      <c r="N669" s="339">
        <v>4475</v>
      </c>
      <c r="O669" s="343">
        <v>4475</v>
      </c>
      <c r="P669" s="419">
        <v>4475</v>
      </c>
      <c r="Q669" s="339">
        <v>4475</v>
      </c>
      <c r="R669" s="339">
        <v>4475</v>
      </c>
      <c r="S669" s="339">
        <v>4475</v>
      </c>
      <c r="T669" s="339">
        <v>4475</v>
      </c>
      <c r="U669" s="339">
        <v>4475</v>
      </c>
      <c r="V669" s="343">
        <v>4475</v>
      </c>
      <c r="W669" s="973">
        <v>4475</v>
      </c>
      <c r="Y669" s="210"/>
    </row>
    <row r="670" spans="1:26" x14ac:dyDescent="0.2">
      <c r="A670" s="238" t="s">
        <v>6</v>
      </c>
      <c r="B670" s="239">
        <v>5354</v>
      </c>
      <c r="C670" s="240">
        <v>5294</v>
      </c>
      <c r="D670" s="240">
        <v>5061</v>
      </c>
      <c r="E670" s="240">
        <v>4843</v>
      </c>
      <c r="F670" s="240">
        <v>4713</v>
      </c>
      <c r="G670" s="240">
        <v>4690</v>
      </c>
      <c r="H670" s="280">
        <v>4618</v>
      </c>
      <c r="I670" s="239">
        <v>4680</v>
      </c>
      <c r="J670" s="240">
        <v>4795</v>
      </c>
      <c r="K670" s="240">
        <v>4758</v>
      </c>
      <c r="L670" s="240">
        <v>4609</v>
      </c>
      <c r="M670" s="240">
        <v>4939</v>
      </c>
      <c r="N670" s="240">
        <v>5131</v>
      </c>
      <c r="O670" s="241">
        <v>5478</v>
      </c>
      <c r="P670" s="420">
        <v>4544</v>
      </c>
      <c r="Q670" s="240">
        <v>4686</v>
      </c>
      <c r="R670" s="240">
        <v>4889</v>
      </c>
      <c r="S670" s="240">
        <v>4231</v>
      </c>
      <c r="T670" s="240">
        <v>4906</v>
      </c>
      <c r="U670" s="240">
        <v>5266</v>
      </c>
      <c r="V670" s="241">
        <v>5312</v>
      </c>
      <c r="W670" s="317">
        <v>4924</v>
      </c>
    </row>
    <row r="671" spans="1:26" x14ac:dyDescent="0.2">
      <c r="A671" s="231" t="s">
        <v>7</v>
      </c>
      <c r="B671" s="242">
        <v>100</v>
      </c>
      <c r="C671" s="243">
        <v>91.7</v>
      </c>
      <c r="D671" s="243">
        <v>100</v>
      </c>
      <c r="E671" s="243">
        <v>100</v>
      </c>
      <c r="F671" s="243">
        <v>91.7</v>
      </c>
      <c r="G671" s="243">
        <v>100</v>
      </c>
      <c r="H671" s="281">
        <v>66.7</v>
      </c>
      <c r="I671" s="242">
        <v>100</v>
      </c>
      <c r="J671" s="243">
        <v>91.7</v>
      </c>
      <c r="K671" s="243">
        <v>91.7</v>
      </c>
      <c r="L671" s="243">
        <v>100</v>
      </c>
      <c r="M671" s="243">
        <v>100</v>
      </c>
      <c r="N671" s="243">
        <v>100</v>
      </c>
      <c r="O671" s="244">
        <v>91.7</v>
      </c>
      <c r="P671" s="421">
        <v>100</v>
      </c>
      <c r="Q671" s="243">
        <v>100</v>
      </c>
      <c r="R671" s="243">
        <v>100</v>
      </c>
      <c r="S671" s="243">
        <v>100</v>
      </c>
      <c r="T671" s="243">
        <v>100</v>
      </c>
      <c r="U671" s="243">
        <v>75</v>
      </c>
      <c r="V671" s="244">
        <v>100</v>
      </c>
      <c r="W671" s="955">
        <v>83.8</v>
      </c>
      <c r="X671" s="228"/>
      <c r="Y671" s="393"/>
    </row>
    <row r="672" spans="1:26" ht="13.5" thickBot="1" x14ac:dyDescent="0.25">
      <c r="A672" s="231" t="s">
        <v>8</v>
      </c>
      <c r="B672" s="911">
        <v>4.7E-2</v>
      </c>
      <c r="C672" s="912">
        <v>4.2999999999999997E-2</v>
      </c>
      <c r="D672" s="912">
        <v>2.4E-2</v>
      </c>
      <c r="E672" s="912">
        <v>0.04</v>
      </c>
      <c r="F672" s="912">
        <v>5.3999999999999999E-2</v>
      </c>
      <c r="G672" s="971">
        <v>3.6999999999999998E-2</v>
      </c>
      <c r="H672" s="941">
        <v>9.6000000000000002E-2</v>
      </c>
      <c r="I672" s="911">
        <v>0.05</v>
      </c>
      <c r="J672" s="912">
        <v>4.8000000000000001E-2</v>
      </c>
      <c r="K672" s="912">
        <v>5.8000000000000003E-2</v>
      </c>
      <c r="L672" s="912">
        <v>5.7000000000000002E-2</v>
      </c>
      <c r="M672" s="912">
        <v>3.2000000000000001E-2</v>
      </c>
      <c r="N672" s="912">
        <v>2.3E-2</v>
      </c>
      <c r="O672" s="913">
        <v>6.4000000000000001E-2</v>
      </c>
      <c r="P672" s="974">
        <v>4.4999999999999998E-2</v>
      </c>
      <c r="Q672" s="912">
        <v>3.5999999999999997E-2</v>
      </c>
      <c r="R672" s="912">
        <v>3.3000000000000002E-2</v>
      </c>
      <c r="S672" s="912">
        <v>4.1000000000000002E-2</v>
      </c>
      <c r="T672" s="912">
        <v>4.2000000000000003E-2</v>
      </c>
      <c r="U672" s="912">
        <v>6.9000000000000006E-2</v>
      </c>
      <c r="V672" s="913">
        <v>2.8000000000000001E-2</v>
      </c>
      <c r="W672" s="975">
        <v>7.5999999999999998E-2</v>
      </c>
      <c r="Y672" s="313"/>
    </row>
    <row r="673" spans="1:26" x14ac:dyDescent="0.2">
      <c r="A673" s="238" t="s">
        <v>1</v>
      </c>
      <c r="B673" s="936">
        <f>B670/B669*100-100</f>
        <v>19.64245810055867</v>
      </c>
      <c r="C673" s="936">
        <f t="shared" ref="C673:V673" si="161">C670/C669*100-100</f>
        <v>18.301675977653645</v>
      </c>
      <c r="D673" s="936">
        <f t="shared" si="161"/>
        <v>13.094972067039109</v>
      </c>
      <c r="E673" s="936">
        <f t="shared" si="161"/>
        <v>8.22346368715084</v>
      </c>
      <c r="F673" s="936">
        <f t="shared" si="161"/>
        <v>5.3184357541899487</v>
      </c>
      <c r="G673" s="936">
        <f t="shared" si="161"/>
        <v>4.8044692737430097</v>
      </c>
      <c r="H673" s="936">
        <f t="shared" si="161"/>
        <v>3.1955307262569761</v>
      </c>
      <c r="I673" s="936">
        <f t="shared" si="161"/>
        <v>4.5810055865921839</v>
      </c>
      <c r="J673" s="936">
        <f t="shared" si="161"/>
        <v>7.1508379888268081</v>
      </c>
      <c r="K673" s="936">
        <f t="shared" si="161"/>
        <v>6.3240223463687073</v>
      </c>
      <c r="L673" s="936">
        <f t="shared" si="161"/>
        <v>2.9944134078212272</v>
      </c>
      <c r="M673" s="936">
        <f t="shared" si="161"/>
        <v>10.36871508379889</v>
      </c>
      <c r="N673" s="936">
        <f t="shared" si="161"/>
        <v>14.65921787709496</v>
      </c>
      <c r="O673" s="936">
        <f t="shared" si="161"/>
        <v>22.413407821229043</v>
      </c>
      <c r="P673" s="936">
        <f t="shared" si="161"/>
        <v>1.5418994413407745</v>
      </c>
      <c r="Q673" s="936">
        <f t="shared" si="161"/>
        <v>4.7150837988826737</v>
      </c>
      <c r="R673" s="936">
        <f t="shared" si="161"/>
        <v>9.2513966480446896</v>
      </c>
      <c r="S673" s="936">
        <f t="shared" si="161"/>
        <v>-5.4525139664804385</v>
      </c>
      <c r="T673" s="936">
        <f t="shared" si="161"/>
        <v>9.6312849162011105</v>
      </c>
      <c r="U673" s="936">
        <f t="shared" si="161"/>
        <v>17.675977653631293</v>
      </c>
      <c r="V673" s="936">
        <f t="shared" si="161"/>
        <v>18.703910614525142</v>
      </c>
      <c r="W673" s="936">
        <f>W670/W669*100-100</f>
        <v>10.033519553072637</v>
      </c>
      <c r="X673" s="767"/>
    </row>
    <row r="674" spans="1:26" ht="13.5" thickBot="1" x14ac:dyDescent="0.25">
      <c r="A674" s="669" t="s">
        <v>27</v>
      </c>
      <c r="B674" s="254">
        <f t="shared" ref="B674:V674" si="162">B670-B657</f>
        <v>-148</v>
      </c>
      <c r="C674" s="255">
        <f t="shared" si="162"/>
        <v>70</v>
      </c>
      <c r="D674" s="255">
        <f t="shared" si="162"/>
        <v>5</v>
      </c>
      <c r="E674" s="255">
        <f t="shared" si="162"/>
        <v>283</v>
      </c>
      <c r="F674" s="255">
        <f t="shared" si="162"/>
        <v>-168</v>
      </c>
      <c r="G674" s="255">
        <f t="shared" si="162"/>
        <v>-53</v>
      </c>
      <c r="H674" s="256">
        <f t="shared" si="162"/>
        <v>-41</v>
      </c>
      <c r="I674" s="437">
        <f t="shared" si="162"/>
        <v>-74</v>
      </c>
      <c r="J674" s="255">
        <f t="shared" si="162"/>
        <v>167</v>
      </c>
      <c r="K674" s="255">
        <f t="shared" si="162"/>
        <v>-77</v>
      </c>
      <c r="L674" s="255">
        <f t="shared" si="162"/>
        <v>-6</v>
      </c>
      <c r="M674" s="255">
        <f t="shared" si="162"/>
        <v>-112</v>
      </c>
      <c r="N674" s="255">
        <f t="shared" si="162"/>
        <v>78</v>
      </c>
      <c r="O674" s="256">
        <f t="shared" si="162"/>
        <v>85</v>
      </c>
      <c r="P674" s="437">
        <f t="shared" si="162"/>
        <v>-74</v>
      </c>
      <c r="Q674" s="255">
        <f t="shared" si="162"/>
        <v>180</v>
      </c>
      <c r="R674" s="255">
        <f t="shared" si="162"/>
        <v>-63</v>
      </c>
      <c r="S674" s="255">
        <f t="shared" si="162"/>
        <v>-101</v>
      </c>
      <c r="T674" s="255">
        <f t="shared" si="162"/>
        <v>4</v>
      </c>
      <c r="U674" s="255">
        <f t="shared" si="162"/>
        <v>33</v>
      </c>
      <c r="V674" s="256">
        <f t="shared" si="162"/>
        <v>-50</v>
      </c>
      <c r="W674" s="363">
        <f t="shared" ref="W674" si="163">W670-$B$285</f>
        <v>1618</v>
      </c>
      <c r="X674" s="935"/>
      <c r="Y674" s="210"/>
    </row>
    <row r="675" spans="1:26" x14ac:dyDescent="0.2">
      <c r="A675" s="258" t="s">
        <v>51</v>
      </c>
      <c r="B675" s="956">
        <v>43</v>
      </c>
      <c r="C675" s="957">
        <v>42</v>
      </c>
      <c r="D675" s="957">
        <v>43</v>
      </c>
      <c r="E675" s="957">
        <v>11</v>
      </c>
      <c r="F675" s="957">
        <v>44</v>
      </c>
      <c r="G675" s="957">
        <v>44</v>
      </c>
      <c r="H675" s="958">
        <v>44</v>
      </c>
      <c r="I675" s="959">
        <v>44</v>
      </c>
      <c r="J675" s="957">
        <v>44</v>
      </c>
      <c r="K675" s="957">
        <v>45</v>
      </c>
      <c r="L675" s="957">
        <v>11</v>
      </c>
      <c r="M675" s="957">
        <v>44</v>
      </c>
      <c r="N675" s="957">
        <v>45</v>
      </c>
      <c r="O675" s="960">
        <v>44</v>
      </c>
      <c r="P675" s="956">
        <v>44</v>
      </c>
      <c r="Q675" s="957">
        <v>44</v>
      </c>
      <c r="R675" s="957">
        <v>44</v>
      </c>
      <c r="S675" s="957">
        <v>11</v>
      </c>
      <c r="T675" s="957">
        <v>44</v>
      </c>
      <c r="U675" s="957">
        <v>45</v>
      </c>
      <c r="V675" s="960">
        <v>46</v>
      </c>
      <c r="W675" s="972">
        <f>SUM(B675:V675)</f>
        <v>826</v>
      </c>
      <c r="X675" s="200" t="s">
        <v>56</v>
      </c>
      <c r="Y675" s="263">
        <f>W662-W675</f>
        <v>3</v>
      </c>
      <c r="Z675" s="285">
        <f>Y675/W662</f>
        <v>3.6188178528347406E-3</v>
      </c>
    </row>
    <row r="676" spans="1:26" x14ac:dyDescent="0.2">
      <c r="A676" s="265" t="s">
        <v>28</v>
      </c>
      <c r="B676" s="218">
        <v>158</v>
      </c>
      <c r="C676" s="218">
        <v>158</v>
      </c>
      <c r="D676" s="267">
        <v>157.5</v>
      </c>
      <c r="E676" s="267">
        <v>157.5</v>
      </c>
      <c r="F676" s="267">
        <v>157.5</v>
      </c>
      <c r="G676" s="267">
        <v>156.5</v>
      </c>
      <c r="H676" s="267">
        <v>156.5</v>
      </c>
      <c r="I676" s="425">
        <v>158.5</v>
      </c>
      <c r="J676" s="425">
        <v>158.5</v>
      </c>
      <c r="K676" s="267">
        <v>158</v>
      </c>
      <c r="L676" s="267">
        <v>158</v>
      </c>
      <c r="M676" s="267">
        <v>157.5</v>
      </c>
      <c r="N676" s="267">
        <v>156.5</v>
      </c>
      <c r="O676" s="267">
        <v>156.5</v>
      </c>
      <c r="P676" s="425">
        <v>160.5</v>
      </c>
      <c r="Q676" s="425">
        <v>160.5</v>
      </c>
      <c r="R676" s="267">
        <v>157.5</v>
      </c>
      <c r="S676" s="267">
        <v>157.5</v>
      </c>
      <c r="T676" s="267">
        <v>157.5</v>
      </c>
      <c r="U676" s="267">
        <v>156</v>
      </c>
      <c r="V676" s="267">
        <v>156</v>
      </c>
      <c r="W676" s="222">
        <v>157.5</v>
      </c>
      <c r="X676" s="200" t="s">
        <v>57</v>
      </c>
      <c r="Y676" s="200">
        <v>157.52000000000001</v>
      </c>
      <c r="Z676" s="210"/>
    </row>
    <row r="677" spans="1:26" ht="13.5" thickBot="1" x14ac:dyDescent="0.25">
      <c r="A677" s="266" t="s">
        <v>26</v>
      </c>
      <c r="B677" s="623">
        <f t="shared" ref="B677:V677" si="164">B676-B663</f>
        <v>0</v>
      </c>
      <c r="C677" s="624">
        <f t="shared" si="164"/>
        <v>0</v>
      </c>
      <c r="D677" s="624">
        <f t="shared" si="164"/>
        <v>0</v>
      </c>
      <c r="E677" s="624">
        <f t="shared" si="164"/>
        <v>0</v>
      </c>
      <c r="F677" s="624">
        <f t="shared" si="164"/>
        <v>0</v>
      </c>
      <c r="G677" s="624">
        <f t="shared" si="164"/>
        <v>0</v>
      </c>
      <c r="H677" s="625">
        <f t="shared" si="164"/>
        <v>0</v>
      </c>
      <c r="I677" s="723">
        <f t="shared" si="164"/>
        <v>0</v>
      </c>
      <c r="J677" s="624">
        <f t="shared" si="164"/>
        <v>0</v>
      </c>
      <c r="K677" s="624">
        <f t="shared" si="164"/>
        <v>0</v>
      </c>
      <c r="L677" s="624">
        <f t="shared" si="164"/>
        <v>0</v>
      </c>
      <c r="M677" s="624">
        <f t="shared" si="164"/>
        <v>0</v>
      </c>
      <c r="N677" s="624">
        <f t="shared" si="164"/>
        <v>0</v>
      </c>
      <c r="O677" s="625">
        <f t="shared" si="164"/>
        <v>0</v>
      </c>
      <c r="P677" s="723">
        <f t="shared" si="164"/>
        <v>0</v>
      </c>
      <c r="Q677" s="624">
        <f t="shared" si="164"/>
        <v>0</v>
      </c>
      <c r="R677" s="624">
        <f t="shared" si="164"/>
        <v>0</v>
      </c>
      <c r="S677" s="624">
        <f t="shared" si="164"/>
        <v>0</v>
      </c>
      <c r="T677" s="624">
        <f t="shared" si="164"/>
        <v>0</v>
      </c>
      <c r="U677" s="624">
        <f t="shared" si="164"/>
        <v>0</v>
      </c>
      <c r="V677" s="626">
        <f t="shared" si="164"/>
        <v>0</v>
      </c>
      <c r="W677" s="223"/>
      <c r="X677" s="200" t="s">
        <v>26</v>
      </c>
      <c r="Y677" s="200">
        <f>Y676-Y663</f>
        <v>-0.28000000000000114</v>
      </c>
    </row>
    <row r="679" spans="1:26" ht="13.5" thickBot="1" x14ac:dyDescent="0.25"/>
    <row r="680" spans="1:26" ht="13.5" thickBot="1" x14ac:dyDescent="0.25">
      <c r="A680" s="230" t="s">
        <v>316</v>
      </c>
      <c r="B680" s="1021" t="s">
        <v>130</v>
      </c>
      <c r="C680" s="1022"/>
      <c r="D680" s="1022"/>
      <c r="E680" s="1022"/>
      <c r="F680" s="1022"/>
      <c r="G680" s="1022"/>
      <c r="H680" s="1023"/>
      <c r="I680" s="1033" t="s">
        <v>131</v>
      </c>
      <c r="J680" s="1022"/>
      <c r="K680" s="1022"/>
      <c r="L680" s="1022"/>
      <c r="M680" s="1022"/>
      <c r="N680" s="1022"/>
      <c r="O680" s="1023"/>
      <c r="P680" s="1034" t="s">
        <v>53</v>
      </c>
      <c r="Q680" s="1035"/>
      <c r="R680" s="1035"/>
      <c r="S680" s="1035"/>
      <c r="T680" s="1035"/>
      <c r="U680" s="1035"/>
      <c r="V680" s="1036"/>
      <c r="W680" s="1031" t="s">
        <v>55</v>
      </c>
      <c r="X680" s="228">
        <v>237</v>
      </c>
    </row>
    <row r="681" spans="1:26" ht="13.5" thickBot="1" x14ac:dyDescent="0.25">
      <c r="A681" s="676" t="s">
        <v>54</v>
      </c>
      <c r="B681" s="271">
        <v>1</v>
      </c>
      <c r="C681" s="273">
        <v>2</v>
      </c>
      <c r="D681" s="273">
        <v>3</v>
      </c>
      <c r="E681" s="273">
        <v>4</v>
      </c>
      <c r="F681" s="273">
        <v>5</v>
      </c>
      <c r="G681" s="273">
        <v>6</v>
      </c>
      <c r="H681" s="686">
        <v>7</v>
      </c>
      <c r="I681" s="272">
        <v>8</v>
      </c>
      <c r="J681" s="273">
        <v>9</v>
      </c>
      <c r="K681" s="273">
        <v>10</v>
      </c>
      <c r="L681" s="273">
        <v>11</v>
      </c>
      <c r="M681" s="273">
        <v>12</v>
      </c>
      <c r="N681" s="273">
        <v>13</v>
      </c>
      <c r="O681" s="686">
        <v>14</v>
      </c>
      <c r="P681" s="272">
        <v>1</v>
      </c>
      <c r="Q681" s="273">
        <v>2</v>
      </c>
      <c r="R681" s="273">
        <v>3</v>
      </c>
      <c r="S681" s="273">
        <v>4</v>
      </c>
      <c r="T681" s="273">
        <v>5</v>
      </c>
      <c r="U681" s="273">
        <v>6</v>
      </c>
      <c r="V681" s="686">
        <v>7</v>
      </c>
      <c r="W681" s="1032"/>
      <c r="X681" s="228"/>
      <c r="Y681" s="228"/>
    </row>
    <row r="682" spans="1:26" x14ac:dyDescent="0.2">
      <c r="A682" s="234" t="s">
        <v>3</v>
      </c>
      <c r="B682" s="338">
        <v>4490</v>
      </c>
      <c r="C682" s="339">
        <v>4490</v>
      </c>
      <c r="D682" s="339">
        <v>4490</v>
      </c>
      <c r="E682" s="339">
        <v>4490</v>
      </c>
      <c r="F682" s="339">
        <v>4490</v>
      </c>
      <c r="G682" s="339">
        <v>4490</v>
      </c>
      <c r="H682" s="340">
        <v>4490</v>
      </c>
      <c r="I682" s="338">
        <v>4490</v>
      </c>
      <c r="J682" s="339">
        <v>4490</v>
      </c>
      <c r="K682" s="339">
        <v>4490</v>
      </c>
      <c r="L682" s="339">
        <v>4490</v>
      </c>
      <c r="M682" s="339">
        <v>4490</v>
      </c>
      <c r="N682" s="339">
        <v>4490</v>
      </c>
      <c r="O682" s="343">
        <v>4490</v>
      </c>
      <c r="P682" s="419">
        <v>4490</v>
      </c>
      <c r="Q682" s="339">
        <v>4490</v>
      </c>
      <c r="R682" s="339">
        <v>4490</v>
      </c>
      <c r="S682" s="339">
        <v>4490</v>
      </c>
      <c r="T682" s="339">
        <v>4490</v>
      </c>
      <c r="U682" s="339">
        <v>4490</v>
      </c>
      <c r="V682" s="343">
        <v>4490</v>
      </c>
      <c r="W682" s="973">
        <v>4490</v>
      </c>
      <c r="Y682" s="210"/>
    </row>
    <row r="683" spans="1:26" x14ac:dyDescent="0.2">
      <c r="A683" s="238" t="s">
        <v>6</v>
      </c>
      <c r="B683" s="239">
        <v>5304</v>
      </c>
      <c r="C683" s="240">
        <v>5188</v>
      </c>
      <c r="D683" s="240">
        <v>5109</v>
      </c>
      <c r="E683" s="240">
        <v>4748</v>
      </c>
      <c r="F683" s="240">
        <v>4844</v>
      </c>
      <c r="G683" s="240">
        <v>4796</v>
      </c>
      <c r="H683" s="280">
        <v>4708</v>
      </c>
      <c r="I683" s="239">
        <v>4772</v>
      </c>
      <c r="J683" s="240">
        <v>4825</v>
      </c>
      <c r="K683" s="240">
        <v>4787</v>
      </c>
      <c r="L683" s="240">
        <v>4656</v>
      </c>
      <c r="M683" s="240">
        <v>4960</v>
      </c>
      <c r="N683" s="240">
        <v>5213</v>
      </c>
      <c r="O683" s="241">
        <v>5487</v>
      </c>
      <c r="P683" s="420">
        <v>4758</v>
      </c>
      <c r="Q683" s="240">
        <v>4766</v>
      </c>
      <c r="R683" s="240">
        <v>4955</v>
      </c>
      <c r="S683" s="240">
        <v>4374</v>
      </c>
      <c r="T683" s="240">
        <v>5052</v>
      </c>
      <c r="U683" s="240">
        <v>5268</v>
      </c>
      <c r="V683" s="241">
        <v>5372</v>
      </c>
      <c r="W683" s="317">
        <v>4972</v>
      </c>
    </row>
    <row r="684" spans="1:26" x14ac:dyDescent="0.2">
      <c r="A684" s="231" t="s">
        <v>7</v>
      </c>
      <c r="B684" s="242">
        <v>100</v>
      </c>
      <c r="C684" s="243">
        <v>91.7</v>
      </c>
      <c r="D684" s="243">
        <v>100</v>
      </c>
      <c r="E684" s="243">
        <v>71.400000000000006</v>
      </c>
      <c r="F684" s="243">
        <v>100</v>
      </c>
      <c r="G684" s="243">
        <v>100</v>
      </c>
      <c r="H684" s="281">
        <v>100</v>
      </c>
      <c r="I684" s="242">
        <v>91.7</v>
      </c>
      <c r="J684" s="243">
        <v>91.7</v>
      </c>
      <c r="K684" s="243">
        <v>83.3</v>
      </c>
      <c r="L684" s="243">
        <v>100</v>
      </c>
      <c r="M684" s="243">
        <v>100</v>
      </c>
      <c r="N684" s="243">
        <v>100</v>
      </c>
      <c r="O684" s="244">
        <v>75</v>
      </c>
      <c r="P684" s="421">
        <v>100</v>
      </c>
      <c r="Q684" s="243">
        <v>100</v>
      </c>
      <c r="R684" s="243">
        <v>100</v>
      </c>
      <c r="S684" s="243">
        <v>100</v>
      </c>
      <c r="T684" s="243">
        <v>100</v>
      </c>
      <c r="U684" s="243">
        <v>100</v>
      </c>
      <c r="V684" s="244">
        <v>100</v>
      </c>
      <c r="W684" s="955">
        <v>85.7</v>
      </c>
      <c r="X684" s="228"/>
      <c r="Y684" s="393"/>
    </row>
    <row r="685" spans="1:26" ht="13.5" thickBot="1" x14ac:dyDescent="0.25">
      <c r="A685" s="231" t="s">
        <v>8</v>
      </c>
      <c r="B685" s="911">
        <v>2.5000000000000001E-2</v>
      </c>
      <c r="C685" s="912">
        <v>5.3999999999999999E-2</v>
      </c>
      <c r="D685" s="912">
        <v>2.5999999999999999E-2</v>
      </c>
      <c r="E685" s="912">
        <v>9.4E-2</v>
      </c>
      <c r="F685" s="912">
        <v>4.7E-2</v>
      </c>
      <c r="G685" s="971">
        <v>0.05</v>
      </c>
      <c r="H685" s="941">
        <v>4.2999999999999997E-2</v>
      </c>
      <c r="I685" s="911">
        <v>6.8000000000000005E-2</v>
      </c>
      <c r="J685" s="912">
        <v>5.2999999999999999E-2</v>
      </c>
      <c r="K685" s="912">
        <v>6.4000000000000001E-2</v>
      </c>
      <c r="L685" s="912">
        <v>2.5999999999999999E-2</v>
      </c>
      <c r="M685" s="912">
        <v>3.6999999999999998E-2</v>
      </c>
      <c r="N685" s="912">
        <v>3.3000000000000002E-2</v>
      </c>
      <c r="O685" s="913">
        <v>8.7999999999999995E-2</v>
      </c>
      <c r="P685" s="974">
        <v>3.5000000000000003E-2</v>
      </c>
      <c r="Q685" s="912">
        <v>5.1999999999999998E-2</v>
      </c>
      <c r="R685" s="912">
        <v>3.5000000000000003E-2</v>
      </c>
      <c r="S685" s="912">
        <v>3.5999999999999997E-2</v>
      </c>
      <c r="T685" s="912">
        <v>2.8000000000000001E-2</v>
      </c>
      <c r="U685" s="912">
        <v>3.7999999999999999E-2</v>
      </c>
      <c r="V685" s="913">
        <v>3.6999999999999998E-2</v>
      </c>
      <c r="W685" s="975">
        <v>7.0999999999999994E-2</v>
      </c>
      <c r="Y685" s="313"/>
    </row>
    <row r="686" spans="1:26" x14ac:dyDescent="0.2">
      <c r="A686" s="238" t="s">
        <v>1</v>
      </c>
      <c r="B686" s="936">
        <f>B683/B682*100-100</f>
        <v>18.129175946547889</v>
      </c>
      <c r="C686" s="936">
        <f t="shared" ref="C686:V686" si="165">C683/C682*100-100</f>
        <v>15.545657015590209</v>
      </c>
      <c r="D686" s="936">
        <f t="shared" si="165"/>
        <v>13.786191536748333</v>
      </c>
      <c r="E686" s="936">
        <f t="shared" si="165"/>
        <v>5.7461024498886388</v>
      </c>
      <c r="F686" s="936">
        <f t="shared" si="165"/>
        <v>7.8841870824053473</v>
      </c>
      <c r="G686" s="936">
        <f t="shared" si="165"/>
        <v>6.8151447661470002</v>
      </c>
      <c r="H686" s="936">
        <f t="shared" si="165"/>
        <v>4.8552338530066805</v>
      </c>
      <c r="I686" s="936">
        <f t="shared" si="165"/>
        <v>6.2806236080178195</v>
      </c>
      <c r="J686" s="936">
        <f t="shared" si="165"/>
        <v>7.4610244988864167</v>
      </c>
      <c r="K686" s="936">
        <f t="shared" si="165"/>
        <v>6.6146993318485556</v>
      </c>
      <c r="L686" s="936">
        <f t="shared" si="165"/>
        <v>3.6971046770601248</v>
      </c>
      <c r="M686" s="936">
        <f t="shared" si="165"/>
        <v>10.467706013363028</v>
      </c>
      <c r="N686" s="936">
        <f t="shared" si="165"/>
        <v>16.102449888641416</v>
      </c>
      <c r="O686" s="936">
        <f t="shared" si="165"/>
        <v>22.204899777282861</v>
      </c>
      <c r="P686" s="936">
        <f t="shared" si="165"/>
        <v>5.9688195991091391</v>
      </c>
      <c r="Q686" s="936">
        <f t="shared" si="165"/>
        <v>6.1469933184855137</v>
      </c>
      <c r="R686" s="936">
        <f t="shared" si="165"/>
        <v>10.356347438752778</v>
      </c>
      <c r="S686" s="936">
        <f t="shared" si="165"/>
        <v>-2.5835189309576805</v>
      </c>
      <c r="T686" s="936">
        <f t="shared" si="165"/>
        <v>12.516703786191542</v>
      </c>
      <c r="U686" s="936">
        <f t="shared" si="165"/>
        <v>17.327394209354125</v>
      </c>
      <c r="V686" s="936">
        <f t="shared" si="165"/>
        <v>19.643652561247222</v>
      </c>
      <c r="W686" s="936">
        <f>W683/W682*100-100</f>
        <v>10.734966592427611</v>
      </c>
      <c r="X686" s="767"/>
    </row>
    <row r="687" spans="1:26" ht="13.5" thickBot="1" x14ac:dyDescent="0.25">
      <c r="A687" s="669" t="s">
        <v>27</v>
      </c>
      <c r="B687" s="254">
        <f t="shared" ref="B687:V687" si="166">B683-B670</f>
        <v>-50</v>
      </c>
      <c r="C687" s="255">
        <f t="shared" si="166"/>
        <v>-106</v>
      </c>
      <c r="D687" s="255">
        <f t="shared" si="166"/>
        <v>48</v>
      </c>
      <c r="E687" s="255">
        <f t="shared" si="166"/>
        <v>-95</v>
      </c>
      <c r="F687" s="255">
        <f t="shared" si="166"/>
        <v>131</v>
      </c>
      <c r="G687" s="255">
        <f t="shared" si="166"/>
        <v>106</v>
      </c>
      <c r="H687" s="256">
        <f t="shared" si="166"/>
        <v>90</v>
      </c>
      <c r="I687" s="437">
        <f t="shared" si="166"/>
        <v>92</v>
      </c>
      <c r="J687" s="255">
        <f t="shared" si="166"/>
        <v>30</v>
      </c>
      <c r="K687" s="255">
        <f t="shared" si="166"/>
        <v>29</v>
      </c>
      <c r="L687" s="255">
        <f t="shared" si="166"/>
        <v>47</v>
      </c>
      <c r="M687" s="255">
        <f t="shared" si="166"/>
        <v>21</v>
      </c>
      <c r="N687" s="255">
        <f t="shared" si="166"/>
        <v>82</v>
      </c>
      <c r="O687" s="256">
        <f t="shared" si="166"/>
        <v>9</v>
      </c>
      <c r="P687" s="437">
        <f t="shared" si="166"/>
        <v>214</v>
      </c>
      <c r="Q687" s="255">
        <f t="shared" si="166"/>
        <v>80</v>
      </c>
      <c r="R687" s="255">
        <f t="shared" si="166"/>
        <v>66</v>
      </c>
      <c r="S687" s="255">
        <f t="shared" si="166"/>
        <v>143</v>
      </c>
      <c r="T687" s="255">
        <f t="shared" si="166"/>
        <v>146</v>
      </c>
      <c r="U687" s="255">
        <f t="shared" si="166"/>
        <v>2</v>
      </c>
      <c r="V687" s="256">
        <f t="shared" si="166"/>
        <v>60</v>
      </c>
      <c r="W687" s="363">
        <f t="shared" ref="W687" si="167">W683-$B$285</f>
        <v>1666</v>
      </c>
      <c r="X687" s="935"/>
      <c r="Y687" s="210"/>
    </row>
    <row r="688" spans="1:26" x14ac:dyDescent="0.2">
      <c r="A688" s="258" t="s">
        <v>51</v>
      </c>
      <c r="B688" s="956">
        <v>43</v>
      </c>
      <c r="C688" s="957">
        <v>41</v>
      </c>
      <c r="D688" s="957">
        <v>43</v>
      </c>
      <c r="E688" s="957">
        <v>11</v>
      </c>
      <c r="F688" s="957">
        <v>44</v>
      </c>
      <c r="G688" s="957">
        <v>44</v>
      </c>
      <c r="H688" s="958">
        <v>44</v>
      </c>
      <c r="I688" s="959">
        <v>44</v>
      </c>
      <c r="J688" s="957">
        <v>44</v>
      </c>
      <c r="K688" s="957">
        <v>45</v>
      </c>
      <c r="L688" s="957">
        <v>11</v>
      </c>
      <c r="M688" s="957">
        <v>44</v>
      </c>
      <c r="N688" s="957">
        <v>45</v>
      </c>
      <c r="O688" s="960">
        <v>44</v>
      </c>
      <c r="P688" s="956">
        <v>44</v>
      </c>
      <c r="Q688" s="957">
        <v>44</v>
      </c>
      <c r="R688" s="957">
        <v>44</v>
      </c>
      <c r="S688" s="957">
        <v>10</v>
      </c>
      <c r="T688" s="957">
        <v>44</v>
      </c>
      <c r="U688" s="957">
        <v>45</v>
      </c>
      <c r="V688" s="960">
        <v>44</v>
      </c>
      <c r="W688" s="972">
        <f>SUM(B688:V688)</f>
        <v>822</v>
      </c>
      <c r="X688" s="200" t="s">
        <v>56</v>
      </c>
      <c r="Y688" s="263">
        <f>W675-W688</f>
        <v>4</v>
      </c>
      <c r="Z688" s="285">
        <f>Y688/W675</f>
        <v>4.8426150121065378E-3</v>
      </c>
    </row>
    <row r="689" spans="1:26" x14ac:dyDescent="0.2">
      <c r="A689" s="265" t="s">
        <v>28</v>
      </c>
      <c r="B689" s="218">
        <v>158</v>
      </c>
      <c r="C689" s="218">
        <v>158</v>
      </c>
      <c r="D689" s="267">
        <v>157.5</v>
      </c>
      <c r="E689" s="267">
        <v>157.5</v>
      </c>
      <c r="F689" s="267">
        <v>157.5</v>
      </c>
      <c r="G689" s="267">
        <v>156.5</v>
      </c>
      <c r="H689" s="267">
        <v>156.5</v>
      </c>
      <c r="I689" s="425">
        <v>158.5</v>
      </c>
      <c r="J689" s="425">
        <v>158.5</v>
      </c>
      <c r="K689" s="267">
        <v>158</v>
      </c>
      <c r="L689" s="267">
        <v>158</v>
      </c>
      <c r="M689" s="267">
        <v>157.5</v>
      </c>
      <c r="N689" s="267">
        <v>156.5</v>
      </c>
      <c r="O689" s="267">
        <v>156.5</v>
      </c>
      <c r="P689" s="425">
        <v>160.5</v>
      </c>
      <c r="Q689" s="425">
        <v>160.5</v>
      </c>
      <c r="R689" s="267">
        <v>157.5</v>
      </c>
      <c r="S689" s="267">
        <v>157.5</v>
      </c>
      <c r="T689" s="267">
        <v>157.5</v>
      </c>
      <c r="U689" s="267">
        <v>156</v>
      </c>
      <c r="V689" s="267">
        <v>156</v>
      </c>
      <c r="W689" s="222"/>
      <c r="X689" s="200" t="s">
        <v>57</v>
      </c>
      <c r="Y689" s="200">
        <v>158.93</v>
      </c>
      <c r="Z689" s="210"/>
    </row>
    <row r="690" spans="1:26" ht="13.5" thickBot="1" x14ac:dyDescent="0.25">
      <c r="A690" s="266" t="s">
        <v>26</v>
      </c>
      <c r="B690" s="623">
        <f t="shared" ref="B690:V690" si="168">B689-B676</f>
        <v>0</v>
      </c>
      <c r="C690" s="624">
        <f t="shared" si="168"/>
        <v>0</v>
      </c>
      <c r="D690" s="624">
        <f t="shared" si="168"/>
        <v>0</v>
      </c>
      <c r="E690" s="624">
        <f t="shared" si="168"/>
        <v>0</v>
      </c>
      <c r="F690" s="624">
        <f t="shared" si="168"/>
        <v>0</v>
      </c>
      <c r="G690" s="624">
        <f t="shared" si="168"/>
        <v>0</v>
      </c>
      <c r="H690" s="625">
        <f t="shared" si="168"/>
        <v>0</v>
      </c>
      <c r="I690" s="723">
        <f t="shared" si="168"/>
        <v>0</v>
      </c>
      <c r="J690" s="624">
        <f t="shared" si="168"/>
        <v>0</v>
      </c>
      <c r="K690" s="624">
        <f t="shared" si="168"/>
        <v>0</v>
      </c>
      <c r="L690" s="624">
        <f t="shared" si="168"/>
        <v>0</v>
      </c>
      <c r="M690" s="624">
        <f t="shared" si="168"/>
        <v>0</v>
      </c>
      <c r="N690" s="624">
        <f t="shared" si="168"/>
        <v>0</v>
      </c>
      <c r="O690" s="625">
        <f t="shared" si="168"/>
        <v>0</v>
      </c>
      <c r="P690" s="723">
        <f t="shared" si="168"/>
        <v>0</v>
      </c>
      <c r="Q690" s="624">
        <f t="shared" si="168"/>
        <v>0</v>
      </c>
      <c r="R690" s="624">
        <f t="shared" si="168"/>
        <v>0</v>
      </c>
      <c r="S690" s="624">
        <f t="shared" si="168"/>
        <v>0</v>
      </c>
      <c r="T690" s="624">
        <f t="shared" si="168"/>
        <v>0</v>
      </c>
      <c r="U690" s="624">
        <f t="shared" si="168"/>
        <v>0</v>
      </c>
      <c r="V690" s="626">
        <f t="shared" si="168"/>
        <v>0</v>
      </c>
      <c r="W690" s="223"/>
      <c r="X690" s="200" t="s">
        <v>26</v>
      </c>
      <c r="Y690" s="200">
        <f>Y689-Y676</f>
        <v>1.4099999999999966</v>
      </c>
    </row>
    <row r="692" spans="1:26" ht="13.5" thickBot="1" x14ac:dyDescent="0.25"/>
    <row r="693" spans="1:26" ht="13.5" thickBot="1" x14ac:dyDescent="0.25">
      <c r="A693" s="230" t="s">
        <v>317</v>
      </c>
      <c r="B693" s="1021" t="s">
        <v>130</v>
      </c>
      <c r="C693" s="1022"/>
      <c r="D693" s="1022"/>
      <c r="E693" s="1022"/>
      <c r="F693" s="1022"/>
      <c r="G693" s="1022"/>
      <c r="H693" s="1023"/>
      <c r="I693" s="1033" t="s">
        <v>131</v>
      </c>
      <c r="J693" s="1022"/>
      <c r="K693" s="1022"/>
      <c r="L693" s="1022"/>
      <c r="M693" s="1022"/>
      <c r="N693" s="1022"/>
      <c r="O693" s="1023"/>
      <c r="P693" s="1034" t="s">
        <v>53</v>
      </c>
      <c r="Q693" s="1035"/>
      <c r="R693" s="1035"/>
      <c r="S693" s="1035"/>
      <c r="T693" s="1035"/>
      <c r="U693" s="1035"/>
      <c r="V693" s="1036"/>
      <c r="W693" s="1031" t="s">
        <v>55</v>
      </c>
      <c r="X693" s="228"/>
    </row>
    <row r="694" spans="1:26" ht="13.5" thickBot="1" x14ac:dyDescent="0.25">
      <c r="A694" s="676" t="s">
        <v>54</v>
      </c>
      <c r="B694" s="271">
        <v>1</v>
      </c>
      <c r="C694" s="273">
        <v>2</v>
      </c>
      <c r="D694" s="273">
        <v>3</v>
      </c>
      <c r="E694" s="273">
        <v>4</v>
      </c>
      <c r="F694" s="273">
        <v>5</v>
      </c>
      <c r="G694" s="273">
        <v>6</v>
      </c>
      <c r="H694" s="686">
        <v>7</v>
      </c>
      <c r="I694" s="272">
        <v>8</v>
      </c>
      <c r="J694" s="273">
        <v>9</v>
      </c>
      <c r="K694" s="273">
        <v>10</v>
      </c>
      <c r="L694" s="273">
        <v>11</v>
      </c>
      <c r="M694" s="273">
        <v>12</v>
      </c>
      <c r="N694" s="273">
        <v>13</v>
      </c>
      <c r="O694" s="686">
        <v>14</v>
      </c>
      <c r="P694" s="272">
        <v>1</v>
      </c>
      <c r="Q694" s="273">
        <v>2</v>
      </c>
      <c r="R694" s="273">
        <v>3</v>
      </c>
      <c r="S694" s="273">
        <v>4</v>
      </c>
      <c r="T694" s="273">
        <v>5</v>
      </c>
      <c r="U694" s="273">
        <v>6</v>
      </c>
      <c r="V694" s="686">
        <v>7</v>
      </c>
      <c r="W694" s="1032"/>
      <c r="X694" s="228"/>
      <c r="Y694" s="228"/>
    </row>
    <row r="695" spans="1:26" x14ac:dyDescent="0.2">
      <c r="A695" s="234" t="s">
        <v>3</v>
      </c>
      <c r="B695" s="338">
        <v>4505</v>
      </c>
      <c r="C695" s="339">
        <v>4505</v>
      </c>
      <c r="D695" s="339">
        <v>4505</v>
      </c>
      <c r="E695" s="339">
        <v>4505</v>
      </c>
      <c r="F695" s="339">
        <v>4505</v>
      </c>
      <c r="G695" s="339">
        <v>4505</v>
      </c>
      <c r="H695" s="340">
        <v>4505</v>
      </c>
      <c r="I695" s="338">
        <v>4505</v>
      </c>
      <c r="J695" s="339">
        <v>4505</v>
      </c>
      <c r="K695" s="339">
        <v>4505</v>
      </c>
      <c r="L695" s="339">
        <v>4505</v>
      </c>
      <c r="M695" s="339">
        <v>4505</v>
      </c>
      <c r="N695" s="339">
        <v>4505</v>
      </c>
      <c r="O695" s="343">
        <v>4505</v>
      </c>
      <c r="P695" s="419">
        <v>4505</v>
      </c>
      <c r="Q695" s="339">
        <v>4505</v>
      </c>
      <c r="R695" s="339">
        <v>4505</v>
      </c>
      <c r="S695" s="339">
        <v>4505</v>
      </c>
      <c r="T695" s="339">
        <v>4505</v>
      </c>
      <c r="U695" s="339">
        <v>4505</v>
      </c>
      <c r="V695" s="343">
        <v>4505</v>
      </c>
      <c r="W695" s="973">
        <v>4505</v>
      </c>
      <c r="Y695" s="210"/>
    </row>
    <row r="696" spans="1:26" x14ac:dyDescent="0.2">
      <c r="A696" s="238" t="s">
        <v>6</v>
      </c>
      <c r="B696" s="239">
        <v>5395</v>
      </c>
      <c r="C696" s="240">
        <v>5156</v>
      </c>
      <c r="D696" s="240">
        <v>5179</v>
      </c>
      <c r="E696" s="240">
        <v>4853</v>
      </c>
      <c r="F696" s="240">
        <v>4862</v>
      </c>
      <c r="G696" s="240">
        <v>4951</v>
      </c>
      <c r="H696" s="280">
        <v>4551</v>
      </c>
      <c r="I696" s="239">
        <v>4735</v>
      </c>
      <c r="J696" s="240">
        <v>4954</v>
      </c>
      <c r="K696" s="240">
        <v>4888</v>
      </c>
      <c r="L696" s="240">
        <v>4503</v>
      </c>
      <c r="M696" s="240">
        <v>4961</v>
      </c>
      <c r="N696" s="240">
        <v>5299</v>
      </c>
      <c r="O696" s="241">
        <v>5432</v>
      </c>
      <c r="P696" s="420">
        <v>4769</v>
      </c>
      <c r="Q696" s="240">
        <v>4804</v>
      </c>
      <c r="R696" s="240">
        <v>5015</v>
      </c>
      <c r="S696" s="240">
        <v>4388</v>
      </c>
      <c r="T696" s="240">
        <v>4896</v>
      </c>
      <c r="U696" s="240">
        <v>5314</v>
      </c>
      <c r="V696" s="241">
        <v>5461</v>
      </c>
      <c r="W696" s="317">
        <v>4952</v>
      </c>
    </row>
    <row r="697" spans="1:26" x14ac:dyDescent="0.2">
      <c r="A697" s="231" t="s">
        <v>7</v>
      </c>
      <c r="B697" s="242">
        <v>100</v>
      </c>
      <c r="C697" s="243">
        <v>91.7</v>
      </c>
      <c r="D697" s="243">
        <v>100</v>
      </c>
      <c r="E697" s="243">
        <v>66.7</v>
      </c>
      <c r="F697" s="243">
        <v>100</v>
      </c>
      <c r="G697" s="243">
        <v>100</v>
      </c>
      <c r="H697" s="281">
        <v>77.5</v>
      </c>
      <c r="I697" s="242">
        <v>91.7</v>
      </c>
      <c r="J697" s="243">
        <v>91.7</v>
      </c>
      <c r="K697" s="243">
        <v>100</v>
      </c>
      <c r="L697" s="243">
        <v>83.3</v>
      </c>
      <c r="M697" s="243">
        <v>100</v>
      </c>
      <c r="N697" s="243">
        <v>100</v>
      </c>
      <c r="O697" s="244">
        <v>75</v>
      </c>
      <c r="P697" s="421">
        <v>100</v>
      </c>
      <c r="Q697" s="243">
        <v>91.7</v>
      </c>
      <c r="R697" s="243">
        <v>100</v>
      </c>
      <c r="S697" s="243">
        <v>100</v>
      </c>
      <c r="T697" s="243">
        <v>91.7</v>
      </c>
      <c r="U697" s="243">
        <v>83.3</v>
      </c>
      <c r="V697" s="244">
        <v>91.7</v>
      </c>
      <c r="W697" s="955">
        <v>79</v>
      </c>
      <c r="X697" s="228"/>
      <c r="Y697" s="393"/>
    </row>
    <row r="698" spans="1:26" ht="13.5" thickBot="1" x14ac:dyDescent="0.25">
      <c r="A698" s="231" t="s">
        <v>8</v>
      </c>
      <c r="B698" s="911">
        <v>4.7E-2</v>
      </c>
      <c r="C698" s="912">
        <v>4.8000000000000001E-2</v>
      </c>
      <c r="D698" s="912">
        <v>1.6E-2</v>
      </c>
      <c r="E698" s="912">
        <v>0.10100000000000001</v>
      </c>
      <c r="F698" s="912">
        <v>4.1000000000000002E-2</v>
      </c>
      <c r="G698" s="971">
        <v>3.5999999999999997E-2</v>
      </c>
      <c r="H698" s="941">
        <v>9.0999999999999998E-2</v>
      </c>
      <c r="I698" s="911">
        <v>5.6000000000000001E-2</v>
      </c>
      <c r="J698" s="912">
        <v>4.2000000000000003E-2</v>
      </c>
      <c r="K698" s="912">
        <v>2.8000000000000001E-2</v>
      </c>
      <c r="L698" s="912">
        <v>0.108</v>
      </c>
      <c r="M698" s="912">
        <v>3.9E-2</v>
      </c>
      <c r="N698" s="912">
        <v>4.1000000000000002E-2</v>
      </c>
      <c r="O698" s="913">
        <v>8.5999999999999993E-2</v>
      </c>
      <c r="P698" s="974">
        <v>3.9E-2</v>
      </c>
      <c r="Q698" s="912">
        <v>6.6000000000000003E-2</v>
      </c>
      <c r="R698" s="912">
        <v>3.5999999999999997E-2</v>
      </c>
      <c r="S698" s="912">
        <v>2.4E-2</v>
      </c>
      <c r="T698" s="912">
        <v>5.6000000000000001E-2</v>
      </c>
      <c r="U698" s="912">
        <v>5.1999999999999998E-2</v>
      </c>
      <c r="V698" s="913">
        <v>7.0999999999999994E-2</v>
      </c>
      <c r="W698" s="975">
        <v>8.4000000000000005E-2</v>
      </c>
      <c r="Y698" s="313"/>
    </row>
    <row r="699" spans="1:26" x14ac:dyDescent="0.2">
      <c r="A699" s="238" t="s">
        <v>1</v>
      </c>
      <c r="B699" s="936">
        <f>B696/B695*100-100</f>
        <v>19.755826859045513</v>
      </c>
      <c r="C699" s="936">
        <f t="shared" ref="C699:V699" si="169">C696/C695*100-100</f>
        <v>14.450610432852386</v>
      </c>
      <c r="D699" s="936">
        <f t="shared" si="169"/>
        <v>14.961154273029976</v>
      </c>
      <c r="E699" s="936">
        <f t="shared" si="169"/>
        <v>7.7247502774694823</v>
      </c>
      <c r="F699" s="936">
        <f t="shared" si="169"/>
        <v>7.9245283018867951</v>
      </c>
      <c r="G699" s="936">
        <f t="shared" si="169"/>
        <v>9.9001109877913365</v>
      </c>
      <c r="H699" s="936">
        <f t="shared" si="169"/>
        <v>1.0210876803551656</v>
      </c>
      <c r="I699" s="936">
        <f t="shared" si="169"/>
        <v>5.1054384017757997</v>
      </c>
      <c r="J699" s="936">
        <f t="shared" si="169"/>
        <v>9.9667036625971122</v>
      </c>
      <c r="K699" s="936">
        <f t="shared" si="169"/>
        <v>8.5016648168701323</v>
      </c>
      <c r="L699" s="936">
        <f t="shared" si="169"/>
        <v>-4.4395116537174317E-2</v>
      </c>
      <c r="M699" s="936">
        <f t="shared" si="169"/>
        <v>10.122086570477236</v>
      </c>
      <c r="N699" s="936">
        <f t="shared" si="169"/>
        <v>17.624861265260819</v>
      </c>
      <c r="O699" s="936">
        <f t="shared" si="169"/>
        <v>20.577136514983337</v>
      </c>
      <c r="P699" s="936">
        <f t="shared" si="169"/>
        <v>5.8601553829078767</v>
      </c>
      <c r="Q699" s="936">
        <f t="shared" si="169"/>
        <v>6.637069922308541</v>
      </c>
      <c r="R699" s="936">
        <f t="shared" si="169"/>
        <v>11.320754716981128</v>
      </c>
      <c r="S699" s="936">
        <f t="shared" si="169"/>
        <v>-2.5971143174250813</v>
      </c>
      <c r="T699" s="936">
        <f t="shared" si="169"/>
        <v>8.6792452830188722</v>
      </c>
      <c r="U699" s="936">
        <f t="shared" si="169"/>
        <v>17.957824639289683</v>
      </c>
      <c r="V699" s="936">
        <f t="shared" si="169"/>
        <v>21.220865704772478</v>
      </c>
      <c r="W699" s="936">
        <f>W696/W695*100-100</f>
        <v>9.9223085460599378</v>
      </c>
      <c r="X699" s="767"/>
    </row>
    <row r="700" spans="1:26" ht="13.5" thickBot="1" x14ac:dyDescent="0.25">
      <c r="A700" s="669" t="s">
        <v>27</v>
      </c>
      <c r="B700" s="254">
        <f t="shared" ref="B700:V700" si="170">B696-B683</f>
        <v>91</v>
      </c>
      <c r="C700" s="255">
        <f t="shared" si="170"/>
        <v>-32</v>
      </c>
      <c r="D700" s="255">
        <f t="shared" si="170"/>
        <v>70</v>
      </c>
      <c r="E700" s="255">
        <f t="shared" si="170"/>
        <v>105</v>
      </c>
      <c r="F700" s="255">
        <f t="shared" si="170"/>
        <v>18</v>
      </c>
      <c r="G700" s="255">
        <f t="shared" si="170"/>
        <v>155</v>
      </c>
      <c r="H700" s="256">
        <f t="shared" si="170"/>
        <v>-157</v>
      </c>
      <c r="I700" s="437">
        <f t="shared" si="170"/>
        <v>-37</v>
      </c>
      <c r="J700" s="255">
        <f t="shared" si="170"/>
        <v>129</v>
      </c>
      <c r="K700" s="255">
        <f t="shared" si="170"/>
        <v>101</v>
      </c>
      <c r="L700" s="255">
        <f t="shared" si="170"/>
        <v>-153</v>
      </c>
      <c r="M700" s="255">
        <f t="shared" si="170"/>
        <v>1</v>
      </c>
      <c r="N700" s="255">
        <f t="shared" si="170"/>
        <v>86</v>
      </c>
      <c r="O700" s="256">
        <f t="shared" si="170"/>
        <v>-55</v>
      </c>
      <c r="P700" s="437">
        <f t="shared" si="170"/>
        <v>11</v>
      </c>
      <c r="Q700" s="255">
        <f t="shared" si="170"/>
        <v>38</v>
      </c>
      <c r="R700" s="255">
        <f t="shared" si="170"/>
        <v>60</v>
      </c>
      <c r="S700" s="255">
        <f t="shared" si="170"/>
        <v>14</v>
      </c>
      <c r="T700" s="255">
        <f t="shared" si="170"/>
        <v>-156</v>
      </c>
      <c r="U700" s="255">
        <f t="shared" si="170"/>
        <v>46</v>
      </c>
      <c r="V700" s="256">
        <f t="shared" si="170"/>
        <v>89</v>
      </c>
      <c r="W700" s="363">
        <f t="shared" ref="W700" si="171">W696-$B$285</f>
        <v>1646</v>
      </c>
      <c r="X700" s="935"/>
      <c r="Y700" s="210"/>
    </row>
    <row r="701" spans="1:26" x14ac:dyDescent="0.2">
      <c r="A701" s="258" t="s">
        <v>51</v>
      </c>
      <c r="B701" s="956">
        <v>43</v>
      </c>
      <c r="C701" s="957">
        <v>41</v>
      </c>
      <c r="D701" s="957">
        <v>43</v>
      </c>
      <c r="E701" s="957">
        <v>11</v>
      </c>
      <c r="F701" s="957">
        <v>44</v>
      </c>
      <c r="G701" s="957">
        <v>44</v>
      </c>
      <c r="H701" s="958">
        <v>44</v>
      </c>
      <c r="I701" s="959">
        <v>44</v>
      </c>
      <c r="J701" s="957">
        <v>44</v>
      </c>
      <c r="K701" s="957">
        <v>45</v>
      </c>
      <c r="L701" s="957">
        <v>11</v>
      </c>
      <c r="M701" s="957">
        <v>44</v>
      </c>
      <c r="N701" s="957">
        <v>45</v>
      </c>
      <c r="O701" s="960">
        <v>44</v>
      </c>
      <c r="P701" s="956">
        <v>44</v>
      </c>
      <c r="Q701" s="957">
        <v>44</v>
      </c>
      <c r="R701" s="957">
        <v>44</v>
      </c>
      <c r="S701" s="957">
        <v>10</v>
      </c>
      <c r="T701" s="957">
        <v>44</v>
      </c>
      <c r="U701" s="957">
        <v>45</v>
      </c>
      <c r="V701" s="960">
        <v>44</v>
      </c>
      <c r="W701" s="972">
        <f>SUM(B701:V701)</f>
        <v>822</v>
      </c>
      <c r="X701" s="200" t="s">
        <v>56</v>
      </c>
      <c r="Y701" s="263">
        <f>W688-W701</f>
        <v>0</v>
      </c>
      <c r="Z701" s="285">
        <f>Y701/W688</f>
        <v>0</v>
      </c>
    </row>
    <row r="702" spans="1:26" x14ac:dyDescent="0.2">
      <c r="A702" s="265" t="s">
        <v>28</v>
      </c>
      <c r="B702" s="218">
        <v>159.5</v>
      </c>
      <c r="C702" s="218">
        <v>159.5</v>
      </c>
      <c r="D702" s="267">
        <v>159</v>
      </c>
      <c r="E702" s="267">
        <v>159</v>
      </c>
      <c r="F702" s="267">
        <v>159</v>
      </c>
      <c r="G702" s="267">
        <v>158</v>
      </c>
      <c r="H702" s="267">
        <v>158</v>
      </c>
      <c r="I702" s="425">
        <v>160</v>
      </c>
      <c r="J702" s="425">
        <v>160</v>
      </c>
      <c r="K702" s="267">
        <v>159.5</v>
      </c>
      <c r="L702" s="267">
        <v>159.5</v>
      </c>
      <c r="M702" s="267">
        <v>159</v>
      </c>
      <c r="N702" s="267">
        <v>158</v>
      </c>
      <c r="O702" s="267">
        <v>158</v>
      </c>
      <c r="P702" s="425">
        <v>162</v>
      </c>
      <c r="Q702" s="425">
        <v>162</v>
      </c>
      <c r="R702" s="267">
        <v>159</v>
      </c>
      <c r="S702" s="267">
        <v>159</v>
      </c>
      <c r="T702" s="267">
        <v>159</v>
      </c>
      <c r="U702" s="267">
        <v>157.5</v>
      </c>
      <c r="V702" s="267">
        <v>157.5</v>
      </c>
      <c r="W702" s="222"/>
      <c r="X702" s="200" t="s">
        <v>57</v>
      </c>
      <c r="Y702" s="200">
        <v>159.18</v>
      </c>
      <c r="Z702" s="210"/>
    </row>
    <row r="703" spans="1:26" ht="13.5" thickBot="1" x14ac:dyDescent="0.25">
      <c r="A703" s="266" t="s">
        <v>26</v>
      </c>
      <c r="B703" s="623">
        <f t="shared" ref="B703:V703" si="172">B702-B689</f>
        <v>1.5</v>
      </c>
      <c r="C703" s="624">
        <f t="shared" si="172"/>
        <v>1.5</v>
      </c>
      <c r="D703" s="624">
        <f t="shared" si="172"/>
        <v>1.5</v>
      </c>
      <c r="E703" s="624">
        <f t="shared" si="172"/>
        <v>1.5</v>
      </c>
      <c r="F703" s="624">
        <f t="shared" si="172"/>
        <v>1.5</v>
      </c>
      <c r="G703" s="624">
        <f t="shared" si="172"/>
        <v>1.5</v>
      </c>
      <c r="H703" s="625">
        <f t="shared" si="172"/>
        <v>1.5</v>
      </c>
      <c r="I703" s="723">
        <f t="shared" si="172"/>
        <v>1.5</v>
      </c>
      <c r="J703" s="624">
        <f t="shared" si="172"/>
        <v>1.5</v>
      </c>
      <c r="K703" s="624">
        <f t="shared" si="172"/>
        <v>1.5</v>
      </c>
      <c r="L703" s="624">
        <f t="shared" si="172"/>
        <v>1.5</v>
      </c>
      <c r="M703" s="624">
        <f t="shared" si="172"/>
        <v>1.5</v>
      </c>
      <c r="N703" s="624">
        <f t="shared" si="172"/>
        <v>1.5</v>
      </c>
      <c r="O703" s="625">
        <f t="shared" si="172"/>
        <v>1.5</v>
      </c>
      <c r="P703" s="723">
        <f t="shared" si="172"/>
        <v>1.5</v>
      </c>
      <c r="Q703" s="624">
        <f t="shared" si="172"/>
        <v>1.5</v>
      </c>
      <c r="R703" s="624">
        <f t="shared" si="172"/>
        <v>1.5</v>
      </c>
      <c r="S703" s="624">
        <f t="shared" si="172"/>
        <v>1.5</v>
      </c>
      <c r="T703" s="624">
        <f t="shared" si="172"/>
        <v>1.5</v>
      </c>
      <c r="U703" s="624">
        <f t="shared" si="172"/>
        <v>1.5</v>
      </c>
      <c r="V703" s="626">
        <f t="shared" si="172"/>
        <v>1.5</v>
      </c>
      <c r="W703" s="223"/>
      <c r="X703" s="200" t="s">
        <v>26</v>
      </c>
      <c r="Y703" s="200">
        <f>Y702-Y689</f>
        <v>0.25</v>
      </c>
    </row>
    <row r="705" spans="1:26" ht="13.5" thickBot="1" x14ac:dyDescent="0.25"/>
    <row r="706" spans="1:26" ht="13.5" thickBot="1" x14ac:dyDescent="0.25">
      <c r="A706" s="230" t="s">
        <v>318</v>
      </c>
      <c r="B706" s="1021" t="s">
        <v>130</v>
      </c>
      <c r="C706" s="1022"/>
      <c r="D706" s="1022"/>
      <c r="E706" s="1022"/>
      <c r="F706" s="1022"/>
      <c r="G706" s="1022"/>
      <c r="H706" s="1023"/>
      <c r="I706" s="1033" t="s">
        <v>131</v>
      </c>
      <c r="J706" s="1022"/>
      <c r="K706" s="1022"/>
      <c r="L706" s="1022"/>
      <c r="M706" s="1022"/>
      <c r="N706" s="1022"/>
      <c r="O706" s="1023"/>
      <c r="P706" s="1034" t="s">
        <v>53</v>
      </c>
      <c r="Q706" s="1035"/>
      <c r="R706" s="1035"/>
      <c r="S706" s="1035"/>
      <c r="T706" s="1035"/>
      <c r="U706" s="1035"/>
      <c r="V706" s="1036"/>
      <c r="W706" s="1031" t="s">
        <v>55</v>
      </c>
      <c r="X706" s="228"/>
    </row>
    <row r="707" spans="1:26" ht="13.5" thickBot="1" x14ac:dyDescent="0.25">
      <c r="A707" s="676" t="s">
        <v>54</v>
      </c>
      <c r="B707" s="271">
        <v>1</v>
      </c>
      <c r="C707" s="273">
        <v>2</v>
      </c>
      <c r="D707" s="273">
        <v>3</v>
      </c>
      <c r="E707" s="273">
        <v>4</v>
      </c>
      <c r="F707" s="273">
        <v>5</v>
      </c>
      <c r="G707" s="273">
        <v>6</v>
      </c>
      <c r="H707" s="686">
        <v>7</v>
      </c>
      <c r="I707" s="272">
        <v>8</v>
      </c>
      <c r="J707" s="273">
        <v>9</v>
      </c>
      <c r="K707" s="273">
        <v>10</v>
      </c>
      <c r="L707" s="273">
        <v>11</v>
      </c>
      <c r="M707" s="273">
        <v>12</v>
      </c>
      <c r="N707" s="273">
        <v>13</v>
      </c>
      <c r="O707" s="686">
        <v>14</v>
      </c>
      <c r="P707" s="272">
        <v>1</v>
      </c>
      <c r="Q707" s="273">
        <v>2</v>
      </c>
      <c r="R707" s="273">
        <v>3</v>
      </c>
      <c r="S707" s="273">
        <v>4</v>
      </c>
      <c r="T707" s="273">
        <v>5</v>
      </c>
      <c r="U707" s="273">
        <v>6</v>
      </c>
      <c r="V707" s="686">
        <v>7</v>
      </c>
      <c r="W707" s="1032"/>
      <c r="X707" s="228"/>
      <c r="Y707" s="228"/>
    </row>
    <row r="708" spans="1:26" x14ac:dyDescent="0.2">
      <c r="A708" s="234" t="s">
        <v>3</v>
      </c>
      <c r="B708" s="338">
        <v>4520</v>
      </c>
      <c r="C708" s="339">
        <v>4520</v>
      </c>
      <c r="D708" s="339">
        <v>4520</v>
      </c>
      <c r="E708" s="339">
        <v>4520</v>
      </c>
      <c r="F708" s="339">
        <v>4520</v>
      </c>
      <c r="G708" s="339">
        <v>4520</v>
      </c>
      <c r="H708" s="340">
        <v>4520</v>
      </c>
      <c r="I708" s="338">
        <v>4520</v>
      </c>
      <c r="J708" s="339">
        <v>4520</v>
      </c>
      <c r="K708" s="339">
        <v>4520</v>
      </c>
      <c r="L708" s="339">
        <v>4520</v>
      </c>
      <c r="M708" s="339">
        <v>4520</v>
      </c>
      <c r="N708" s="339">
        <v>4520</v>
      </c>
      <c r="O708" s="343">
        <v>4520</v>
      </c>
      <c r="P708" s="419">
        <v>4520</v>
      </c>
      <c r="Q708" s="339">
        <v>4520</v>
      </c>
      <c r="R708" s="339">
        <v>4520</v>
      </c>
      <c r="S708" s="339">
        <v>4520</v>
      </c>
      <c r="T708" s="339">
        <v>4520</v>
      </c>
      <c r="U708" s="339">
        <v>4520</v>
      </c>
      <c r="V708" s="343">
        <v>4520</v>
      </c>
      <c r="W708" s="973">
        <v>4520</v>
      </c>
      <c r="Y708" s="210"/>
    </row>
    <row r="709" spans="1:26" x14ac:dyDescent="0.2">
      <c r="A709" s="238" t="s">
        <v>6</v>
      </c>
      <c r="B709" s="239">
        <v>5354</v>
      </c>
      <c r="C709" s="240">
        <v>5266</v>
      </c>
      <c r="D709" s="240">
        <v>5105</v>
      </c>
      <c r="E709" s="240">
        <v>4911</v>
      </c>
      <c r="F709" s="240">
        <v>4866</v>
      </c>
      <c r="G709" s="240">
        <v>4920</v>
      </c>
      <c r="H709" s="280">
        <v>4628</v>
      </c>
      <c r="I709" s="239">
        <v>4766</v>
      </c>
      <c r="J709" s="240">
        <v>5025</v>
      </c>
      <c r="K709" s="240">
        <v>5050</v>
      </c>
      <c r="L709" s="240">
        <v>4767</v>
      </c>
      <c r="M709" s="240">
        <v>5088</v>
      </c>
      <c r="N709" s="240">
        <v>5279</v>
      </c>
      <c r="O709" s="241">
        <v>5615</v>
      </c>
      <c r="P709" s="420">
        <v>4754</v>
      </c>
      <c r="Q709" s="240">
        <v>4865</v>
      </c>
      <c r="R709" s="240">
        <v>5074</v>
      </c>
      <c r="S709" s="240">
        <v>4525</v>
      </c>
      <c r="T709" s="240">
        <v>5096</v>
      </c>
      <c r="U709" s="240">
        <v>5385</v>
      </c>
      <c r="V709" s="241">
        <v>5425</v>
      </c>
      <c r="W709" s="317">
        <v>5060</v>
      </c>
    </row>
    <row r="710" spans="1:26" x14ac:dyDescent="0.2">
      <c r="A710" s="231" t="s">
        <v>7</v>
      </c>
      <c r="B710" s="242">
        <v>100</v>
      </c>
      <c r="C710" s="243">
        <v>100</v>
      </c>
      <c r="D710" s="243">
        <v>100</v>
      </c>
      <c r="E710" s="243">
        <v>83.3</v>
      </c>
      <c r="F710" s="243">
        <v>91.7</v>
      </c>
      <c r="G710" s="243">
        <v>100</v>
      </c>
      <c r="H710" s="281">
        <v>91.7</v>
      </c>
      <c r="I710" s="242">
        <v>100</v>
      </c>
      <c r="J710" s="243">
        <v>83.3</v>
      </c>
      <c r="K710" s="243">
        <v>91.7</v>
      </c>
      <c r="L710" s="243">
        <v>100</v>
      </c>
      <c r="M710" s="243">
        <v>100</v>
      </c>
      <c r="N710" s="243">
        <v>100</v>
      </c>
      <c r="O710" s="244">
        <v>83.3</v>
      </c>
      <c r="P710" s="421">
        <v>100</v>
      </c>
      <c r="Q710" s="243">
        <v>100</v>
      </c>
      <c r="R710" s="243">
        <v>100</v>
      </c>
      <c r="S710" s="243">
        <v>100</v>
      </c>
      <c r="T710" s="243">
        <v>100</v>
      </c>
      <c r="U710" s="243">
        <v>83.3</v>
      </c>
      <c r="V710" s="244">
        <v>100</v>
      </c>
      <c r="W710" s="955">
        <v>83.3</v>
      </c>
      <c r="X710" s="228"/>
      <c r="Y710" s="393"/>
    </row>
    <row r="711" spans="1:26" ht="13.5" thickBot="1" x14ac:dyDescent="0.25">
      <c r="A711" s="231" t="s">
        <v>8</v>
      </c>
      <c r="B711" s="911">
        <v>5.6000000000000001E-2</v>
      </c>
      <c r="C711" s="912">
        <v>5.0999999999999997E-2</v>
      </c>
      <c r="D711" s="912">
        <v>3.7999999999999999E-2</v>
      </c>
      <c r="E711" s="912">
        <v>8.7999999999999995E-2</v>
      </c>
      <c r="F711" s="912">
        <v>5.8000000000000003E-2</v>
      </c>
      <c r="G711" s="971">
        <v>3.5000000000000003E-2</v>
      </c>
      <c r="H711" s="941">
        <v>4.3999999999999997E-2</v>
      </c>
      <c r="I711" s="911">
        <v>5.0999999999999997E-2</v>
      </c>
      <c r="J711" s="912">
        <v>0.06</v>
      </c>
      <c r="K711" s="912">
        <v>5.2999999999999999E-2</v>
      </c>
      <c r="L711" s="912">
        <v>5.3999999999999999E-2</v>
      </c>
      <c r="M711" s="912">
        <v>3.1E-2</v>
      </c>
      <c r="N711" s="912">
        <v>3.3000000000000002E-2</v>
      </c>
      <c r="O711" s="913">
        <v>6.8000000000000005E-2</v>
      </c>
      <c r="P711" s="974">
        <v>4.2000000000000003E-2</v>
      </c>
      <c r="Q711" s="912">
        <v>4.4999999999999998E-2</v>
      </c>
      <c r="R711" s="912">
        <v>4.2999999999999997E-2</v>
      </c>
      <c r="S711" s="912">
        <v>3.5000000000000003E-2</v>
      </c>
      <c r="T711" s="912">
        <v>4.5999999999999999E-2</v>
      </c>
      <c r="U711" s="912">
        <v>6.4000000000000001E-2</v>
      </c>
      <c r="V711" s="913">
        <v>3.4000000000000002E-2</v>
      </c>
      <c r="W711" s="975">
        <v>7.0999999999999994E-2</v>
      </c>
      <c r="Y711" s="313"/>
    </row>
    <row r="712" spans="1:26" x14ac:dyDescent="0.2">
      <c r="A712" s="238" t="s">
        <v>1</v>
      </c>
      <c r="B712" s="936">
        <f>B709/B708*100-100</f>
        <v>18.451327433628322</v>
      </c>
      <c r="C712" s="936">
        <f t="shared" ref="C712:V712" si="173">C709/C708*100-100</f>
        <v>16.504424778761063</v>
      </c>
      <c r="D712" s="936">
        <f t="shared" si="173"/>
        <v>12.942477876106182</v>
      </c>
      <c r="E712" s="936">
        <f t="shared" si="173"/>
        <v>8.6504424778760978</v>
      </c>
      <c r="F712" s="936">
        <f t="shared" si="173"/>
        <v>7.6548672566371749</v>
      </c>
      <c r="G712" s="936">
        <f t="shared" si="173"/>
        <v>8.849557522123888</v>
      </c>
      <c r="H712" s="936">
        <f t="shared" si="173"/>
        <v>2.3893805309734546</v>
      </c>
      <c r="I712" s="936">
        <f t="shared" si="173"/>
        <v>5.4424778761061816</v>
      </c>
      <c r="J712" s="936">
        <f t="shared" si="173"/>
        <v>11.172566371681427</v>
      </c>
      <c r="K712" s="936">
        <f t="shared" si="173"/>
        <v>11.725663716814154</v>
      </c>
      <c r="L712" s="936">
        <f t="shared" si="173"/>
        <v>5.4646017699114964</v>
      </c>
      <c r="M712" s="936">
        <f t="shared" si="173"/>
        <v>12.566371681415916</v>
      </c>
      <c r="N712" s="936">
        <f t="shared" si="173"/>
        <v>16.792035398230084</v>
      </c>
      <c r="O712" s="936">
        <f t="shared" si="173"/>
        <v>24.225663716814154</v>
      </c>
      <c r="P712" s="936">
        <f t="shared" si="173"/>
        <v>5.1769911504424755</v>
      </c>
      <c r="Q712" s="936">
        <f t="shared" si="173"/>
        <v>7.6327433628318602</v>
      </c>
      <c r="R712" s="936">
        <f t="shared" si="173"/>
        <v>12.25663716814158</v>
      </c>
      <c r="S712" s="936">
        <f t="shared" si="173"/>
        <v>0.1106194690265454</v>
      </c>
      <c r="T712" s="936">
        <f t="shared" si="173"/>
        <v>12.74336283185842</v>
      </c>
      <c r="U712" s="936">
        <f t="shared" si="173"/>
        <v>19.137168141592923</v>
      </c>
      <c r="V712" s="936">
        <f t="shared" si="173"/>
        <v>20.022123893805315</v>
      </c>
      <c r="W712" s="936">
        <f>W709/W708*100-100</f>
        <v>11.946902654867259</v>
      </c>
      <c r="X712" s="767"/>
    </row>
    <row r="713" spans="1:26" ht="13.5" thickBot="1" x14ac:dyDescent="0.25">
      <c r="A713" s="669" t="s">
        <v>27</v>
      </c>
      <c r="B713" s="254">
        <f t="shared" ref="B713:V713" si="174">B709-B696</f>
        <v>-41</v>
      </c>
      <c r="C713" s="255">
        <f t="shared" si="174"/>
        <v>110</v>
      </c>
      <c r="D713" s="255">
        <f t="shared" si="174"/>
        <v>-74</v>
      </c>
      <c r="E713" s="255">
        <f t="shared" si="174"/>
        <v>58</v>
      </c>
      <c r="F713" s="255">
        <f t="shared" si="174"/>
        <v>4</v>
      </c>
      <c r="G713" s="255">
        <f t="shared" si="174"/>
        <v>-31</v>
      </c>
      <c r="H713" s="256">
        <f t="shared" si="174"/>
        <v>77</v>
      </c>
      <c r="I713" s="437">
        <f t="shared" si="174"/>
        <v>31</v>
      </c>
      <c r="J713" s="255">
        <f t="shared" si="174"/>
        <v>71</v>
      </c>
      <c r="K713" s="255">
        <f t="shared" si="174"/>
        <v>162</v>
      </c>
      <c r="L713" s="255">
        <f t="shared" si="174"/>
        <v>264</v>
      </c>
      <c r="M713" s="255">
        <f t="shared" si="174"/>
        <v>127</v>
      </c>
      <c r="N713" s="255">
        <f t="shared" si="174"/>
        <v>-20</v>
      </c>
      <c r="O713" s="256">
        <f t="shared" si="174"/>
        <v>183</v>
      </c>
      <c r="P713" s="437">
        <f t="shared" si="174"/>
        <v>-15</v>
      </c>
      <c r="Q713" s="255">
        <f t="shared" si="174"/>
        <v>61</v>
      </c>
      <c r="R713" s="255">
        <f t="shared" si="174"/>
        <v>59</v>
      </c>
      <c r="S713" s="255">
        <f t="shared" si="174"/>
        <v>137</v>
      </c>
      <c r="T713" s="255">
        <f t="shared" si="174"/>
        <v>200</v>
      </c>
      <c r="U713" s="255">
        <f t="shared" si="174"/>
        <v>71</v>
      </c>
      <c r="V713" s="256">
        <f t="shared" si="174"/>
        <v>-36</v>
      </c>
      <c r="W713" s="363">
        <f t="shared" ref="W713" si="175">W709-$B$285</f>
        <v>1754</v>
      </c>
      <c r="X713" s="935"/>
      <c r="Y713" s="210"/>
    </row>
    <row r="714" spans="1:26" x14ac:dyDescent="0.2">
      <c r="A714" s="258" t="s">
        <v>51</v>
      </c>
      <c r="B714" s="956">
        <v>43</v>
      </c>
      <c r="C714" s="957">
        <v>41</v>
      </c>
      <c r="D714" s="957">
        <v>42</v>
      </c>
      <c r="E714" s="957">
        <v>10</v>
      </c>
      <c r="F714" s="957">
        <v>44</v>
      </c>
      <c r="G714" s="957">
        <v>44</v>
      </c>
      <c r="H714" s="958">
        <v>44</v>
      </c>
      <c r="I714" s="959">
        <v>44</v>
      </c>
      <c r="J714" s="957">
        <v>44</v>
      </c>
      <c r="K714" s="957">
        <v>45</v>
      </c>
      <c r="L714" s="957">
        <v>11</v>
      </c>
      <c r="M714" s="957">
        <v>44</v>
      </c>
      <c r="N714" s="957">
        <v>45</v>
      </c>
      <c r="O714" s="960">
        <v>44</v>
      </c>
      <c r="P714" s="956">
        <v>44</v>
      </c>
      <c r="Q714" s="957">
        <v>44</v>
      </c>
      <c r="R714" s="957">
        <v>44</v>
      </c>
      <c r="S714" s="957">
        <v>10</v>
      </c>
      <c r="T714" s="957">
        <v>44</v>
      </c>
      <c r="U714" s="957">
        <v>45</v>
      </c>
      <c r="V714" s="960">
        <v>44</v>
      </c>
      <c r="W714" s="972">
        <f>SUM(B714:V714)</f>
        <v>820</v>
      </c>
      <c r="X714" s="200" t="s">
        <v>56</v>
      </c>
      <c r="Y714" s="263">
        <f>W701-W714</f>
        <v>2</v>
      </c>
      <c r="Z714" s="285">
        <f>Y714/W701</f>
        <v>2.4330900243309003E-3</v>
      </c>
    </row>
    <row r="715" spans="1:26" x14ac:dyDescent="0.2">
      <c r="A715" s="265" t="s">
        <v>28</v>
      </c>
      <c r="B715" s="218">
        <v>159.5</v>
      </c>
      <c r="C715" s="218">
        <v>159.5</v>
      </c>
      <c r="D715" s="267">
        <v>159</v>
      </c>
      <c r="E715" s="267">
        <v>159</v>
      </c>
      <c r="F715" s="267">
        <v>159</v>
      </c>
      <c r="G715" s="267">
        <v>158</v>
      </c>
      <c r="H715" s="267">
        <v>158</v>
      </c>
      <c r="I715" s="425">
        <v>160</v>
      </c>
      <c r="J715" s="425">
        <v>160</v>
      </c>
      <c r="K715" s="267">
        <v>159.5</v>
      </c>
      <c r="L715" s="267">
        <v>159.5</v>
      </c>
      <c r="M715" s="267">
        <v>159</v>
      </c>
      <c r="N715" s="267">
        <v>158</v>
      </c>
      <c r="O715" s="267">
        <v>158</v>
      </c>
      <c r="P715" s="425">
        <v>162</v>
      </c>
      <c r="Q715" s="425">
        <v>162</v>
      </c>
      <c r="R715" s="267">
        <v>159</v>
      </c>
      <c r="S715" s="267">
        <v>159</v>
      </c>
      <c r="T715" s="267">
        <v>159</v>
      </c>
      <c r="U715" s="267">
        <v>157.5</v>
      </c>
      <c r="V715" s="267">
        <v>157.5</v>
      </c>
      <c r="W715" s="222"/>
      <c r="X715" s="200" t="s">
        <v>57</v>
      </c>
      <c r="Y715" s="200">
        <v>159.36000000000001</v>
      </c>
      <c r="Z715" s="210"/>
    </row>
    <row r="716" spans="1:26" ht="13.5" thickBot="1" x14ac:dyDescent="0.25">
      <c r="A716" s="266" t="s">
        <v>26</v>
      </c>
      <c r="B716" s="623">
        <f t="shared" ref="B716:V716" si="176">B715-B702</f>
        <v>0</v>
      </c>
      <c r="C716" s="624">
        <f t="shared" si="176"/>
        <v>0</v>
      </c>
      <c r="D716" s="624">
        <f t="shared" si="176"/>
        <v>0</v>
      </c>
      <c r="E716" s="624">
        <f t="shared" si="176"/>
        <v>0</v>
      </c>
      <c r="F716" s="624">
        <f t="shared" si="176"/>
        <v>0</v>
      </c>
      <c r="G716" s="624">
        <f t="shared" si="176"/>
        <v>0</v>
      </c>
      <c r="H716" s="625">
        <f t="shared" si="176"/>
        <v>0</v>
      </c>
      <c r="I716" s="723">
        <f t="shared" si="176"/>
        <v>0</v>
      </c>
      <c r="J716" s="624">
        <f t="shared" si="176"/>
        <v>0</v>
      </c>
      <c r="K716" s="624">
        <f t="shared" si="176"/>
        <v>0</v>
      </c>
      <c r="L716" s="624">
        <f t="shared" si="176"/>
        <v>0</v>
      </c>
      <c r="M716" s="624">
        <f t="shared" si="176"/>
        <v>0</v>
      </c>
      <c r="N716" s="624">
        <f t="shared" si="176"/>
        <v>0</v>
      </c>
      <c r="O716" s="625">
        <f t="shared" si="176"/>
        <v>0</v>
      </c>
      <c r="P716" s="723">
        <f t="shared" si="176"/>
        <v>0</v>
      </c>
      <c r="Q716" s="624">
        <f t="shared" si="176"/>
        <v>0</v>
      </c>
      <c r="R716" s="624">
        <f t="shared" si="176"/>
        <v>0</v>
      </c>
      <c r="S716" s="624">
        <f t="shared" si="176"/>
        <v>0</v>
      </c>
      <c r="T716" s="624">
        <f t="shared" si="176"/>
        <v>0</v>
      </c>
      <c r="U716" s="624">
        <f t="shared" si="176"/>
        <v>0</v>
      </c>
      <c r="V716" s="626">
        <f t="shared" si="176"/>
        <v>0</v>
      </c>
      <c r="W716" s="223"/>
      <c r="X716" s="200" t="s">
        <v>26</v>
      </c>
      <c r="Y716" s="200">
        <f>Y715-Y702</f>
        <v>0.18000000000000682</v>
      </c>
    </row>
    <row r="718" spans="1:26" ht="13.5" thickBot="1" x14ac:dyDescent="0.25"/>
    <row r="719" spans="1:26" ht="13.5" thickBot="1" x14ac:dyDescent="0.25">
      <c r="A719" s="230" t="s">
        <v>319</v>
      </c>
      <c r="B719" s="1021" t="s">
        <v>130</v>
      </c>
      <c r="C719" s="1022"/>
      <c r="D719" s="1022"/>
      <c r="E719" s="1022"/>
      <c r="F719" s="1022"/>
      <c r="G719" s="1022"/>
      <c r="H719" s="1023"/>
      <c r="I719" s="1033" t="s">
        <v>131</v>
      </c>
      <c r="J719" s="1022"/>
      <c r="K719" s="1022"/>
      <c r="L719" s="1022"/>
      <c r="M719" s="1022"/>
      <c r="N719" s="1022"/>
      <c r="O719" s="1023"/>
      <c r="P719" s="1034" t="s">
        <v>53</v>
      </c>
      <c r="Q719" s="1035"/>
      <c r="R719" s="1035"/>
      <c r="S719" s="1035"/>
      <c r="T719" s="1035"/>
      <c r="U719" s="1035"/>
      <c r="V719" s="1036"/>
      <c r="W719" s="1031" t="s">
        <v>55</v>
      </c>
      <c r="X719" s="228"/>
    </row>
    <row r="720" spans="1:26" ht="13.5" thickBot="1" x14ac:dyDescent="0.25">
      <c r="A720" s="676" t="s">
        <v>54</v>
      </c>
      <c r="B720" s="271">
        <v>1</v>
      </c>
      <c r="C720" s="273">
        <v>2</v>
      </c>
      <c r="D720" s="273">
        <v>3</v>
      </c>
      <c r="E720" s="273">
        <v>4</v>
      </c>
      <c r="F720" s="273">
        <v>5</v>
      </c>
      <c r="G720" s="273">
        <v>6</v>
      </c>
      <c r="H720" s="686">
        <v>7</v>
      </c>
      <c r="I720" s="272">
        <v>8</v>
      </c>
      <c r="J720" s="273">
        <v>9</v>
      </c>
      <c r="K720" s="273">
        <v>10</v>
      </c>
      <c r="L720" s="273">
        <v>11</v>
      </c>
      <c r="M720" s="273">
        <v>12</v>
      </c>
      <c r="N720" s="273">
        <v>13</v>
      </c>
      <c r="O720" s="686">
        <v>14</v>
      </c>
      <c r="P720" s="272">
        <v>1</v>
      </c>
      <c r="Q720" s="273">
        <v>2</v>
      </c>
      <c r="R720" s="273">
        <v>3</v>
      </c>
      <c r="S720" s="273">
        <v>4</v>
      </c>
      <c r="T720" s="273">
        <v>5</v>
      </c>
      <c r="U720" s="273">
        <v>6</v>
      </c>
      <c r="V720" s="686">
        <v>7</v>
      </c>
      <c r="W720" s="1032"/>
      <c r="X720" s="228"/>
      <c r="Y720" s="228"/>
    </row>
    <row r="721" spans="1:26" x14ac:dyDescent="0.2">
      <c r="A721" s="234" t="s">
        <v>3</v>
      </c>
      <c r="B721" s="338">
        <v>4535</v>
      </c>
      <c r="C721" s="339">
        <v>4535</v>
      </c>
      <c r="D721" s="339">
        <v>4535</v>
      </c>
      <c r="E721" s="339">
        <v>4535</v>
      </c>
      <c r="F721" s="339">
        <v>4535</v>
      </c>
      <c r="G721" s="339">
        <v>4535</v>
      </c>
      <c r="H721" s="340">
        <v>4535</v>
      </c>
      <c r="I721" s="338">
        <v>4535</v>
      </c>
      <c r="J721" s="339">
        <v>4535</v>
      </c>
      <c r="K721" s="339">
        <v>4535</v>
      </c>
      <c r="L721" s="339">
        <v>4535</v>
      </c>
      <c r="M721" s="339">
        <v>4535</v>
      </c>
      <c r="N721" s="339">
        <v>4535</v>
      </c>
      <c r="O721" s="343">
        <v>4535</v>
      </c>
      <c r="P721" s="419">
        <v>4535</v>
      </c>
      <c r="Q721" s="339">
        <v>4535</v>
      </c>
      <c r="R721" s="339">
        <v>4535</v>
      </c>
      <c r="S721" s="339">
        <v>4535</v>
      </c>
      <c r="T721" s="339">
        <v>4535</v>
      </c>
      <c r="U721" s="339">
        <v>4535</v>
      </c>
      <c r="V721" s="343">
        <v>4535</v>
      </c>
      <c r="W721" s="973">
        <v>4535</v>
      </c>
      <c r="Y721" s="210"/>
    </row>
    <row r="722" spans="1:26" x14ac:dyDescent="0.2">
      <c r="A722" s="238" t="s">
        <v>6</v>
      </c>
      <c r="B722" s="239">
        <v>5288</v>
      </c>
      <c r="C722" s="240">
        <v>5111</v>
      </c>
      <c r="D722" s="240">
        <v>5240</v>
      </c>
      <c r="E722" s="240">
        <v>4773</v>
      </c>
      <c r="F722" s="240">
        <v>4860</v>
      </c>
      <c r="G722" s="240">
        <v>4798</v>
      </c>
      <c r="H722" s="280">
        <v>4576</v>
      </c>
      <c r="I722" s="239">
        <v>4929</v>
      </c>
      <c r="J722" s="240">
        <v>5033</v>
      </c>
      <c r="K722" s="240">
        <v>4833</v>
      </c>
      <c r="L722" s="240">
        <v>4761</v>
      </c>
      <c r="M722" s="240">
        <v>4973</v>
      </c>
      <c r="N722" s="240">
        <v>5294</v>
      </c>
      <c r="O722" s="241">
        <v>5681</v>
      </c>
      <c r="P722" s="420">
        <v>4704</v>
      </c>
      <c r="Q722" s="240">
        <v>4802</v>
      </c>
      <c r="R722" s="240">
        <v>4846</v>
      </c>
      <c r="S722" s="240">
        <v>4569</v>
      </c>
      <c r="T722" s="240">
        <v>5019</v>
      </c>
      <c r="U722" s="240">
        <v>5365</v>
      </c>
      <c r="V722" s="241">
        <v>5441</v>
      </c>
      <c r="W722" s="317">
        <v>5015</v>
      </c>
    </row>
    <row r="723" spans="1:26" x14ac:dyDescent="0.2">
      <c r="A723" s="231" t="s">
        <v>7</v>
      </c>
      <c r="B723" s="242">
        <v>83.3</v>
      </c>
      <c r="C723" s="243">
        <v>100</v>
      </c>
      <c r="D723" s="243">
        <v>100</v>
      </c>
      <c r="E723" s="243">
        <v>50</v>
      </c>
      <c r="F723" s="243">
        <v>83.3</v>
      </c>
      <c r="G723" s="243">
        <v>100</v>
      </c>
      <c r="H723" s="281">
        <v>100</v>
      </c>
      <c r="I723" s="242">
        <v>91.7</v>
      </c>
      <c r="J723" s="243">
        <v>100</v>
      </c>
      <c r="K723" s="243">
        <v>100</v>
      </c>
      <c r="L723" s="243">
        <v>100</v>
      </c>
      <c r="M723" s="243">
        <v>100</v>
      </c>
      <c r="N723" s="243">
        <v>100</v>
      </c>
      <c r="O723" s="244">
        <v>91.7</v>
      </c>
      <c r="P723" s="421">
        <v>100</v>
      </c>
      <c r="Q723" s="243">
        <v>92.3</v>
      </c>
      <c r="R723" s="243">
        <v>91.7</v>
      </c>
      <c r="S723" s="243">
        <v>85.7</v>
      </c>
      <c r="T723" s="243">
        <v>91.7</v>
      </c>
      <c r="U723" s="243">
        <v>83.3</v>
      </c>
      <c r="V723" s="244">
        <v>83.3</v>
      </c>
      <c r="W723" s="955">
        <v>83.1</v>
      </c>
      <c r="X723" s="228"/>
      <c r="Y723" s="393"/>
    </row>
    <row r="724" spans="1:26" ht="13.5" thickBot="1" x14ac:dyDescent="0.25">
      <c r="A724" s="231" t="s">
        <v>8</v>
      </c>
      <c r="B724" s="911">
        <v>5.2999999999999999E-2</v>
      </c>
      <c r="C724" s="912">
        <v>0.03</v>
      </c>
      <c r="D724" s="912">
        <v>4.1000000000000002E-2</v>
      </c>
      <c r="E724" s="912">
        <v>0.158</v>
      </c>
      <c r="F724" s="912">
        <v>5.8999999999999997E-2</v>
      </c>
      <c r="G724" s="971">
        <v>4.1000000000000002E-2</v>
      </c>
      <c r="H724" s="941">
        <v>3.6999999999999998E-2</v>
      </c>
      <c r="I724" s="911">
        <v>7.2999999999999995E-2</v>
      </c>
      <c r="J724" s="912">
        <v>3.6999999999999998E-2</v>
      </c>
      <c r="K724" s="912">
        <v>4.2000000000000003E-2</v>
      </c>
      <c r="L724" s="912">
        <v>4.2999999999999997E-2</v>
      </c>
      <c r="M724" s="912">
        <v>3.3000000000000002E-2</v>
      </c>
      <c r="N724" s="912">
        <v>4.2000000000000003E-2</v>
      </c>
      <c r="O724" s="913">
        <v>6.6000000000000003E-2</v>
      </c>
      <c r="P724" s="974">
        <v>4.4999999999999998E-2</v>
      </c>
      <c r="Q724" s="912">
        <v>5.6000000000000001E-2</v>
      </c>
      <c r="R724" s="912">
        <v>6.3E-2</v>
      </c>
      <c r="S724" s="912">
        <v>7.0000000000000007E-2</v>
      </c>
      <c r="T724" s="912">
        <v>5.6000000000000001E-2</v>
      </c>
      <c r="U724" s="912">
        <v>6.3E-2</v>
      </c>
      <c r="V724" s="913">
        <v>5.3999999999999999E-2</v>
      </c>
      <c r="W724" s="975">
        <v>7.9000000000000001E-2</v>
      </c>
      <c r="Y724" s="313"/>
    </row>
    <row r="725" spans="1:26" x14ac:dyDescent="0.2">
      <c r="A725" s="238" t="s">
        <v>1</v>
      </c>
      <c r="B725" s="936">
        <f>B722/B721*100-100</f>
        <v>16.60418963616317</v>
      </c>
      <c r="C725" s="936">
        <f t="shared" ref="C725:V725" si="177">C722/C721*100-100</f>
        <v>12.701212789415649</v>
      </c>
      <c r="D725" s="936">
        <f t="shared" si="177"/>
        <v>15.545755237045199</v>
      </c>
      <c r="E725" s="936">
        <f t="shared" si="177"/>
        <v>5.2480705622932788</v>
      </c>
      <c r="F725" s="936">
        <f t="shared" si="177"/>
        <v>7.1664829106945973</v>
      </c>
      <c r="G725" s="936">
        <f t="shared" si="177"/>
        <v>5.7993384785005588</v>
      </c>
      <c r="H725" s="936">
        <f t="shared" si="177"/>
        <v>0.90407938257992271</v>
      </c>
      <c r="I725" s="936">
        <f t="shared" si="177"/>
        <v>8.6879823594266696</v>
      </c>
      <c r="J725" s="936">
        <f t="shared" si="177"/>
        <v>10.98125689084894</v>
      </c>
      <c r="K725" s="936">
        <f t="shared" si="177"/>
        <v>6.5711135611907281</v>
      </c>
      <c r="L725" s="936">
        <f t="shared" si="177"/>
        <v>4.9834619625137861</v>
      </c>
      <c r="M725" s="936">
        <f t="shared" si="177"/>
        <v>9.6582138919514904</v>
      </c>
      <c r="N725" s="936">
        <f t="shared" si="177"/>
        <v>16.736493936052923</v>
      </c>
      <c r="O725" s="936">
        <f t="shared" si="177"/>
        <v>25.270121278941573</v>
      </c>
      <c r="P725" s="936">
        <f t="shared" si="177"/>
        <v>3.7265711135611781</v>
      </c>
      <c r="Q725" s="936">
        <f t="shared" si="177"/>
        <v>5.8875413450937089</v>
      </c>
      <c r="R725" s="936">
        <f t="shared" si="177"/>
        <v>6.8577728776185296</v>
      </c>
      <c r="S725" s="936">
        <f t="shared" si="177"/>
        <v>0.74972436604190307</v>
      </c>
      <c r="T725" s="936">
        <f t="shared" si="177"/>
        <v>10.672546857772886</v>
      </c>
      <c r="U725" s="936">
        <f t="shared" si="177"/>
        <v>18.302094818081585</v>
      </c>
      <c r="V725" s="936">
        <f t="shared" si="177"/>
        <v>19.977949283351705</v>
      </c>
      <c r="W725" s="936">
        <f>W722/W721*100-100</f>
        <v>10.584343991179708</v>
      </c>
      <c r="X725" s="767"/>
    </row>
    <row r="726" spans="1:26" ht="13.5" thickBot="1" x14ac:dyDescent="0.25">
      <c r="A726" s="669" t="s">
        <v>27</v>
      </c>
      <c r="B726" s="254">
        <f t="shared" ref="B726:V726" si="178">B722-B709</f>
        <v>-66</v>
      </c>
      <c r="C726" s="255">
        <f t="shared" si="178"/>
        <v>-155</v>
      </c>
      <c r="D726" s="255">
        <f t="shared" si="178"/>
        <v>135</v>
      </c>
      <c r="E726" s="255">
        <f t="shared" si="178"/>
        <v>-138</v>
      </c>
      <c r="F726" s="255">
        <f t="shared" si="178"/>
        <v>-6</v>
      </c>
      <c r="G726" s="255">
        <f t="shared" si="178"/>
        <v>-122</v>
      </c>
      <c r="H726" s="256">
        <f t="shared" si="178"/>
        <v>-52</v>
      </c>
      <c r="I726" s="437">
        <f t="shared" si="178"/>
        <v>163</v>
      </c>
      <c r="J726" s="255">
        <f t="shared" si="178"/>
        <v>8</v>
      </c>
      <c r="K726" s="255">
        <f t="shared" si="178"/>
        <v>-217</v>
      </c>
      <c r="L726" s="255">
        <f t="shared" si="178"/>
        <v>-6</v>
      </c>
      <c r="M726" s="255">
        <f t="shared" si="178"/>
        <v>-115</v>
      </c>
      <c r="N726" s="255">
        <f t="shared" si="178"/>
        <v>15</v>
      </c>
      <c r="O726" s="256">
        <f t="shared" si="178"/>
        <v>66</v>
      </c>
      <c r="P726" s="437">
        <f t="shared" si="178"/>
        <v>-50</v>
      </c>
      <c r="Q726" s="255">
        <f t="shared" si="178"/>
        <v>-63</v>
      </c>
      <c r="R726" s="255">
        <f t="shared" si="178"/>
        <v>-228</v>
      </c>
      <c r="S726" s="255">
        <f t="shared" si="178"/>
        <v>44</v>
      </c>
      <c r="T726" s="255">
        <f t="shared" si="178"/>
        <v>-77</v>
      </c>
      <c r="U726" s="255">
        <f t="shared" si="178"/>
        <v>-20</v>
      </c>
      <c r="V726" s="256">
        <f t="shared" si="178"/>
        <v>16</v>
      </c>
      <c r="W726" s="363">
        <f t="shared" ref="W726" si="179">W722-$B$285</f>
        <v>1709</v>
      </c>
      <c r="X726" s="935"/>
      <c r="Y726" s="210"/>
    </row>
    <row r="727" spans="1:26" x14ac:dyDescent="0.2">
      <c r="A727" s="258" t="s">
        <v>51</v>
      </c>
      <c r="B727" s="956">
        <v>43</v>
      </c>
      <c r="C727" s="957">
        <v>41</v>
      </c>
      <c r="D727" s="957">
        <v>42</v>
      </c>
      <c r="E727" s="957">
        <v>10</v>
      </c>
      <c r="F727" s="957">
        <v>43</v>
      </c>
      <c r="G727" s="957">
        <v>44</v>
      </c>
      <c r="H727" s="958">
        <v>44</v>
      </c>
      <c r="I727" s="959">
        <v>44</v>
      </c>
      <c r="J727" s="957">
        <v>44</v>
      </c>
      <c r="K727" s="957">
        <v>45</v>
      </c>
      <c r="L727" s="957">
        <v>11</v>
      </c>
      <c r="M727" s="957">
        <v>44</v>
      </c>
      <c r="N727" s="957">
        <v>45</v>
      </c>
      <c r="O727" s="960">
        <v>44</v>
      </c>
      <c r="P727" s="956">
        <v>44</v>
      </c>
      <c r="Q727" s="957">
        <v>44</v>
      </c>
      <c r="R727" s="957">
        <v>44</v>
      </c>
      <c r="S727" s="957">
        <v>10</v>
      </c>
      <c r="T727" s="957">
        <v>44</v>
      </c>
      <c r="U727" s="957">
        <v>45</v>
      </c>
      <c r="V727" s="960">
        <v>44</v>
      </c>
      <c r="W727" s="972">
        <f>SUM(B727:V727)</f>
        <v>819</v>
      </c>
      <c r="X727" s="200" t="s">
        <v>56</v>
      </c>
      <c r="Y727" s="263">
        <f>W714-W727</f>
        <v>1</v>
      </c>
      <c r="Z727" s="285">
        <f>Y727/W714</f>
        <v>1.2195121951219512E-3</v>
      </c>
    </row>
    <row r="728" spans="1:26" x14ac:dyDescent="0.2">
      <c r="A728" s="265" t="s">
        <v>28</v>
      </c>
      <c r="B728" s="218">
        <v>160.5</v>
      </c>
      <c r="C728" s="218">
        <v>160.5</v>
      </c>
      <c r="D728" s="267">
        <v>160</v>
      </c>
      <c r="E728" s="267">
        <v>160</v>
      </c>
      <c r="F728" s="267">
        <v>160</v>
      </c>
      <c r="G728" s="267">
        <v>159</v>
      </c>
      <c r="H728" s="267">
        <v>159</v>
      </c>
      <c r="I728" s="425">
        <v>161</v>
      </c>
      <c r="J728" s="425">
        <v>161</v>
      </c>
      <c r="K728" s="267">
        <v>160.5</v>
      </c>
      <c r="L728" s="267">
        <v>160.5</v>
      </c>
      <c r="M728" s="267">
        <v>160</v>
      </c>
      <c r="N728" s="267">
        <v>159</v>
      </c>
      <c r="O728" s="267">
        <v>159</v>
      </c>
      <c r="P728" s="425">
        <v>163</v>
      </c>
      <c r="Q728" s="425">
        <v>163</v>
      </c>
      <c r="R728" s="267">
        <v>160</v>
      </c>
      <c r="S728" s="267">
        <v>160</v>
      </c>
      <c r="T728" s="267">
        <v>160</v>
      </c>
      <c r="U728" s="267">
        <v>158.5</v>
      </c>
      <c r="V728" s="267">
        <v>158.5</v>
      </c>
      <c r="W728" s="222"/>
      <c r="X728" s="200" t="s">
        <v>57</v>
      </c>
      <c r="Y728" s="200">
        <v>159.16999999999999</v>
      </c>
      <c r="Z728" s="210"/>
    </row>
    <row r="729" spans="1:26" ht="13.5" thickBot="1" x14ac:dyDescent="0.25">
      <c r="A729" s="266" t="s">
        <v>26</v>
      </c>
      <c r="B729" s="623">
        <f t="shared" ref="B729:V729" si="180">B728-B715</f>
        <v>1</v>
      </c>
      <c r="C729" s="624">
        <f t="shared" si="180"/>
        <v>1</v>
      </c>
      <c r="D729" s="624">
        <f t="shared" si="180"/>
        <v>1</v>
      </c>
      <c r="E729" s="624">
        <f t="shared" si="180"/>
        <v>1</v>
      </c>
      <c r="F729" s="624">
        <f t="shared" si="180"/>
        <v>1</v>
      </c>
      <c r="G729" s="624">
        <f t="shared" si="180"/>
        <v>1</v>
      </c>
      <c r="H729" s="625">
        <f t="shared" si="180"/>
        <v>1</v>
      </c>
      <c r="I729" s="723">
        <f t="shared" si="180"/>
        <v>1</v>
      </c>
      <c r="J729" s="624">
        <f t="shared" si="180"/>
        <v>1</v>
      </c>
      <c r="K729" s="624">
        <f t="shared" si="180"/>
        <v>1</v>
      </c>
      <c r="L729" s="624">
        <f t="shared" si="180"/>
        <v>1</v>
      </c>
      <c r="M729" s="624">
        <f t="shared" si="180"/>
        <v>1</v>
      </c>
      <c r="N729" s="624">
        <f t="shared" si="180"/>
        <v>1</v>
      </c>
      <c r="O729" s="625">
        <f t="shared" si="180"/>
        <v>1</v>
      </c>
      <c r="P729" s="723">
        <f t="shared" si="180"/>
        <v>1</v>
      </c>
      <c r="Q729" s="624">
        <f t="shared" si="180"/>
        <v>1</v>
      </c>
      <c r="R729" s="624">
        <f t="shared" si="180"/>
        <v>1</v>
      </c>
      <c r="S729" s="624">
        <f t="shared" si="180"/>
        <v>1</v>
      </c>
      <c r="T729" s="624">
        <f t="shared" si="180"/>
        <v>1</v>
      </c>
      <c r="U729" s="624">
        <f t="shared" si="180"/>
        <v>1</v>
      </c>
      <c r="V729" s="626">
        <f t="shared" si="180"/>
        <v>1</v>
      </c>
      <c r="W729" s="223"/>
      <c r="X729" s="200" t="s">
        <v>26</v>
      </c>
      <c r="Y729" s="200">
        <f>Y728-Y715</f>
        <v>-0.19000000000002615</v>
      </c>
    </row>
    <row r="731" spans="1:26" ht="13.5" thickBot="1" x14ac:dyDescent="0.25"/>
    <row r="732" spans="1:26" ht="13.5" thickBot="1" x14ac:dyDescent="0.25">
      <c r="A732" s="230" t="s">
        <v>320</v>
      </c>
      <c r="B732" s="1021" t="s">
        <v>130</v>
      </c>
      <c r="C732" s="1022"/>
      <c r="D732" s="1022"/>
      <c r="E732" s="1022"/>
      <c r="F732" s="1022"/>
      <c r="G732" s="1022"/>
      <c r="H732" s="1023"/>
      <c r="I732" s="1033" t="s">
        <v>131</v>
      </c>
      <c r="J732" s="1022"/>
      <c r="K732" s="1022"/>
      <c r="L732" s="1022"/>
      <c r="M732" s="1022"/>
      <c r="N732" s="1022"/>
      <c r="O732" s="1023"/>
      <c r="P732" s="1034" t="s">
        <v>53</v>
      </c>
      <c r="Q732" s="1035"/>
      <c r="R732" s="1035"/>
      <c r="S732" s="1035"/>
      <c r="T732" s="1035"/>
      <c r="U732" s="1035"/>
      <c r="V732" s="1036"/>
      <c r="W732" s="1031" t="s">
        <v>55</v>
      </c>
      <c r="X732" s="228"/>
    </row>
    <row r="733" spans="1:26" ht="13.5" thickBot="1" x14ac:dyDescent="0.25">
      <c r="A733" s="676" t="s">
        <v>54</v>
      </c>
      <c r="B733" s="271">
        <v>1</v>
      </c>
      <c r="C733" s="273">
        <v>2</v>
      </c>
      <c r="D733" s="273">
        <v>3</v>
      </c>
      <c r="E733" s="273">
        <v>4</v>
      </c>
      <c r="F733" s="273">
        <v>5</v>
      </c>
      <c r="G733" s="273">
        <v>6</v>
      </c>
      <c r="H733" s="686">
        <v>7</v>
      </c>
      <c r="I733" s="272">
        <v>8</v>
      </c>
      <c r="J733" s="273">
        <v>9</v>
      </c>
      <c r="K733" s="273">
        <v>10</v>
      </c>
      <c r="L733" s="273">
        <v>11</v>
      </c>
      <c r="M733" s="273">
        <v>12</v>
      </c>
      <c r="N733" s="273">
        <v>13</v>
      </c>
      <c r="O733" s="686">
        <v>14</v>
      </c>
      <c r="P733" s="272">
        <v>1</v>
      </c>
      <c r="Q733" s="273">
        <v>2</v>
      </c>
      <c r="R733" s="273">
        <v>3</v>
      </c>
      <c r="S733" s="273">
        <v>4</v>
      </c>
      <c r="T733" s="273">
        <v>5</v>
      </c>
      <c r="U733" s="273">
        <v>6</v>
      </c>
      <c r="V733" s="686">
        <v>7</v>
      </c>
      <c r="W733" s="1032"/>
      <c r="X733" s="228"/>
      <c r="Y733" s="228"/>
    </row>
    <row r="734" spans="1:26" x14ac:dyDescent="0.2">
      <c r="A734" s="234" t="s">
        <v>3</v>
      </c>
      <c r="B734" s="338">
        <v>4550</v>
      </c>
      <c r="C734" s="339">
        <v>4550</v>
      </c>
      <c r="D734" s="339">
        <v>4550</v>
      </c>
      <c r="E734" s="339">
        <v>4550</v>
      </c>
      <c r="F734" s="339">
        <v>4550</v>
      </c>
      <c r="G734" s="339">
        <v>4550</v>
      </c>
      <c r="H734" s="340">
        <v>4550</v>
      </c>
      <c r="I734" s="338">
        <v>4550</v>
      </c>
      <c r="J734" s="339">
        <v>4550</v>
      </c>
      <c r="K734" s="339">
        <v>4550</v>
      </c>
      <c r="L734" s="339">
        <v>4550</v>
      </c>
      <c r="M734" s="339">
        <v>4550</v>
      </c>
      <c r="N734" s="339">
        <v>4550</v>
      </c>
      <c r="O734" s="343">
        <v>4550</v>
      </c>
      <c r="P734" s="419">
        <v>4550</v>
      </c>
      <c r="Q734" s="339">
        <v>4550</v>
      </c>
      <c r="R734" s="339">
        <v>4550</v>
      </c>
      <c r="S734" s="339">
        <v>4550</v>
      </c>
      <c r="T734" s="339">
        <v>4550</v>
      </c>
      <c r="U734" s="339">
        <v>4550</v>
      </c>
      <c r="V734" s="343">
        <v>4550</v>
      </c>
      <c r="W734" s="973">
        <v>4550</v>
      </c>
      <c r="Y734" s="210"/>
    </row>
    <row r="735" spans="1:26" x14ac:dyDescent="0.2">
      <c r="A735" s="238" t="s">
        <v>6</v>
      </c>
      <c r="B735" s="239">
        <v>5186</v>
      </c>
      <c r="C735" s="240">
        <v>5210</v>
      </c>
      <c r="D735" s="240">
        <v>5200</v>
      </c>
      <c r="E735" s="240">
        <v>4712</v>
      </c>
      <c r="F735" s="240">
        <v>4858</v>
      </c>
      <c r="G735" s="240">
        <v>4829</v>
      </c>
      <c r="H735" s="280">
        <v>4700</v>
      </c>
      <c r="I735" s="239">
        <v>4971</v>
      </c>
      <c r="J735" s="240">
        <v>5020</v>
      </c>
      <c r="K735" s="240">
        <v>4983</v>
      </c>
      <c r="L735" s="240">
        <v>4858</v>
      </c>
      <c r="M735" s="240">
        <v>4968</v>
      </c>
      <c r="N735" s="240">
        <v>5247</v>
      </c>
      <c r="O735" s="241">
        <v>5564</v>
      </c>
      <c r="P735" s="420">
        <v>4868</v>
      </c>
      <c r="Q735" s="240">
        <v>4958</v>
      </c>
      <c r="R735" s="240">
        <v>5001</v>
      </c>
      <c r="S735" s="240">
        <v>4660</v>
      </c>
      <c r="T735" s="240">
        <v>5106</v>
      </c>
      <c r="U735" s="240">
        <v>5488</v>
      </c>
      <c r="V735" s="241">
        <v>5539</v>
      </c>
      <c r="W735" s="317">
        <v>5067</v>
      </c>
    </row>
    <row r="736" spans="1:26" x14ac:dyDescent="0.2">
      <c r="A736" s="231" t="s">
        <v>7</v>
      </c>
      <c r="B736" s="242">
        <v>66.7</v>
      </c>
      <c r="C736" s="243">
        <v>91.7</v>
      </c>
      <c r="D736" s="243">
        <v>100</v>
      </c>
      <c r="E736" s="243">
        <v>50</v>
      </c>
      <c r="F736" s="243">
        <v>91.7</v>
      </c>
      <c r="G736" s="243">
        <v>91.7</v>
      </c>
      <c r="H736" s="281">
        <v>100</v>
      </c>
      <c r="I736" s="242">
        <v>100</v>
      </c>
      <c r="J736" s="243">
        <v>100</v>
      </c>
      <c r="K736" s="243">
        <v>100</v>
      </c>
      <c r="L736" s="243">
        <v>66.7</v>
      </c>
      <c r="M736" s="243">
        <v>91.7</v>
      </c>
      <c r="N736" s="243">
        <v>91.7</v>
      </c>
      <c r="O736" s="244">
        <v>83.3</v>
      </c>
      <c r="P736" s="421">
        <v>100</v>
      </c>
      <c r="Q736" s="243">
        <v>100</v>
      </c>
      <c r="R736" s="243">
        <v>100</v>
      </c>
      <c r="S736" s="243">
        <v>100</v>
      </c>
      <c r="T736" s="243">
        <v>91.7</v>
      </c>
      <c r="U736" s="243">
        <v>83.3</v>
      </c>
      <c r="V736" s="244">
        <v>91.7</v>
      </c>
      <c r="W736" s="955">
        <v>83.8</v>
      </c>
      <c r="X736" s="228"/>
      <c r="Y736" s="393"/>
    </row>
    <row r="737" spans="1:26" ht="13.5" thickBot="1" x14ac:dyDescent="0.25">
      <c r="A737" s="231" t="s">
        <v>8</v>
      </c>
      <c r="B737" s="911">
        <v>9.8000000000000004E-2</v>
      </c>
      <c r="C737" s="912">
        <v>5.8000000000000003E-2</v>
      </c>
      <c r="D737" s="912">
        <v>3.6999999999999998E-2</v>
      </c>
      <c r="E737" s="912">
        <v>0.11899999999999999</v>
      </c>
      <c r="F737" s="912">
        <v>6.8000000000000005E-2</v>
      </c>
      <c r="G737" s="971">
        <v>6.8000000000000005E-2</v>
      </c>
      <c r="H737" s="941">
        <v>4.2999999999999997E-2</v>
      </c>
      <c r="I737" s="911">
        <v>0.05</v>
      </c>
      <c r="J737" s="912">
        <v>4.9000000000000002E-2</v>
      </c>
      <c r="K737" s="912">
        <v>5.6000000000000001E-2</v>
      </c>
      <c r="L737" s="912">
        <v>0.107</v>
      </c>
      <c r="M737" s="912">
        <v>0.05</v>
      </c>
      <c r="N737" s="912">
        <v>5.5E-2</v>
      </c>
      <c r="O737" s="913">
        <v>6.3E-2</v>
      </c>
      <c r="P737" s="974">
        <v>3.6999999999999998E-2</v>
      </c>
      <c r="Q737" s="912">
        <v>5.3999999999999999E-2</v>
      </c>
      <c r="R737" s="912">
        <v>5.2999999999999999E-2</v>
      </c>
      <c r="S737" s="912">
        <v>5.6000000000000001E-2</v>
      </c>
      <c r="T737" s="912">
        <v>4.2999999999999997E-2</v>
      </c>
      <c r="U737" s="912">
        <v>5.8999999999999997E-2</v>
      </c>
      <c r="V737" s="913">
        <v>7.0000000000000007E-2</v>
      </c>
      <c r="W737" s="975">
        <v>7.6999999999999999E-2</v>
      </c>
      <c r="Y737" s="313"/>
    </row>
    <row r="738" spans="1:26" x14ac:dyDescent="0.2">
      <c r="A738" s="238" t="s">
        <v>1</v>
      </c>
      <c r="B738" s="936">
        <f>B735/B734*100-100</f>
        <v>13.978021978021985</v>
      </c>
      <c r="C738" s="936">
        <f t="shared" ref="C738:V738" si="181">C735/C734*100-100</f>
        <v>14.505494505494497</v>
      </c>
      <c r="D738" s="936">
        <f t="shared" si="181"/>
        <v>14.285714285714278</v>
      </c>
      <c r="E738" s="936">
        <f t="shared" si="181"/>
        <v>3.560439560439562</v>
      </c>
      <c r="F738" s="936">
        <f t="shared" si="181"/>
        <v>6.7692307692307736</v>
      </c>
      <c r="G738" s="936">
        <f t="shared" si="181"/>
        <v>6.1318681318681172</v>
      </c>
      <c r="H738" s="936">
        <f t="shared" si="181"/>
        <v>3.2967032967033134</v>
      </c>
      <c r="I738" s="936">
        <f t="shared" si="181"/>
        <v>9.2527472527472554</v>
      </c>
      <c r="J738" s="936">
        <f t="shared" si="181"/>
        <v>10.329670329670336</v>
      </c>
      <c r="K738" s="936">
        <f t="shared" si="181"/>
        <v>9.516483516483504</v>
      </c>
      <c r="L738" s="936">
        <f t="shared" si="181"/>
        <v>6.7692307692307736</v>
      </c>
      <c r="M738" s="936">
        <f t="shared" si="181"/>
        <v>9.1868131868131826</v>
      </c>
      <c r="N738" s="936">
        <f t="shared" si="181"/>
        <v>15.318681318681328</v>
      </c>
      <c r="O738" s="936">
        <f t="shared" si="181"/>
        <v>22.285714285714292</v>
      </c>
      <c r="P738" s="936">
        <f t="shared" si="181"/>
        <v>6.9890109890109926</v>
      </c>
      <c r="Q738" s="936">
        <f t="shared" si="181"/>
        <v>8.9670329670329636</v>
      </c>
      <c r="R738" s="936">
        <f t="shared" si="181"/>
        <v>9.9120879120879124</v>
      </c>
      <c r="S738" s="936">
        <f t="shared" si="181"/>
        <v>2.417582417582409</v>
      </c>
      <c r="T738" s="936">
        <f t="shared" si="181"/>
        <v>12.219780219780233</v>
      </c>
      <c r="U738" s="936">
        <f t="shared" si="181"/>
        <v>20.615384615384613</v>
      </c>
      <c r="V738" s="936">
        <f t="shared" si="181"/>
        <v>21.736263736263737</v>
      </c>
      <c r="W738" s="936">
        <f>W735/W734*100-100</f>
        <v>11.362637362637358</v>
      </c>
      <c r="X738" s="767"/>
    </row>
    <row r="739" spans="1:26" ht="13.5" thickBot="1" x14ac:dyDescent="0.25">
      <c r="A739" s="669" t="s">
        <v>27</v>
      </c>
      <c r="B739" s="254">
        <f t="shared" ref="B739:V739" si="182">B735-B722</f>
        <v>-102</v>
      </c>
      <c r="C739" s="255">
        <f t="shared" si="182"/>
        <v>99</v>
      </c>
      <c r="D739" s="255">
        <f t="shared" si="182"/>
        <v>-40</v>
      </c>
      <c r="E739" s="255">
        <f t="shared" si="182"/>
        <v>-61</v>
      </c>
      <c r="F739" s="255">
        <f t="shared" si="182"/>
        <v>-2</v>
      </c>
      <c r="G739" s="255">
        <f t="shared" si="182"/>
        <v>31</v>
      </c>
      <c r="H739" s="256">
        <f t="shared" si="182"/>
        <v>124</v>
      </c>
      <c r="I739" s="437">
        <f t="shared" si="182"/>
        <v>42</v>
      </c>
      <c r="J739" s="255">
        <f t="shared" si="182"/>
        <v>-13</v>
      </c>
      <c r="K739" s="255">
        <f t="shared" si="182"/>
        <v>150</v>
      </c>
      <c r="L739" s="255">
        <f t="shared" si="182"/>
        <v>97</v>
      </c>
      <c r="M739" s="255">
        <f t="shared" si="182"/>
        <v>-5</v>
      </c>
      <c r="N739" s="255">
        <f t="shared" si="182"/>
        <v>-47</v>
      </c>
      <c r="O739" s="256">
        <f t="shared" si="182"/>
        <v>-117</v>
      </c>
      <c r="P739" s="437">
        <f t="shared" si="182"/>
        <v>164</v>
      </c>
      <c r="Q739" s="255">
        <f t="shared" si="182"/>
        <v>156</v>
      </c>
      <c r="R739" s="255">
        <f t="shared" si="182"/>
        <v>155</v>
      </c>
      <c r="S739" s="255">
        <f t="shared" si="182"/>
        <v>91</v>
      </c>
      <c r="T739" s="255">
        <f t="shared" si="182"/>
        <v>87</v>
      </c>
      <c r="U739" s="255">
        <f t="shared" si="182"/>
        <v>123</v>
      </c>
      <c r="V739" s="256">
        <f t="shared" si="182"/>
        <v>98</v>
      </c>
      <c r="W739" s="363">
        <f t="shared" ref="W739" si="183">W735-$B$285</f>
        <v>1761</v>
      </c>
      <c r="X739" s="935"/>
      <c r="Y739" s="210"/>
    </row>
    <row r="740" spans="1:26" x14ac:dyDescent="0.2">
      <c r="A740" s="258" t="s">
        <v>51</v>
      </c>
      <c r="B740" s="956">
        <v>43</v>
      </c>
      <c r="C740" s="957">
        <v>41</v>
      </c>
      <c r="D740" s="957">
        <v>42</v>
      </c>
      <c r="E740" s="957">
        <v>10</v>
      </c>
      <c r="F740" s="957">
        <v>43</v>
      </c>
      <c r="G740" s="957">
        <v>44</v>
      </c>
      <c r="H740" s="958">
        <v>44</v>
      </c>
      <c r="I740" s="959">
        <v>44</v>
      </c>
      <c r="J740" s="957">
        <v>44</v>
      </c>
      <c r="K740" s="957">
        <v>45</v>
      </c>
      <c r="L740" s="957">
        <v>11</v>
      </c>
      <c r="M740" s="957">
        <v>44</v>
      </c>
      <c r="N740" s="957">
        <v>45</v>
      </c>
      <c r="O740" s="960">
        <v>44</v>
      </c>
      <c r="P740" s="956">
        <v>44</v>
      </c>
      <c r="Q740" s="957">
        <v>44</v>
      </c>
      <c r="R740" s="957">
        <v>44</v>
      </c>
      <c r="S740" s="957">
        <v>10</v>
      </c>
      <c r="T740" s="957">
        <v>44</v>
      </c>
      <c r="U740" s="957">
        <v>45</v>
      </c>
      <c r="V740" s="960">
        <v>42</v>
      </c>
      <c r="W740" s="972">
        <f>SUM(B740:V740)</f>
        <v>817</v>
      </c>
      <c r="X740" s="200" t="s">
        <v>56</v>
      </c>
      <c r="Y740" s="263">
        <f>W727-W740</f>
        <v>2</v>
      </c>
      <c r="Z740" s="285">
        <f>Y740/W727</f>
        <v>2.442002442002442E-3</v>
      </c>
    </row>
    <row r="741" spans="1:26" x14ac:dyDescent="0.2">
      <c r="A741" s="265" t="s">
        <v>28</v>
      </c>
      <c r="B741" s="218">
        <v>160.5</v>
      </c>
      <c r="C741" s="218">
        <v>160.5</v>
      </c>
      <c r="D741" s="267">
        <v>160</v>
      </c>
      <c r="E741" s="267">
        <v>160</v>
      </c>
      <c r="F741" s="267">
        <v>160</v>
      </c>
      <c r="G741" s="267">
        <v>159</v>
      </c>
      <c r="H741" s="267">
        <v>159</v>
      </c>
      <c r="I741" s="425">
        <v>161</v>
      </c>
      <c r="J741" s="425">
        <v>161</v>
      </c>
      <c r="K741" s="267">
        <v>160.5</v>
      </c>
      <c r="L741" s="267">
        <v>160.5</v>
      </c>
      <c r="M741" s="267">
        <v>160</v>
      </c>
      <c r="N741" s="267">
        <v>159</v>
      </c>
      <c r="O741" s="267">
        <v>159</v>
      </c>
      <c r="P741" s="425">
        <v>163</v>
      </c>
      <c r="Q741" s="425">
        <v>163</v>
      </c>
      <c r="R741" s="267">
        <v>160</v>
      </c>
      <c r="S741" s="267">
        <v>160</v>
      </c>
      <c r="T741" s="267">
        <v>160</v>
      </c>
      <c r="U741" s="267">
        <v>158.5</v>
      </c>
      <c r="V741" s="267">
        <v>158.5</v>
      </c>
      <c r="W741" s="222"/>
      <c r="X741" s="200" t="s">
        <v>57</v>
      </c>
      <c r="Y741" s="200">
        <v>160.4</v>
      </c>
      <c r="Z741" s="210"/>
    </row>
    <row r="742" spans="1:26" ht="13.5" thickBot="1" x14ac:dyDescent="0.25">
      <c r="A742" s="266" t="s">
        <v>26</v>
      </c>
      <c r="B742" s="623">
        <f t="shared" ref="B742:V742" si="184">B741-B728</f>
        <v>0</v>
      </c>
      <c r="C742" s="624">
        <f t="shared" si="184"/>
        <v>0</v>
      </c>
      <c r="D742" s="624">
        <f t="shared" si="184"/>
        <v>0</v>
      </c>
      <c r="E742" s="624">
        <f t="shared" si="184"/>
        <v>0</v>
      </c>
      <c r="F742" s="624">
        <f t="shared" si="184"/>
        <v>0</v>
      </c>
      <c r="G742" s="624">
        <f t="shared" si="184"/>
        <v>0</v>
      </c>
      <c r="H742" s="625">
        <f t="shared" si="184"/>
        <v>0</v>
      </c>
      <c r="I742" s="723">
        <f t="shared" si="184"/>
        <v>0</v>
      </c>
      <c r="J742" s="624">
        <f t="shared" si="184"/>
        <v>0</v>
      </c>
      <c r="K742" s="624">
        <f t="shared" si="184"/>
        <v>0</v>
      </c>
      <c r="L742" s="624">
        <f t="shared" si="184"/>
        <v>0</v>
      </c>
      <c r="M742" s="624">
        <f t="shared" si="184"/>
        <v>0</v>
      </c>
      <c r="N742" s="624">
        <f t="shared" si="184"/>
        <v>0</v>
      </c>
      <c r="O742" s="625">
        <f t="shared" si="184"/>
        <v>0</v>
      </c>
      <c r="P742" s="723">
        <f t="shared" si="184"/>
        <v>0</v>
      </c>
      <c r="Q742" s="624">
        <f t="shared" si="184"/>
        <v>0</v>
      </c>
      <c r="R742" s="624">
        <f t="shared" si="184"/>
        <v>0</v>
      </c>
      <c r="S742" s="624">
        <f t="shared" si="184"/>
        <v>0</v>
      </c>
      <c r="T742" s="624">
        <f t="shared" si="184"/>
        <v>0</v>
      </c>
      <c r="U742" s="624">
        <f t="shared" si="184"/>
        <v>0</v>
      </c>
      <c r="V742" s="626">
        <f t="shared" si="184"/>
        <v>0</v>
      </c>
      <c r="W742" s="223"/>
      <c r="X742" s="200" t="s">
        <v>26</v>
      </c>
      <c r="Y742" s="200">
        <f>Y741-Y728</f>
        <v>1.2300000000000182</v>
      </c>
    </row>
    <row r="744" spans="1:26" ht="13.5" thickBot="1" x14ac:dyDescent="0.25"/>
    <row r="745" spans="1:26" ht="13.5" thickBot="1" x14ac:dyDescent="0.25">
      <c r="A745" s="230" t="s">
        <v>321</v>
      </c>
      <c r="B745" s="1021" t="s">
        <v>130</v>
      </c>
      <c r="C745" s="1022"/>
      <c r="D745" s="1022"/>
      <c r="E745" s="1022"/>
      <c r="F745" s="1022"/>
      <c r="G745" s="1022"/>
      <c r="H745" s="1023"/>
      <c r="I745" s="1033" t="s">
        <v>131</v>
      </c>
      <c r="J745" s="1022"/>
      <c r="K745" s="1022"/>
      <c r="L745" s="1022"/>
      <c r="M745" s="1022"/>
      <c r="N745" s="1022"/>
      <c r="O745" s="1023"/>
      <c r="P745" s="1034" t="s">
        <v>53</v>
      </c>
      <c r="Q745" s="1035"/>
      <c r="R745" s="1035"/>
      <c r="S745" s="1035"/>
      <c r="T745" s="1035"/>
      <c r="U745" s="1035"/>
      <c r="V745" s="1036"/>
      <c r="W745" s="1031" t="s">
        <v>55</v>
      </c>
      <c r="X745" s="228"/>
    </row>
    <row r="746" spans="1:26" ht="13.5" thickBot="1" x14ac:dyDescent="0.25">
      <c r="A746" s="676" t="s">
        <v>54</v>
      </c>
      <c r="B746" s="271">
        <v>1</v>
      </c>
      <c r="C746" s="273">
        <v>2</v>
      </c>
      <c r="D746" s="273">
        <v>3</v>
      </c>
      <c r="E746" s="273">
        <v>4</v>
      </c>
      <c r="F746" s="273">
        <v>5</v>
      </c>
      <c r="G746" s="273">
        <v>6</v>
      </c>
      <c r="H746" s="686">
        <v>7</v>
      </c>
      <c r="I746" s="272">
        <v>8</v>
      </c>
      <c r="J746" s="273">
        <v>9</v>
      </c>
      <c r="K746" s="273">
        <v>10</v>
      </c>
      <c r="L746" s="273">
        <v>11</v>
      </c>
      <c r="M746" s="273">
        <v>12</v>
      </c>
      <c r="N746" s="273">
        <v>13</v>
      </c>
      <c r="O746" s="686">
        <v>14</v>
      </c>
      <c r="P746" s="272">
        <v>1</v>
      </c>
      <c r="Q746" s="273">
        <v>2</v>
      </c>
      <c r="R746" s="273">
        <v>3</v>
      </c>
      <c r="S746" s="273">
        <v>4</v>
      </c>
      <c r="T746" s="273">
        <v>5</v>
      </c>
      <c r="U746" s="273">
        <v>6</v>
      </c>
      <c r="V746" s="686">
        <v>7</v>
      </c>
      <c r="W746" s="1032"/>
      <c r="X746" s="228"/>
      <c r="Y746" s="228"/>
    </row>
    <row r="747" spans="1:26" x14ac:dyDescent="0.2">
      <c r="A747" s="234" t="s">
        <v>3</v>
      </c>
      <c r="B747" s="338">
        <v>4565</v>
      </c>
      <c r="C747" s="339">
        <v>4565</v>
      </c>
      <c r="D747" s="339">
        <v>4565</v>
      </c>
      <c r="E747" s="339">
        <v>4565</v>
      </c>
      <c r="F747" s="339">
        <v>4565</v>
      </c>
      <c r="G747" s="339">
        <v>4565</v>
      </c>
      <c r="H747" s="340">
        <v>4565</v>
      </c>
      <c r="I747" s="338">
        <v>4565</v>
      </c>
      <c r="J747" s="339">
        <v>4565</v>
      </c>
      <c r="K747" s="339">
        <v>4565</v>
      </c>
      <c r="L747" s="339">
        <v>4565</v>
      </c>
      <c r="M747" s="339">
        <v>4565</v>
      </c>
      <c r="N747" s="339">
        <v>4565</v>
      </c>
      <c r="O747" s="343">
        <v>4565</v>
      </c>
      <c r="P747" s="419">
        <v>4565</v>
      </c>
      <c r="Q747" s="339">
        <v>4565</v>
      </c>
      <c r="R747" s="339">
        <v>4565</v>
      </c>
      <c r="S747" s="339">
        <v>4565</v>
      </c>
      <c r="T747" s="339">
        <v>4565</v>
      </c>
      <c r="U747" s="339">
        <v>4565</v>
      </c>
      <c r="V747" s="343">
        <v>4565</v>
      </c>
      <c r="W747" s="973">
        <v>4565</v>
      </c>
      <c r="X747" s="215">
        <f>W747-W734</f>
        <v>15</v>
      </c>
      <c r="Y747" s="210"/>
    </row>
    <row r="748" spans="1:26" x14ac:dyDescent="0.2">
      <c r="A748" s="238" t="s">
        <v>6</v>
      </c>
      <c r="B748" s="239">
        <v>5427</v>
      </c>
      <c r="C748" s="240">
        <v>5318</v>
      </c>
      <c r="D748" s="240">
        <v>5292</v>
      </c>
      <c r="E748" s="240">
        <v>5192</v>
      </c>
      <c r="F748" s="240">
        <v>4951</v>
      </c>
      <c r="G748" s="240">
        <v>4826</v>
      </c>
      <c r="H748" s="280">
        <v>4646</v>
      </c>
      <c r="I748" s="239">
        <v>4985</v>
      </c>
      <c r="J748" s="240">
        <v>4964</v>
      </c>
      <c r="K748" s="240">
        <v>4990</v>
      </c>
      <c r="L748" s="240">
        <v>4873</v>
      </c>
      <c r="M748" s="240">
        <v>5110</v>
      </c>
      <c r="N748" s="240">
        <v>5314</v>
      </c>
      <c r="O748" s="241">
        <v>5551</v>
      </c>
      <c r="P748" s="420">
        <v>4782</v>
      </c>
      <c r="Q748" s="240">
        <v>4885</v>
      </c>
      <c r="R748" s="240">
        <v>5131</v>
      </c>
      <c r="S748" s="240">
        <v>4765</v>
      </c>
      <c r="T748" s="240">
        <v>5120</v>
      </c>
      <c r="U748" s="240">
        <v>5473</v>
      </c>
      <c r="V748" s="241">
        <v>5382</v>
      </c>
      <c r="W748" s="317">
        <v>5107</v>
      </c>
    </row>
    <row r="749" spans="1:26" x14ac:dyDescent="0.2">
      <c r="A749" s="231" t="s">
        <v>7</v>
      </c>
      <c r="B749" s="242">
        <v>84.6</v>
      </c>
      <c r="C749" s="243">
        <v>91.7</v>
      </c>
      <c r="D749" s="243">
        <v>100</v>
      </c>
      <c r="E749" s="243">
        <v>66.7</v>
      </c>
      <c r="F749" s="243">
        <v>91.7</v>
      </c>
      <c r="G749" s="243">
        <v>100</v>
      </c>
      <c r="H749" s="281">
        <v>91.7</v>
      </c>
      <c r="I749" s="242">
        <v>83.3</v>
      </c>
      <c r="J749" s="243">
        <v>100</v>
      </c>
      <c r="K749" s="243">
        <v>83.3</v>
      </c>
      <c r="L749" s="243">
        <v>83.3</v>
      </c>
      <c r="M749" s="243">
        <v>100</v>
      </c>
      <c r="N749" s="243">
        <v>100</v>
      </c>
      <c r="O749" s="244">
        <v>100</v>
      </c>
      <c r="P749" s="421">
        <v>100</v>
      </c>
      <c r="Q749" s="243">
        <v>100</v>
      </c>
      <c r="R749" s="243">
        <v>100</v>
      </c>
      <c r="S749" s="243">
        <v>100</v>
      </c>
      <c r="T749" s="243">
        <v>100</v>
      </c>
      <c r="U749" s="243">
        <v>83.3</v>
      </c>
      <c r="V749" s="244">
        <v>91.7</v>
      </c>
      <c r="W749" s="955">
        <v>85.1</v>
      </c>
      <c r="X749" s="228"/>
      <c r="Y749" s="393"/>
    </row>
    <row r="750" spans="1:26" ht="13.5" thickBot="1" x14ac:dyDescent="0.25">
      <c r="A750" s="231" t="s">
        <v>8</v>
      </c>
      <c r="B750" s="911">
        <v>6.8000000000000005E-2</v>
      </c>
      <c r="C750" s="912">
        <v>0.06</v>
      </c>
      <c r="D750" s="912">
        <v>1.7999999999999999E-2</v>
      </c>
      <c r="E750" s="912">
        <v>0.104</v>
      </c>
      <c r="F750" s="912">
        <v>6.4000000000000001E-2</v>
      </c>
      <c r="G750" s="971">
        <v>4.2999999999999997E-2</v>
      </c>
      <c r="H750" s="941">
        <v>4.8000000000000001E-2</v>
      </c>
      <c r="I750" s="911">
        <v>7.9000000000000001E-2</v>
      </c>
      <c r="J750" s="912">
        <v>3.5999999999999997E-2</v>
      </c>
      <c r="K750" s="912">
        <v>5.3999999999999999E-2</v>
      </c>
      <c r="L750" s="912">
        <v>8.2000000000000003E-2</v>
      </c>
      <c r="M750" s="912">
        <v>3.1E-2</v>
      </c>
      <c r="N750" s="912">
        <v>4.8000000000000001E-2</v>
      </c>
      <c r="O750" s="913">
        <v>3.7999999999999999E-2</v>
      </c>
      <c r="P750" s="974">
        <v>4.9000000000000002E-2</v>
      </c>
      <c r="Q750" s="912">
        <v>5.3999999999999999E-2</v>
      </c>
      <c r="R750" s="912">
        <v>3.9E-2</v>
      </c>
      <c r="S750" s="912">
        <v>5.0999999999999997E-2</v>
      </c>
      <c r="T750" s="912">
        <v>3.5999999999999997E-2</v>
      </c>
      <c r="U750" s="912">
        <v>7.2999999999999995E-2</v>
      </c>
      <c r="V750" s="913">
        <v>5.3999999999999999E-2</v>
      </c>
      <c r="W750" s="975">
        <v>7.1999999999999995E-2</v>
      </c>
      <c r="Y750" s="313"/>
    </row>
    <row r="751" spans="1:26" x14ac:dyDescent="0.2">
      <c r="A751" s="238" t="s">
        <v>1</v>
      </c>
      <c r="B751" s="936">
        <f>B748/B747*100-100</f>
        <v>18.882803943044905</v>
      </c>
      <c r="C751" s="936">
        <f t="shared" ref="C751:V751" si="185">C748/C747*100-100</f>
        <v>16.49507119386638</v>
      </c>
      <c r="D751" s="936">
        <f t="shared" si="185"/>
        <v>15.925520262869668</v>
      </c>
      <c r="E751" s="936">
        <f t="shared" si="185"/>
        <v>13.734939759036152</v>
      </c>
      <c r="F751" s="936">
        <f t="shared" si="185"/>
        <v>8.4556407447973641</v>
      </c>
      <c r="G751" s="936">
        <f t="shared" si="185"/>
        <v>5.7174151150054797</v>
      </c>
      <c r="H751" s="936">
        <f t="shared" si="185"/>
        <v>1.7743702081051538</v>
      </c>
      <c r="I751" s="936">
        <f t="shared" si="185"/>
        <v>9.2004381161007558</v>
      </c>
      <c r="J751" s="936">
        <f t="shared" si="185"/>
        <v>8.7404162102957343</v>
      </c>
      <c r="K751" s="936">
        <f t="shared" si="185"/>
        <v>9.3099671412924465</v>
      </c>
      <c r="L751" s="936">
        <f t="shared" si="185"/>
        <v>6.7469879518072418</v>
      </c>
      <c r="M751" s="936">
        <f t="shared" si="185"/>
        <v>11.938663745892654</v>
      </c>
      <c r="N751" s="936">
        <f t="shared" si="185"/>
        <v>16.407447973713033</v>
      </c>
      <c r="O751" s="936">
        <f t="shared" si="185"/>
        <v>21.59912376779846</v>
      </c>
      <c r="P751" s="936">
        <f t="shared" si="185"/>
        <v>4.7535596933187207</v>
      </c>
      <c r="Q751" s="936">
        <f t="shared" si="185"/>
        <v>7.0098576122672398</v>
      </c>
      <c r="R751" s="936">
        <f t="shared" si="185"/>
        <v>12.398685651697704</v>
      </c>
      <c r="S751" s="936">
        <f t="shared" si="185"/>
        <v>4.381161007667032</v>
      </c>
      <c r="T751" s="936">
        <f t="shared" si="185"/>
        <v>12.157721796276007</v>
      </c>
      <c r="U751" s="936">
        <f t="shared" si="185"/>
        <v>19.890470974808323</v>
      </c>
      <c r="V751" s="990">
        <f t="shared" si="185"/>
        <v>17.897042716319817</v>
      </c>
      <c r="W751" s="936">
        <f>W748/W747*100-100</f>
        <v>11.872946330777651</v>
      </c>
      <c r="X751" s="767"/>
    </row>
    <row r="752" spans="1:26" ht="13.5" thickBot="1" x14ac:dyDescent="0.25">
      <c r="A752" s="669" t="s">
        <v>27</v>
      </c>
      <c r="B752" s="254">
        <f t="shared" ref="B752:V752" si="186">B748-B735</f>
        <v>241</v>
      </c>
      <c r="C752" s="255">
        <f t="shared" si="186"/>
        <v>108</v>
      </c>
      <c r="D752" s="255">
        <f t="shared" si="186"/>
        <v>92</v>
      </c>
      <c r="E752" s="255">
        <f t="shared" si="186"/>
        <v>480</v>
      </c>
      <c r="F752" s="255">
        <f t="shared" si="186"/>
        <v>93</v>
      </c>
      <c r="G752" s="255">
        <f t="shared" si="186"/>
        <v>-3</v>
      </c>
      <c r="H752" s="256">
        <f t="shared" si="186"/>
        <v>-54</v>
      </c>
      <c r="I752" s="437">
        <f t="shared" si="186"/>
        <v>14</v>
      </c>
      <c r="J752" s="255">
        <f t="shared" si="186"/>
        <v>-56</v>
      </c>
      <c r="K752" s="255">
        <f t="shared" si="186"/>
        <v>7</v>
      </c>
      <c r="L752" s="255">
        <f t="shared" si="186"/>
        <v>15</v>
      </c>
      <c r="M752" s="255">
        <f t="shared" si="186"/>
        <v>142</v>
      </c>
      <c r="N752" s="255">
        <f t="shared" si="186"/>
        <v>67</v>
      </c>
      <c r="O752" s="256">
        <f t="shared" si="186"/>
        <v>-13</v>
      </c>
      <c r="P752" s="437">
        <f t="shared" si="186"/>
        <v>-86</v>
      </c>
      <c r="Q752" s="255">
        <f t="shared" si="186"/>
        <v>-73</v>
      </c>
      <c r="R752" s="255">
        <f t="shared" si="186"/>
        <v>130</v>
      </c>
      <c r="S752" s="255">
        <f t="shared" si="186"/>
        <v>105</v>
      </c>
      <c r="T752" s="255">
        <f t="shared" si="186"/>
        <v>14</v>
      </c>
      <c r="U752" s="255">
        <f t="shared" si="186"/>
        <v>-15</v>
      </c>
      <c r="V752" s="256">
        <f t="shared" si="186"/>
        <v>-157</v>
      </c>
      <c r="W752" s="363">
        <f t="shared" ref="W752" si="187">W748-$B$285</f>
        <v>1801</v>
      </c>
      <c r="X752" s="935"/>
      <c r="Y752" s="210"/>
    </row>
    <row r="753" spans="1:26" x14ac:dyDescent="0.2">
      <c r="A753" s="258" t="s">
        <v>51</v>
      </c>
      <c r="B753" s="956">
        <v>43</v>
      </c>
      <c r="C753" s="957">
        <v>40</v>
      </c>
      <c r="D753" s="957">
        <v>42</v>
      </c>
      <c r="E753" s="957">
        <v>9</v>
      </c>
      <c r="F753" s="957">
        <v>43</v>
      </c>
      <c r="G753" s="957">
        <v>44</v>
      </c>
      <c r="H753" s="958">
        <v>44</v>
      </c>
      <c r="I753" s="959">
        <v>44</v>
      </c>
      <c r="J753" s="957">
        <v>44</v>
      </c>
      <c r="K753" s="957">
        <v>45</v>
      </c>
      <c r="L753" s="957">
        <v>9</v>
      </c>
      <c r="M753" s="957">
        <v>44</v>
      </c>
      <c r="N753" s="957">
        <v>45</v>
      </c>
      <c r="O753" s="960">
        <v>43</v>
      </c>
      <c r="P753" s="956">
        <v>44</v>
      </c>
      <c r="Q753" s="957">
        <v>44</v>
      </c>
      <c r="R753" s="957">
        <v>44</v>
      </c>
      <c r="S753" s="957">
        <v>10</v>
      </c>
      <c r="T753" s="957">
        <v>44</v>
      </c>
      <c r="U753" s="957">
        <v>45</v>
      </c>
      <c r="V753" s="958">
        <v>42</v>
      </c>
      <c r="W753" s="972">
        <f>SUM(B753:V753)</f>
        <v>812</v>
      </c>
      <c r="X753" s="200" t="s">
        <v>56</v>
      </c>
      <c r="Y753" s="263">
        <f>W740-W753</f>
        <v>5</v>
      </c>
      <c r="Z753" s="285">
        <f>Y753/W740</f>
        <v>6.1199510403916772E-3</v>
      </c>
    </row>
    <row r="754" spans="1:26" x14ac:dyDescent="0.2">
      <c r="A754" s="265" t="s">
        <v>28</v>
      </c>
      <c r="B754" s="218">
        <v>160.5</v>
      </c>
      <c r="C754" s="218">
        <v>160.5</v>
      </c>
      <c r="D754" s="267">
        <v>160</v>
      </c>
      <c r="E754" s="267">
        <v>160</v>
      </c>
      <c r="F754" s="267">
        <v>160</v>
      </c>
      <c r="G754" s="267">
        <v>159</v>
      </c>
      <c r="H754" s="267">
        <v>159</v>
      </c>
      <c r="I754" s="425">
        <v>161</v>
      </c>
      <c r="J754" s="425">
        <v>161</v>
      </c>
      <c r="K754" s="267">
        <v>160.5</v>
      </c>
      <c r="L754" s="267">
        <v>160.5</v>
      </c>
      <c r="M754" s="267">
        <v>160</v>
      </c>
      <c r="N754" s="267">
        <v>159</v>
      </c>
      <c r="O754" s="267">
        <v>159</v>
      </c>
      <c r="P754" s="425">
        <v>163</v>
      </c>
      <c r="Q754" s="425">
        <v>163</v>
      </c>
      <c r="R754" s="267">
        <v>160</v>
      </c>
      <c r="S754" s="267">
        <v>160</v>
      </c>
      <c r="T754" s="267">
        <v>160</v>
      </c>
      <c r="U754" s="267">
        <v>158.5</v>
      </c>
      <c r="V754" s="219">
        <v>158.5</v>
      </c>
      <c r="W754" s="1010">
        <f>AVERAGE(B754:V754)</f>
        <v>160.14285714285714</v>
      </c>
      <c r="X754" s="200" t="s">
        <v>57</v>
      </c>
      <c r="Y754" s="200">
        <v>160.68</v>
      </c>
      <c r="Z754" s="210"/>
    </row>
    <row r="755" spans="1:26" ht="13.5" thickBot="1" x14ac:dyDescent="0.25">
      <c r="A755" s="266" t="s">
        <v>26</v>
      </c>
      <c r="B755" s="623">
        <f t="shared" ref="B755:V755" si="188">B754-B741</f>
        <v>0</v>
      </c>
      <c r="C755" s="624">
        <f t="shared" si="188"/>
        <v>0</v>
      </c>
      <c r="D755" s="624">
        <f t="shared" si="188"/>
        <v>0</v>
      </c>
      <c r="E755" s="624">
        <f t="shared" si="188"/>
        <v>0</v>
      </c>
      <c r="F755" s="624">
        <f t="shared" si="188"/>
        <v>0</v>
      </c>
      <c r="G755" s="624">
        <f t="shared" si="188"/>
        <v>0</v>
      </c>
      <c r="H755" s="625">
        <f t="shared" si="188"/>
        <v>0</v>
      </c>
      <c r="I755" s="723">
        <f t="shared" si="188"/>
        <v>0</v>
      </c>
      <c r="J755" s="624">
        <f t="shared" si="188"/>
        <v>0</v>
      </c>
      <c r="K755" s="624">
        <f t="shared" si="188"/>
        <v>0</v>
      </c>
      <c r="L755" s="624">
        <f t="shared" si="188"/>
        <v>0</v>
      </c>
      <c r="M755" s="624">
        <f t="shared" si="188"/>
        <v>0</v>
      </c>
      <c r="N755" s="624">
        <f t="shared" si="188"/>
        <v>0</v>
      </c>
      <c r="O755" s="625">
        <f t="shared" si="188"/>
        <v>0</v>
      </c>
      <c r="P755" s="723">
        <f t="shared" si="188"/>
        <v>0</v>
      </c>
      <c r="Q755" s="624">
        <f t="shared" si="188"/>
        <v>0</v>
      </c>
      <c r="R755" s="624">
        <f t="shared" si="188"/>
        <v>0</v>
      </c>
      <c r="S755" s="624">
        <f t="shared" si="188"/>
        <v>0</v>
      </c>
      <c r="T755" s="624">
        <f t="shared" si="188"/>
        <v>0</v>
      </c>
      <c r="U755" s="624">
        <f t="shared" si="188"/>
        <v>0</v>
      </c>
      <c r="V755" s="625">
        <f t="shared" si="188"/>
        <v>0</v>
      </c>
      <c r="W755" s="223"/>
      <c r="X755" s="200" t="s">
        <v>26</v>
      </c>
      <c r="Y755" s="200">
        <f>Y754-Y741</f>
        <v>0.28000000000000114</v>
      </c>
    </row>
    <row r="756" spans="1:26" ht="13.5" thickBot="1" x14ac:dyDescent="0.25">
      <c r="B756" s="278"/>
      <c r="C756" s="278"/>
      <c r="D756" s="278"/>
      <c r="E756" s="278"/>
      <c r="F756" s="278"/>
      <c r="G756" s="278"/>
      <c r="H756" s="278"/>
      <c r="I756" s="278"/>
      <c r="J756" s="278"/>
      <c r="K756" s="278"/>
      <c r="L756" s="278"/>
      <c r="M756" s="278"/>
      <c r="N756" s="278"/>
      <c r="O756" s="278"/>
      <c r="P756" s="278"/>
      <c r="Q756" s="278"/>
      <c r="R756" s="278"/>
      <c r="S756" s="278"/>
      <c r="T756" s="278"/>
      <c r="U756" s="278"/>
      <c r="V756" s="278"/>
    </row>
    <row r="757" spans="1:26" ht="13.5" thickBot="1" x14ac:dyDescent="0.25">
      <c r="A757" s="1003">
        <v>45783</v>
      </c>
      <c r="B757" s="989">
        <f>B762/B768</f>
        <v>0.27906976744186046</v>
      </c>
      <c r="C757" s="989">
        <f t="shared" ref="C757:V757" si="189">C762/C768</f>
        <v>0.3</v>
      </c>
      <c r="D757" s="989">
        <f t="shared" si="189"/>
        <v>0.2857142857142857</v>
      </c>
      <c r="E757" s="989">
        <f t="shared" si="189"/>
        <v>0.66666666666666663</v>
      </c>
      <c r="F757" s="989">
        <f t="shared" si="189"/>
        <v>0.27906976744186046</v>
      </c>
      <c r="G757" s="989">
        <f t="shared" si="189"/>
        <v>0.27272727272727271</v>
      </c>
      <c r="H757" s="989">
        <f t="shared" si="189"/>
        <v>0.27272727272727271</v>
      </c>
      <c r="I757" s="989">
        <f t="shared" si="189"/>
        <v>0.27272727272727271</v>
      </c>
      <c r="J757" s="989">
        <f t="shared" si="189"/>
        <v>0.27272727272727271</v>
      </c>
      <c r="K757" s="989">
        <f t="shared" si="189"/>
        <v>0.26666666666666666</v>
      </c>
      <c r="L757" s="991">
        <f t="shared" si="189"/>
        <v>0.66666666666666663</v>
      </c>
      <c r="M757" s="991">
        <f t="shared" si="189"/>
        <v>0.27272727272727271</v>
      </c>
      <c r="N757" s="991">
        <f t="shared" si="189"/>
        <v>0.26666666666666666</v>
      </c>
      <c r="O757" s="991">
        <f t="shared" si="189"/>
        <v>0.27906976744186046</v>
      </c>
      <c r="P757" s="991">
        <f t="shared" si="189"/>
        <v>0.27272727272727271</v>
      </c>
      <c r="Q757" s="991">
        <f t="shared" si="189"/>
        <v>0.27272727272727271</v>
      </c>
      <c r="R757" s="991">
        <f t="shared" si="189"/>
        <v>0.27272727272727271</v>
      </c>
      <c r="S757" s="991">
        <f t="shared" si="189"/>
        <v>0.6</v>
      </c>
      <c r="T757" s="989">
        <f t="shared" si="189"/>
        <v>0.27272727272727271</v>
      </c>
      <c r="U757" s="989">
        <f t="shared" si="189"/>
        <v>0.26666666666666666</v>
      </c>
      <c r="V757" s="989">
        <f t="shared" si="189"/>
        <v>0.2857142857142857</v>
      </c>
    </row>
    <row r="758" spans="1:26" ht="13.5" thickBot="1" x14ac:dyDescent="0.25">
      <c r="A758" s="230" t="s">
        <v>322</v>
      </c>
      <c r="B758" s="1034" t="s">
        <v>130</v>
      </c>
      <c r="C758" s="1035"/>
      <c r="D758" s="1035"/>
      <c r="E758" s="1035"/>
      <c r="F758" s="1035"/>
      <c r="G758" s="1035"/>
      <c r="H758" s="1036"/>
      <c r="I758" s="1034" t="s">
        <v>131</v>
      </c>
      <c r="J758" s="1035"/>
      <c r="K758" s="1035"/>
      <c r="L758" s="1035"/>
      <c r="M758" s="1035"/>
      <c r="N758" s="1035"/>
      <c r="O758" s="1036"/>
      <c r="P758" s="1034" t="s">
        <v>53</v>
      </c>
      <c r="Q758" s="1035"/>
      <c r="R758" s="1035"/>
      <c r="S758" s="1035"/>
      <c r="T758" s="1035"/>
      <c r="U758" s="1035"/>
      <c r="V758" s="1036"/>
      <c r="W758" s="992" t="s">
        <v>55</v>
      </c>
      <c r="X758" s="228"/>
    </row>
    <row r="759" spans="1:26" ht="13.5" thickBot="1" x14ac:dyDescent="0.25">
      <c r="A759" s="676" t="s">
        <v>54</v>
      </c>
      <c r="B759" s="271">
        <v>1</v>
      </c>
      <c r="C759" s="273">
        <v>2</v>
      </c>
      <c r="D759" s="273">
        <v>3</v>
      </c>
      <c r="E759" s="273">
        <v>4</v>
      </c>
      <c r="F759" s="273">
        <v>5</v>
      </c>
      <c r="G759" s="273">
        <v>6</v>
      </c>
      <c r="H759" s="686">
        <v>7</v>
      </c>
      <c r="I759" s="272">
        <v>8</v>
      </c>
      <c r="J759" s="273">
        <v>9</v>
      </c>
      <c r="K759" s="273">
        <v>10</v>
      </c>
      <c r="L759" s="273">
        <v>11</v>
      </c>
      <c r="M759" s="273">
        <v>12</v>
      </c>
      <c r="N759" s="273">
        <v>13</v>
      </c>
      <c r="O759" s="686">
        <v>14</v>
      </c>
      <c r="P759" s="272">
        <v>1</v>
      </c>
      <c r="Q759" s="273">
        <v>2</v>
      </c>
      <c r="R759" s="273">
        <v>3</v>
      </c>
      <c r="S759" s="273">
        <v>4</v>
      </c>
      <c r="T759" s="273">
        <v>5</v>
      </c>
      <c r="U759" s="273">
        <v>6</v>
      </c>
      <c r="V759" s="686">
        <v>7</v>
      </c>
      <c r="W759" s="993"/>
      <c r="X759" s="228"/>
      <c r="Y759" s="228"/>
    </row>
    <row r="760" spans="1:26" x14ac:dyDescent="0.2">
      <c r="A760" s="234" t="s">
        <v>3</v>
      </c>
      <c r="B760" s="338">
        <v>4580</v>
      </c>
      <c r="C760" s="339">
        <v>4580</v>
      </c>
      <c r="D760" s="339">
        <v>4580</v>
      </c>
      <c r="E760" s="339">
        <v>4580</v>
      </c>
      <c r="F760" s="339">
        <v>4580</v>
      </c>
      <c r="G760" s="339">
        <v>4580</v>
      </c>
      <c r="H760" s="340">
        <v>4580</v>
      </c>
      <c r="I760" s="338">
        <v>4580</v>
      </c>
      <c r="J760" s="339">
        <v>4580</v>
      </c>
      <c r="K760" s="339">
        <v>4580</v>
      </c>
      <c r="L760" s="339">
        <v>4580</v>
      </c>
      <c r="M760" s="339">
        <v>4580</v>
      </c>
      <c r="N760" s="339">
        <v>4580</v>
      </c>
      <c r="O760" s="343">
        <v>4580</v>
      </c>
      <c r="P760" s="419">
        <v>4580</v>
      </c>
      <c r="Q760" s="339">
        <v>4580</v>
      </c>
      <c r="R760" s="339">
        <v>4580</v>
      </c>
      <c r="S760" s="339">
        <v>4580</v>
      </c>
      <c r="T760" s="339">
        <v>4580</v>
      </c>
      <c r="U760" s="339">
        <v>4580</v>
      </c>
      <c r="V760" s="343">
        <v>4580</v>
      </c>
      <c r="W760" s="973">
        <v>4580</v>
      </c>
      <c r="X760" s="215">
        <f>W760-W747</f>
        <v>15</v>
      </c>
      <c r="Y760" s="210"/>
    </row>
    <row r="761" spans="1:26" hidden="1" x14ac:dyDescent="0.2">
      <c r="A761" s="234" t="s">
        <v>324</v>
      </c>
      <c r="B761" s="442">
        <v>66148</v>
      </c>
      <c r="C761" s="443">
        <v>63550</v>
      </c>
      <c r="D761" s="443">
        <v>62017</v>
      </c>
      <c r="E761" s="443">
        <v>31838</v>
      </c>
      <c r="F761" s="443">
        <v>59363</v>
      </c>
      <c r="G761" s="443">
        <v>58286</v>
      </c>
      <c r="H761" s="445">
        <v>55476</v>
      </c>
      <c r="I761" s="442">
        <v>62208</v>
      </c>
      <c r="J761" s="443">
        <v>60139</v>
      </c>
      <c r="K761" s="443">
        <v>60228</v>
      </c>
      <c r="L761" s="443">
        <v>31164</v>
      </c>
      <c r="M761" s="443">
        <v>62321</v>
      </c>
      <c r="N761" s="443">
        <v>63730</v>
      </c>
      <c r="O761" s="634">
        <v>68540</v>
      </c>
      <c r="P761" s="637">
        <v>58944</v>
      </c>
      <c r="Q761" s="443">
        <v>58710</v>
      </c>
      <c r="R761" s="443">
        <v>60556</v>
      </c>
      <c r="S761" s="443">
        <v>29696</v>
      </c>
      <c r="T761" s="443">
        <v>61469</v>
      </c>
      <c r="U761" s="443">
        <v>66243</v>
      </c>
      <c r="V761" s="634">
        <v>67090</v>
      </c>
      <c r="W761" s="981">
        <f>SUM(B761:V761)</f>
        <v>1207716</v>
      </c>
      <c r="X761" s="215"/>
      <c r="Y761" s="210"/>
    </row>
    <row r="762" spans="1:26" hidden="1" x14ac:dyDescent="0.2">
      <c r="A762" s="234" t="s">
        <v>323</v>
      </c>
      <c r="B762" s="442">
        <v>12</v>
      </c>
      <c r="C762" s="443">
        <v>12</v>
      </c>
      <c r="D762" s="443">
        <v>12</v>
      </c>
      <c r="E762" s="443">
        <v>6</v>
      </c>
      <c r="F762" s="443">
        <v>12</v>
      </c>
      <c r="G762" s="443">
        <v>12</v>
      </c>
      <c r="H762" s="445">
        <v>12</v>
      </c>
      <c r="I762" s="442">
        <v>12</v>
      </c>
      <c r="J762" s="443">
        <v>12</v>
      </c>
      <c r="K762" s="443">
        <v>12</v>
      </c>
      <c r="L762" s="443">
        <v>6</v>
      </c>
      <c r="M762" s="443">
        <v>12</v>
      </c>
      <c r="N762" s="443">
        <v>12</v>
      </c>
      <c r="O762" s="634">
        <v>12</v>
      </c>
      <c r="P762" s="637">
        <v>12</v>
      </c>
      <c r="Q762" s="443">
        <v>12</v>
      </c>
      <c r="R762" s="443">
        <v>12</v>
      </c>
      <c r="S762" s="443">
        <v>6</v>
      </c>
      <c r="T762" s="443">
        <v>12</v>
      </c>
      <c r="U762" s="443">
        <v>12</v>
      </c>
      <c r="V762" s="634">
        <v>12</v>
      </c>
      <c r="W762" s="981">
        <f>SUM(B762:V762)</f>
        <v>234</v>
      </c>
      <c r="X762" s="215"/>
      <c r="Y762" s="210"/>
    </row>
    <row r="763" spans="1:26" x14ac:dyDescent="0.2">
      <c r="A763" s="238" t="s">
        <v>6</v>
      </c>
      <c r="B763" s="239">
        <v>5512</v>
      </c>
      <c r="C763" s="240">
        <v>5296</v>
      </c>
      <c r="D763" s="240">
        <v>5168</v>
      </c>
      <c r="E763" s="240">
        <v>5306</v>
      </c>
      <c r="F763" s="240">
        <v>4947</v>
      </c>
      <c r="G763" s="240">
        <v>4857</v>
      </c>
      <c r="H763" s="280">
        <v>4623</v>
      </c>
      <c r="I763" s="239">
        <v>5184</v>
      </c>
      <c r="J763" s="240">
        <v>5012</v>
      </c>
      <c r="K763" s="240">
        <v>5019</v>
      </c>
      <c r="L763" s="240">
        <v>5194</v>
      </c>
      <c r="M763" s="240">
        <v>5193</v>
      </c>
      <c r="N763" s="240">
        <v>5311</v>
      </c>
      <c r="O763" s="241">
        <v>5712</v>
      </c>
      <c r="P763" s="420">
        <v>4912</v>
      </c>
      <c r="Q763" s="240">
        <v>4892</v>
      </c>
      <c r="R763" s="240">
        <v>5046</v>
      </c>
      <c r="S763" s="240">
        <v>4949</v>
      </c>
      <c r="T763" s="240">
        <v>5122</v>
      </c>
      <c r="U763" s="240">
        <v>5520</v>
      </c>
      <c r="V763" s="241">
        <v>5591</v>
      </c>
      <c r="W763" s="317">
        <v>5161</v>
      </c>
    </row>
    <row r="764" spans="1:26" x14ac:dyDescent="0.2">
      <c r="A764" s="231" t="s">
        <v>7</v>
      </c>
      <c r="B764" s="242">
        <v>83.3</v>
      </c>
      <c r="C764" s="243">
        <v>100</v>
      </c>
      <c r="D764" s="243">
        <v>100</v>
      </c>
      <c r="E764" s="243">
        <v>83.3</v>
      </c>
      <c r="F764" s="243">
        <v>100</v>
      </c>
      <c r="G764" s="243">
        <v>100</v>
      </c>
      <c r="H764" s="281">
        <v>83.3</v>
      </c>
      <c r="I764" s="242">
        <v>91.7</v>
      </c>
      <c r="J764" s="243">
        <v>91.7</v>
      </c>
      <c r="K764" s="243">
        <v>91.7</v>
      </c>
      <c r="L764" s="243">
        <v>100</v>
      </c>
      <c r="M764" s="243">
        <v>100</v>
      </c>
      <c r="N764" s="243">
        <v>100</v>
      </c>
      <c r="O764" s="244">
        <v>10</v>
      </c>
      <c r="P764" s="421">
        <v>100</v>
      </c>
      <c r="Q764" s="243">
        <v>100</v>
      </c>
      <c r="R764" s="243">
        <v>100</v>
      </c>
      <c r="S764" s="243">
        <v>83.3</v>
      </c>
      <c r="T764" s="243">
        <v>83.3</v>
      </c>
      <c r="U764" s="243">
        <v>100</v>
      </c>
      <c r="V764" s="244">
        <v>91.7</v>
      </c>
      <c r="W764" s="955">
        <v>83.8</v>
      </c>
      <c r="X764" s="228"/>
      <c r="Y764" s="393"/>
    </row>
    <row r="765" spans="1:26" ht="13.5" thickBot="1" x14ac:dyDescent="0.25">
      <c r="A765" s="231" t="s">
        <v>8</v>
      </c>
      <c r="B765" s="911">
        <v>8.1000000000000003E-2</v>
      </c>
      <c r="C765" s="912">
        <v>4.4999999999999998E-2</v>
      </c>
      <c r="D765" s="912">
        <v>2.7E-2</v>
      </c>
      <c r="E765" s="912">
        <v>8.7999999999999995E-2</v>
      </c>
      <c r="F765" s="912">
        <v>5.0999999999999997E-2</v>
      </c>
      <c r="G765" s="971">
        <v>4.5999999999999999E-2</v>
      </c>
      <c r="H765" s="941">
        <v>6.8000000000000005E-2</v>
      </c>
      <c r="I765" s="911">
        <v>6.3E-2</v>
      </c>
      <c r="J765" s="912">
        <v>6.5000000000000002E-2</v>
      </c>
      <c r="K765" s="912">
        <v>6.5000000000000002E-2</v>
      </c>
      <c r="L765" s="912">
        <v>3.7999999999999999E-2</v>
      </c>
      <c r="M765" s="912">
        <v>3.5999999999999997E-2</v>
      </c>
      <c r="N765" s="912">
        <v>5.2999999999999999E-2</v>
      </c>
      <c r="O765" s="913">
        <v>5.7000000000000002E-2</v>
      </c>
      <c r="P765" s="974">
        <v>4.8000000000000001E-2</v>
      </c>
      <c r="Q765" s="912">
        <v>4.9000000000000002E-2</v>
      </c>
      <c r="R765" s="912">
        <v>4.4999999999999998E-2</v>
      </c>
      <c r="S765" s="912">
        <v>7.3999999999999996E-2</v>
      </c>
      <c r="T765" s="912">
        <v>6.5000000000000002E-2</v>
      </c>
      <c r="U765" s="912">
        <v>3.2000000000000001E-2</v>
      </c>
      <c r="V765" s="913">
        <v>6.3E-2</v>
      </c>
      <c r="W765" s="975">
        <v>7.4999999999999997E-2</v>
      </c>
      <c r="Y765" s="313"/>
    </row>
    <row r="766" spans="1:26" x14ac:dyDescent="0.2">
      <c r="A766" s="238" t="s">
        <v>1</v>
      </c>
      <c r="B766" s="936">
        <f>B763/B760*100-100</f>
        <v>20.349344978165945</v>
      </c>
      <c r="C766" s="936">
        <f t="shared" ref="C766:V766" si="190">C763/C760*100-100</f>
        <v>15.633187772925766</v>
      </c>
      <c r="D766" s="936">
        <f t="shared" si="190"/>
        <v>12.838427947598262</v>
      </c>
      <c r="E766" s="936">
        <f t="shared" si="190"/>
        <v>15.851528384279476</v>
      </c>
      <c r="F766" s="936">
        <f t="shared" si="190"/>
        <v>8.0131004366812135</v>
      </c>
      <c r="G766" s="936">
        <f t="shared" si="190"/>
        <v>6.0480349344978208</v>
      </c>
      <c r="H766" s="936">
        <f t="shared" si="190"/>
        <v>0.93886462882095145</v>
      </c>
      <c r="I766" s="936">
        <f t="shared" si="190"/>
        <v>13.187772925764179</v>
      </c>
      <c r="J766" s="936">
        <f t="shared" si="190"/>
        <v>9.4323144104803589</v>
      </c>
      <c r="K766" s="936">
        <f t="shared" si="190"/>
        <v>9.585152838427959</v>
      </c>
      <c r="L766" s="936">
        <f t="shared" si="190"/>
        <v>13.406113537117918</v>
      </c>
      <c r="M766" s="936">
        <f t="shared" si="190"/>
        <v>13.384279475982524</v>
      </c>
      <c r="N766" s="936">
        <f t="shared" si="190"/>
        <v>15.960698689956331</v>
      </c>
      <c r="O766" s="936">
        <f t="shared" si="190"/>
        <v>24.716157205240179</v>
      </c>
      <c r="P766" s="936">
        <f t="shared" si="190"/>
        <v>7.2489082969432275</v>
      </c>
      <c r="Q766" s="936">
        <f t="shared" si="190"/>
        <v>6.8122270742358069</v>
      </c>
      <c r="R766" s="936">
        <f t="shared" si="190"/>
        <v>10.174672489082965</v>
      </c>
      <c r="S766" s="936">
        <f t="shared" si="190"/>
        <v>8.0567685589519726</v>
      </c>
      <c r="T766" s="936">
        <f t="shared" si="190"/>
        <v>11.834061135371172</v>
      </c>
      <c r="U766" s="936">
        <f t="shared" si="190"/>
        <v>20.524017467248896</v>
      </c>
      <c r="V766" s="936">
        <f t="shared" si="190"/>
        <v>22.074235807860248</v>
      </c>
      <c r="W766" s="936">
        <f>W763/W760*100-100</f>
        <v>12.685589519650662</v>
      </c>
      <c r="X766" s="767"/>
    </row>
    <row r="767" spans="1:26" ht="13.5" thickBot="1" x14ac:dyDescent="0.25">
      <c r="A767" s="669" t="s">
        <v>27</v>
      </c>
      <c r="B767" s="254">
        <f t="shared" ref="B767:V767" si="191">B763-B748</f>
        <v>85</v>
      </c>
      <c r="C767" s="255">
        <f t="shared" si="191"/>
        <v>-22</v>
      </c>
      <c r="D767" s="255">
        <f t="shared" si="191"/>
        <v>-124</v>
      </c>
      <c r="E767" s="255">
        <f t="shared" si="191"/>
        <v>114</v>
      </c>
      <c r="F767" s="255">
        <f t="shared" si="191"/>
        <v>-4</v>
      </c>
      <c r="G767" s="255">
        <f t="shared" si="191"/>
        <v>31</v>
      </c>
      <c r="H767" s="256">
        <f t="shared" si="191"/>
        <v>-23</v>
      </c>
      <c r="I767" s="437">
        <f t="shared" si="191"/>
        <v>199</v>
      </c>
      <c r="J767" s="255">
        <f t="shared" si="191"/>
        <v>48</v>
      </c>
      <c r="K767" s="255">
        <f t="shared" si="191"/>
        <v>29</v>
      </c>
      <c r="L767" s="255">
        <f t="shared" si="191"/>
        <v>321</v>
      </c>
      <c r="M767" s="255">
        <f t="shared" si="191"/>
        <v>83</v>
      </c>
      <c r="N767" s="255">
        <f t="shared" si="191"/>
        <v>-3</v>
      </c>
      <c r="O767" s="256">
        <f t="shared" si="191"/>
        <v>161</v>
      </c>
      <c r="P767" s="437">
        <f t="shared" si="191"/>
        <v>130</v>
      </c>
      <c r="Q767" s="255">
        <f t="shared" si="191"/>
        <v>7</v>
      </c>
      <c r="R767" s="255">
        <f t="shared" si="191"/>
        <v>-85</v>
      </c>
      <c r="S767" s="255">
        <f t="shared" si="191"/>
        <v>184</v>
      </c>
      <c r="T767" s="255">
        <f t="shared" si="191"/>
        <v>2</v>
      </c>
      <c r="U767" s="255">
        <f t="shared" si="191"/>
        <v>47</v>
      </c>
      <c r="V767" s="256">
        <f t="shared" si="191"/>
        <v>209</v>
      </c>
      <c r="W767" s="363">
        <f t="shared" ref="W767" si="192">W763-$B$285</f>
        <v>1855</v>
      </c>
      <c r="X767" s="935"/>
      <c r="Y767" s="210"/>
    </row>
    <row r="768" spans="1:26" x14ac:dyDescent="0.2">
      <c r="A768" s="258" t="s">
        <v>51</v>
      </c>
      <c r="B768" s="956">
        <v>43</v>
      </c>
      <c r="C768" s="957">
        <v>40</v>
      </c>
      <c r="D768" s="957">
        <v>42</v>
      </c>
      <c r="E768" s="957">
        <v>9</v>
      </c>
      <c r="F768" s="957">
        <v>43</v>
      </c>
      <c r="G768" s="957">
        <v>44</v>
      </c>
      <c r="H768" s="958">
        <v>44</v>
      </c>
      <c r="I768" s="959">
        <v>44</v>
      </c>
      <c r="J768" s="957">
        <v>44</v>
      </c>
      <c r="K768" s="957">
        <v>45</v>
      </c>
      <c r="L768" s="957">
        <v>9</v>
      </c>
      <c r="M768" s="957">
        <v>44</v>
      </c>
      <c r="N768" s="957">
        <v>45</v>
      </c>
      <c r="O768" s="960">
        <v>43</v>
      </c>
      <c r="P768" s="956">
        <v>44</v>
      </c>
      <c r="Q768" s="957">
        <v>44</v>
      </c>
      <c r="R768" s="957">
        <v>44</v>
      </c>
      <c r="S768" s="957">
        <v>10</v>
      </c>
      <c r="T768" s="957">
        <v>44</v>
      </c>
      <c r="U768" s="957">
        <v>45</v>
      </c>
      <c r="V768" s="960">
        <v>42</v>
      </c>
      <c r="W768" s="972">
        <f>SUM(B768:V768)</f>
        <v>812</v>
      </c>
      <c r="X768" s="200" t="s">
        <v>56</v>
      </c>
      <c r="Y768" s="263">
        <f>W753-W768</f>
        <v>0</v>
      </c>
      <c r="Z768" s="285">
        <f>Y768/W753</f>
        <v>0</v>
      </c>
    </row>
    <row r="769" spans="1:26" x14ac:dyDescent="0.2">
      <c r="A769" s="265" t="s">
        <v>28</v>
      </c>
      <c r="B769" s="218">
        <v>161.5</v>
      </c>
      <c r="C769" s="218">
        <v>161.5</v>
      </c>
      <c r="D769" s="267">
        <v>161</v>
      </c>
      <c r="E769" s="267">
        <v>161</v>
      </c>
      <c r="F769" s="267">
        <v>161</v>
      </c>
      <c r="G769" s="267">
        <v>160</v>
      </c>
      <c r="H769" s="267">
        <v>160</v>
      </c>
      <c r="I769" s="425">
        <v>162</v>
      </c>
      <c r="J769" s="425">
        <v>162</v>
      </c>
      <c r="K769" s="267">
        <v>161.5</v>
      </c>
      <c r="L769" s="267">
        <v>161.5</v>
      </c>
      <c r="M769" s="267">
        <v>161</v>
      </c>
      <c r="N769" s="267">
        <v>160</v>
      </c>
      <c r="O769" s="267">
        <v>160</v>
      </c>
      <c r="P769" s="425">
        <v>164</v>
      </c>
      <c r="Q769" s="425">
        <v>164</v>
      </c>
      <c r="R769" s="267">
        <v>161</v>
      </c>
      <c r="S769" s="267">
        <v>161</v>
      </c>
      <c r="T769" s="267">
        <v>161</v>
      </c>
      <c r="U769" s="267">
        <v>159.5</v>
      </c>
      <c r="V769" s="267">
        <v>159.5</v>
      </c>
      <c r="W769" s="1010">
        <f>AVERAGE(B769:V769)</f>
        <v>161.14285714285714</v>
      </c>
      <c r="X769" s="200" t="s">
        <v>57</v>
      </c>
      <c r="Y769" s="200">
        <v>160.16999999999999</v>
      </c>
      <c r="Z769" s="210"/>
    </row>
    <row r="770" spans="1:26" ht="13.5" thickBot="1" x14ac:dyDescent="0.25">
      <c r="A770" s="266" t="s">
        <v>26</v>
      </c>
      <c r="B770" s="623">
        <f t="shared" ref="B770:V770" si="193">B769-B754</f>
        <v>1</v>
      </c>
      <c r="C770" s="624">
        <f t="shared" si="193"/>
        <v>1</v>
      </c>
      <c r="D770" s="624">
        <f t="shared" si="193"/>
        <v>1</v>
      </c>
      <c r="E770" s="624">
        <f t="shared" si="193"/>
        <v>1</v>
      </c>
      <c r="F770" s="624">
        <f t="shared" si="193"/>
        <v>1</v>
      </c>
      <c r="G770" s="624">
        <f t="shared" si="193"/>
        <v>1</v>
      </c>
      <c r="H770" s="625">
        <f t="shared" si="193"/>
        <v>1</v>
      </c>
      <c r="I770" s="723">
        <f t="shared" si="193"/>
        <v>1</v>
      </c>
      <c r="J770" s="624">
        <f t="shared" si="193"/>
        <v>1</v>
      </c>
      <c r="K770" s="624">
        <f t="shared" si="193"/>
        <v>1</v>
      </c>
      <c r="L770" s="624">
        <f t="shared" si="193"/>
        <v>1</v>
      </c>
      <c r="M770" s="624">
        <f t="shared" si="193"/>
        <v>1</v>
      </c>
      <c r="N770" s="624">
        <f t="shared" si="193"/>
        <v>1</v>
      </c>
      <c r="O770" s="625">
        <f t="shared" si="193"/>
        <v>1</v>
      </c>
      <c r="P770" s="723">
        <f t="shared" si="193"/>
        <v>1</v>
      </c>
      <c r="Q770" s="624">
        <f t="shared" si="193"/>
        <v>1</v>
      </c>
      <c r="R770" s="624">
        <f t="shared" si="193"/>
        <v>1</v>
      </c>
      <c r="S770" s="624">
        <f t="shared" si="193"/>
        <v>1</v>
      </c>
      <c r="T770" s="624">
        <f t="shared" si="193"/>
        <v>1</v>
      </c>
      <c r="U770" s="624">
        <f t="shared" si="193"/>
        <v>1</v>
      </c>
      <c r="V770" s="626">
        <f t="shared" si="193"/>
        <v>1</v>
      </c>
      <c r="W770" s="223"/>
      <c r="X770" s="200" t="s">
        <v>26</v>
      </c>
      <c r="Y770" s="200">
        <f>Y769-Y754</f>
        <v>-0.51000000000001933</v>
      </c>
    </row>
    <row r="771" spans="1:26" ht="13.5" thickBot="1" x14ac:dyDescent="0.25"/>
    <row r="772" spans="1:26" ht="13.5" thickBot="1" x14ac:dyDescent="0.25">
      <c r="A772" s="1003">
        <f>A757+7</f>
        <v>45790</v>
      </c>
      <c r="B772" s="989">
        <f>B777/B783</f>
        <v>0.27906976744186046</v>
      </c>
      <c r="C772" s="989">
        <f t="shared" ref="C772:V772" si="194">C777/C783</f>
        <v>0.3</v>
      </c>
      <c r="D772" s="989">
        <f t="shared" si="194"/>
        <v>0.2857142857142857</v>
      </c>
      <c r="E772" s="989">
        <f t="shared" si="194"/>
        <v>0.66666666666666663</v>
      </c>
      <c r="F772" s="989">
        <f t="shared" si="194"/>
        <v>0.27906976744186046</v>
      </c>
      <c r="G772" s="989">
        <f t="shared" si="194"/>
        <v>0.27272727272727271</v>
      </c>
      <c r="H772" s="989">
        <f t="shared" si="194"/>
        <v>0.27906976744186046</v>
      </c>
      <c r="I772" s="989">
        <f t="shared" si="194"/>
        <v>0.27272727272727271</v>
      </c>
      <c r="J772" s="989">
        <f t="shared" si="194"/>
        <v>0.27272727272727271</v>
      </c>
      <c r="K772" s="989">
        <f t="shared" si="194"/>
        <v>0.26666666666666666</v>
      </c>
      <c r="L772" s="991">
        <f t="shared" si="194"/>
        <v>0.66666666666666663</v>
      </c>
      <c r="M772" s="991">
        <f t="shared" si="194"/>
        <v>0.27272727272727271</v>
      </c>
      <c r="N772" s="991">
        <f t="shared" si="194"/>
        <v>0.26666666666666666</v>
      </c>
      <c r="O772" s="991">
        <f t="shared" si="194"/>
        <v>0.27906976744186046</v>
      </c>
      <c r="P772" s="991">
        <f t="shared" si="194"/>
        <v>0.27272727272727271</v>
      </c>
      <c r="Q772" s="991">
        <f t="shared" si="194"/>
        <v>0.27272727272727271</v>
      </c>
      <c r="R772" s="991">
        <f t="shared" si="194"/>
        <v>0.27272727272727271</v>
      </c>
      <c r="S772" s="991">
        <f t="shared" si="194"/>
        <v>0.7</v>
      </c>
      <c r="T772" s="989">
        <f t="shared" si="194"/>
        <v>0.27272727272727271</v>
      </c>
      <c r="U772" s="989">
        <f t="shared" si="194"/>
        <v>0.26666666666666666</v>
      </c>
      <c r="V772" s="989">
        <f t="shared" si="194"/>
        <v>0.2857142857142857</v>
      </c>
    </row>
    <row r="773" spans="1:26" ht="13.5" thickBot="1" x14ac:dyDescent="0.25">
      <c r="A773" s="230" t="s">
        <v>325</v>
      </c>
      <c r="B773" s="1034" t="s">
        <v>130</v>
      </c>
      <c r="C773" s="1035"/>
      <c r="D773" s="1035"/>
      <c r="E773" s="1035"/>
      <c r="F773" s="1035"/>
      <c r="G773" s="1035"/>
      <c r="H773" s="1036"/>
      <c r="I773" s="1034" t="s">
        <v>131</v>
      </c>
      <c r="J773" s="1035"/>
      <c r="K773" s="1035"/>
      <c r="L773" s="1035"/>
      <c r="M773" s="1035"/>
      <c r="N773" s="1035"/>
      <c r="O773" s="1036"/>
      <c r="P773" s="1034" t="s">
        <v>53</v>
      </c>
      <c r="Q773" s="1035"/>
      <c r="R773" s="1035"/>
      <c r="S773" s="1035"/>
      <c r="T773" s="1035"/>
      <c r="U773" s="1035"/>
      <c r="V773" s="1036"/>
      <c r="W773" s="992" t="s">
        <v>55</v>
      </c>
      <c r="X773" s="228"/>
    </row>
    <row r="774" spans="1:26" ht="14.25" customHeight="1" thickBot="1" x14ac:dyDescent="0.25">
      <c r="A774" s="676" t="s">
        <v>54</v>
      </c>
      <c r="B774" s="271">
        <v>1</v>
      </c>
      <c r="C774" s="273">
        <v>2</v>
      </c>
      <c r="D774" s="273">
        <v>3</v>
      </c>
      <c r="E774" s="273">
        <v>4</v>
      </c>
      <c r="F774" s="273">
        <v>5</v>
      </c>
      <c r="G774" s="273">
        <v>6</v>
      </c>
      <c r="H774" s="686">
        <v>7</v>
      </c>
      <c r="I774" s="272">
        <v>8</v>
      </c>
      <c r="J774" s="273">
        <v>9</v>
      </c>
      <c r="K774" s="273">
        <v>10</v>
      </c>
      <c r="L774" s="273">
        <v>11</v>
      </c>
      <c r="M774" s="273">
        <v>12</v>
      </c>
      <c r="N774" s="273">
        <v>13</v>
      </c>
      <c r="O774" s="686">
        <v>14</v>
      </c>
      <c r="P774" s="272">
        <v>1</v>
      </c>
      <c r="Q774" s="273">
        <v>2</v>
      </c>
      <c r="R774" s="273">
        <v>3</v>
      </c>
      <c r="S774" s="273">
        <v>4</v>
      </c>
      <c r="T774" s="273">
        <v>5</v>
      </c>
      <c r="U774" s="273">
        <v>6</v>
      </c>
      <c r="V774" s="686">
        <v>7</v>
      </c>
      <c r="W774" s="993"/>
      <c r="X774" s="228"/>
      <c r="Y774" s="228"/>
    </row>
    <row r="775" spans="1:26" x14ac:dyDescent="0.2">
      <c r="A775" s="234" t="s">
        <v>3</v>
      </c>
      <c r="B775" s="338">
        <v>4595</v>
      </c>
      <c r="C775" s="339">
        <v>4595</v>
      </c>
      <c r="D775" s="339">
        <v>4595</v>
      </c>
      <c r="E775" s="339">
        <v>4595</v>
      </c>
      <c r="F775" s="339">
        <v>4595</v>
      </c>
      <c r="G775" s="339">
        <v>4595</v>
      </c>
      <c r="H775" s="340">
        <v>4595</v>
      </c>
      <c r="I775" s="338">
        <v>4595</v>
      </c>
      <c r="J775" s="339">
        <v>4595</v>
      </c>
      <c r="K775" s="339">
        <v>4595</v>
      </c>
      <c r="L775" s="339">
        <v>4595</v>
      </c>
      <c r="M775" s="339">
        <v>4595</v>
      </c>
      <c r="N775" s="339">
        <v>4595</v>
      </c>
      <c r="O775" s="343">
        <v>4595</v>
      </c>
      <c r="P775" s="419">
        <v>4595</v>
      </c>
      <c r="Q775" s="339">
        <v>4595</v>
      </c>
      <c r="R775" s="339">
        <v>4595</v>
      </c>
      <c r="S775" s="339">
        <v>4595</v>
      </c>
      <c r="T775" s="339">
        <v>4595</v>
      </c>
      <c r="U775" s="339">
        <v>4595</v>
      </c>
      <c r="V775" s="343">
        <v>4595</v>
      </c>
      <c r="W775" s="973">
        <v>4595</v>
      </c>
      <c r="X775" s="215">
        <f>W775-W760</f>
        <v>15</v>
      </c>
      <c r="Y775" s="210"/>
    </row>
    <row r="776" spans="1:26" x14ac:dyDescent="0.2">
      <c r="A776" s="234" t="s">
        <v>324</v>
      </c>
      <c r="B776" s="997">
        <v>68613</v>
      </c>
      <c r="C776" s="998">
        <v>63815</v>
      </c>
      <c r="D776" s="998">
        <v>62981</v>
      </c>
      <c r="E776" s="998">
        <v>32517</v>
      </c>
      <c r="F776" s="998">
        <v>58733</v>
      </c>
      <c r="G776" s="998">
        <v>58714</v>
      </c>
      <c r="H776" s="999">
        <v>56738</v>
      </c>
      <c r="I776" s="997">
        <v>60468</v>
      </c>
      <c r="J776" s="998">
        <v>60357</v>
      </c>
      <c r="K776" s="998">
        <v>59175</v>
      </c>
      <c r="L776" s="998">
        <v>31368</v>
      </c>
      <c r="M776" s="998">
        <v>60322</v>
      </c>
      <c r="N776" s="998">
        <v>64980</v>
      </c>
      <c r="O776" s="1000">
        <v>69304</v>
      </c>
      <c r="P776" s="1001">
        <v>59207</v>
      </c>
      <c r="Q776" s="998">
        <v>59762</v>
      </c>
      <c r="R776" s="998">
        <v>60191</v>
      </c>
      <c r="S776" s="998">
        <v>35726</v>
      </c>
      <c r="T776" s="998">
        <v>62226</v>
      </c>
      <c r="U776" s="998">
        <v>66334</v>
      </c>
      <c r="V776" s="1000">
        <v>67367</v>
      </c>
      <c r="W776" s="1002">
        <v>1218898</v>
      </c>
      <c r="X776" s="215"/>
      <c r="Y776" s="210"/>
    </row>
    <row r="777" spans="1:26" x14ac:dyDescent="0.2">
      <c r="A777" s="234" t="s">
        <v>323</v>
      </c>
      <c r="B777" s="997">
        <v>12</v>
      </c>
      <c r="C777" s="998">
        <v>12</v>
      </c>
      <c r="D777" s="998">
        <v>12</v>
      </c>
      <c r="E777" s="998">
        <v>6</v>
      </c>
      <c r="F777" s="998">
        <v>12</v>
      </c>
      <c r="G777" s="998">
        <v>12</v>
      </c>
      <c r="H777" s="999">
        <v>12</v>
      </c>
      <c r="I777" s="997">
        <v>12</v>
      </c>
      <c r="J777" s="998">
        <v>12</v>
      </c>
      <c r="K777" s="998">
        <v>12</v>
      </c>
      <c r="L777" s="998">
        <v>6</v>
      </c>
      <c r="M777" s="998">
        <v>12</v>
      </c>
      <c r="N777" s="998">
        <v>12</v>
      </c>
      <c r="O777" s="1000">
        <v>12</v>
      </c>
      <c r="P777" s="1001">
        <v>12</v>
      </c>
      <c r="Q777" s="998">
        <v>12</v>
      </c>
      <c r="R777" s="998">
        <v>12</v>
      </c>
      <c r="S777" s="998">
        <v>7</v>
      </c>
      <c r="T777" s="998">
        <v>12</v>
      </c>
      <c r="U777" s="998">
        <v>12</v>
      </c>
      <c r="V777" s="1000">
        <v>12</v>
      </c>
      <c r="W777" s="1002">
        <v>235</v>
      </c>
      <c r="X777" s="215"/>
      <c r="Y777" s="210"/>
    </row>
    <row r="778" spans="1:26" x14ac:dyDescent="0.2">
      <c r="A778" s="238" t="s">
        <v>6</v>
      </c>
      <c r="B778" s="239">
        <v>5717.75</v>
      </c>
      <c r="C778" s="240">
        <v>5317.916666666667</v>
      </c>
      <c r="D778" s="240">
        <v>5248.416666666667</v>
      </c>
      <c r="E778" s="240">
        <v>5419.5</v>
      </c>
      <c r="F778" s="240">
        <v>4894.416666666667</v>
      </c>
      <c r="G778" s="240">
        <v>4892.833333333333</v>
      </c>
      <c r="H778" s="280">
        <v>4728.166666666667</v>
      </c>
      <c r="I778" s="239">
        <v>5039</v>
      </c>
      <c r="J778" s="240">
        <v>5029.75</v>
      </c>
      <c r="K778" s="240">
        <v>4931.25</v>
      </c>
      <c r="L778" s="240">
        <v>5228</v>
      </c>
      <c r="M778" s="240">
        <v>5026.833333333333</v>
      </c>
      <c r="N778" s="240">
        <v>5415</v>
      </c>
      <c r="O778" s="241">
        <v>5775.333333333333</v>
      </c>
      <c r="P778" s="420">
        <v>4933.916666666667</v>
      </c>
      <c r="Q778" s="240">
        <v>4980.166666666667</v>
      </c>
      <c r="R778" s="240">
        <v>5015.916666666667</v>
      </c>
      <c r="S778" s="240">
        <v>5103.7142857142853</v>
      </c>
      <c r="T778" s="240">
        <v>5185.5</v>
      </c>
      <c r="U778" s="240">
        <v>5527.833333333333</v>
      </c>
      <c r="V778" s="241">
        <v>5613.916666666667</v>
      </c>
      <c r="W778" s="317">
        <v>5186.8</v>
      </c>
    </row>
    <row r="779" spans="1:26" x14ac:dyDescent="0.2">
      <c r="A779" s="231" t="s">
        <v>7</v>
      </c>
      <c r="B779" s="1004">
        <v>0.91666666666666652</v>
      </c>
      <c r="C779" s="1005">
        <v>0.91666666666666652</v>
      </c>
      <c r="D779" s="1005">
        <v>1</v>
      </c>
      <c r="E779" s="1005">
        <v>0.83333333333333337</v>
      </c>
      <c r="F779" s="1005">
        <v>1</v>
      </c>
      <c r="G779" s="1005">
        <v>0.91666666666666652</v>
      </c>
      <c r="H779" s="1006">
        <v>0.75</v>
      </c>
      <c r="I779" s="1004">
        <v>0.91666666666666652</v>
      </c>
      <c r="J779" s="1005">
        <v>0.91666666666666652</v>
      </c>
      <c r="K779" s="1005">
        <v>0.83333333333333337</v>
      </c>
      <c r="L779" s="1005">
        <v>1</v>
      </c>
      <c r="M779" s="1005">
        <v>1</v>
      </c>
      <c r="N779" s="1005">
        <v>1</v>
      </c>
      <c r="O779" s="1007">
        <v>1</v>
      </c>
      <c r="P779" s="1008">
        <v>1</v>
      </c>
      <c r="Q779" s="1005">
        <v>1</v>
      </c>
      <c r="R779" s="1005">
        <v>1</v>
      </c>
      <c r="S779" s="1005">
        <v>1</v>
      </c>
      <c r="T779" s="1005">
        <v>1</v>
      </c>
      <c r="U779" s="1005">
        <v>1</v>
      </c>
      <c r="V779" s="1007">
        <v>0.91666666666666652</v>
      </c>
      <c r="W779" s="1009">
        <v>0.94893617021276566</v>
      </c>
      <c r="X779" s="228"/>
      <c r="Y779" s="393"/>
    </row>
    <row r="780" spans="1:26" ht="13.5" thickBot="1" x14ac:dyDescent="0.25">
      <c r="A780" s="231" t="s">
        <v>8</v>
      </c>
      <c r="B780" s="911">
        <v>0.11011147817036625</v>
      </c>
      <c r="C780" s="912">
        <v>0.11839032910292781</v>
      </c>
      <c r="D780" s="912">
        <v>0.11995806436390881</v>
      </c>
      <c r="E780" s="912">
        <v>0.1161712158517597</v>
      </c>
      <c r="F780" s="912">
        <v>0.12863430868001527</v>
      </c>
      <c r="G780" s="971">
        <v>0.12867593507005723</v>
      </c>
      <c r="H780" s="941">
        <v>0.13315729937085094</v>
      </c>
      <c r="I780" s="911">
        <v>0.12494342216880565</v>
      </c>
      <c r="J780" s="912">
        <v>0.12517320031981941</v>
      </c>
      <c r="K780" s="912">
        <v>0.1276734913680328</v>
      </c>
      <c r="L780" s="912">
        <v>0.12042653104602365</v>
      </c>
      <c r="M780" s="912">
        <v>0.12524582825011341</v>
      </c>
      <c r="N780" s="912">
        <v>0.11626775702836782</v>
      </c>
      <c r="O780" s="913">
        <v>0.1090136045784275</v>
      </c>
      <c r="P780" s="974">
        <v>0.12760448682931644</v>
      </c>
      <c r="Q780" s="912">
        <v>0.12641944465886915</v>
      </c>
      <c r="R780" s="912">
        <v>0.12551841391077301</v>
      </c>
      <c r="S780" s="912">
        <v>0.1233591594401915</v>
      </c>
      <c r="T780" s="912">
        <v>0.12141353858038985</v>
      </c>
      <c r="U780" s="912">
        <v>0.11389451641244823</v>
      </c>
      <c r="V780" s="913">
        <v>0.11214806732826664</v>
      </c>
      <c r="W780" s="1171">
        <v>0.12176178226284723</v>
      </c>
      <c r="Y780" s="313"/>
    </row>
    <row r="781" spans="1:26" x14ac:dyDescent="0.2">
      <c r="A781" s="238" t="s">
        <v>1</v>
      </c>
      <c r="B781" s="936">
        <f>B778/B775*100-100</f>
        <v>24.4341675734494</v>
      </c>
      <c r="C781" s="936">
        <f t="shared" ref="C781:V781" si="195">C778/C775*100-100</f>
        <v>15.732680449764231</v>
      </c>
      <c r="D781" s="936">
        <f t="shared" si="195"/>
        <v>14.220166848023226</v>
      </c>
      <c r="E781" s="936">
        <f t="shared" si="195"/>
        <v>17.943416757344949</v>
      </c>
      <c r="F781" s="936">
        <f t="shared" si="195"/>
        <v>6.516140732680455</v>
      </c>
      <c r="G781" s="936">
        <f t="shared" si="195"/>
        <v>6.4816829887558924</v>
      </c>
      <c r="H781" s="936">
        <f t="shared" si="195"/>
        <v>2.8980776206020948</v>
      </c>
      <c r="I781" s="936">
        <f t="shared" si="195"/>
        <v>9.6626768226332871</v>
      </c>
      <c r="J781" s="936">
        <f t="shared" si="195"/>
        <v>9.4613710554950927</v>
      </c>
      <c r="K781" s="936">
        <f t="shared" si="195"/>
        <v>7.3177366702938116</v>
      </c>
      <c r="L781" s="936">
        <f t="shared" si="195"/>
        <v>13.775843307943418</v>
      </c>
      <c r="M781" s="936">
        <f t="shared" si="195"/>
        <v>9.3978962640551202</v>
      </c>
      <c r="N781" s="936">
        <f t="shared" si="195"/>
        <v>17.845484221980428</v>
      </c>
      <c r="O781" s="936">
        <f t="shared" si="195"/>
        <v>25.687341313021392</v>
      </c>
      <c r="P781" s="936">
        <f t="shared" si="195"/>
        <v>7.3757707653246314</v>
      </c>
      <c r="Q781" s="936">
        <f t="shared" si="195"/>
        <v>8.3822996010156032</v>
      </c>
      <c r="R781" s="936">
        <f t="shared" si="195"/>
        <v>9.1603191875226742</v>
      </c>
      <c r="S781" s="936">
        <f t="shared" si="195"/>
        <v>11.071039950256491</v>
      </c>
      <c r="T781" s="936">
        <f t="shared" si="195"/>
        <v>12.850924918389552</v>
      </c>
      <c r="U781" s="936">
        <f t="shared" si="195"/>
        <v>20.301051867972419</v>
      </c>
      <c r="V781" s="936">
        <f t="shared" si="195"/>
        <v>22.174464998186451</v>
      </c>
      <c r="W781" s="936">
        <f>W778/W775*100-100</f>
        <v>12.879216539717092</v>
      </c>
      <c r="X781" s="767"/>
    </row>
    <row r="782" spans="1:26" ht="13.5" thickBot="1" x14ac:dyDescent="0.25">
      <c r="A782" s="669" t="s">
        <v>27</v>
      </c>
      <c r="B782" s="254">
        <f t="shared" ref="B782:V782" si="196">B778-B763</f>
        <v>205.75</v>
      </c>
      <c r="C782" s="255">
        <f t="shared" si="196"/>
        <v>21.91666666666697</v>
      </c>
      <c r="D782" s="255">
        <f t="shared" si="196"/>
        <v>80.41666666666697</v>
      </c>
      <c r="E782" s="255">
        <f t="shared" si="196"/>
        <v>113.5</v>
      </c>
      <c r="F782" s="255">
        <f t="shared" si="196"/>
        <v>-52.58333333333303</v>
      </c>
      <c r="G782" s="255">
        <f t="shared" si="196"/>
        <v>35.83333333333303</v>
      </c>
      <c r="H782" s="256">
        <f t="shared" si="196"/>
        <v>105.16666666666697</v>
      </c>
      <c r="I782" s="437">
        <f t="shared" si="196"/>
        <v>-145</v>
      </c>
      <c r="J782" s="255">
        <f t="shared" si="196"/>
        <v>17.75</v>
      </c>
      <c r="K782" s="255">
        <f t="shared" si="196"/>
        <v>-87.75</v>
      </c>
      <c r="L782" s="255">
        <f t="shared" si="196"/>
        <v>34</v>
      </c>
      <c r="M782" s="255">
        <f t="shared" si="196"/>
        <v>-166.16666666666697</v>
      </c>
      <c r="N782" s="255">
        <f t="shared" si="196"/>
        <v>104</v>
      </c>
      <c r="O782" s="256">
        <f t="shared" si="196"/>
        <v>63.33333333333303</v>
      </c>
      <c r="P782" s="437">
        <f t="shared" si="196"/>
        <v>21.91666666666697</v>
      </c>
      <c r="Q782" s="255">
        <f t="shared" si="196"/>
        <v>88.16666666666697</v>
      </c>
      <c r="R782" s="255">
        <f t="shared" si="196"/>
        <v>-30.08333333333303</v>
      </c>
      <c r="S782" s="255">
        <f t="shared" si="196"/>
        <v>154.71428571428532</v>
      </c>
      <c r="T782" s="255">
        <f t="shared" si="196"/>
        <v>63.5</v>
      </c>
      <c r="U782" s="255">
        <f t="shared" si="196"/>
        <v>7.8333333333330302</v>
      </c>
      <c r="V782" s="256">
        <f t="shared" si="196"/>
        <v>22.91666666666697</v>
      </c>
      <c r="W782" s="363">
        <f t="shared" ref="W782" si="197">W778-$B$285</f>
        <v>1880.8000000000002</v>
      </c>
      <c r="X782" s="935"/>
      <c r="Y782" s="210"/>
    </row>
    <row r="783" spans="1:26" x14ac:dyDescent="0.2">
      <c r="A783" s="258" t="s">
        <v>51</v>
      </c>
      <c r="B783" s="956">
        <v>43</v>
      </c>
      <c r="C783" s="957">
        <v>40</v>
      </c>
      <c r="D783" s="957">
        <v>42</v>
      </c>
      <c r="E783" s="957">
        <v>9</v>
      </c>
      <c r="F783" s="957">
        <v>43</v>
      </c>
      <c r="G783" s="957">
        <v>44</v>
      </c>
      <c r="H783" s="958">
        <v>43</v>
      </c>
      <c r="I783" s="959">
        <v>44</v>
      </c>
      <c r="J783" s="957">
        <v>44</v>
      </c>
      <c r="K783" s="957">
        <v>45</v>
      </c>
      <c r="L783" s="957">
        <v>9</v>
      </c>
      <c r="M783" s="957">
        <v>44</v>
      </c>
      <c r="N783" s="957">
        <v>45</v>
      </c>
      <c r="O783" s="960">
        <v>43</v>
      </c>
      <c r="P783" s="956">
        <v>44</v>
      </c>
      <c r="Q783" s="957">
        <v>44</v>
      </c>
      <c r="R783" s="957">
        <v>44</v>
      </c>
      <c r="S783" s="957">
        <v>10</v>
      </c>
      <c r="T783" s="957">
        <v>44</v>
      </c>
      <c r="U783" s="957">
        <v>45</v>
      </c>
      <c r="V783" s="960">
        <v>42</v>
      </c>
      <c r="W783" s="972">
        <f>SUM(B783:V783)</f>
        <v>811</v>
      </c>
      <c r="X783" s="200" t="s">
        <v>56</v>
      </c>
      <c r="Y783" s="263">
        <f>W768-W783</f>
        <v>1</v>
      </c>
      <c r="Z783" s="285">
        <f>Y783/W768</f>
        <v>1.2315270935960591E-3</v>
      </c>
    </row>
    <row r="784" spans="1:26" x14ac:dyDescent="0.2">
      <c r="A784" s="265" t="s">
        <v>28</v>
      </c>
      <c r="B784" s="218">
        <v>161.5</v>
      </c>
      <c r="C784" s="218">
        <v>161.5</v>
      </c>
      <c r="D784" s="267">
        <v>161</v>
      </c>
      <c r="E784" s="267">
        <v>161</v>
      </c>
      <c r="F784" s="267">
        <v>161</v>
      </c>
      <c r="G784" s="267">
        <v>160</v>
      </c>
      <c r="H784" s="267">
        <v>160</v>
      </c>
      <c r="I784" s="425">
        <v>162</v>
      </c>
      <c r="J784" s="425">
        <v>162</v>
      </c>
      <c r="K784" s="267">
        <v>161.5</v>
      </c>
      <c r="L784" s="267">
        <v>161.5</v>
      </c>
      <c r="M784" s="267">
        <v>161</v>
      </c>
      <c r="N784" s="267">
        <v>160</v>
      </c>
      <c r="O784" s="267">
        <v>160</v>
      </c>
      <c r="P784" s="425">
        <v>164</v>
      </c>
      <c r="Q784" s="425">
        <v>164</v>
      </c>
      <c r="R784" s="267">
        <v>161</v>
      </c>
      <c r="S784" s="267">
        <v>161</v>
      </c>
      <c r="T784" s="267">
        <v>161</v>
      </c>
      <c r="U784" s="267">
        <v>159.5</v>
      </c>
      <c r="V784" s="267">
        <v>159.5</v>
      </c>
      <c r="W784" s="1010">
        <f>AVERAGE(B784:V784)</f>
        <v>161.14285714285714</v>
      </c>
      <c r="X784" s="200" t="s">
        <v>57</v>
      </c>
      <c r="Y784" s="200">
        <v>161.34</v>
      </c>
      <c r="Z784" s="210"/>
    </row>
    <row r="785" spans="1:25" ht="13.5" thickBot="1" x14ac:dyDescent="0.25">
      <c r="A785" s="266" t="s">
        <v>26</v>
      </c>
      <c r="B785" s="623">
        <f t="shared" ref="B785:V785" si="198">B784-B769</f>
        <v>0</v>
      </c>
      <c r="C785" s="624">
        <f t="shared" si="198"/>
        <v>0</v>
      </c>
      <c r="D785" s="624">
        <f t="shared" si="198"/>
        <v>0</v>
      </c>
      <c r="E785" s="624">
        <f t="shared" si="198"/>
        <v>0</v>
      </c>
      <c r="F785" s="624">
        <f t="shared" si="198"/>
        <v>0</v>
      </c>
      <c r="G785" s="624">
        <f t="shared" si="198"/>
        <v>0</v>
      </c>
      <c r="H785" s="625">
        <f t="shared" si="198"/>
        <v>0</v>
      </c>
      <c r="I785" s="723">
        <f t="shared" si="198"/>
        <v>0</v>
      </c>
      <c r="J785" s="624">
        <f t="shared" si="198"/>
        <v>0</v>
      </c>
      <c r="K785" s="624">
        <f t="shared" si="198"/>
        <v>0</v>
      </c>
      <c r="L785" s="624">
        <f t="shared" si="198"/>
        <v>0</v>
      </c>
      <c r="M785" s="624">
        <f t="shared" si="198"/>
        <v>0</v>
      </c>
      <c r="N785" s="624">
        <f t="shared" si="198"/>
        <v>0</v>
      </c>
      <c r="O785" s="625">
        <f t="shared" si="198"/>
        <v>0</v>
      </c>
      <c r="P785" s="723">
        <f t="shared" si="198"/>
        <v>0</v>
      </c>
      <c r="Q785" s="624">
        <f t="shared" si="198"/>
        <v>0</v>
      </c>
      <c r="R785" s="624">
        <f t="shared" si="198"/>
        <v>0</v>
      </c>
      <c r="S785" s="624">
        <f t="shared" si="198"/>
        <v>0</v>
      </c>
      <c r="T785" s="624">
        <f t="shared" si="198"/>
        <v>0</v>
      </c>
      <c r="U785" s="624">
        <f t="shared" si="198"/>
        <v>0</v>
      </c>
      <c r="V785" s="626">
        <f t="shared" si="198"/>
        <v>0</v>
      </c>
      <c r="W785" s="223"/>
      <c r="X785" s="200" t="s">
        <v>26</v>
      </c>
      <c r="Y785" s="200">
        <f>Y784-Y769</f>
        <v>1.1700000000000159</v>
      </c>
    </row>
  </sheetData>
  <mergeCells count="188">
    <mergeCell ref="B177:F177"/>
    <mergeCell ref="I76:Q78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73:F73"/>
    <mergeCell ref="B138:F138"/>
    <mergeCell ref="B164:F164"/>
    <mergeCell ref="K115:N115"/>
    <mergeCell ref="B112:F112"/>
    <mergeCell ref="L133:O133"/>
    <mergeCell ref="B151:F151"/>
    <mergeCell ref="L134:R134"/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  <mergeCell ref="G242:G243"/>
    <mergeCell ref="B296:H296"/>
    <mergeCell ref="I296:O296"/>
    <mergeCell ref="P296:V296"/>
    <mergeCell ref="W296:W297"/>
    <mergeCell ref="W282:W283"/>
    <mergeCell ref="B282:H282"/>
    <mergeCell ref="I282:O282"/>
    <mergeCell ref="P282:V282"/>
    <mergeCell ref="B268:F268"/>
    <mergeCell ref="G268:G269"/>
    <mergeCell ref="B255:F255"/>
    <mergeCell ref="G255:G256"/>
    <mergeCell ref="B242:F242"/>
    <mergeCell ref="B310:H310"/>
    <mergeCell ref="I310:O310"/>
    <mergeCell ref="P310:V310"/>
    <mergeCell ref="W310:W311"/>
    <mergeCell ref="B394:H394"/>
    <mergeCell ref="I394:O394"/>
    <mergeCell ref="P394:V394"/>
    <mergeCell ref="W394:W395"/>
    <mergeCell ref="B324:H324"/>
    <mergeCell ref="I324:O324"/>
    <mergeCell ref="P324:V324"/>
    <mergeCell ref="W324:W325"/>
    <mergeCell ref="B380:H380"/>
    <mergeCell ref="I380:O380"/>
    <mergeCell ref="P380:V380"/>
    <mergeCell ref="W380:W381"/>
    <mergeCell ref="B366:H366"/>
    <mergeCell ref="I366:O366"/>
    <mergeCell ref="P366:V366"/>
    <mergeCell ref="W366:W367"/>
    <mergeCell ref="B352:H352"/>
    <mergeCell ref="I352:O352"/>
    <mergeCell ref="P352:V352"/>
    <mergeCell ref="W352:W353"/>
    <mergeCell ref="B338:H338"/>
    <mergeCell ref="I338:O338"/>
    <mergeCell ref="P338:V338"/>
    <mergeCell ref="W338:W339"/>
    <mergeCell ref="B407:H407"/>
    <mergeCell ref="I407:O407"/>
    <mergeCell ref="P407:V407"/>
    <mergeCell ref="W407:W408"/>
    <mergeCell ref="B446:H446"/>
    <mergeCell ref="I446:O446"/>
    <mergeCell ref="P446:V446"/>
    <mergeCell ref="W446:W447"/>
    <mergeCell ref="B459:H459"/>
    <mergeCell ref="I459:O459"/>
    <mergeCell ref="P459:V459"/>
    <mergeCell ref="W459:W460"/>
    <mergeCell ref="B433:H433"/>
    <mergeCell ref="I433:O433"/>
    <mergeCell ref="P433:V433"/>
    <mergeCell ref="W433:W434"/>
    <mergeCell ref="B420:H420"/>
    <mergeCell ref="I420:O420"/>
    <mergeCell ref="P420:V420"/>
    <mergeCell ref="W420:W421"/>
    <mergeCell ref="B498:H498"/>
    <mergeCell ref="I498:O498"/>
    <mergeCell ref="P498:V498"/>
    <mergeCell ref="W498:W499"/>
    <mergeCell ref="B485:H485"/>
    <mergeCell ref="I485:O485"/>
    <mergeCell ref="P485:V485"/>
    <mergeCell ref="W485:W486"/>
    <mergeCell ref="B472:H472"/>
    <mergeCell ref="I472:O472"/>
    <mergeCell ref="P472:V472"/>
    <mergeCell ref="W472:W473"/>
    <mergeCell ref="B537:H537"/>
    <mergeCell ref="I537:O537"/>
    <mergeCell ref="P537:V537"/>
    <mergeCell ref="W537:W538"/>
    <mergeCell ref="B524:H524"/>
    <mergeCell ref="I524:O524"/>
    <mergeCell ref="P524:V524"/>
    <mergeCell ref="W524:W525"/>
    <mergeCell ref="B511:H511"/>
    <mergeCell ref="I511:O511"/>
    <mergeCell ref="P511:V511"/>
    <mergeCell ref="W511:W512"/>
    <mergeCell ref="B550:H550"/>
    <mergeCell ref="I550:O550"/>
    <mergeCell ref="P550:V550"/>
    <mergeCell ref="W550:W551"/>
    <mergeCell ref="B602:H602"/>
    <mergeCell ref="I602:O602"/>
    <mergeCell ref="P602:V602"/>
    <mergeCell ref="W602:W603"/>
    <mergeCell ref="B589:H589"/>
    <mergeCell ref="I589:O589"/>
    <mergeCell ref="P589:V589"/>
    <mergeCell ref="W589:W590"/>
    <mergeCell ref="B576:H576"/>
    <mergeCell ref="I576:O576"/>
    <mergeCell ref="P576:V576"/>
    <mergeCell ref="W576:W577"/>
    <mergeCell ref="B563:H563"/>
    <mergeCell ref="I563:O563"/>
    <mergeCell ref="P563:V563"/>
    <mergeCell ref="W563:W564"/>
    <mergeCell ref="B667:H667"/>
    <mergeCell ref="I667:O667"/>
    <mergeCell ref="P667:V667"/>
    <mergeCell ref="W667:W668"/>
    <mergeCell ref="B693:H693"/>
    <mergeCell ref="I693:O693"/>
    <mergeCell ref="P693:V693"/>
    <mergeCell ref="W693:W694"/>
    <mergeCell ref="B615:H615"/>
    <mergeCell ref="I615:O615"/>
    <mergeCell ref="P615:V615"/>
    <mergeCell ref="W615:W616"/>
    <mergeCell ref="B654:H654"/>
    <mergeCell ref="I654:O654"/>
    <mergeCell ref="P654:V654"/>
    <mergeCell ref="W654:W655"/>
    <mergeCell ref="B641:H641"/>
    <mergeCell ref="I641:O641"/>
    <mergeCell ref="P641:V641"/>
    <mergeCell ref="W641:W642"/>
    <mergeCell ref="B628:H628"/>
    <mergeCell ref="I628:O628"/>
    <mergeCell ref="P628:V628"/>
    <mergeCell ref="W628:W629"/>
    <mergeCell ref="B706:H706"/>
    <mergeCell ref="I706:O706"/>
    <mergeCell ref="P706:V706"/>
    <mergeCell ref="W706:W707"/>
    <mergeCell ref="B732:H732"/>
    <mergeCell ref="I732:O732"/>
    <mergeCell ref="P732:V732"/>
    <mergeCell ref="W732:W733"/>
    <mergeCell ref="B680:H680"/>
    <mergeCell ref="I680:O680"/>
    <mergeCell ref="P680:V680"/>
    <mergeCell ref="W680:W681"/>
    <mergeCell ref="B745:H745"/>
    <mergeCell ref="I745:O745"/>
    <mergeCell ref="P745:V745"/>
    <mergeCell ref="W745:W746"/>
    <mergeCell ref="B719:H719"/>
    <mergeCell ref="I719:O719"/>
    <mergeCell ref="P719:V719"/>
    <mergeCell ref="W719:W720"/>
    <mergeCell ref="B773:H773"/>
    <mergeCell ref="I773:O773"/>
    <mergeCell ref="P773:V773"/>
    <mergeCell ref="B758:H758"/>
    <mergeCell ref="I758:O758"/>
    <mergeCell ref="P758:V758"/>
  </mergeCells>
  <conditionalFormatting sqref="B141:F14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V35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V36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V38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V39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0:V41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V4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6:V43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9:V44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2:V46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V47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V48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1:V50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V51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7:V52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3:V5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V56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9:V57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2:V59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5:V60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8:V6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1:V63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4:V64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7:V65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0:V67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3:V68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6:V69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9:V70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2:V7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5:V7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8:V7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3:V76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78:V77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V805"/>
  <sheetViews>
    <sheetView showGridLines="0" topLeftCell="A771" zoomScale="80" zoomScaleNormal="80" workbookViewId="0">
      <selection activeCell="H795" sqref="B795:H795"/>
    </sheetView>
  </sheetViews>
  <sheetFormatPr baseColWidth="10" defaultColWidth="11.42578125" defaultRowHeight="12.75" x14ac:dyDescent="0.2"/>
  <cols>
    <col min="1" max="1" width="16.28515625" style="200" bestFit="1" customWidth="1"/>
    <col min="2" max="8" width="10.85546875" style="200" customWidth="1"/>
    <col min="9" max="9" width="9.140625" style="200" customWidth="1"/>
    <col min="10" max="10" width="11.28515625" style="200" bestFit="1" customWidth="1"/>
    <col min="11" max="11" width="27.85546875" style="200" customWidth="1"/>
    <col min="12" max="16" width="11.42578125" style="200"/>
    <col min="17" max="17" width="11.85546875" style="200" customWidth="1"/>
    <col min="18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034" t="s">
        <v>50</v>
      </c>
      <c r="C8" s="1035"/>
      <c r="D8" s="1035"/>
      <c r="E8" s="1035"/>
      <c r="F8" s="1035"/>
      <c r="G8" s="1036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50"/>
      <c r="O10" s="350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50"/>
      <c r="L11" s="350"/>
      <c r="M11" s="350"/>
      <c r="N11" s="350"/>
      <c r="O11" s="350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J12" s="275"/>
      <c r="K12" s="350"/>
      <c r="L12" s="350"/>
      <c r="M12" s="350"/>
      <c r="N12" s="350"/>
      <c r="O12" s="350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0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45">
        <f>(B18-B7)</f>
        <v>8.3000000000000007</v>
      </c>
      <c r="C19" s="346">
        <f>C18-C7</f>
        <v>7.8000000000000007</v>
      </c>
      <c r="D19" s="346">
        <f>D18-D7</f>
        <v>7.8000000000000007</v>
      </c>
      <c r="E19" s="346">
        <f>E18-E7</f>
        <v>7.3000000000000007</v>
      </c>
      <c r="F19" s="346">
        <f>F18-F7</f>
        <v>7.3000000000000007</v>
      </c>
      <c r="G19" s="347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/>
    <row r="22" spans="1:15" ht="13.5" thickBot="1" x14ac:dyDescent="0.25">
      <c r="A22" s="270" t="s">
        <v>65</v>
      </c>
      <c r="B22" s="1034" t="s">
        <v>50</v>
      </c>
      <c r="C22" s="1035"/>
      <c r="D22" s="1035"/>
      <c r="E22" s="1035"/>
      <c r="F22" s="1035"/>
      <c r="G22" s="1036"/>
      <c r="H22" s="291" t="s">
        <v>0</v>
      </c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50"/>
      <c r="L24" s="350"/>
      <c r="M24" s="350"/>
      <c r="N24" s="350"/>
      <c r="O24" s="350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50"/>
      <c r="L25" s="350"/>
      <c r="M25" s="350"/>
      <c r="N25" s="350"/>
      <c r="O25" s="350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J26" s="275"/>
      <c r="K26" s="350"/>
      <c r="L26" s="350"/>
      <c r="M26" s="350"/>
      <c r="N26" s="350"/>
      <c r="O26" s="350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0"/>
      <c r="J27" s="275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286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J29" s="286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286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200" t="s">
        <v>57</v>
      </c>
      <c r="J32" s="200">
        <v>29.48</v>
      </c>
    </row>
    <row r="33" spans="1:18" ht="13.5" thickBot="1" x14ac:dyDescent="0.25">
      <c r="A33" s="290" t="s">
        <v>26</v>
      </c>
      <c r="B33" s="345">
        <f>B32-B18</f>
        <v>5</v>
      </c>
      <c r="C33" s="346">
        <f>C32-C18</f>
        <v>5</v>
      </c>
      <c r="D33" s="346">
        <f t="shared" ref="D33:G33" si="5">D32-D18</f>
        <v>5</v>
      </c>
      <c r="E33" s="346">
        <f t="shared" si="5"/>
        <v>5</v>
      </c>
      <c r="F33" s="346">
        <f t="shared" si="5"/>
        <v>5</v>
      </c>
      <c r="G33" s="346">
        <f t="shared" si="5"/>
        <v>5</v>
      </c>
      <c r="H33" s="223"/>
      <c r="I33" s="200" t="s">
        <v>26</v>
      </c>
      <c r="J33" s="200">
        <f>J32-J18</f>
        <v>7.740000000000002</v>
      </c>
    </row>
    <row r="35" spans="1:18" ht="13.5" thickBot="1" x14ac:dyDescent="0.25"/>
    <row r="36" spans="1:18" ht="13.5" thickBot="1" x14ac:dyDescent="0.25">
      <c r="A36" s="270" t="s">
        <v>66</v>
      </c>
      <c r="B36" s="1034" t="s">
        <v>50</v>
      </c>
      <c r="C36" s="1035"/>
      <c r="D36" s="1035"/>
      <c r="E36" s="1035"/>
      <c r="F36" s="1035"/>
      <c r="G36" s="1036"/>
      <c r="H36" s="291" t="s">
        <v>0</v>
      </c>
      <c r="N36" s="1114" t="s">
        <v>67</v>
      </c>
      <c r="O36" s="1114"/>
      <c r="P36" s="1114"/>
      <c r="Q36" s="1114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50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50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J40" s="275"/>
      <c r="K40" s="350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0"/>
      <c r="J41" s="275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286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J43" s="286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286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200" t="s">
        <v>57</v>
      </c>
      <c r="J46" s="200">
        <v>34.409999999999997</v>
      </c>
    </row>
    <row r="47" spans="1:18" ht="13.5" thickBot="1" x14ac:dyDescent="0.25">
      <c r="A47" s="290" t="s">
        <v>26</v>
      </c>
      <c r="B47" s="345">
        <f>B46-B32</f>
        <v>4</v>
      </c>
      <c r="C47" s="346">
        <f>C46-C32</f>
        <v>3.5</v>
      </c>
      <c r="D47" s="346">
        <f t="shared" ref="D47:G47" si="8">D46-D32</f>
        <v>3.5</v>
      </c>
      <c r="E47" s="346">
        <f t="shared" si="8"/>
        <v>3.5</v>
      </c>
      <c r="F47" s="346">
        <f t="shared" si="8"/>
        <v>3.5</v>
      </c>
      <c r="G47" s="346">
        <f t="shared" si="8"/>
        <v>3.5</v>
      </c>
      <c r="H47" s="223"/>
      <c r="I47" s="200" t="s">
        <v>26</v>
      </c>
      <c r="J47" s="200">
        <f>J46-J32</f>
        <v>4.9299999999999962</v>
      </c>
    </row>
    <row r="49" spans="1:12" ht="13.5" thickBot="1" x14ac:dyDescent="0.25">
      <c r="B49" s="200">
        <v>40</v>
      </c>
      <c r="C49" s="200">
        <v>39.5</v>
      </c>
      <c r="D49" s="200">
        <v>39</v>
      </c>
      <c r="E49" s="200">
        <v>38</v>
      </c>
      <c r="F49" s="200">
        <v>38</v>
      </c>
      <c r="G49" s="200">
        <v>37.5</v>
      </c>
      <c r="H49" s="200">
        <v>37</v>
      </c>
    </row>
    <row r="50" spans="1:12" ht="13.5" thickBot="1" x14ac:dyDescent="0.25">
      <c r="A50" s="270" t="s">
        <v>91</v>
      </c>
      <c r="B50" s="1034" t="s">
        <v>50</v>
      </c>
      <c r="C50" s="1035"/>
      <c r="D50" s="1035"/>
      <c r="E50" s="1035"/>
      <c r="F50" s="1035"/>
      <c r="G50" s="1035"/>
      <c r="H50" s="1036"/>
      <c r="I50" s="291" t="s">
        <v>0</v>
      </c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65">
        <v>357</v>
      </c>
      <c r="J51" s="21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3">
        <v>7</v>
      </c>
      <c r="I52" s="366" t="s">
        <v>0</v>
      </c>
      <c r="J52" s="229"/>
      <c r="K52" s="275"/>
      <c r="L52" s="350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61">
        <v>525</v>
      </c>
      <c r="J53" s="278"/>
      <c r="K53" s="275"/>
      <c r="L53" s="350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67">
        <v>576</v>
      </c>
      <c r="K54" s="275"/>
      <c r="L54" s="350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68">
        <v>84.6</v>
      </c>
      <c r="J55" s="320"/>
      <c r="K55" s="275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62">
        <v>7.4999999999999997E-2</v>
      </c>
      <c r="J56" s="285"/>
      <c r="K56" s="286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369">
        <f t="shared" si="9"/>
        <v>9.7142857142857224</v>
      </c>
      <c r="K57" s="286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370">
        <f>I54-H40</f>
        <v>134</v>
      </c>
      <c r="J58" s="215"/>
      <c r="K58" s="286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64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267">
        <v>44</v>
      </c>
      <c r="D60" s="267">
        <v>43</v>
      </c>
      <c r="E60" s="267">
        <v>42</v>
      </c>
      <c r="F60" s="267">
        <v>42</v>
      </c>
      <c r="G60" s="267">
        <v>41.5</v>
      </c>
      <c r="H60" s="267">
        <v>40.5</v>
      </c>
      <c r="I60" s="325"/>
      <c r="J60" s="200" t="s">
        <v>57</v>
      </c>
      <c r="K60" s="200">
        <v>38.54</v>
      </c>
    </row>
    <row r="61" spans="1:12" ht="13.5" thickBot="1" x14ac:dyDescent="0.25">
      <c r="A61" s="266" t="s">
        <v>26</v>
      </c>
      <c r="B61" s="345">
        <f>B60-Q38</f>
        <v>4.5</v>
      </c>
      <c r="C61" s="346">
        <f>C60-Q39</f>
        <v>4.5</v>
      </c>
      <c r="D61" s="346">
        <f>D60-Q40</f>
        <v>4</v>
      </c>
      <c r="E61" s="346">
        <f>E60-Q41</f>
        <v>4</v>
      </c>
      <c r="F61" s="346">
        <f>F60-Q42</f>
        <v>4</v>
      </c>
      <c r="G61" s="346">
        <f>G60-Q43</f>
        <v>4</v>
      </c>
      <c r="H61" s="346">
        <f>H60-Q44</f>
        <v>3.5</v>
      </c>
      <c r="I61" s="371"/>
      <c r="J61" s="200" t="s">
        <v>26</v>
      </c>
      <c r="K61" s="200">
        <f>K60-J46</f>
        <v>4.1300000000000026</v>
      </c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034" t="s">
        <v>50</v>
      </c>
      <c r="C64" s="1035"/>
      <c r="D64" s="1035"/>
      <c r="E64" s="1035"/>
      <c r="F64" s="1035"/>
      <c r="G64" s="1035"/>
      <c r="H64" s="1036"/>
      <c r="I64" s="291" t="s">
        <v>0</v>
      </c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65">
        <v>267</v>
      </c>
      <c r="J65" s="21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3">
        <v>7</v>
      </c>
      <c r="I66" s="366" t="s">
        <v>0</v>
      </c>
      <c r="J66" s="229"/>
      <c r="K66" s="275"/>
      <c r="L66" s="350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61">
        <v>650</v>
      </c>
      <c r="J67" s="278"/>
      <c r="K67" s="275"/>
      <c r="L67" s="350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67">
        <v>674</v>
      </c>
      <c r="K68" s="275"/>
      <c r="L68" s="350"/>
    </row>
    <row r="69" spans="1:14" x14ac:dyDescent="0.2">
      <c r="A69" s="231" t="s">
        <v>7</v>
      </c>
      <c r="B69" s="390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68">
        <v>84.6</v>
      </c>
      <c r="J69" s="391" t="s">
        <v>97</v>
      </c>
      <c r="K69" s="275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62">
        <v>7.3999999999999996E-2</v>
      </c>
      <c r="J70" s="285"/>
      <c r="K70" s="286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369">
        <f t="shared" si="12"/>
        <v>3.6923076923076792</v>
      </c>
      <c r="K71" s="286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370">
        <f>I68-I54</f>
        <v>98</v>
      </c>
      <c r="J72" s="215"/>
      <c r="K72" s="286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64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267">
        <v>48</v>
      </c>
      <c r="D74" s="267">
        <v>47</v>
      </c>
      <c r="E74" s="267">
        <v>46</v>
      </c>
      <c r="F74" s="267">
        <v>46</v>
      </c>
      <c r="G74" s="267">
        <v>45.5</v>
      </c>
      <c r="H74" s="219">
        <v>44.5</v>
      </c>
      <c r="I74" s="325"/>
      <c r="J74" s="200" t="s">
        <v>57</v>
      </c>
      <c r="K74" s="200">
        <v>42.53</v>
      </c>
    </row>
    <row r="75" spans="1:14" ht="13.5" thickBot="1" x14ac:dyDescent="0.25">
      <c r="A75" s="266" t="s">
        <v>26</v>
      </c>
      <c r="B75" s="345">
        <f>B74-B60</f>
        <v>4.5</v>
      </c>
      <c r="C75" s="346">
        <f t="shared" ref="C75:H75" si="14">C74-C60</f>
        <v>4</v>
      </c>
      <c r="D75" s="346">
        <f t="shared" si="14"/>
        <v>4</v>
      </c>
      <c r="E75" s="346">
        <f t="shared" si="14"/>
        <v>4</v>
      </c>
      <c r="F75" s="346">
        <f t="shared" si="14"/>
        <v>4</v>
      </c>
      <c r="G75" s="346">
        <f t="shared" si="14"/>
        <v>4</v>
      </c>
      <c r="H75" s="347">
        <f t="shared" si="14"/>
        <v>4</v>
      </c>
      <c r="I75" s="371"/>
      <c r="J75" s="200" t="s">
        <v>26</v>
      </c>
      <c r="K75" s="200">
        <f>K74-K60</f>
        <v>3.990000000000002</v>
      </c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/>
    <row r="78" spans="1:14" ht="13.5" thickBot="1" x14ac:dyDescent="0.25">
      <c r="A78" s="270" t="s">
        <v>98</v>
      </c>
      <c r="B78" s="1034" t="s">
        <v>50</v>
      </c>
      <c r="C78" s="1035"/>
      <c r="D78" s="1035"/>
      <c r="E78" s="1035"/>
      <c r="F78" s="1035"/>
      <c r="G78" s="1035"/>
      <c r="H78" s="1036"/>
      <c r="I78" s="291" t="s">
        <v>0</v>
      </c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65">
        <v>261</v>
      </c>
      <c r="J79" s="21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3">
        <v>7</v>
      </c>
      <c r="I80" s="366" t="s">
        <v>0</v>
      </c>
      <c r="J80" s="229"/>
      <c r="K80" s="395"/>
      <c r="L80" s="395"/>
      <c r="M80" s="395"/>
      <c r="N80" s="395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61">
        <v>765</v>
      </c>
      <c r="J81" s="278"/>
      <c r="K81" s="1157" t="s">
        <v>100</v>
      </c>
      <c r="L81" s="1157"/>
      <c r="M81" s="1157"/>
      <c r="N81" s="1157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67">
        <v>780</v>
      </c>
      <c r="K82" s="1157"/>
      <c r="L82" s="1157"/>
      <c r="M82" s="1157"/>
      <c r="N82" s="1157"/>
    </row>
    <row r="83" spans="1:14" x14ac:dyDescent="0.2">
      <c r="A83" s="231" t="s">
        <v>7</v>
      </c>
      <c r="B83" s="242">
        <v>83.3</v>
      </c>
      <c r="C83" s="243">
        <v>87.8</v>
      </c>
      <c r="D83" s="243">
        <v>79.599999999999994</v>
      </c>
      <c r="E83" s="243">
        <v>84.4</v>
      </c>
      <c r="F83" s="243">
        <v>84.4</v>
      </c>
      <c r="G83" s="243">
        <v>84.4</v>
      </c>
      <c r="H83" s="244">
        <v>81.8</v>
      </c>
      <c r="I83" s="368">
        <v>79.3</v>
      </c>
      <c r="J83" s="393"/>
      <c r="K83" s="1157"/>
      <c r="L83" s="1157"/>
      <c r="M83" s="1157"/>
      <c r="N83" s="1157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62">
        <v>0.08</v>
      </c>
      <c r="J84" s="285"/>
      <c r="K84" s="286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369">
        <f t="shared" si="15"/>
        <v>1.9607843137254832</v>
      </c>
      <c r="K85" s="286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370">
        <f>I82-I68</f>
        <v>106</v>
      </c>
      <c r="J86" s="215"/>
      <c r="K86" s="286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64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267">
        <v>51</v>
      </c>
      <c r="D88" s="267">
        <v>50</v>
      </c>
      <c r="E88" s="267">
        <v>48.5</v>
      </c>
      <c r="F88" s="267">
        <v>49</v>
      </c>
      <c r="G88" s="267">
        <v>48.5</v>
      </c>
      <c r="H88" s="219">
        <v>47.5</v>
      </c>
      <c r="I88" s="325"/>
      <c r="J88" s="200" t="s">
        <v>57</v>
      </c>
      <c r="K88" s="200">
        <v>46.76</v>
      </c>
    </row>
    <row r="89" spans="1:14" ht="13.5" thickBot="1" x14ac:dyDescent="0.25">
      <c r="A89" s="266" t="s">
        <v>26</v>
      </c>
      <c r="B89" s="345">
        <f>B88-B74</f>
        <v>3</v>
      </c>
      <c r="C89" s="346">
        <f t="shared" ref="C89:G89" si="17">C88-C74</f>
        <v>3</v>
      </c>
      <c r="D89" s="346">
        <f t="shared" si="17"/>
        <v>3</v>
      </c>
      <c r="E89" s="346">
        <f t="shared" si="17"/>
        <v>2.5</v>
      </c>
      <c r="F89" s="346">
        <f t="shared" si="17"/>
        <v>3</v>
      </c>
      <c r="G89" s="346">
        <f t="shared" si="17"/>
        <v>3</v>
      </c>
      <c r="H89" s="347">
        <f>H88-H74</f>
        <v>3</v>
      </c>
      <c r="I89" s="371"/>
      <c r="J89" s="200" t="s">
        <v>26</v>
      </c>
      <c r="K89" s="200">
        <f>K88-K74</f>
        <v>4.2299999999999969</v>
      </c>
    </row>
    <row r="91" spans="1:14" ht="13.5" thickBot="1" x14ac:dyDescent="0.25"/>
    <row r="92" spans="1:14" ht="13.5" thickBot="1" x14ac:dyDescent="0.25">
      <c r="A92" s="270" t="s">
        <v>102</v>
      </c>
      <c r="B92" s="1034" t="s">
        <v>50</v>
      </c>
      <c r="C92" s="1035"/>
      <c r="D92" s="1035"/>
      <c r="E92" s="1035"/>
      <c r="F92" s="1035"/>
      <c r="G92" s="1035"/>
      <c r="H92" s="1036"/>
      <c r="I92" s="291" t="s">
        <v>0</v>
      </c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65">
        <v>268</v>
      </c>
      <c r="J93" s="213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3">
        <v>7</v>
      </c>
      <c r="I94" s="366" t="s">
        <v>0</v>
      </c>
      <c r="J94" s="229"/>
      <c r="K94" s="395"/>
      <c r="L94" s="395"/>
      <c r="M94" s="395"/>
      <c r="N94" s="395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61">
        <v>880</v>
      </c>
      <c r="J95" s="278"/>
      <c r="K95" s="396"/>
      <c r="L95" s="396"/>
      <c r="M95" s="396"/>
      <c r="N95" s="396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67">
        <v>881</v>
      </c>
      <c r="K96" s="396"/>
      <c r="L96" s="396"/>
      <c r="M96" s="396"/>
      <c r="N96" s="396"/>
    </row>
    <row r="97" spans="1:14" x14ac:dyDescent="0.2">
      <c r="A97" s="231" t="s">
        <v>7</v>
      </c>
      <c r="B97" s="242">
        <v>83.3</v>
      </c>
      <c r="C97" s="243">
        <v>87.8</v>
      </c>
      <c r="D97" s="243">
        <v>86</v>
      </c>
      <c r="E97" s="243">
        <v>87.5</v>
      </c>
      <c r="F97" s="243">
        <v>100</v>
      </c>
      <c r="G97" s="243">
        <v>93.8</v>
      </c>
      <c r="H97" s="244">
        <v>87.9</v>
      </c>
      <c r="I97" s="368">
        <v>88.8</v>
      </c>
      <c r="J97" s="393"/>
      <c r="K97" s="396"/>
      <c r="L97" s="396"/>
      <c r="M97" s="396"/>
      <c r="N97" s="396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62">
        <v>6.7000000000000004E-2</v>
      </c>
      <c r="J98" s="285"/>
      <c r="K98" s="286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369">
        <f t="shared" si="18"/>
        <v>0.11363636363637397</v>
      </c>
      <c r="K99" s="286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370">
        <f>I96-I82</f>
        <v>101</v>
      </c>
      <c r="J100" s="215"/>
      <c r="K100" s="286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64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</row>
    <row r="102" spans="1:14" x14ac:dyDescent="0.2">
      <c r="A102" s="265" t="s">
        <v>28</v>
      </c>
      <c r="B102" s="218">
        <v>54.5</v>
      </c>
      <c r="C102" s="267">
        <v>53.5</v>
      </c>
      <c r="D102" s="267">
        <v>52.5</v>
      </c>
      <c r="E102" s="267">
        <v>51.5</v>
      </c>
      <c r="F102" s="267">
        <v>52</v>
      </c>
      <c r="G102" s="267">
        <v>51.5</v>
      </c>
      <c r="H102" s="219">
        <v>50.5</v>
      </c>
      <c r="I102" s="325"/>
      <c r="J102" s="200" t="s">
        <v>57</v>
      </c>
      <c r="K102" s="200">
        <v>49.51</v>
      </c>
    </row>
    <row r="103" spans="1:14" ht="13.5" thickBot="1" x14ac:dyDescent="0.25">
      <c r="A103" s="266" t="s">
        <v>26</v>
      </c>
      <c r="B103" s="345">
        <f>B102-B88</f>
        <v>2.5</v>
      </c>
      <c r="C103" s="346">
        <f t="shared" ref="C103:G103" si="20">C102-C88</f>
        <v>2.5</v>
      </c>
      <c r="D103" s="346">
        <f t="shared" si="20"/>
        <v>2.5</v>
      </c>
      <c r="E103" s="346">
        <f t="shared" si="20"/>
        <v>3</v>
      </c>
      <c r="F103" s="346">
        <f t="shared" si="20"/>
        <v>3</v>
      </c>
      <c r="G103" s="346">
        <f t="shared" si="20"/>
        <v>3</v>
      </c>
      <c r="H103" s="347">
        <f>H102-H88</f>
        <v>3</v>
      </c>
      <c r="I103" s="371"/>
      <c r="J103" s="200" t="s">
        <v>26</v>
      </c>
      <c r="K103" s="200">
        <f>K102-K88</f>
        <v>2.75</v>
      </c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034" t="s">
        <v>50</v>
      </c>
      <c r="C106" s="1035"/>
      <c r="D106" s="1035"/>
      <c r="E106" s="1035"/>
      <c r="F106" s="1035"/>
      <c r="G106" s="1035"/>
      <c r="H106" s="1036"/>
      <c r="I106" s="291" t="s">
        <v>0</v>
      </c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65">
        <v>267</v>
      </c>
      <c r="J107" s="213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3">
        <v>7</v>
      </c>
      <c r="I108" s="366" t="s">
        <v>0</v>
      </c>
      <c r="J108" s="229"/>
      <c r="K108" s="395"/>
      <c r="L108" s="395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61">
        <v>990</v>
      </c>
      <c r="J109" s="278"/>
      <c r="K109" s="396"/>
      <c r="L109" s="396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67">
        <v>979</v>
      </c>
      <c r="K110" s="396"/>
      <c r="L110" s="396"/>
    </row>
    <row r="111" spans="1:14" x14ac:dyDescent="0.2">
      <c r="A111" s="231" t="s">
        <v>7</v>
      </c>
      <c r="B111" s="242">
        <v>62.5</v>
      </c>
      <c r="C111" s="243">
        <v>70.7</v>
      </c>
      <c r="D111" s="243">
        <v>86</v>
      </c>
      <c r="E111" s="243">
        <v>71.900000000000006</v>
      </c>
      <c r="F111" s="243">
        <v>87.5</v>
      </c>
      <c r="G111" s="243">
        <v>81.2</v>
      </c>
      <c r="H111" s="244">
        <v>84.8</v>
      </c>
      <c r="I111" s="368">
        <v>76.8</v>
      </c>
      <c r="J111" s="393"/>
      <c r="K111" s="396"/>
      <c r="L111" s="396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62">
        <v>8.1000000000000003E-2</v>
      </c>
      <c r="J112" s="285"/>
      <c r="K112" s="286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369">
        <f t="shared" si="21"/>
        <v>-1.1111111111111143</v>
      </c>
      <c r="K113" s="286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370">
        <f>I110-I96</f>
        <v>98</v>
      </c>
      <c r="J114" s="215"/>
      <c r="K114" s="286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64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267">
        <v>56.5</v>
      </c>
      <c r="D116" s="267">
        <v>55.5</v>
      </c>
      <c r="E116" s="267">
        <v>54.5</v>
      </c>
      <c r="F116" s="267">
        <v>55</v>
      </c>
      <c r="G116" s="267">
        <v>54.5</v>
      </c>
      <c r="H116" s="219">
        <v>53</v>
      </c>
      <c r="I116" s="325"/>
      <c r="J116" s="200" t="s">
        <v>57</v>
      </c>
      <c r="K116" s="200">
        <v>52.25</v>
      </c>
    </row>
    <row r="117" spans="1:22" ht="13.5" thickBot="1" x14ac:dyDescent="0.25">
      <c r="A117" s="266" t="s">
        <v>26</v>
      </c>
      <c r="B117" s="345">
        <f>B116-B102</f>
        <v>3</v>
      </c>
      <c r="C117" s="346">
        <f t="shared" ref="C117:G117" si="23">C116-C102</f>
        <v>3</v>
      </c>
      <c r="D117" s="346">
        <f t="shared" si="23"/>
        <v>3</v>
      </c>
      <c r="E117" s="346">
        <f t="shared" si="23"/>
        <v>3</v>
      </c>
      <c r="F117" s="346">
        <f t="shared" si="23"/>
        <v>3</v>
      </c>
      <c r="G117" s="346">
        <f t="shared" si="23"/>
        <v>3</v>
      </c>
      <c r="H117" s="347">
        <f>H116-H102</f>
        <v>2.5</v>
      </c>
      <c r="I117" s="371"/>
      <c r="J117" s="200" t="s">
        <v>26</v>
      </c>
      <c r="K117" s="200">
        <f>K116-K102</f>
        <v>2.740000000000002</v>
      </c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</row>
    <row r="120" spans="1:22" ht="13.5" thickBot="1" x14ac:dyDescent="0.25">
      <c r="A120" s="270" t="s">
        <v>104</v>
      </c>
      <c r="B120" s="1034" t="s">
        <v>50</v>
      </c>
      <c r="C120" s="1035"/>
      <c r="D120" s="1035"/>
      <c r="E120" s="1035"/>
      <c r="F120" s="1035"/>
      <c r="G120" s="1035"/>
      <c r="H120" s="1036"/>
      <c r="I120" s="291" t="s">
        <v>0</v>
      </c>
      <c r="S120" s="1124"/>
      <c r="T120" s="1124"/>
      <c r="U120" s="1124"/>
      <c r="V120" s="1124"/>
    </row>
    <row r="121" spans="1:22" ht="13.5" thickBot="1" x14ac:dyDescent="0.25">
      <c r="A121" s="231" t="s">
        <v>54</v>
      </c>
      <c r="B121" s="399">
        <v>1</v>
      </c>
      <c r="C121" s="400">
        <v>2</v>
      </c>
      <c r="D121" s="400">
        <v>3</v>
      </c>
      <c r="E121" s="402">
        <v>4</v>
      </c>
      <c r="F121" s="402">
        <v>5</v>
      </c>
      <c r="G121" s="402">
        <v>6</v>
      </c>
      <c r="H121" s="403">
        <v>7</v>
      </c>
      <c r="I121" s="365">
        <v>267</v>
      </c>
      <c r="J121" s="213"/>
      <c r="S121" s="1124"/>
      <c r="T121" s="1124"/>
      <c r="U121" s="1124"/>
      <c r="V121" s="1124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3">
        <v>7</v>
      </c>
      <c r="I122" s="366" t="s">
        <v>0</v>
      </c>
      <c r="J122" s="229"/>
      <c r="K122" s="395"/>
      <c r="L122" s="395"/>
      <c r="Q122" s="1110" t="s">
        <v>105</v>
      </c>
      <c r="R122" s="1111"/>
      <c r="S122" s="1111"/>
      <c r="T122" s="1112"/>
      <c r="U122" s="210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61">
        <v>1090</v>
      </c>
      <c r="J123" s="278"/>
      <c r="K123" s="396"/>
      <c r="Q123" s="1113" t="s">
        <v>67</v>
      </c>
      <c r="R123" s="1114"/>
      <c r="S123" s="1114"/>
      <c r="T123" s="1115"/>
      <c r="U123" s="210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67">
        <v>1091</v>
      </c>
      <c r="K124" s="396"/>
      <c r="Q124" s="218" t="s">
        <v>54</v>
      </c>
      <c r="R124" s="267" t="s">
        <v>68</v>
      </c>
      <c r="S124" s="267" t="s">
        <v>59</v>
      </c>
      <c r="T124" s="219" t="s">
        <v>51</v>
      </c>
    </row>
    <row r="125" spans="1:22" ht="12.95" customHeight="1" x14ac:dyDescent="0.2">
      <c r="A125" s="231" t="s">
        <v>7</v>
      </c>
      <c r="B125" s="242">
        <v>45.8</v>
      </c>
      <c r="C125" s="243">
        <v>65.900000000000006</v>
      </c>
      <c r="D125" s="243">
        <v>75.400000000000006</v>
      </c>
      <c r="E125" s="243">
        <v>78.099999999999994</v>
      </c>
      <c r="F125" s="243">
        <v>71.900000000000006</v>
      </c>
      <c r="G125" s="243">
        <v>75</v>
      </c>
      <c r="H125" s="244">
        <v>78.8</v>
      </c>
      <c r="I125" s="368">
        <v>71.900000000000006</v>
      </c>
      <c r="J125" s="393"/>
      <c r="K125" s="396"/>
      <c r="O125" s="1159" t="s">
        <v>109</v>
      </c>
      <c r="Q125" s="354">
        <v>1</v>
      </c>
      <c r="R125" s="397">
        <v>3</v>
      </c>
      <c r="S125" s="397">
        <v>1150</v>
      </c>
      <c r="T125" s="398">
        <v>386</v>
      </c>
      <c r="U125" s="200">
        <v>58</v>
      </c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62">
        <v>0.09</v>
      </c>
      <c r="J126" s="285"/>
      <c r="K126" s="286"/>
      <c r="O126" s="1159"/>
      <c r="Q126" s="354">
        <v>2</v>
      </c>
      <c r="R126" s="397">
        <v>2</v>
      </c>
      <c r="S126" s="397" t="s">
        <v>106</v>
      </c>
      <c r="T126" s="398">
        <v>410</v>
      </c>
      <c r="U126" s="200">
        <v>59.5</v>
      </c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369">
        <f t="shared" si="24"/>
        <v>9.1743119266055828E-2</v>
      </c>
      <c r="K127" s="286"/>
      <c r="Q127" s="354">
        <v>3</v>
      </c>
      <c r="R127" s="397">
        <v>2</v>
      </c>
      <c r="S127" s="397" t="s">
        <v>106</v>
      </c>
      <c r="T127" s="398">
        <v>410</v>
      </c>
      <c r="U127" s="200">
        <v>59.5</v>
      </c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370">
        <f>I124-I110</f>
        <v>112</v>
      </c>
      <c r="J128" s="215"/>
      <c r="K128" s="286"/>
      <c r="Q128" s="354">
        <v>4</v>
      </c>
      <c r="R128" s="397">
        <v>1</v>
      </c>
      <c r="S128" s="397">
        <v>1000</v>
      </c>
      <c r="T128" s="398">
        <v>438</v>
      </c>
      <c r="U128" s="200">
        <v>61</v>
      </c>
    </row>
    <row r="129" spans="1:21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64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267">
        <v>1</v>
      </c>
      <c r="S129" s="267">
        <v>990</v>
      </c>
      <c r="T129" s="219">
        <v>257</v>
      </c>
      <c r="U129" s="200">
        <v>58.5</v>
      </c>
    </row>
    <row r="130" spans="1:21" x14ac:dyDescent="0.2">
      <c r="A130" s="265" t="s">
        <v>28</v>
      </c>
      <c r="B130" s="218"/>
      <c r="C130" s="267"/>
      <c r="D130" s="267"/>
      <c r="E130" s="267"/>
      <c r="F130" s="267"/>
      <c r="G130" s="267"/>
      <c r="H130" s="219"/>
      <c r="I130" s="325"/>
      <c r="J130" s="200" t="s">
        <v>57</v>
      </c>
      <c r="K130" s="200">
        <v>55.4</v>
      </c>
      <c r="Q130" s="218">
        <v>6</v>
      </c>
      <c r="R130" s="267">
        <v>2</v>
      </c>
      <c r="S130" s="267" t="s">
        <v>107</v>
      </c>
      <c r="T130" s="219">
        <v>544</v>
      </c>
      <c r="U130" s="200">
        <v>58</v>
      </c>
    </row>
    <row r="131" spans="1:21" ht="13.5" thickBot="1" x14ac:dyDescent="0.25">
      <c r="A131" s="266" t="s">
        <v>26</v>
      </c>
      <c r="B131" s="345">
        <f>B130-B116</f>
        <v>-57.5</v>
      </c>
      <c r="C131" s="346">
        <f t="shared" ref="C131:G131" si="26">C130-C116</f>
        <v>-56.5</v>
      </c>
      <c r="D131" s="346">
        <f t="shared" si="26"/>
        <v>-55.5</v>
      </c>
      <c r="E131" s="346">
        <f t="shared" si="26"/>
        <v>-54.5</v>
      </c>
      <c r="F131" s="346">
        <f t="shared" si="26"/>
        <v>-55</v>
      </c>
      <c r="G131" s="346">
        <f t="shared" si="26"/>
        <v>-54.5</v>
      </c>
      <c r="H131" s="347">
        <f>H130-H116</f>
        <v>-53</v>
      </c>
      <c r="I131" s="371"/>
      <c r="J131" s="200" t="s">
        <v>26</v>
      </c>
      <c r="K131" s="200">
        <f>K130-K116</f>
        <v>3.1499999999999986</v>
      </c>
      <c r="Q131" s="218">
        <v>7</v>
      </c>
      <c r="R131" s="267">
        <v>3</v>
      </c>
      <c r="S131" s="267" t="s">
        <v>108</v>
      </c>
      <c r="T131" s="219">
        <v>579</v>
      </c>
      <c r="U131" s="200">
        <v>57.5</v>
      </c>
    </row>
    <row r="132" spans="1:21" ht="13.5" thickBot="1" x14ac:dyDescent="0.25">
      <c r="Q132" s="216">
        <v>8</v>
      </c>
      <c r="R132" s="217">
        <v>4</v>
      </c>
      <c r="S132" s="217">
        <v>1140</v>
      </c>
      <c r="T132" s="322">
        <v>502</v>
      </c>
      <c r="U132" s="200">
        <v>56</v>
      </c>
    </row>
    <row r="133" spans="1:21" ht="13.5" thickBot="1" x14ac:dyDescent="0.25">
      <c r="B133" s="200">
        <v>58</v>
      </c>
      <c r="C133" s="200">
        <v>59.5</v>
      </c>
      <c r="D133" s="200">
        <v>59.5</v>
      </c>
      <c r="E133" s="200">
        <v>61</v>
      </c>
      <c r="F133" s="200">
        <v>58.5</v>
      </c>
      <c r="G133" s="200">
        <v>58</v>
      </c>
      <c r="H133" s="200">
        <v>57.5</v>
      </c>
      <c r="I133" s="200">
        <v>56</v>
      </c>
    </row>
    <row r="134" spans="1:21" ht="13.5" thickBot="1" x14ac:dyDescent="0.25">
      <c r="A134" s="270" t="s">
        <v>129</v>
      </c>
      <c r="B134" s="1034" t="s">
        <v>50</v>
      </c>
      <c r="C134" s="1035"/>
      <c r="D134" s="1035"/>
      <c r="E134" s="1035"/>
      <c r="F134" s="1035"/>
      <c r="G134" s="1035"/>
      <c r="H134" s="1035"/>
      <c r="I134" s="1036"/>
      <c r="J134" s="428" t="s">
        <v>0</v>
      </c>
    </row>
    <row r="135" spans="1:21" x14ac:dyDescent="0.2">
      <c r="A135" s="231" t="s">
        <v>54</v>
      </c>
      <c r="B135" s="399">
        <v>1</v>
      </c>
      <c r="C135" s="400">
        <v>2</v>
      </c>
      <c r="D135" s="400">
        <v>3</v>
      </c>
      <c r="E135" s="402">
        <v>4</v>
      </c>
      <c r="F135" s="402">
        <v>5</v>
      </c>
      <c r="G135" s="402">
        <v>6</v>
      </c>
      <c r="H135" s="402">
        <v>7</v>
      </c>
      <c r="I135" s="403">
        <v>8</v>
      </c>
      <c r="J135" s="274">
        <v>265</v>
      </c>
      <c r="K135" s="213"/>
    </row>
    <row r="136" spans="1:21" ht="13.5" thickBot="1" x14ac:dyDescent="0.25">
      <c r="A136" s="231" t="s">
        <v>2</v>
      </c>
      <c r="B136" s="448">
        <v>4</v>
      </c>
      <c r="C136" s="440">
        <v>3</v>
      </c>
      <c r="D136" s="439">
        <v>2</v>
      </c>
      <c r="E136" s="438">
        <v>1</v>
      </c>
      <c r="F136" s="438">
        <v>1</v>
      </c>
      <c r="G136" s="439">
        <v>2</v>
      </c>
      <c r="H136" s="440">
        <v>3</v>
      </c>
      <c r="I136" s="441">
        <v>4</v>
      </c>
      <c r="J136" s="269" t="s">
        <v>0</v>
      </c>
      <c r="K136" s="229"/>
      <c r="L136" s="395"/>
      <c r="M136" s="395"/>
    </row>
    <row r="137" spans="1:21" x14ac:dyDescent="0.2">
      <c r="A137" s="234" t="s">
        <v>3</v>
      </c>
      <c r="B137" s="442">
        <v>1190</v>
      </c>
      <c r="C137" s="443">
        <v>1190</v>
      </c>
      <c r="D137" s="443">
        <v>1190</v>
      </c>
      <c r="E137" s="443">
        <v>1190</v>
      </c>
      <c r="F137" s="443">
        <v>1190</v>
      </c>
      <c r="G137" s="443">
        <v>1190</v>
      </c>
      <c r="H137" s="443">
        <v>1190</v>
      </c>
      <c r="I137" s="445">
        <v>1190</v>
      </c>
      <c r="J137" s="277">
        <v>1190</v>
      </c>
      <c r="K137" s="278"/>
      <c r="L137" s="396"/>
      <c r="M137" s="1157"/>
    </row>
    <row r="138" spans="1:21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L138" s="396"/>
      <c r="M138" s="1157"/>
    </row>
    <row r="139" spans="1:21" x14ac:dyDescent="0.2">
      <c r="A139" s="231" t="s">
        <v>7</v>
      </c>
      <c r="B139" s="242">
        <v>86.2</v>
      </c>
      <c r="C139" s="243">
        <v>96.8</v>
      </c>
      <c r="D139" s="243">
        <v>968</v>
      </c>
      <c r="E139" s="243">
        <v>93.9</v>
      </c>
      <c r="F139" s="243">
        <v>100</v>
      </c>
      <c r="G139" s="243">
        <v>97.6</v>
      </c>
      <c r="H139" s="243">
        <v>100</v>
      </c>
      <c r="I139" s="281">
        <v>94.7</v>
      </c>
      <c r="J139" s="282">
        <v>83.8</v>
      </c>
      <c r="K139" s="393"/>
      <c r="L139" s="396"/>
    </row>
    <row r="140" spans="1:21" ht="13.5" thickBot="1" x14ac:dyDescent="0.25">
      <c r="A140" s="231" t="s">
        <v>8</v>
      </c>
      <c r="B140" s="429">
        <v>6.0999999999999999E-2</v>
      </c>
      <c r="C140" s="430">
        <v>5.7000000000000002E-2</v>
      </c>
      <c r="D140" s="430">
        <v>0.05</v>
      </c>
      <c r="E140" s="430">
        <v>6.3E-2</v>
      </c>
      <c r="F140" s="430">
        <v>4.7E-2</v>
      </c>
      <c r="G140" s="430">
        <v>3.5999999999999997E-2</v>
      </c>
      <c r="H140" s="430">
        <v>3.5999999999999997E-2</v>
      </c>
      <c r="I140" s="431">
        <v>5.6000000000000001E-2</v>
      </c>
      <c r="J140" s="284">
        <v>7.1999999999999995E-2</v>
      </c>
      <c r="K140" s="285"/>
      <c r="L140" s="286"/>
    </row>
    <row r="141" spans="1:21" x14ac:dyDescent="0.2">
      <c r="A141" s="238" t="s">
        <v>1</v>
      </c>
      <c r="B141" s="432">
        <f t="shared" ref="B141:J141" si="27">B138/B137*100-100</f>
        <v>5.5462184873949667</v>
      </c>
      <c r="C141" s="433">
        <f t="shared" si="27"/>
        <v>-0.50420168067226712</v>
      </c>
      <c r="D141" s="433">
        <f t="shared" si="27"/>
        <v>-1.2605042016806749</v>
      </c>
      <c r="E141" s="433">
        <f t="shared" si="27"/>
        <v>-9.4957983193277329</v>
      </c>
      <c r="F141" s="433">
        <f t="shared" si="27"/>
        <v>-9.8319327731092443</v>
      </c>
      <c r="G141" s="433">
        <f t="shared" si="27"/>
        <v>-3.1092436974789877</v>
      </c>
      <c r="H141" s="433">
        <f t="shared" si="27"/>
        <v>-0.25210084033614066</v>
      </c>
      <c r="I141" s="434">
        <f t="shared" ref="I141" si="28">I138/I137*100-100</f>
        <v>5.0420168067226996</v>
      </c>
      <c r="J141" s="316">
        <f t="shared" si="27"/>
        <v>-1.2605042016806749</v>
      </c>
      <c r="L141" s="286"/>
    </row>
    <row r="142" spans="1:21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286"/>
    </row>
    <row r="143" spans="1:21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64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1" x14ac:dyDescent="0.2">
      <c r="A144" s="265" t="s">
        <v>28</v>
      </c>
      <c r="B144" s="218">
        <v>60.5</v>
      </c>
      <c r="C144" s="267">
        <v>62</v>
      </c>
      <c r="D144" s="267">
        <v>62.5</v>
      </c>
      <c r="E144" s="267">
        <v>64.5</v>
      </c>
      <c r="F144" s="267">
        <v>62</v>
      </c>
      <c r="G144" s="267">
        <v>61</v>
      </c>
      <c r="H144" s="267">
        <v>60</v>
      </c>
      <c r="I144" s="219">
        <v>58.5</v>
      </c>
      <c r="J144" s="325"/>
      <c r="K144" s="200" t="s">
        <v>57</v>
      </c>
      <c r="L144" s="200">
        <v>58.43</v>
      </c>
    </row>
    <row r="145" spans="1:13" ht="13.5" thickBot="1" x14ac:dyDescent="0.25">
      <c r="A145" s="266" t="s">
        <v>26</v>
      </c>
      <c r="B145" s="345">
        <f>B144-B133</f>
        <v>2.5</v>
      </c>
      <c r="C145" s="346">
        <f t="shared" ref="C145:I145" si="30">C144-C133</f>
        <v>2.5</v>
      </c>
      <c r="D145" s="346">
        <f t="shared" si="30"/>
        <v>3</v>
      </c>
      <c r="E145" s="346">
        <f t="shared" si="30"/>
        <v>3.5</v>
      </c>
      <c r="F145" s="346">
        <f t="shared" si="30"/>
        <v>3.5</v>
      </c>
      <c r="G145" s="346">
        <f t="shared" si="30"/>
        <v>3</v>
      </c>
      <c r="H145" s="346">
        <f t="shared" si="30"/>
        <v>2.5</v>
      </c>
      <c r="I145" s="347">
        <f t="shared" si="30"/>
        <v>2.5</v>
      </c>
      <c r="J145" s="371"/>
      <c r="K145" s="200" t="s">
        <v>26</v>
      </c>
      <c r="L145" s="200">
        <f>L144-K130</f>
        <v>3.0300000000000011</v>
      </c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034" t="s">
        <v>50</v>
      </c>
      <c r="C148" s="1035"/>
      <c r="D148" s="1035"/>
      <c r="E148" s="1035"/>
      <c r="F148" s="1035"/>
      <c r="G148" s="1035"/>
      <c r="H148" s="1035"/>
      <c r="I148" s="1036"/>
      <c r="J148" s="428" t="s">
        <v>0</v>
      </c>
    </row>
    <row r="149" spans="1:13" x14ac:dyDescent="0.2">
      <c r="A149" s="231" t="s">
        <v>54</v>
      </c>
      <c r="B149" s="399">
        <v>1</v>
      </c>
      <c r="C149" s="400">
        <v>2</v>
      </c>
      <c r="D149" s="400">
        <v>3</v>
      </c>
      <c r="E149" s="402">
        <v>4</v>
      </c>
      <c r="F149" s="402">
        <v>5</v>
      </c>
      <c r="G149" s="402">
        <v>6</v>
      </c>
      <c r="H149" s="402">
        <v>7</v>
      </c>
      <c r="I149" s="403">
        <v>8</v>
      </c>
      <c r="J149" s="274"/>
      <c r="K149" s="213"/>
    </row>
    <row r="150" spans="1:13" ht="13.5" thickBot="1" x14ac:dyDescent="0.25">
      <c r="A150" s="231" t="s">
        <v>2</v>
      </c>
      <c r="B150" s="448">
        <v>4</v>
      </c>
      <c r="C150" s="440">
        <v>3</v>
      </c>
      <c r="D150" s="439">
        <v>2</v>
      </c>
      <c r="E150" s="438">
        <v>1</v>
      </c>
      <c r="F150" s="438">
        <v>1</v>
      </c>
      <c r="G150" s="439">
        <v>2</v>
      </c>
      <c r="H150" s="440">
        <v>3</v>
      </c>
      <c r="I150" s="441">
        <v>4</v>
      </c>
      <c r="J150" s="269" t="s">
        <v>0</v>
      </c>
      <c r="K150" s="229"/>
      <c r="L150" s="395"/>
      <c r="M150" s="395"/>
    </row>
    <row r="151" spans="1:13" x14ac:dyDescent="0.2">
      <c r="A151" s="234" t="s">
        <v>3</v>
      </c>
      <c r="B151" s="442">
        <v>1280</v>
      </c>
      <c r="C151" s="443">
        <v>1280</v>
      </c>
      <c r="D151" s="443">
        <v>1280</v>
      </c>
      <c r="E151" s="443">
        <v>1280</v>
      </c>
      <c r="F151" s="443">
        <v>1280</v>
      </c>
      <c r="G151" s="443">
        <v>1280</v>
      </c>
      <c r="H151" s="443">
        <v>1280</v>
      </c>
      <c r="I151" s="445">
        <v>1280</v>
      </c>
      <c r="J151" s="277">
        <v>1280</v>
      </c>
      <c r="K151" s="278"/>
      <c r="L151" s="396"/>
      <c r="M151" s="1157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L152" s="396"/>
      <c r="M152" s="1157"/>
    </row>
    <row r="153" spans="1:13" x14ac:dyDescent="0.2">
      <c r="A153" s="231" t="s">
        <v>7</v>
      </c>
      <c r="B153" s="242">
        <v>86.2</v>
      </c>
      <c r="C153" s="243">
        <v>100</v>
      </c>
      <c r="D153" s="243">
        <v>96.8</v>
      </c>
      <c r="E153" s="243">
        <v>87.9</v>
      </c>
      <c r="F153" s="243">
        <v>89.5</v>
      </c>
      <c r="G153" s="243">
        <v>100</v>
      </c>
      <c r="H153" s="243">
        <v>95.3</v>
      </c>
      <c r="I153" s="281">
        <v>89.5</v>
      </c>
      <c r="J153" s="282">
        <v>86.8</v>
      </c>
      <c r="K153" s="393"/>
      <c r="L153" s="396"/>
    </row>
    <row r="154" spans="1:13" ht="13.5" thickBot="1" x14ac:dyDescent="0.25">
      <c r="A154" s="231" t="s">
        <v>8</v>
      </c>
      <c r="B154" s="429">
        <v>7.0000000000000007E-2</v>
      </c>
      <c r="C154" s="430">
        <v>4.3999999999999997E-2</v>
      </c>
      <c r="D154" s="430">
        <v>0.05</v>
      </c>
      <c r="E154" s="430">
        <v>6.6000000000000003E-2</v>
      </c>
      <c r="F154" s="430">
        <v>6.7000000000000004E-2</v>
      </c>
      <c r="G154" s="430">
        <v>4.2999999999999997E-2</v>
      </c>
      <c r="H154" s="430">
        <v>4.2999999999999997E-2</v>
      </c>
      <c r="I154" s="431">
        <v>5.7000000000000002E-2</v>
      </c>
      <c r="J154" s="284">
        <v>7.0000000000000007E-2</v>
      </c>
      <c r="K154" s="285"/>
      <c r="L154" s="286"/>
    </row>
    <row r="155" spans="1:13" x14ac:dyDescent="0.2">
      <c r="A155" s="238" t="s">
        <v>1</v>
      </c>
      <c r="B155" s="432">
        <f t="shared" ref="B155:J155" si="31">B152/B151*100-100</f>
        <v>5.390625</v>
      </c>
      <c r="C155" s="433">
        <f t="shared" si="31"/>
        <v>2.421875</v>
      </c>
      <c r="D155" s="433">
        <f t="shared" si="31"/>
        <v>0</v>
      </c>
      <c r="E155" s="433">
        <f t="shared" si="31"/>
        <v>-6.796875</v>
      </c>
      <c r="F155" s="433">
        <f t="shared" si="31"/>
        <v>-5.234375</v>
      </c>
      <c r="G155" s="433">
        <f t="shared" si="31"/>
        <v>-3.984375</v>
      </c>
      <c r="H155" s="433">
        <f t="shared" si="31"/>
        <v>1.953125</v>
      </c>
      <c r="I155" s="434">
        <f t="shared" si="31"/>
        <v>6.25</v>
      </c>
      <c r="J155" s="316">
        <f t="shared" si="31"/>
        <v>0.23437500000001421</v>
      </c>
      <c r="L155" s="286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286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64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218">
        <v>63</v>
      </c>
      <c r="C158" s="267">
        <v>64.5</v>
      </c>
      <c r="D158" s="267">
        <v>65</v>
      </c>
      <c r="E158" s="267">
        <v>67.5</v>
      </c>
      <c r="F158" s="267">
        <v>65</v>
      </c>
      <c r="G158" s="267">
        <v>64</v>
      </c>
      <c r="H158" s="267">
        <v>62.5</v>
      </c>
      <c r="I158" s="219">
        <v>61</v>
      </c>
      <c r="J158" s="325"/>
      <c r="K158" s="200" t="s">
        <v>57</v>
      </c>
      <c r="L158" s="200">
        <v>61.4</v>
      </c>
    </row>
    <row r="159" spans="1:13" ht="13.5" thickBot="1" x14ac:dyDescent="0.25">
      <c r="A159" s="266" t="s">
        <v>26</v>
      </c>
      <c r="B159" s="345">
        <f>B158-B144</f>
        <v>2.5</v>
      </c>
      <c r="C159" s="346">
        <f t="shared" ref="C159:I159" si="33">C158-C144</f>
        <v>2.5</v>
      </c>
      <c r="D159" s="346">
        <f t="shared" si="33"/>
        <v>2.5</v>
      </c>
      <c r="E159" s="346">
        <f t="shared" si="33"/>
        <v>3</v>
      </c>
      <c r="F159" s="346">
        <f t="shared" si="33"/>
        <v>3</v>
      </c>
      <c r="G159" s="346">
        <f t="shared" si="33"/>
        <v>3</v>
      </c>
      <c r="H159" s="346">
        <f t="shared" si="33"/>
        <v>2.5</v>
      </c>
      <c r="I159" s="347">
        <f t="shared" si="33"/>
        <v>2.5</v>
      </c>
      <c r="J159" s="371"/>
      <c r="K159" s="200" t="s">
        <v>26</v>
      </c>
      <c r="L159" s="200">
        <f>L158-L144</f>
        <v>2.9699999999999989</v>
      </c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/>
    <row r="162" spans="1:18" ht="13.5" thickBot="1" x14ac:dyDescent="0.25">
      <c r="A162" s="270" t="s">
        <v>145</v>
      </c>
      <c r="B162" s="1034" t="s">
        <v>50</v>
      </c>
      <c r="C162" s="1035"/>
      <c r="D162" s="1035"/>
      <c r="E162" s="1035"/>
      <c r="F162" s="1035"/>
      <c r="G162" s="1035"/>
      <c r="H162" s="1035"/>
      <c r="I162" s="1036"/>
      <c r="J162" s="428" t="s">
        <v>0</v>
      </c>
    </row>
    <row r="163" spans="1:18" x14ac:dyDescent="0.2">
      <c r="A163" s="231" t="s">
        <v>54</v>
      </c>
      <c r="B163" s="399">
        <v>1</v>
      </c>
      <c r="C163" s="400">
        <v>2</v>
      </c>
      <c r="D163" s="400">
        <v>3</v>
      </c>
      <c r="E163" s="400">
        <v>4</v>
      </c>
      <c r="F163" s="402">
        <v>5</v>
      </c>
      <c r="G163" s="402">
        <v>6</v>
      </c>
      <c r="H163" s="402">
        <v>7</v>
      </c>
      <c r="I163" s="403">
        <v>8</v>
      </c>
      <c r="J163" s="274">
        <v>265</v>
      </c>
      <c r="K163" s="213"/>
    </row>
    <row r="164" spans="1:18" ht="13.5" thickBot="1" x14ac:dyDescent="0.25">
      <c r="A164" s="231" t="s">
        <v>2</v>
      </c>
      <c r="B164" s="448">
        <v>4</v>
      </c>
      <c r="C164" s="440">
        <v>3</v>
      </c>
      <c r="D164" s="439">
        <v>2</v>
      </c>
      <c r="E164" s="438">
        <v>1</v>
      </c>
      <c r="F164" s="438">
        <v>1</v>
      </c>
      <c r="G164" s="439">
        <v>2</v>
      </c>
      <c r="H164" s="440">
        <v>3</v>
      </c>
      <c r="I164" s="441">
        <v>4</v>
      </c>
      <c r="J164" s="269" t="s">
        <v>0</v>
      </c>
      <c r="K164" s="229"/>
      <c r="L164" s="395"/>
      <c r="M164" s="395"/>
    </row>
    <row r="165" spans="1:18" x14ac:dyDescent="0.2">
      <c r="A165" s="234" t="s">
        <v>3</v>
      </c>
      <c r="B165" s="442">
        <v>1375</v>
      </c>
      <c r="C165" s="443">
        <v>1375</v>
      </c>
      <c r="D165" s="443">
        <v>1375</v>
      </c>
      <c r="E165" s="443">
        <v>1375</v>
      </c>
      <c r="F165" s="443">
        <v>1375</v>
      </c>
      <c r="G165" s="443">
        <v>1375</v>
      </c>
      <c r="H165" s="443">
        <v>1375</v>
      </c>
      <c r="I165" s="445">
        <v>1375</v>
      </c>
      <c r="J165" s="277">
        <v>1375</v>
      </c>
      <c r="K165" s="278"/>
      <c r="L165" s="396"/>
      <c r="M165" s="1157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L166" s="396"/>
      <c r="M166" s="1157"/>
    </row>
    <row r="167" spans="1:18" x14ac:dyDescent="0.2">
      <c r="A167" s="231" t="s">
        <v>7</v>
      </c>
      <c r="B167" s="242">
        <v>86.2</v>
      </c>
      <c r="C167" s="243">
        <v>93.5</v>
      </c>
      <c r="D167" s="243">
        <v>90.3</v>
      </c>
      <c r="E167" s="243">
        <v>78.8</v>
      </c>
      <c r="F167" s="243">
        <v>94.7</v>
      </c>
      <c r="G167" s="243">
        <v>100</v>
      </c>
      <c r="H167" s="243">
        <v>97.7</v>
      </c>
      <c r="I167" s="281">
        <v>89.5</v>
      </c>
      <c r="J167" s="282">
        <v>87.2</v>
      </c>
      <c r="K167" s="393"/>
      <c r="L167" s="396"/>
    </row>
    <row r="168" spans="1:18" ht="13.5" thickBot="1" x14ac:dyDescent="0.25">
      <c r="A168" s="231" t="s">
        <v>8</v>
      </c>
      <c r="B168" s="429">
        <v>6.6000000000000003E-2</v>
      </c>
      <c r="C168" s="430">
        <v>5.5E-2</v>
      </c>
      <c r="D168" s="430">
        <v>6.6000000000000003E-2</v>
      </c>
      <c r="E168" s="430">
        <v>8.8999999999999996E-2</v>
      </c>
      <c r="F168" s="430">
        <v>6.3E-2</v>
      </c>
      <c r="G168" s="430">
        <v>4.1000000000000002E-2</v>
      </c>
      <c r="H168" s="430">
        <v>4.4999999999999998E-2</v>
      </c>
      <c r="I168" s="431">
        <v>6.3E-2</v>
      </c>
      <c r="J168" s="284">
        <v>6.8000000000000005E-2</v>
      </c>
      <c r="K168" s="285"/>
      <c r="L168" s="286"/>
    </row>
    <row r="169" spans="1:18" x14ac:dyDescent="0.2">
      <c r="A169" s="238" t="s">
        <v>1</v>
      </c>
      <c r="B169" s="432">
        <f t="shared" ref="B169:J169" si="34">B166/B165*100-100</f>
        <v>3.7090909090909037</v>
      </c>
      <c r="C169" s="433">
        <f t="shared" si="34"/>
        <v>2.2545454545454646</v>
      </c>
      <c r="D169" s="433">
        <f t="shared" si="34"/>
        <v>0.72727272727273373</v>
      </c>
      <c r="E169" s="433">
        <f t="shared" si="34"/>
        <v>-2.0363636363636317</v>
      </c>
      <c r="F169" s="433">
        <f t="shared" si="34"/>
        <v>-5.3090909090909122</v>
      </c>
      <c r="G169" s="433">
        <f t="shared" si="34"/>
        <v>-0.94545454545455243</v>
      </c>
      <c r="H169" s="433">
        <f t="shared" si="34"/>
        <v>1.8909090909091049</v>
      </c>
      <c r="I169" s="434">
        <f t="shared" si="34"/>
        <v>6.3272727272727423</v>
      </c>
      <c r="J169" s="316">
        <f t="shared" si="34"/>
        <v>1.1636363636363711</v>
      </c>
      <c r="L169" s="286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286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64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218">
        <v>65.5</v>
      </c>
      <c r="C172" s="267">
        <v>66.5</v>
      </c>
      <c r="D172" s="267">
        <v>67.5</v>
      </c>
      <c r="E172" s="267">
        <v>69.5</v>
      </c>
      <c r="F172" s="267">
        <v>68</v>
      </c>
      <c r="G172" s="267">
        <v>66.5</v>
      </c>
      <c r="H172" s="267">
        <v>65</v>
      </c>
      <c r="I172" s="219">
        <v>63</v>
      </c>
      <c r="J172" s="325"/>
      <c r="K172" s="200" t="s">
        <v>57</v>
      </c>
      <c r="L172" s="200">
        <v>64.010000000000005</v>
      </c>
    </row>
    <row r="173" spans="1:18" ht="13.5" thickBot="1" x14ac:dyDescent="0.25">
      <c r="A173" s="266" t="s">
        <v>26</v>
      </c>
      <c r="B173" s="345">
        <f>B172-B158</f>
        <v>2.5</v>
      </c>
      <c r="C173" s="346">
        <f t="shared" ref="C173:I173" si="36">C172-C158</f>
        <v>2</v>
      </c>
      <c r="D173" s="346">
        <f t="shared" si="36"/>
        <v>2.5</v>
      </c>
      <c r="E173" s="346">
        <f t="shared" si="36"/>
        <v>2</v>
      </c>
      <c r="F173" s="346">
        <f t="shared" si="36"/>
        <v>3</v>
      </c>
      <c r="G173" s="346">
        <f t="shared" si="36"/>
        <v>2.5</v>
      </c>
      <c r="H173" s="346">
        <f t="shared" si="36"/>
        <v>2.5</v>
      </c>
      <c r="I173" s="347">
        <f t="shared" si="36"/>
        <v>2</v>
      </c>
      <c r="J173" s="371"/>
      <c r="K173" s="200" t="s">
        <v>26</v>
      </c>
      <c r="L173" s="200">
        <f>L172-L158</f>
        <v>2.6100000000000065</v>
      </c>
    </row>
    <row r="175" spans="1:18" ht="13.5" thickBot="1" x14ac:dyDescent="0.25"/>
    <row r="176" spans="1:18" ht="13.5" thickBot="1" x14ac:dyDescent="0.25">
      <c r="A176" s="270" t="s">
        <v>146</v>
      </c>
      <c r="B176" s="1034" t="s">
        <v>50</v>
      </c>
      <c r="C176" s="1035"/>
      <c r="D176" s="1035"/>
      <c r="E176" s="1035"/>
      <c r="F176" s="1035"/>
      <c r="G176" s="1035"/>
      <c r="H176" s="1035"/>
      <c r="I176" s="1036"/>
      <c r="J176" s="428" t="s">
        <v>0</v>
      </c>
      <c r="O176" s="1160" t="s">
        <v>156</v>
      </c>
      <c r="P176" s="1160"/>
      <c r="Q176" s="1158" t="s">
        <v>157</v>
      </c>
      <c r="R176" s="1158"/>
    </row>
    <row r="177" spans="1:18" x14ac:dyDescent="0.2">
      <c r="A177" s="231" t="s">
        <v>54</v>
      </c>
      <c r="B177" s="399">
        <v>1</v>
      </c>
      <c r="C177" s="400">
        <v>2</v>
      </c>
      <c r="D177" s="400">
        <v>3</v>
      </c>
      <c r="E177" s="670">
        <v>4</v>
      </c>
      <c r="F177" s="674">
        <v>5</v>
      </c>
      <c r="G177" s="402">
        <v>6</v>
      </c>
      <c r="H177" s="402">
        <v>7</v>
      </c>
      <c r="I177" s="403">
        <v>8</v>
      </c>
      <c r="J177" s="365">
        <v>265</v>
      </c>
      <c r="K177" s="213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448">
        <v>4</v>
      </c>
      <c r="C178" s="440">
        <v>3</v>
      </c>
      <c r="D178" s="439">
        <v>2</v>
      </c>
      <c r="E178" s="640">
        <v>1</v>
      </c>
      <c r="F178" s="438">
        <v>1</v>
      </c>
      <c r="G178" s="439">
        <v>2</v>
      </c>
      <c r="H178" s="440">
        <v>3</v>
      </c>
      <c r="I178" s="441">
        <v>4</v>
      </c>
      <c r="J178" s="366" t="s">
        <v>0</v>
      </c>
      <c r="K178" s="229"/>
      <c r="L178" s="395"/>
      <c r="M178" s="395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38">
        <v>1475</v>
      </c>
      <c r="C179" s="339">
        <v>1475</v>
      </c>
      <c r="D179" s="339">
        <v>1475</v>
      </c>
      <c r="E179" s="343">
        <v>1475</v>
      </c>
      <c r="F179" s="338">
        <v>1475</v>
      </c>
      <c r="G179" s="339">
        <v>1475</v>
      </c>
      <c r="H179" s="339">
        <v>1475</v>
      </c>
      <c r="I179" s="343">
        <v>1475</v>
      </c>
      <c r="J179" s="361">
        <v>1475</v>
      </c>
      <c r="K179" s="278"/>
      <c r="L179" s="396"/>
      <c r="M179" s="1157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67">
        <v>1490</v>
      </c>
      <c r="L180" s="396"/>
      <c r="M180" s="1157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242">
        <v>69</v>
      </c>
      <c r="C181" s="243">
        <v>74.2</v>
      </c>
      <c r="D181" s="243">
        <v>87.1</v>
      </c>
      <c r="E181" s="244">
        <v>66.7</v>
      </c>
      <c r="F181" s="242">
        <v>94.7</v>
      </c>
      <c r="G181" s="243">
        <v>90.2</v>
      </c>
      <c r="H181" s="243">
        <v>95.3</v>
      </c>
      <c r="I181" s="244">
        <v>89.5</v>
      </c>
      <c r="J181" s="368">
        <v>83.4</v>
      </c>
      <c r="K181" s="393"/>
      <c r="L181" s="396"/>
    </row>
    <row r="182" spans="1:18" ht="13.5" thickBot="1" x14ac:dyDescent="0.25">
      <c r="A182" s="253" t="s">
        <v>8</v>
      </c>
      <c r="B182" s="429">
        <v>9.4E-2</v>
      </c>
      <c r="C182" s="430">
        <v>0.08</v>
      </c>
      <c r="D182" s="430">
        <v>6.6000000000000003E-2</v>
      </c>
      <c r="E182" s="666">
        <v>8.5999999999999993E-2</v>
      </c>
      <c r="F182" s="429">
        <v>0.06</v>
      </c>
      <c r="G182" s="430">
        <v>6.2E-2</v>
      </c>
      <c r="H182" s="430">
        <v>4.8000000000000001E-2</v>
      </c>
      <c r="I182" s="666">
        <v>6.8000000000000005E-2</v>
      </c>
      <c r="J182" s="667">
        <v>7.4999999999999997E-2</v>
      </c>
      <c r="K182" s="285"/>
      <c r="L182" s="286"/>
    </row>
    <row r="183" spans="1:18" x14ac:dyDescent="0.2">
      <c r="A183" s="668" t="s">
        <v>1</v>
      </c>
      <c r="B183" s="432">
        <f t="shared" ref="B183:J183" si="37">B180/B179*100-100</f>
        <v>7.3220338983050794</v>
      </c>
      <c r="C183" s="433">
        <f t="shared" si="37"/>
        <v>1.6949152542372872</v>
      </c>
      <c r="D183" s="433">
        <f t="shared" si="37"/>
        <v>-0.40677966101695517</v>
      </c>
      <c r="E183" s="434">
        <f t="shared" si="37"/>
        <v>-3.0508474576271141</v>
      </c>
      <c r="F183" s="432">
        <f t="shared" si="37"/>
        <v>-0.40677966101695517</v>
      </c>
      <c r="G183" s="433">
        <f t="shared" si="37"/>
        <v>-0.61016949152542566</v>
      </c>
      <c r="H183" s="433">
        <f t="shared" si="37"/>
        <v>0.94915254237288593</v>
      </c>
      <c r="I183" s="434">
        <f t="shared" si="37"/>
        <v>2.711864406779668</v>
      </c>
      <c r="J183" s="672">
        <f t="shared" si="37"/>
        <v>1.0169491525423808</v>
      </c>
      <c r="L183" s="286"/>
    </row>
    <row r="184" spans="1:18" x14ac:dyDescent="0.2">
      <c r="A184" s="231" t="s">
        <v>27</v>
      </c>
      <c r="B184" s="67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381">
        <f t="shared" si="38"/>
        <v>83</v>
      </c>
      <c r="F184" s="671">
        <f t="shared" si="38"/>
        <v>167</v>
      </c>
      <c r="G184" s="303">
        <f t="shared" si="38"/>
        <v>104</v>
      </c>
      <c r="H184" s="303">
        <f t="shared" si="38"/>
        <v>88</v>
      </c>
      <c r="I184" s="381">
        <f t="shared" si="38"/>
        <v>53</v>
      </c>
      <c r="J184" s="376">
        <f t="shared" si="38"/>
        <v>99</v>
      </c>
      <c r="K184" s="215"/>
      <c r="L184" s="286"/>
    </row>
    <row r="185" spans="1:18" x14ac:dyDescent="0.2">
      <c r="A185" s="231" t="s">
        <v>51</v>
      </c>
      <c r="B185" s="218">
        <v>388</v>
      </c>
      <c r="C185" s="267">
        <v>540</v>
      </c>
      <c r="D185" s="267">
        <v>412</v>
      </c>
      <c r="E185" s="219">
        <v>288</v>
      </c>
      <c r="F185" s="218">
        <v>241</v>
      </c>
      <c r="G185" s="267">
        <v>387</v>
      </c>
      <c r="H185" s="267">
        <v>770</v>
      </c>
      <c r="I185" s="219">
        <v>475</v>
      </c>
      <c r="J185" s="67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218">
        <v>69.5</v>
      </c>
      <c r="C186" s="267">
        <v>70.5</v>
      </c>
      <c r="D186" s="267">
        <v>72</v>
      </c>
      <c r="E186" s="219">
        <v>74</v>
      </c>
      <c r="F186" s="218">
        <v>72.5</v>
      </c>
      <c r="G186" s="267">
        <v>71</v>
      </c>
      <c r="H186" s="267">
        <v>69</v>
      </c>
      <c r="I186" s="219">
        <v>67</v>
      </c>
      <c r="J186" s="325"/>
      <c r="K186" s="200" t="s">
        <v>57</v>
      </c>
      <c r="L186" s="200">
        <v>63.97</v>
      </c>
    </row>
    <row r="187" spans="1:18" ht="13.5" thickBot="1" x14ac:dyDescent="0.25">
      <c r="A187" s="669" t="s">
        <v>26</v>
      </c>
      <c r="B187" s="345">
        <f>B186-B172</f>
        <v>4</v>
      </c>
      <c r="C187" s="345">
        <f t="shared" ref="C187:I187" si="39">C186-C172</f>
        <v>4</v>
      </c>
      <c r="D187" s="345">
        <f t="shared" si="39"/>
        <v>4.5</v>
      </c>
      <c r="E187" s="345">
        <f t="shared" si="39"/>
        <v>4.5</v>
      </c>
      <c r="F187" s="345">
        <f t="shared" si="39"/>
        <v>4.5</v>
      </c>
      <c r="G187" s="345">
        <f t="shared" si="39"/>
        <v>4.5</v>
      </c>
      <c r="H187" s="345">
        <f t="shared" si="39"/>
        <v>4</v>
      </c>
      <c r="I187" s="345">
        <f t="shared" si="39"/>
        <v>4</v>
      </c>
      <c r="J187" s="371"/>
      <c r="K187" s="200" t="s">
        <v>26</v>
      </c>
      <c r="L187" s="200">
        <f>L186-L172</f>
        <v>-4.0000000000006253E-2</v>
      </c>
    </row>
    <row r="189" spans="1:18" ht="13.5" thickBot="1" x14ac:dyDescent="0.25"/>
    <row r="190" spans="1:18" ht="13.5" thickBot="1" x14ac:dyDescent="0.25">
      <c r="A190" s="270" t="s">
        <v>166</v>
      </c>
      <c r="B190" s="1034" t="s">
        <v>50</v>
      </c>
      <c r="C190" s="1035"/>
      <c r="D190" s="1035"/>
      <c r="E190" s="1035"/>
      <c r="F190" s="1035"/>
      <c r="G190" s="1035"/>
      <c r="H190" s="1035"/>
      <c r="I190" s="1036"/>
      <c r="J190" s="428" t="s">
        <v>0</v>
      </c>
      <c r="K190" s="228" t="s">
        <v>190</v>
      </c>
    </row>
    <row r="191" spans="1:18" x14ac:dyDescent="0.2">
      <c r="A191" s="231" t="s">
        <v>54</v>
      </c>
      <c r="B191" s="399">
        <v>1</v>
      </c>
      <c r="C191" s="400">
        <v>2</v>
      </c>
      <c r="D191" s="400">
        <v>3</v>
      </c>
      <c r="E191" s="670">
        <v>4</v>
      </c>
      <c r="F191" s="674">
        <v>5</v>
      </c>
      <c r="G191" s="402">
        <v>6</v>
      </c>
      <c r="H191" s="402">
        <v>7</v>
      </c>
      <c r="I191" s="403">
        <v>8</v>
      </c>
      <c r="J191" s="365"/>
      <c r="K191" s="213"/>
    </row>
    <row r="192" spans="1:18" ht="13.5" thickBot="1" x14ac:dyDescent="0.25">
      <c r="A192" s="231" t="s">
        <v>2</v>
      </c>
      <c r="B192" s="448">
        <v>4</v>
      </c>
      <c r="C192" s="440">
        <v>3</v>
      </c>
      <c r="D192" s="439">
        <v>2</v>
      </c>
      <c r="E192" s="640">
        <v>1</v>
      </c>
      <c r="F192" s="438">
        <v>1</v>
      </c>
      <c r="G192" s="439">
        <v>2</v>
      </c>
      <c r="H192" s="440">
        <v>3</v>
      </c>
      <c r="I192" s="441">
        <v>4</v>
      </c>
      <c r="J192" s="366" t="s">
        <v>0</v>
      </c>
      <c r="K192" s="229"/>
      <c r="L192" s="395"/>
      <c r="M192" s="395"/>
    </row>
    <row r="193" spans="1:13" x14ac:dyDescent="0.2">
      <c r="A193" s="234" t="s">
        <v>3</v>
      </c>
      <c r="B193" s="338">
        <v>1575</v>
      </c>
      <c r="C193" s="339">
        <v>1575</v>
      </c>
      <c r="D193" s="339">
        <v>1575</v>
      </c>
      <c r="E193" s="343">
        <v>1575</v>
      </c>
      <c r="F193" s="338">
        <v>1575</v>
      </c>
      <c r="G193" s="339">
        <v>1575</v>
      </c>
      <c r="H193" s="339">
        <v>1575</v>
      </c>
      <c r="I193" s="343">
        <v>1575</v>
      </c>
      <c r="J193" s="361">
        <v>1575</v>
      </c>
      <c r="K193" s="278"/>
      <c r="L193" s="396"/>
      <c r="M193" s="1157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67">
        <v>1594</v>
      </c>
      <c r="L194" s="396"/>
      <c r="M194" s="1157"/>
    </row>
    <row r="195" spans="1:13" x14ac:dyDescent="0.2">
      <c r="A195" s="231" t="s">
        <v>7</v>
      </c>
      <c r="B195" s="242">
        <v>82.8</v>
      </c>
      <c r="C195" s="243">
        <v>92.7</v>
      </c>
      <c r="D195" s="243">
        <v>100</v>
      </c>
      <c r="E195" s="244">
        <v>81</v>
      </c>
      <c r="F195" s="242">
        <v>88.9</v>
      </c>
      <c r="G195" s="243">
        <v>100</v>
      </c>
      <c r="H195" s="243">
        <v>93.1</v>
      </c>
      <c r="I195" s="244">
        <v>94.4</v>
      </c>
      <c r="J195" s="368">
        <v>86.7</v>
      </c>
      <c r="K195" s="393"/>
      <c r="L195" s="396"/>
    </row>
    <row r="196" spans="1:13" ht="13.5" thickBot="1" x14ac:dyDescent="0.25">
      <c r="A196" s="253" t="s">
        <v>8</v>
      </c>
      <c r="B196" s="429">
        <v>7.1999999999999995E-2</v>
      </c>
      <c r="C196" s="430">
        <v>5.2999999999999999E-2</v>
      </c>
      <c r="D196" s="430">
        <v>3.9E-2</v>
      </c>
      <c r="E196" s="666">
        <v>7.0999999999999994E-2</v>
      </c>
      <c r="F196" s="429">
        <v>0.06</v>
      </c>
      <c r="G196" s="430">
        <v>4.8000000000000001E-2</v>
      </c>
      <c r="H196" s="430">
        <v>4.8000000000000001E-2</v>
      </c>
      <c r="I196" s="666">
        <v>6.2E-2</v>
      </c>
      <c r="J196" s="667">
        <v>6.8000000000000005E-2</v>
      </c>
      <c r="K196" s="285"/>
      <c r="L196" s="286"/>
    </row>
    <row r="197" spans="1:13" x14ac:dyDescent="0.2">
      <c r="A197" s="668" t="s">
        <v>1</v>
      </c>
      <c r="B197" s="432">
        <f t="shared" ref="B197:J197" si="40">B194/B193*100-100</f>
        <v>8.7619047619047734</v>
      </c>
      <c r="C197" s="433">
        <f t="shared" si="40"/>
        <v>2.4761904761904816</v>
      </c>
      <c r="D197" s="433">
        <f t="shared" si="40"/>
        <v>-0.82539682539682246</v>
      </c>
      <c r="E197" s="434">
        <f t="shared" si="40"/>
        <v>-4.8253968253968225</v>
      </c>
      <c r="F197" s="432">
        <f t="shared" si="40"/>
        <v>-5.7777777777777857</v>
      </c>
      <c r="G197" s="433">
        <f t="shared" si="40"/>
        <v>-1.0158730158730123</v>
      </c>
      <c r="H197" s="433">
        <f t="shared" si="40"/>
        <v>0.952380952380949</v>
      </c>
      <c r="I197" s="434">
        <f t="shared" si="40"/>
        <v>4.6349206349206327</v>
      </c>
      <c r="J197" s="672">
        <f t="shared" si="40"/>
        <v>1.2063492063492163</v>
      </c>
      <c r="L197" s="286"/>
    </row>
    <row r="198" spans="1:13" x14ac:dyDescent="0.2">
      <c r="A198" s="231" t="s">
        <v>27</v>
      </c>
      <c r="B198" s="67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381">
        <f t="shared" si="41"/>
        <v>69</v>
      </c>
      <c r="F198" s="671">
        <f t="shared" si="41"/>
        <v>15</v>
      </c>
      <c r="G198" s="303">
        <f t="shared" si="41"/>
        <v>93</v>
      </c>
      <c r="H198" s="303">
        <f t="shared" si="41"/>
        <v>101</v>
      </c>
      <c r="I198" s="381">
        <f t="shared" si="41"/>
        <v>133</v>
      </c>
      <c r="J198" s="376">
        <f t="shared" si="41"/>
        <v>104</v>
      </c>
      <c r="K198" s="215"/>
      <c r="L198" s="286"/>
    </row>
    <row r="199" spans="1:13" x14ac:dyDescent="0.2">
      <c r="A199" s="231" t="s">
        <v>51</v>
      </c>
      <c r="B199" s="218">
        <v>387</v>
      </c>
      <c r="C199" s="267">
        <v>540</v>
      </c>
      <c r="D199" s="267">
        <v>412</v>
      </c>
      <c r="E199" s="219">
        <v>288</v>
      </c>
      <c r="F199" s="218">
        <v>241</v>
      </c>
      <c r="G199" s="267">
        <v>387</v>
      </c>
      <c r="H199" s="267">
        <v>769</v>
      </c>
      <c r="I199" s="219">
        <v>475</v>
      </c>
      <c r="J199" s="67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218">
        <v>73</v>
      </c>
      <c r="C200" s="267">
        <v>74</v>
      </c>
      <c r="D200" s="267">
        <v>76</v>
      </c>
      <c r="E200" s="219">
        <v>78.5</v>
      </c>
      <c r="F200" s="218">
        <v>77</v>
      </c>
      <c r="G200" s="267">
        <v>75</v>
      </c>
      <c r="H200" s="267">
        <v>73</v>
      </c>
      <c r="I200" s="219">
        <v>71</v>
      </c>
      <c r="J200" s="325"/>
      <c r="K200" s="200" t="s">
        <v>57</v>
      </c>
      <c r="L200" s="200">
        <v>70.28</v>
      </c>
    </row>
    <row r="201" spans="1:13" ht="13.5" thickBot="1" x14ac:dyDescent="0.25">
      <c r="A201" s="669" t="s">
        <v>26</v>
      </c>
      <c r="B201" s="345">
        <f>B200-B186</f>
        <v>3.5</v>
      </c>
      <c r="C201" s="345">
        <f t="shared" ref="C201:I201" si="42">C200-C186</f>
        <v>3.5</v>
      </c>
      <c r="D201" s="345">
        <f t="shared" si="42"/>
        <v>4</v>
      </c>
      <c r="E201" s="345">
        <f t="shared" si="42"/>
        <v>4.5</v>
      </c>
      <c r="F201" s="345">
        <f t="shared" si="42"/>
        <v>4.5</v>
      </c>
      <c r="G201" s="345">
        <f t="shared" si="42"/>
        <v>4</v>
      </c>
      <c r="H201" s="345">
        <f t="shared" si="42"/>
        <v>4</v>
      </c>
      <c r="I201" s="345">
        <f t="shared" si="42"/>
        <v>4</v>
      </c>
      <c r="J201" s="371"/>
      <c r="K201" s="200" t="s">
        <v>26</v>
      </c>
      <c r="L201" s="200">
        <f>L200-L186</f>
        <v>6.3100000000000023</v>
      </c>
    </row>
    <row r="203" spans="1:13" ht="13.5" thickBot="1" x14ac:dyDescent="0.25"/>
    <row r="204" spans="1:13" ht="13.5" thickBot="1" x14ac:dyDescent="0.25">
      <c r="A204" s="270" t="s">
        <v>191</v>
      </c>
      <c r="B204" s="1034" t="s">
        <v>50</v>
      </c>
      <c r="C204" s="1035"/>
      <c r="D204" s="1035"/>
      <c r="E204" s="1035"/>
      <c r="F204" s="1035"/>
      <c r="G204" s="1035"/>
      <c r="H204" s="1035"/>
      <c r="I204" s="1036"/>
      <c r="J204" s="1031" t="s">
        <v>0</v>
      </c>
      <c r="K204" s="228">
        <v>263</v>
      </c>
    </row>
    <row r="205" spans="1:13" x14ac:dyDescent="0.2">
      <c r="A205" s="231" t="s">
        <v>54</v>
      </c>
      <c r="B205" s="399">
        <v>1</v>
      </c>
      <c r="C205" s="400">
        <v>2</v>
      </c>
      <c r="D205" s="400">
        <v>3</v>
      </c>
      <c r="E205" s="670">
        <v>4</v>
      </c>
      <c r="F205" s="674">
        <v>5</v>
      </c>
      <c r="G205" s="402">
        <v>6</v>
      </c>
      <c r="H205" s="402">
        <v>7</v>
      </c>
      <c r="I205" s="403">
        <v>8</v>
      </c>
      <c r="J205" s="1101"/>
      <c r="K205" s="213"/>
    </row>
    <row r="206" spans="1:13" ht="13.5" thickBot="1" x14ac:dyDescent="0.25">
      <c r="A206" s="231" t="s">
        <v>2</v>
      </c>
      <c r="B206" s="697">
        <v>4</v>
      </c>
      <c r="C206" s="329">
        <v>3</v>
      </c>
      <c r="D206" s="328">
        <v>2</v>
      </c>
      <c r="E206" s="698">
        <v>1</v>
      </c>
      <c r="F206" s="327">
        <v>1</v>
      </c>
      <c r="G206" s="328">
        <v>2</v>
      </c>
      <c r="H206" s="329">
        <v>3</v>
      </c>
      <c r="I206" s="699">
        <v>4</v>
      </c>
      <c r="J206" s="1102"/>
      <c r="K206" s="229"/>
      <c r="L206" s="395"/>
      <c r="M206" s="395"/>
    </row>
    <row r="207" spans="1:13" x14ac:dyDescent="0.2">
      <c r="A207" s="234" t="s">
        <v>3</v>
      </c>
      <c r="B207" s="338">
        <v>1685</v>
      </c>
      <c r="C207" s="339">
        <v>1685</v>
      </c>
      <c r="D207" s="339">
        <v>1685</v>
      </c>
      <c r="E207" s="343">
        <v>1685</v>
      </c>
      <c r="F207" s="338">
        <v>1685</v>
      </c>
      <c r="G207" s="339">
        <v>1685</v>
      </c>
      <c r="H207" s="339">
        <v>1685</v>
      </c>
      <c r="I207" s="343">
        <v>1685</v>
      </c>
      <c r="J207" s="703">
        <v>1685</v>
      </c>
      <c r="K207" s="278"/>
      <c r="L207" s="396"/>
      <c r="M207" s="1157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67">
        <v>1749</v>
      </c>
      <c r="L208" s="396"/>
      <c r="M208" s="1157"/>
    </row>
    <row r="209" spans="1:13" x14ac:dyDescent="0.2">
      <c r="A209" s="231" t="s">
        <v>7</v>
      </c>
      <c r="B209" s="242">
        <v>75.900000000000006</v>
      </c>
      <c r="C209" s="243">
        <v>92.7</v>
      </c>
      <c r="D209" s="243">
        <v>87.1</v>
      </c>
      <c r="E209" s="244">
        <v>85.7</v>
      </c>
      <c r="F209" s="242">
        <v>77.8</v>
      </c>
      <c r="G209" s="243">
        <v>96.6</v>
      </c>
      <c r="H209" s="243">
        <v>94.8</v>
      </c>
      <c r="I209" s="244">
        <v>88.9</v>
      </c>
      <c r="J209" s="368">
        <v>84.8</v>
      </c>
      <c r="K209" s="393"/>
      <c r="L209" s="396"/>
    </row>
    <row r="210" spans="1:13" ht="13.5" thickBot="1" x14ac:dyDescent="0.25">
      <c r="A210" s="253" t="s">
        <v>8</v>
      </c>
      <c r="B210" s="429">
        <v>7.9000000000000001E-2</v>
      </c>
      <c r="C210" s="430">
        <v>6.5000000000000002E-2</v>
      </c>
      <c r="D210" s="430">
        <v>6.0999999999999999E-2</v>
      </c>
      <c r="E210" s="666">
        <v>7.2999999999999995E-2</v>
      </c>
      <c r="F210" s="429">
        <v>7.4999999999999997E-2</v>
      </c>
      <c r="G210" s="430">
        <v>4.4999999999999998E-2</v>
      </c>
      <c r="H210" s="430">
        <v>4.9000000000000002E-2</v>
      </c>
      <c r="I210" s="666">
        <v>7.5999999999999998E-2</v>
      </c>
      <c r="J210" s="667">
        <v>7.1999999999999995E-2</v>
      </c>
      <c r="K210" s="285"/>
      <c r="L210" s="286"/>
    </row>
    <row r="211" spans="1:13" x14ac:dyDescent="0.2">
      <c r="A211" s="668" t="s">
        <v>1</v>
      </c>
      <c r="B211" s="432">
        <f t="shared" ref="B211:J211" si="43">B208/B207*100-100</f>
        <v>9.1988130563798194</v>
      </c>
      <c r="C211" s="433">
        <f t="shared" si="43"/>
        <v>4.3323442136498471</v>
      </c>
      <c r="D211" s="433">
        <f t="shared" si="43"/>
        <v>2.195845697329375</v>
      </c>
      <c r="E211" s="434">
        <f t="shared" si="43"/>
        <v>-3.0860534124629027</v>
      </c>
      <c r="F211" s="432">
        <f t="shared" si="43"/>
        <v>-0.35608308605341676</v>
      </c>
      <c r="G211" s="433">
        <f t="shared" si="43"/>
        <v>0.83086053412462491</v>
      </c>
      <c r="H211" s="433">
        <f t="shared" si="43"/>
        <v>4.2729970326409443</v>
      </c>
      <c r="I211" s="434">
        <f t="shared" si="43"/>
        <v>7.8931750741839721</v>
      </c>
      <c r="J211" s="672">
        <f t="shared" si="43"/>
        <v>3.7982195845697362</v>
      </c>
      <c r="L211" s="286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370">
        <f t="shared" si="44"/>
        <v>155</v>
      </c>
      <c r="K212" s="215"/>
      <c r="L212" s="286"/>
    </row>
    <row r="213" spans="1:13" x14ac:dyDescent="0.2">
      <c r="A213" s="231" t="s">
        <v>51</v>
      </c>
      <c r="B213" s="700">
        <v>386</v>
      </c>
      <c r="C213" s="701">
        <v>538</v>
      </c>
      <c r="D213" s="701">
        <v>411</v>
      </c>
      <c r="E213" s="702">
        <v>287</v>
      </c>
      <c r="F213" s="700">
        <v>240</v>
      </c>
      <c r="G213" s="701">
        <v>384</v>
      </c>
      <c r="H213" s="701">
        <v>769</v>
      </c>
      <c r="I213" s="702">
        <v>474</v>
      </c>
      <c r="J213" s="385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218">
        <v>79</v>
      </c>
      <c r="C214" s="267">
        <v>80</v>
      </c>
      <c r="D214" s="267">
        <v>82</v>
      </c>
      <c r="E214" s="219">
        <v>84.5</v>
      </c>
      <c r="F214" s="218">
        <v>83</v>
      </c>
      <c r="G214" s="267">
        <v>81.5</v>
      </c>
      <c r="H214" s="267">
        <v>79</v>
      </c>
      <c r="I214" s="219">
        <v>77</v>
      </c>
      <c r="J214" s="325"/>
      <c r="K214" s="200" t="s">
        <v>57</v>
      </c>
      <c r="L214" s="200">
        <v>74.41</v>
      </c>
    </row>
    <row r="215" spans="1:13" ht="13.5" thickBot="1" x14ac:dyDescent="0.25">
      <c r="A215" s="669" t="s">
        <v>26</v>
      </c>
      <c r="B215" s="345">
        <f>B214-B200</f>
        <v>6</v>
      </c>
      <c r="C215" s="346">
        <f t="shared" ref="C215:I215" si="45">C214-C200</f>
        <v>6</v>
      </c>
      <c r="D215" s="346">
        <f t="shared" si="45"/>
        <v>6</v>
      </c>
      <c r="E215" s="347">
        <f t="shared" si="45"/>
        <v>6</v>
      </c>
      <c r="F215" s="345">
        <f t="shared" si="45"/>
        <v>6</v>
      </c>
      <c r="G215" s="346">
        <f t="shared" si="45"/>
        <v>6.5</v>
      </c>
      <c r="H215" s="346">
        <f t="shared" si="45"/>
        <v>6</v>
      </c>
      <c r="I215" s="347">
        <f t="shared" si="45"/>
        <v>6</v>
      </c>
      <c r="J215" s="371"/>
      <c r="K215" s="200" t="s">
        <v>26</v>
      </c>
      <c r="L215" s="200">
        <f>L214-L200</f>
        <v>4.1299999999999955</v>
      </c>
    </row>
    <row r="217" spans="1:13" ht="13.5" thickBot="1" x14ac:dyDescent="0.25"/>
    <row r="218" spans="1:13" ht="13.5" thickBot="1" x14ac:dyDescent="0.25">
      <c r="A218" s="270" t="s">
        <v>192</v>
      </c>
      <c r="B218" s="1034" t="s">
        <v>50</v>
      </c>
      <c r="C218" s="1035"/>
      <c r="D218" s="1035"/>
      <c r="E218" s="1035"/>
      <c r="F218" s="1035"/>
      <c r="G218" s="1035"/>
      <c r="H218" s="1035"/>
      <c r="I218" s="1036"/>
      <c r="J218" s="1031" t="s">
        <v>0</v>
      </c>
      <c r="K218" s="228"/>
    </row>
    <row r="219" spans="1:13" x14ac:dyDescent="0.2">
      <c r="A219" s="231" t="s">
        <v>54</v>
      </c>
      <c r="B219" s="399">
        <v>1</v>
      </c>
      <c r="C219" s="400">
        <v>2</v>
      </c>
      <c r="D219" s="400">
        <v>3</v>
      </c>
      <c r="E219" s="670">
        <v>4</v>
      </c>
      <c r="F219" s="674">
        <v>5</v>
      </c>
      <c r="G219" s="402">
        <v>6</v>
      </c>
      <c r="H219" s="402">
        <v>7</v>
      </c>
      <c r="I219" s="403">
        <v>8</v>
      </c>
      <c r="J219" s="1101"/>
      <c r="K219" s="213"/>
    </row>
    <row r="220" spans="1:13" ht="13.5" thickBot="1" x14ac:dyDescent="0.25">
      <c r="A220" s="231" t="s">
        <v>2</v>
      </c>
      <c r="B220" s="697">
        <v>4</v>
      </c>
      <c r="C220" s="329">
        <v>3</v>
      </c>
      <c r="D220" s="328">
        <v>2</v>
      </c>
      <c r="E220" s="698">
        <v>1</v>
      </c>
      <c r="F220" s="327">
        <v>1</v>
      </c>
      <c r="G220" s="328">
        <v>2</v>
      </c>
      <c r="H220" s="329">
        <v>3</v>
      </c>
      <c r="I220" s="699">
        <v>4</v>
      </c>
      <c r="J220" s="1102"/>
      <c r="K220" s="229"/>
      <c r="L220" s="395"/>
      <c r="M220" s="395"/>
    </row>
    <row r="221" spans="1:13" x14ac:dyDescent="0.2">
      <c r="A221" s="234" t="s">
        <v>3</v>
      </c>
      <c r="B221" s="338">
        <v>1800</v>
      </c>
      <c r="C221" s="339">
        <v>1800</v>
      </c>
      <c r="D221" s="339">
        <v>1800</v>
      </c>
      <c r="E221" s="343">
        <v>1800</v>
      </c>
      <c r="F221" s="338">
        <v>1800</v>
      </c>
      <c r="G221" s="339">
        <v>1800</v>
      </c>
      <c r="H221" s="339">
        <v>1800</v>
      </c>
      <c r="I221" s="343">
        <v>1800</v>
      </c>
      <c r="J221" s="703">
        <v>1800</v>
      </c>
      <c r="K221" s="278"/>
      <c r="L221" s="396"/>
      <c r="M221" s="1157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67">
        <v>1870</v>
      </c>
      <c r="L222" s="396"/>
      <c r="M222" s="1157"/>
    </row>
    <row r="223" spans="1:13" x14ac:dyDescent="0.2">
      <c r="A223" s="231" t="s">
        <v>7</v>
      </c>
      <c r="B223" s="242">
        <v>82.8</v>
      </c>
      <c r="C223" s="243">
        <v>92.7</v>
      </c>
      <c r="D223" s="243">
        <v>80.599999999999994</v>
      </c>
      <c r="E223" s="244">
        <v>71.400000000000006</v>
      </c>
      <c r="F223" s="242">
        <v>94.4</v>
      </c>
      <c r="G223" s="243">
        <v>89.7</v>
      </c>
      <c r="H223" s="243">
        <v>93.1</v>
      </c>
      <c r="I223" s="244">
        <v>83.3</v>
      </c>
      <c r="J223" s="368">
        <v>85.5</v>
      </c>
      <c r="K223" s="393"/>
      <c r="L223" s="396"/>
    </row>
    <row r="224" spans="1:13" ht="13.5" thickBot="1" x14ac:dyDescent="0.25">
      <c r="A224" s="253" t="s">
        <v>8</v>
      </c>
      <c r="B224" s="429">
        <v>6.9000000000000006E-2</v>
      </c>
      <c r="C224" s="430">
        <v>0.06</v>
      </c>
      <c r="D224" s="430">
        <v>7.6999999999999999E-2</v>
      </c>
      <c r="E224" s="666">
        <v>8.8999999999999996E-2</v>
      </c>
      <c r="F224" s="429">
        <v>6.2E-2</v>
      </c>
      <c r="G224" s="430">
        <v>6.3E-2</v>
      </c>
      <c r="H224" s="430">
        <v>5.8000000000000003E-2</v>
      </c>
      <c r="I224" s="666">
        <v>7.3999999999999996E-2</v>
      </c>
      <c r="J224" s="667">
        <v>7.3999999999999996E-2</v>
      </c>
      <c r="K224" s="285"/>
      <c r="L224" s="286"/>
    </row>
    <row r="225" spans="1:13" x14ac:dyDescent="0.2">
      <c r="A225" s="668" t="s">
        <v>1</v>
      </c>
      <c r="B225" s="432">
        <f t="shared" ref="B225:J225" si="46">B222/B221*100-100</f>
        <v>9.3888888888888857</v>
      </c>
      <c r="C225" s="433">
        <f t="shared" si="46"/>
        <v>5.8888888888888999</v>
      </c>
      <c r="D225" s="433">
        <f t="shared" si="46"/>
        <v>3</v>
      </c>
      <c r="E225" s="434">
        <f t="shared" si="46"/>
        <v>-2.8888888888888857</v>
      </c>
      <c r="F225" s="432">
        <f t="shared" si="46"/>
        <v>-1.3888888888888857</v>
      </c>
      <c r="G225" s="433">
        <f t="shared" si="46"/>
        <v>2.9444444444444429</v>
      </c>
      <c r="H225" s="433">
        <f t="shared" si="46"/>
        <v>3.3333333333333428</v>
      </c>
      <c r="I225" s="434">
        <f t="shared" si="46"/>
        <v>6.2222222222222143</v>
      </c>
      <c r="J225" s="672">
        <f t="shared" si="46"/>
        <v>3.8888888888888999</v>
      </c>
      <c r="L225" s="286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370">
        <f t="shared" si="47"/>
        <v>121</v>
      </c>
      <c r="K226" s="215"/>
      <c r="L226" s="286"/>
    </row>
    <row r="227" spans="1:13" x14ac:dyDescent="0.2">
      <c r="A227" s="231" t="s">
        <v>51</v>
      </c>
      <c r="B227" s="700">
        <v>386</v>
      </c>
      <c r="C227" s="701">
        <v>538</v>
      </c>
      <c r="D227" s="701">
        <v>411</v>
      </c>
      <c r="E227" s="702">
        <v>286</v>
      </c>
      <c r="F227" s="700">
        <v>239</v>
      </c>
      <c r="G227" s="701">
        <v>384</v>
      </c>
      <c r="H227" s="701">
        <v>769</v>
      </c>
      <c r="I227" s="702">
        <v>474</v>
      </c>
      <c r="J227" s="385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218">
        <v>86</v>
      </c>
      <c r="C228" s="267">
        <v>87</v>
      </c>
      <c r="D228" s="267">
        <v>89</v>
      </c>
      <c r="E228" s="219">
        <v>92</v>
      </c>
      <c r="F228" s="218">
        <v>90.5</v>
      </c>
      <c r="G228" s="267">
        <v>89</v>
      </c>
      <c r="H228" s="267">
        <v>86.5</v>
      </c>
      <c r="I228" s="219">
        <v>84</v>
      </c>
      <c r="J228" s="325"/>
      <c r="K228" s="200" t="s">
        <v>57</v>
      </c>
      <c r="L228" s="200">
        <v>80.290000000000006</v>
      </c>
    </row>
    <row r="229" spans="1:13" ht="13.5" thickBot="1" x14ac:dyDescent="0.25">
      <c r="A229" s="669" t="s">
        <v>26</v>
      </c>
      <c r="B229" s="345">
        <f>B228-B214</f>
        <v>7</v>
      </c>
      <c r="C229" s="346">
        <f t="shared" ref="C229:I229" si="48">C228-C214</f>
        <v>7</v>
      </c>
      <c r="D229" s="346">
        <f t="shared" si="48"/>
        <v>7</v>
      </c>
      <c r="E229" s="347">
        <f t="shared" si="48"/>
        <v>7.5</v>
      </c>
      <c r="F229" s="345">
        <f t="shared" si="48"/>
        <v>7.5</v>
      </c>
      <c r="G229" s="346">
        <f t="shared" si="48"/>
        <v>7.5</v>
      </c>
      <c r="H229" s="346">
        <f t="shared" si="48"/>
        <v>7.5</v>
      </c>
      <c r="I229" s="347">
        <f t="shared" si="48"/>
        <v>7</v>
      </c>
      <c r="J229" s="371"/>
      <c r="K229" s="200" t="s">
        <v>26</v>
      </c>
      <c r="L229" s="200">
        <f>L228-L214</f>
        <v>5.8800000000000097</v>
      </c>
    </row>
    <row r="231" spans="1:13" ht="13.5" thickBot="1" x14ac:dyDescent="0.25"/>
    <row r="232" spans="1:13" ht="13.5" thickBot="1" x14ac:dyDescent="0.25">
      <c r="A232" s="270" t="s">
        <v>193</v>
      </c>
      <c r="B232" s="1034" t="s">
        <v>50</v>
      </c>
      <c r="C232" s="1035"/>
      <c r="D232" s="1035"/>
      <c r="E232" s="1035"/>
      <c r="F232" s="1035"/>
      <c r="G232" s="1035"/>
      <c r="H232" s="1035"/>
      <c r="I232" s="1036"/>
      <c r="J232" s="1031" t="s">
        <v>0</v>
      </c>
      <c r="K232" s="228">
        <v>263</v>
      </c>
    </row>
    <row r="233" spans="1:13" x14ac:dyDescent="0.2">
      <c r="A233" s="231" t="s">
        <v>54</v>
      </c>
      <c r="B233" s="399">
        <v>1</v>
      </c>
      <c r="C233" s="400">
        <v>2</v>
      </c>
      <c r="D233" s="400">
        <v>3</v>
      </c>
      <c r="E233" s="670">
        <v>4</v>
      </c>
      <c r="F233" s="674">
        <v>5</v>
      </c>
      <c r="G233" s="402">
        <v>6</v>
      </c>
      <c r="H233" s="402">
        <v>7</v>
      </c>
      <c r="I233" s="403">
        <v>8</v>
      </c>
      <c r="J233" s="1101"/>
      <c r="K233" s="213"/>
    </row>
    <row r="234" spans="1:13" ht="13.5" thickBot="1" x14ac:dyDescent="0.25">
      <c r="A234" s="231" t="s">
        <v>2</v>
      </c>
      <c r="B234" s="697">
        <v>4</v>
      </c>
      <c r="C234" s="329">
        <v>3</v>
      </c>
      <c r="D234" s="328">
        <v>2</v>
      </c>
      <c r="E234" s="698">
        <v>1</v>
      </c>
      <c r="F234" s="327">
        <v>1</v>
      </c>
      <c r="G234" s="328">
        <v>2</v>
      </c>
      <c r="H234" s="329">
        <v>3</v>
      </c>
      <c r="I234" s="699">
        <v>4</v>
      </c>
      <c r="J234" s="1102"/>
      <c r="K234" s="229"/>
      <c r="L234" s="395"/>
      <c r="M234" s="395"/>
    </row>
    <row r="235" spans="1:13" x14ac:dyDescent="0.2">
      <c r="A235" s="234" t="s">
        <v>3</v>
      </c>
      <c r="B235" s="338">
        <v>1925</v>
      </c>
      <c r="C235" s="339">
        <v>1925</v>
      </c>
      <c r="D235" s="339">
        <v>1925</v>
      </c>
      <c r="E235" s="343">
        <v>1925</v>
      </c>
      <c r="F235" s="338">
        <v>1925</v>
      </c>
      <c r="G235" s="339">
        <v>1925</v>
      </c>
      <c r="H235" s="339">
        <v>1925</v>
      </c>
      <c r="I235" s="343">
        <v>1925</v>
      </c>
      <c r="J235" s="703">
        <v>1925</v>
      </c>
      <c r="K235" s="278"/>
      <c r="L235" s="396"/>
      <c r="M235" s="1157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67">
        <v>2006</v>
      </c>
      <c r="L236" s="396"/>
      <c r="M236" s="1157"/>
    </row>
    <row r="237" spans="1:13" x14ac:dyDescent="0.2">
      <c r="A237" s="231" t="s">
        <v>7</v>
      </c>
      <c r="B237" s="242">
        <v>79.3</v>
      </c>
      <c r="C237" s="243">
        <v>90.2</v>
      </c>
      <c r="D237" s="243">
        <v>87.1</v>
      </c>
      <c r="E237" s="244">
        <v>85.7</v>
      </c>
      <c r="F237" s="242">
        <v>88.9</v>
      </c>
      <c r="G237" s="243">
        <v>93.1</v>
      </c>
      <c r="H237" s="243">
        <v>93.1</v>
      </c>
      <c r="I237" s="244">
        <v>80.599999999999994</v>
      </c>
      <c r="J237" s="368">
        <v>82.5</v>
      </c>
      <c r="K237" s="393"/>
      <c r="L237" s="396"/>
    </row>
    <row r="238" spans="1:13" ht="13.5" thickBot="1" x14ac:dyDescent="0.25">
      <c r="A238" s="253" t="s">
        <v>8</v>
      </c>
      <c r="B238" s="429">
        <v>7.5999999999999998E-2</v>
      </c>
      <c r="C238" s="430">
        <v>6.4000000000000001E-2</v>
      </c>
      <c r="D238" s="430">
        <v>6.8000000000000005E-2</v>
      </c>
      <c r="E238" s="666">
        <v>0.06</v>
      </c>
      <c r="F238" s="429">
        <v>0.08</v>
      </c>
      <c r="G238" s="430">
        <v>5.3999999999999999E-2</v>
      </c>
      <c r="H238" s="430">
        <v>5.6000000000000001E-2</v>
      </c>
      <c r="I238" s="666">
        <v>7.8E-2</v>
      </c>
      <c r="J238" s="667">
        <v>7.1999999999999995E-2</v>
      </c>
      <c r="K238" s="285"/>
      <c r="L238" s="286"/>
    </row>
    <row r="239" spans="1:13" x14ac:dyDescent="0.2">
      <c r="A239" s="668" t="s">
        <v>1</v>
      </c>
      <c r="B239" s="432">
        <f t="shared" ref="B239:J239" si="49">B236/B235*100-100</f>
        <v>8.6753246753246742</v>
      </c>
      <c r="C239" s="433">
        <f t="shared" si="49"/>
        <v>6.7532467532467564</v>
      </c>
      <c r="D239" s="433">
        <f t="shared" si="49"/>
        <v>4.2077922077922096</v>
      </c>
      <c r="E239" s="434">
        <f t="shared" si="49"/>
        <v>-0.5714285714285694</v>
      </c>
      <c r="F239" s="432">
        <f t="shared" si="49"/>
        <v>-2.961038961038966</v>
      </c>
      <c r="G239" s="433">
        <f t="shared" si="49"/>
        <v>2.1818181818181728</v>
      </c>
      <c r="H239" s="433">
        <f t="shared" si="49"/>
        <v>3.7922077922077904</v>
      </c>
      <c r="I239" s="434">
        <f t="shared" si="49"/>
        <v>6.3896103896103966</v>
      </c>
      <c r="J239" s="672">
        <f t="shared" si="49"/>
        <v>4.2077922077922096</v>
      </c>
      <c r="L239" s="286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370">
        <f t="shared" si="50"/>
        <v>136</v>
      </c>
      <c r="K240" s="215"/>
      <c r="L240" s="286"/>
    </row>
    <row r="241" spans="1:13" x14ac:dyDescent="0.2">
      <c r="A241" s="231" t="s">
        <v>51</v>
      </c>
      <c r="B241" s="700">
        <v>385</v>
      </c>
      <c r="C241" s="701">
        <v>537</v>
      </c>
      <c r="D241" s="701">
        <v>411</v>
      </c>
      <c r="E241" s="702">
        <v>284</v>
      </c>
      <c r="F241" s="700">
        <v>239</v>
      </c>
      <c r="G241" s="701">
        <v>384</v>
      </c>
      <c r="H241" s="701">
        <v>768</v>
      </c>
      <c r="I241" s="702">
        <v>473</v>
      </c>
      <c r="J241" s="385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218">
        <v>92</v>
      </c>
      <c r="C242" s="267">
        <v>93</v>
      </c>
      <c r="D242" s="267">
        <v>95</v>
      </c>
      <c r="E242" s="219">
        <v>98</v>
      </c>
      <c r="F242" s="218">
        <v>97</v>
      </c>
      <c r="G242" s="267">
        <v>95.5</v>
      </c>
      <c r="H242" s="267">
        <v>93</v>
      </c>
      <c r="I242" s="219">
        <v>90</v>
      </c>
      <c r="J242" s="325"/>
      <c r="K242" s="200" t="s">
        <v>57</v>
      </c>
      <c r="L242" s="200">
        <v>87.63</v>
      </c>
    </row>
    <row r="243" spans="1:13" ht="13.5" thickBot="1" x14ac:dyDescent="0.25">
      <c r="A243" s="669" t="s">
        <v>26</v>
      </c>
      <c r="B243" s="345">
        <f>B242-B228</f>
        <v>6</v>
      </c>
      <c r="C243" s="346">
        <f t="shared" ref="C243:I243" si="51">C242-C228</f>
        <v>6</v>
      </c>
      <c r="D243" s="346">
        <f t="shared" si="51"/>
        <v>6</v>
      </c>
      <c r="E243" s="347">
        <f t="shared" si="51"/>
        <v>6</v>
      </c>
      <c r="F243" s="345">
        <f t="shared" si="51"/>
        <v>6.5</v>
      </c>
      <c r="G243" s="346">
        <f t="shared" si="51"/>
        <v>6.5</v>
      </c>
      <c r="H243" s="346">
        <f t="shared" si="51"/>
        <v>6.5</v>
      </c>
      <c r="I243" s="347">
        <f t="shared" si="51"/>
        <v>6</v>
      </c>
      <c r="J243" s="371"/>
      <c r="K243" s="200" t="s">
        <v>26</v>
      </c>
      <c r="L243" s="200">
        <f>L242-L228</f>
        <v>7.3399999999999892</v>
      </c>
    </row>
    <row r="245" spans="1:13" ht="13.5" thickBot="1" x14ac:dyDescent="0.25"/>
    <row r="246" spans="1:13" ht="13.5" thickBot="1" x14ac:dyDescent="0.25">
      <c r="A246" s="270" t="s">
        <v>194</v>
      </c>
      <c r="B246" s="1034" t="s">
        <v>50</v>
      </c>
      <c r="C246" s="1035"/>
      <c r="D246" s="1035"/>
      <c r="E246" s="1035"/>
      <c r="F246" s="1035"/>
      <c r="G246" s="1035"/>
      <c r="H246" s="1035"/>
      <c r="I246" s="1036"/>
      <c r="J246" s="1031" t="s">
        <v>0</v>
      </c>
      <c r="K246" s="228">
        <v>263</v>
      </c>
    </row>
    <row r="247" spans="1:13" x14ac:dyDescent="0.2">
      <c r="A247" s="231" t="s">
        <v>54</v>
      </c>
      <c r="B247" s="399">
        <v>1</v>
      </c>
      <c r="C247" s="400">
        <v>2</v>
      </c>
      <c r="D247" s="400">
        <v>3</v>
      </c>
      <c r="E247" s="670">
        <v>4</v>
      </c>
      <c r="F247" s="674">
        <v>5</v>
      </c>
      <c r="G247" s="402">
        <v>6</v>
      </c>
      <c r="H247" s="402">
        <v>7</v>
      </c>
      <c r="I247" s="403">
        <v>8</v>
      </c>
      <c r="J247" s="1101"/>
      <c r="K247" s="213"/>
    </row>
    <row r="248" spans="1:13" ht="13.5" thickBot="1" x14ac:dyDescent="0.25">
      <c r="A248" s="231" t="s">
        <v>2</v>
      </c>
      <c r="B248" s="697">
        <v>4</v>
      </c>
      <c r="C248" s="329">
        <v>3</v>
      </c>
      <c r="D248" s="328">
        <v>2</v>
      </c>
      <c r="E248" s="698">
        <v>1</v>
      </c>
      <c r="F248" s="327">
        <v>1</v>
      </c>
      <c r="G248" s="328">
        <v>2</v>
      </c>
      <c r="H248" s="329">
        <v>3</v>
      </c>
      <c r="I248" s="699">
        <v>4</v>
      </c>
      <c r="J248" s="1102"/>
      <c r="K248" s="229"/>
      <c r="L248" s="395"/>
      <c r="M248" s="395"/>
    </row>
    <row r="249" spans="1:13" x14ac:dyDescent="0.2">
      <c r="A249" s="234" t="s">
        <v>3</v>
      </c>
      <c r="B249" s="338">
        <v>2070</v>
      </c>
      <c r="C249" s="339">
        <v>2070</v>
      </c>
      <c r="D249" s="339">
        <v>2070</v>
      </c>
      <c r="E249" s="343">
        <v>2070</v>
      </c>
      <c r="F249" s="338">
        <v>2070</v>
      </c>
      <c r="G249" s="339">
        <v>2070</v>
      </c>
      <c r="H249" s="339">
        <v>2070</v>
      </c>
      <c r="I249" s="343">
        <v>2070</v>
      </c>
      <c r="J249" s="703">
        <v>2070</v>
      </c>
      <c r="K249" s="278"/>
      <c r="L249" s="396"/>
      <c r="M249" s="1157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67">
        <v>2164</v>
      </c>
      <c r="L250" s="396"/>
      <c r="M250" s="1157"/>
    </row>
    <row r="251" spans="1:13" x14ac:dyDescent="0.2">
      <c r="A251" s="231" t="s">
        <v>7</v>
      </c>
      <c r="B251" s="733">
        <v>79.3</v>
      </c>
      <c r="C251" s="243">
        <v>85.4</v>
      </c>
      <c r="D251" s="243">
        <v>83.9</v>
      </c>
      <c r="E251" s="244">
        <v>81</v>
      </c>
      <c r="F251" s="242">
        <v>94.4</v>
      </c>
      <c r="G251" s="707">
        <v>79.3</v>
      </c>
      <c r="H251" s="243">
        <v>96.6</v>
      </c>
      <c r="I251" s="244">
        <v>83.3</v>
      </c>
      <c r="J251" s="368">
        <v>82.9</v>
      </c>
      <c r="K251" s="393"/>
      <c r="L251" s="396"/>
    </row>
    <row r="252" spans="1:13" ht="13.5" thickBot="1" x14ac:dyDescent="0.25">
      <c r="A252" s="253" t="s">
        <v>8</v>
      </c>
      <c r="B252" s="429">
        <v>0.08</v>
      </c>
      <c r="C252" s="430">
        <v>7.2999999999999995E-2</v>
      </c>
      <c r="D252" s="430">
        <v>0.08</v>
      </c>
      <c r="E252" s="666">
        <v>7.1999999999999995E-2</v>
      </c>
      <c r="F252" s="429">
        <v>6.5000000000000002E-2</v>
      </c>
      <c r="G252" s="430">
        <v>7.9000000000000001E-2</v>
      </c>
      <c r="H252" s="430">
        <v>5.2999999999999999E-2</v>
      </c>
      <c r="I252" s="666">
        <v>7.8E-2</v>
      </c>
      <c r="J252" s="667">
        <v>7.3999999999999996E-2</v>
      </c>
      <c r="K252" s="285"/>
      <c r="L252" s="286"/>
    </row>
    <row r="253" spans="1:13" x14ac:dyDescent="0.2">
      <c r="A253" s="668" t="s">
        <v>1</v>
      </c>
      <c r="B253" s="432">
        <f t="shared" ref="B253:J253" si="52">B250/B249*100-100</f>
        <v>6.8599033816425106</v>
      </c>
      <c r="C253" s="433">
        <f t="shared" si="52"/>
        <v>6.7149758454106347</v>
      </c>
      <c r="D253" s="433">
        <f t="shared" si="52"/>
        <v>4.0579710144927503</v>
      </c>
      <c r="E253" s="434">
        <f t="shared" si="52"/>
        <v>0.77294685990338508</v>
      </c>
      <c r="F253" s="432">
        <f t="shared" si="52"/>
        <v>1.5942028985507193</v>
      </c>
      <c r="G253" s="433">
        <f t="shared" si="52"/>
        <v>2.6570048309178702</v>
      </c>
      <c r="H253" s="433">
        <f t="shared" si="52"/>
        <v>3.6714975845410578</v>
      </c>
      <c r="I253" s="434">
        <f t="shared" si="52"/>
        <v>7.1497584541062764</v>
      </c>
      <c r="J253" s="672">
        <f t="shared" si="52"/>
        <v>4.5410628019323553</v>
      </c>
      <c r="L253" s="286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370">
        <f t="shared" si="53"/>
        <v>158</v>
      </c>
      <c r="K254" s="215"/>
      <c r="L254" s="286"/>
    </row>
    <row r="255" spans="1:13" x14ac:dyDescent="0.2">
      <c r="A255" s="231" t="s">
        <v>51</v>
      </c>
      <c r="B255" s="700">
        <v>385</v>
      </c>
      <c r="C255" s="701">
        <v>536</v>
      </c>
      <c r="D255" s="701">
        <v>410</v>
      </c>
      <c r="E255" s="702">
        <v>284</v>
      </c>
      <c r="F255" s="700">
        <v>238</v>
      </c>
      <c r="G255" s="701">
        <v>384</v>
      </c>
      <c r="H255" s="701">
        <v>767</v>
      </c>
      <c r="I255" s="702">
        <v>473</v>
      </c>
      <c r="J255" s="385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218">
        <v>98.5</v>
      </c>
      <c r="C256" s="267">
        <v>99</v>
      </c>
      <c r="D256" s="267">
        <v>101</v>
      </c>
      <c r="E256" s="219">
        <v>104</v>
      </c>
      <c r="F256" s="218">
        <v>103</v>
      </c>
      <c r="G256" s="267">
        <v>102</v>
      </c>
      <c r="H256" s="267">
        <v>99</v>
      </c>
      <c r="I256" s="219">
        <v>96</v>
      </c>
      <c r="J256" s="325"/>
      <c r="K256" s="200" t="s">
        <v>57</v>
      </c>
      <c r="L256" s="200">
        <v>93.78</v>
      </c>
    </row>
    <row r="257" spans="1:14" ht="13.5" thickBot="1" x14ac:dyDescent="0.25">
      <c r="A257" s="669" t="s">
        <v>26</v>
      </c>
      <c r="B257" s="345">
        <f>B256-B242</f>
        <v>6.5</v>
      </c>
      <c r="C257" s="346">
        <f t="shared" ref="C257:I257" si="54">C256-C242</f>
        <v>6</v>
      </c>
      <c r="D257" s="346">
        <f t="shared" si="54"/>
        <v>6</v>
      </c>
      <c r="E257" s="347">
        <f t="shared" si="54"/>
        <v>6</v>
      </c>
      <c r="F257" s="345">
        <f t="shared" si="54"/>
        <v>6</v>
      </c>
      <c r="G257" s="346">
        <f t="shared" si="54"/>
        <v>6.5</v>
      </c>
      <c r="H257" s="346">
        <f t="shared" si="54"/>
        <v>6</v>
      </c>
      <c r="I257" s="347">
        <f t="shared" si="54"/>
        <v>6</v>
      </c>
      <c r="J257" s="371"/>
      <c r="K257" s="200" t="s">
        <v>26</v>
      </c>
      <c r="L257" s="200">
        <f>L256-L242</f>
        <v>6.1500000000000057</v>
      </c>
    </row>
    <row r="259" spans="1:14" ht="13.5" thickBot="1" x14ac:dyDescent="0.25"/>
    <row r="260" spans="1:14" ht="13.5" thickBot="1" x14ac:dyDescent="0.25">
      <c r="A260" s="270" t="s">
        <v>196</v>
      </c>
      <c r="B260" s="1034" t="s">
        <v>50</v>
      </c>
      <c r="C260" s="1035"/>
      <c r="D260" s="1035"/>
      <c r="E260" s="1035"/>
      <c r="F260" s="1035"/>
      <c r="G260" s="1035"/>
      <c r="H260" s="1035"/>
      <c r="I260" s="1036"/>
      <c r="J260" s="1031" t="s">
        <v>0</v>
      </c>
      <c r="K260" s="228"/>
    </row>
    <row r="261" spans="1:14" x14ac:dyDescent="0.2">
      <c r="A261" s="231" t="s">
        <v>54</v>
      </c>
      <c r="B261" s="399">
        <v>1</v>
      </c>
      <c r="C261" s="400">
        <v>2</v>
      </c>
      <c r="D261" s="400">
        <v>3</v>
      </c>
      <c r="E261" s="670">
        <v>4</v>
      </c>
      <c r="F261" s="674">
        <v>5</v>
      </c>
      <c r="G261" s="402">
        <v>6</v>
      </c>
      <c r="H261" s="402">
        <v>7</v>
      </c>
      <c r="I261" s="403">
        <v>8</v>
      </c>
      <c r="J261" s="1101"/>
      <c r="K261" s="213"/>
    </row>
    <row r="262" spans="1:14" ht="13.5" thickBot="1" x14ac:dyDescent="0.25">
      <c r="A262" s="231" t="s">
        <v>2</v>
      </c>
      <c r="B262" s="697">
        <v>4</v>
      </c>
      <c r="C262" s="329">
        <v>3</v>
      </c>
      <c r="D262" s="328">
        <v>2</v>
      </c>
      <c r="E262" s="698">
        <v>1</v>
      </c>
      <c r="F262" s="327">
        <v>1</v>
      </c>
      <c r="G262" s="328">
        <v>2</v>
      </c>
      <c r="H262" s="329">
        <v>3</v>
      </c>
      <c r="I262" s="699">
        <v>4</v>
      </c>
      <c r="J262" s="1102"/>
      <c r="K262" s="229"/>
      <c r="L262" s="395"/>
      <c r="M262" s="395"/>
    </row>
    <row r="263" spans="1:14" x14ac:dyDescent="0.2">
      <c r="A263" s="234" t="s">
        <v>3</v>
      </c>
      <c r="B263" s="338">
        <v>2220</v>
      </c>
      <c r="C263" s="339">
        <v>2220</v>
      </c>
      <c r="D263" s="339">
        <v>2220</v>
      </c>
      <c r="E263" s="343">
        <v>2220</v>
      </c>
      <c r="F263" s="338">
        <v>2220</v>
      </c>
      <c r="G263" s="339">
        <v>2220</v>
      </c>
      <c r="H263" s="339">
        <v>2220</v>
      </c>
      <c r="I263" s="343">
        <v>2220</v>
      </c>
      <c r="J263" s="703">
        <v>2220</v>
      </c>
      <c r="K263" s="278"/>
      <c r="L263" s="396"/>
      <c r="M263" s="1157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67">
        <v>2347</v>
      </c>
      <c r="L264" s="396"/>
      <c r="M264" s="1157"/>
    </row>
    <row r="265" spans="1:14" x14ac:dyDescent="0.2">
      <c r="A265" s="231" t="s">
        <v>7</v>
      </c>
      <c r="B265" s="242">
        <v>82.8</v>
      </c>
      <c r="C265" s="243">
        <v>90.2</v>
      </c>
      <c r="D265" s="243">
        <v>90.3</v>
      </c>
      <c r="E265" s="244">
        <v>71.400000000000006</v>
      </c>
      <c r="F265" s="242">
        <v>66.7</v>
      </c>
      <c r="G265" s="243">
        <v>79.3</v>
      </c>
      <c r="H265" s="243">
        <v>84.5</v>
      </c>
      <c r="I265" s="244">
        <v>83.3</v>
      </c>
      <c r="J265" s="368">
        <v>82.1</v>
      </c>
      <c r="K265" s="393"/>
      <c r="L265" s="396"/>
    </row>
    <row r="266" spans="1:14" ht="13.5" thickBot="1" x14ac:dyDescent="0.25">
      <c r="A266" s="253" t="s">
        <v>8</v>
      </c>
      <c r="B266" s="429">
        <v>7.2999999999999995E-2</v>
      </c>
      <c r="C266" s="430">
        <v>6.0999999999999999E-2</v>
      </c>
      <c r="D266" s="430">
        <v>6.3E-2</v>
      </c>
      <c r="E266" s="666">
        <v>8.7999999999999995E-2</v>
      </c>
      <c r="F266" s="429">
        <v>8.7999999999999995E-2</v>
      </c>
      <c r="G266" s="430">
        <v>7.5999999999999998E-2</v>
      </c>
      <c r="H266" s="430">
        <v>6.5000000000000002E-2</v>
      </c>
      <c r="I266" s="666">
        <v>0.08</v>
      </c>
      <c r="J266" s="667">
        <v>7.4999999999999997E-2</v>
      </c>
      <c r="K266" s="285"/>
      <c r="L266" s="286"/>
    </row>
    <row r="267" spans="1:14" x14ac:dyDescent="0.2">
      <c r="A267" s="668" t="s">
        <v>1</v>
      </c>
      <c r="B267" s="432">
        <f t="shared" ref="B267:J267" si="55">B264/B263*100-100</f>
        <v>10.180180180180187</v>
      </c>
      <c r="C267" s="433">
        <f t="shared" si="55"/>
        <v>6.9369369369369309</v>
      </c>
      <c r="D267" s="433">
        <f t="shared" si="55"/>
        <v>6.0810810810810807</v>
      </c>
      <c r="E267" s="434">
        <f t="shared" si="55"/>
        <v>2.8828828828828819</v>
      </c>
      <c r="F267" s="432">
        <f t="shared" si="55"/>
        <v>-1.0810810810810807</v>
      </c>
      <c r="G267" s="433">
        <f t="shared" si="55"/>
        <v>5.0450450450450433</v>
      </c>
      <c r="H267" s="433">
        <f t="shared" si="55"/>
        <v>6.2612612612612537</v>
      </c>
      <c r="I267" s="434">
        <f t="shared" si="55"/>
        <v>5.2702702702702737</v>
      </c>
      <c r="J267" s="672">
        <f t="shared" si="55"/>
        <v>5.7207207207207205</v>
      </c>
      <c r="L267" s="286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370">
        <f t="shared" si="56"/>
        <v>183</v>
      </c>
      <c r="K268" s="215"/>
      <c r="L268" s="286"/>
    </row>
    <row r="269" spans="1:14" x14ac:dyDescent="0.2">
      <c r="A269" s="231" t="s">
        <v>51</v>
      </c>
      <c r="B269" s="751">
        <v>385</v>
      </c>
      <c r="C269" s="752">
        <v>536</v>
      </c>
      <c r="D269" s="754">
        <v>410</v>
      </c>
      <c r="E269" s="749">
        <v>277</v>
      </c>
      <c r="F269" s="750">
        <v>234</v>
      </c>
      <c r="G269" s="754">
        <v>384</v>
      </c>
      <c r="H269" s="628">
        <v>766</v>
      </c>
      <c r="I269" s="753">
        <v>473</v>
      </c>
      <c r="J269" s="385">
        <f>SUM(B269:I269)</f>
        <v>3465</v>
      </c>
      <c r="K269" s="263" t="s">
        <v>56</v>
      </c>
      <c r="L269" s="746">
        <f>J255-J269</f>
        <v>12</v>
      </c>
      <c r="M269" s="747">
        <f>L269/J255</f>
        <v>3.4512510785159622E-3</v>
      </c>
      <c r="N269" s="745" t="s">
        <v>197</v>
      </c>
    </row>
    <row r="270" spans="1:14" x14ac:dyDescent="0.2">
      <c r="A270" s="231" t="s">
        <v>28</v>
      </c>
      <c r="B270" s="218">
        <v>104.5</v>
      </c>
      <c r="C270" s="267">
        <v>105</v>
      </c>
      <c r="D270" s="267">
        <v>107</v>
      </c>
      <c r="E270" s="219">
        <v>110</v>
      </c>
      <c r="F270" s="218">
        <v>109.5</v>
      </c>
      <c r="G270" s="267">
        <v>108</v>
      </c>
      <c r="H270" s="267">
        <v>105</v>
      </c>
      <c r="I270" s="219">
        <v>102.5</v>
      </c>
      <c r="J270" s="325"/>
      <c r="K270" s="200" t="s">
        <v>57</v>
      </c>
      <c r="L270" s="200">
        <v>100.28</v>
      </c>
    </row>
    <row r="271" spans="1:14" ht="13.5" thickBot="1" x14ac:dyDescent="0.25">
      <c r="A271" s="669" t="s">
        <v>26</v>
      </c>
      <c r="B271" s="345">
        <f>B270-B256</f>
        <v>6</v>
      </c>
      <c r="C271" s="346">
        <f t="shared" ref="C271:I271" si="57">C270-C256</f>
        <v>6</v>
      </c>
      <c r="D271" s="346">
        <f t="shared" si="57"/>
        <v>6</v>
      </c>
      <c r="E271" s="347">
        <f t="shared" si="57"/>
        <v>6</v>
      </c>
      <c r="F271" s="345">
        <f t="shared" si="57"/>
        <v>6.5</v>
      </c>
      <c r="G271" s="346">
        <f t="shared" si="57"/>
        <v>6</v>
      </c>
      <c r="H271" s="346">
        <f t="shared" si="57"/>
        <v>6</v>
      </c>
      <c r="I271" s="347">
        <f t="shared" si="57"/>
        <v>6.5</v>
      </c>
      <c r="J271" s="371"/>
      <c r="K271" s="200" t="s">
        <v>26</v>
      </c>
      <c r="L271" s="200">
        <f>L270-L256</f>
        <v>6.5</v>
      </c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034" t="s">
        <v>50</v>
      </c>
      <c r="C274" s="1035"/>
      <c r="D274" s="1035"/>
      <c r="E274" s="1035"/>
      <c r="F274" s="1035"/>
      <c r="G274" s="1035"/>
      <c r="H274" s="1035"/>
      <c r="I274" s="1036"/>
      <c r="J274" s="1031" t="s">
        <v>0</v>
      </c>
      <c r="K274" s="228">
        <v>263</v>
      </c>
    </row>
    <row r="275" spans="1:13" x14ac:dyDescent="0.2">
      <c r="A275" s="231" t="s">
        <v>54</v>
      </c>
      <c r="B275" s="399">
        <v>1</v>
      </c>
      <c r="C275" s="400">
        <v>2</v>
      </c>
      <c r="D275" s="400">
        <v>3</v>
      </c>
      <c r="E275" s="670">
        <v>4</v>
      </c>
      <c r="F275" s="674">
        <v>5</v>
      </c>
      <c r="G275" s="402">
        <v>6</v>
      </c>
      <c r="H275" s="402">
        <v>7</v>
      </c>
      <c r="I275" s="403">
        <v>8</v>
      </c>
      <c r="J275" s="1101"/>
      <c r="K275" s="213"/>
    </row>
    <row r="276" spans="1:13" ht="13.5" thickBot="1" x14ac:dyDescent="0.25">
      <c r="A276" s="231" t="s">
        <v>2</v>
      </c>
      <c r="B276" s="697">
        <v>4</v>
      </c>
      <c r="C276" s="329">
        <v>3</v>
      </c>
      <c r="D276" s="328">
        <v>2</v>
      </c>
      <c r="E276" s="698">
        <v>1</v>
      </c>
      <c r="F276" s="327">
        <v>1</v>
      </c>
      <c r="G276" s="328">
        <v>2</v>
      </c>
      <c r="H276" s="329">
        <v>3</v>
      </c>
      <c r="I276" s="699">
        <v>4</v>
      </c>
      <c r="J276" s="1102"/>
      <c r="K276" s="229"/>
      <c r="L276" s="395"/>
      <c r="M276" s="395"/>
    </row>
    <row r="277" spans="1:13" x14ac:dyDescent="0.2">
      <c r="A277" s="234" t="s">
        <v>3</v>
      </c>
      <c r="B277" s="338">
        <v>2385</v>
      </c>
      <c r="C277" s="339">
        <v>2385</v>
      </c>
      <c r="D277" s="339">
        <v>2385</v>
      </c>
      <c r="E277" s="343">
        <v>2385</v>
      </c>
      <c r="F277" s="338">
        <v>2385</v>
      </c>
      <c r="G277" s="339">
        <v>2385</v>
      </c>
      <c r="H277" s="339">
        <v>2385</v>
      </c>
      <c r="I277" s="343">
        <v>2385</v>
      </c>
      <c r="J277" s="703">
        <v>2385</v>
      </c>
      <c r="K277" s="278"/>
      <c r="L277" s="396"/>
      <c r="M277" s="1157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67">
        <v>2538</v>
      </c>
      <c r="L278" s="396"/>
      <c r="M278" s="1157"/>
    </row>
    <row r="279" spans="1:13" x14ac:dyDescent="0.2">
      <c r="A279" s="231" t="s">
        <v>7</v>
      </c>
      <c r="B279" s="242">
        <v>97</v>
      </c>
      <c r="C279" s="243">
        <v>97.2</v>
      </c>
      <c r="D279" s="243">
        <v>100</v>
      </c>
      <c r="E279" s="244">
        <v>100</v>
      </c>
      <c r="F279" s="242">
        <v>100</v>
      </c>
      <c r="G279" s="243">
        <v>96.6</v>
      </c>
      <c r="H279" s="243">
        <v>96.7</v>
      </c>
      <c r="I279" s="244">
        <v>96.9</v>
      </c>
      <c r="J279" s="368">
        <v>84.4</v>
      </c>
      <c r="K279" s="393"/>
      <c r="L279" s="396"/>
    </row>
    <row r="280" spans="1:13" ht="13.5" thickBot="1" x14ac:dyDescent="0.25">
      <c r="A280" s="253" t="s">
        <v>8</v>
      </c>
      <c r="B280" s="429">
        <v>4.2999999999999997E-2</v>
      </c>
      <c r="C280" s="430">
        <v>5.6000000000000001E-2</v>
      </c>
      <c r="D280" s="430">
        <v>3.2000000000000001E-2</v>
      </c>
      <c r="E280" s="666">
        <v>5.0999999999999997E-2</v>
      </c>
      <c r="F280" s="429">
        <v>3.5999999999999997E-2</v>
      </c>
      <c r="G280" s="430">
        <v>5.2999999999999999E-2</v>
      </c>
      <c r="H280" s="430">
        <v>0.05</v>
      </c>
      <c r="I280" s="666">
        <v>4.2999999999999997E-2</v>
      </c>
      <c r="J280" s="667">
        <v>6.9000000000000006E-2</v>
      </c>
      <c r="K280" s="285"/>
      <c r="L280" s="286"/>
    </row>
    <row r="281" spans="1:13" x14ac:dyDescent="0.2">
      <c r="A281" s="668" t="s">
        <v>1</v>
      </c>
      <c r="B281" s="432">
        <f t="shared" ref="B281:J281" si="58">B278/B277*100-100</f>
        <v>13.039832285115295</v>
      </c>
      <c r="C281" s="433">
        <f t="shared" si="58"/>
        <v>1.9287211740041954</v>
      </c>
      <c r="D281" s="433">
        <f t="shared" si="58"/>
        <v>1.9287211740041954</v>
      </c>
      <c r="E281" s="434">
        <f t="shared" si="58"/>
        <v>7.7148846960167816</v>
      </c>
      <c r="F281" s="432">
        <f t="shared" si="58"/>
        <v>-2.0964360587002062</v>
      </c>
      <c r="G281" s="433">
        <f t="shared" si="58"/>
        <v>12.24318658280923</v>
      </c>
      <c r="H281" s="433">
        <f t="shared" si="58"/>
        <v>3.0188679245283083</v>
      </c>
      <c r="I281" s="434">
        <f t="shared" si="58"/>
        <v>13.920335429769381</v>
      </c>
      <c r="J281" s="672">
        <f t="shared" si="58"/>
        <v>6.415094339622641</v>
      </c>
      <c r="L281" s="286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370">
        <f t="shared" si="59"/>
        <v>191</v>
      </c>
      <c r="K282" s="215"/>
      <c r="L282" s="286"/>
    </row>
    <row r="283" spans="1:13" x14ac:dyDescent="0.2">
      <c r="A283" s="231" t="s">
        <v>51</v>
      </c>
      <c r="B283" s="751">
        <v>433</v>
      </c>
      <c r="C283" s="752">
        <v>486</v>
      </c>
      <c r="D283" s="754">
        <v>401</v>
      </c>
      <c r="E283" s="749">
        <v>327</v>
      </c>
      <c r="F283" s="750">
        <v>181</v>
      </c>
      <c r="G283" s="754">
        <v>387</v>
      </c>
      <c r="H283" s="628">
        <v>811</v>
      </c>
      <c r="I283" s="753">
        <v>427</v>
      </c>
      <c r="J283" s="385">
        <f>SUM(B283:I283)</f>
        <v>3453</v>
      </c>
      <c r="K283" s="263" t="s">
        <v>56</v>
      </c>
      <c r="L283" s="263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218">
        <v>109</v>
      </c>
      <c r="C284" s="267">
        <v>110</v>
      </c>
      <c r="D284" s="267">
        <v>112</v>
      </c>
      <c r="E284" s="219">
        <v>114.5</v>
      </c>
      <c r="F284" s="218">
        <v>114.5</v>
      </c>
      <c r="G284" s="267">
        <v>112.5</v>
      </c>
      <c r="H284" s="267">
        <v>110</v>
      </c>
      <c r="I284" s="219">
        <v>107</v>
      </c>
      <c r="J284" s="325"/>
      <c r="K284" s="200" t="s">
        <v>57</v>
      </c>
      <c r="L284" s="200">
        <v>106.23</v>
      </c>
    </row>
    <row r="285" spans="1:13" ht="13.5" thickBot="1" x14ac:dyDescent="0.25">
      <c r="A285" s="669" t="s">
        <v>26</v>
      </c>
      <c r="B285" s="345">
        <f>B284-B270</f>
        <v>4.5</v>
      </c>
      <c r="C285" s="346">
        <f t="shared" ref="C285:I285" si="60">C284-C270</f>
        <v>5</v>
      </c>
      <c r="D285" s="346">
        <f t="shared" si="60"/>
        <v>5</v>
      </c>
      <c r="E285" s="347">
        <f t="shared" si="60"/>
        <v>4.5</v>
      </c>
      <c r="F285" s="345">
        <f t="shared" si="60"/>
        <v>5</v>
      </c>
      <c r="G285" s="346">
        <f t="shared" si="60"/>
        <v>4.5</v>
      </c>
      <c r="H285" s="346">
        <f t="shared" si="60"/>
        <v>5</v>
      </c>
      <c r="I285" s="347">
        <f t="shared" si="60"/>
        <v>4.5</v>
      </c>
      <c r="J285" s="371"/>
      <c r="K285" s="200" t="s">
        <v>26</v>
      </c>
      <c r="L285" s="200">
        <f>L284-L270</f>
        <v>5.9500000000000028</v>
      </c>
    </row>
    <row r="287" spans="1:13" ht="13.5" thickBot="1" x14ac:dyDescent="0.25">
      <c r="I287" s="200" t="s">
        <v>224</v>
      </c>
    </row>
    <row r="288" spans="1:13" ht="13.5" thickBot="1" x14ac:dyDescent="0.25">
      <c r="A288" s="270" t="s">
        <v>199</v>
      </c>
      <c r="B288" s="1034" t="s">
        <v>50</v>
      </c>
      <c r="C288" s="1035"/>
      <c r="D288" s="1035"/>
      <c r="E288" s="1035"/>
      <c r="F288" s="1035"/>
      <c r="G288" s="1035"/>
      <c r="H288" s="1035"/>
      <c r="I288" s="1036"/>
      <c r="J288" s="1031" t="s">
        <v>0</v>
      </c>
      <c r="K288" s="228"/>
    </row>
    <row r="289" spans="1:13" x14ac:dyDescent="0.2">
      <c r="A289" s="231" t="s">
        <v>54</v>
      </c>
      <c r="B289" s="399">
        <v>1</v>
      </c>
      <c r="C289" s="400">
        <v>2</v>
      </c>
      <c r="D289" s="400">
        <v>3</v>
      </c>
      <c r="E289" s="670">
        <v>4</v>
      </c>
      <c r="F289" s="674">
        <v>5</v>
      </c>
      <c r="G289" s="402">
        <v>6</v>
      </c>
      <c r="H289" s="402">
        <v>7</v>
      </c>
      <c r="I289" s="403">
        <v>8</v>
      </c>
      <c r="J289" s="1101"/>
      <c r="K289" s="213"/>
    </row>
    <row r="290" spans="1:13" ht="13.5" thickBot="1" x14ac:dyDescent="0.25">
      <c r="A290" s="231" t="s">
        <v>2</v>
      </c>
      <c r="B290" s="697">
        <v>4</v>
      </c>
      <c r="C290" s="329">
        <v>3</v>
      </c>
      <c r="D290" s="328">
        <v>2</v>
      </c>
      <c r="E290" s="698">
        <v>1</v>
      </c>
      <c r="F290" s="327">
        <v>1</v>
      </c>
      <c r="G290" s="328">
        <v>2</v>
      </c>
      <c r="H290" s="329">
        <v>3</v>
      </c>
      <c r="I290" s="699">
        <v>4</v>
      </c>
      <c r="J290" s="1102"/>
      <c r="K290" s="229"/>
      <c r="L290" s="395"/>
      <c r="M290" s="395"/>
    </row>
    <row r="291" spans="1:13" x14ac:dyDescent="0.2">
      <c r="A291" s="234" t="s">
        <v>3</v>
      </c>
      <c r="B291" s="338">
        <v>2565</v>
      </c>
      <c r="C291" s="339">
        <v>2565</v>
      </c>
      <c r="D291" s="339">
        <v>2565</v>
      </c>
      <c r="E291" s="343">
        <v>2565</v>
      </c>
      <c r="F291" s="338">
        <v>2565</v>
      </c>
      <c r="G291" s="339">
        <v>2565</v>
      </c>
      <c r="H291" s="339">
        <v>2565</v>
      </c>
      <c r="I291" s="343">
        <v>2565</v>
      </c>
      <c r="J291" s="703">
        <v>2565</v>
      </c>
      <c r="K291" s="278"/>
      <c r="L291" s="396"/>
      <c r="M291" s="1157"/>
    </row>
    <row r="292" spans="1:13" x14ac:dyDescent="0.2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67">
        <v>2713</v>
      </c>
      <c r="L292" s="396"/>
      <c r="M292" s="1157"/>
    </row>
    <row r="293" spans="1:13" x14ac:dyDescent="0.2">
      <c r="A293" s="231" t="s">
        <v>7</v>
      </c>
      <c r="B293" s="242">
        <v>97</v>
      </c>
      <c r="C293" s="243">
        <v>91.7</v>
      </c>
      <c r="D293" s="243">
        <v>96.7</v>
      </c>
      <c r="E293" s="244">
        <v>91.7</v>
      </c>
      <c r="F293" s="242">
        <v>100</v>
      </c>
      <c r="G293" s="243">
        <v>96.6</v>
      </c>
      <c r="H293" s="243">
        <v>93.4</v>
      </c>
      <c r="I293" s="244">
        <v>84.4</v>
      </c>
      <c r="J293" s="368">
        <v>81.900000000000006</v>
      </c>
      <c r="K293" s="393"/>
      <c r="L293" s="396"/>
    </row>
    <row r="294" spans="1:13" ht="13.5" thickBot="1" x14ac:dyDescent="0.25">
      <c r="A294" s="253" t="s">
        <v>8</v>
      </c>
      <c r="B294" s="429">
        <v>5.1999999999999998E-2</v>
      </c>
      <c r="C294" s="430">
        <v>6.2E-2</v>
      </c>
      <c r="D294" s="430">
        <v>5.6000000000000001E-2</v>
      </c>
      <c r="E294" s="666">
        <v>6.9000000000000006E-2</v>
      </c>
      <c r="F294" s="429">
        <v>5.6000000000000001E-2</v>
      </c>
      <c r="G294" s="430">
        <v>4.7E-2</v>
      </c>
      <c r="H294" s="430">
        <v>5.8000000000000003E-2</v>
      </c>
      <c r="I294" s="666">
        <v>6.8000000000000005E-2</v>
      </c>
      <c r="J294" s="667">
        <v>7.4999999999999997E-2</v>
      </c>
      <c r="K294" s="285"/>
      <c r="L294" s="286"/>
    </row>
    <row r="295" spans="1:13" x14ac:dyDescent="0.2">
      <c r="A295" s="668" t="s">
        <v>1</v>
      </c>
      <c r="B295" s="432">
        <f t="shared" ref="B295:J295" si="61">B292/B291*100-100</f>
        <v>12.982456140350877</v>
      </c>
      <c r="C295" s="433">
        <f t="shared" si="61"/>
        <v>2.884990253411317</v>
      </c>
      <c r="D295" s="433">
        <f t="shared" si="61"/>
        <v>1.5594541910331401</v>
      </c>
      <c r="E295" s="434">
        <f t="shared" si="61"/>
        <v>5.0292397660818722</v>
      </c>
      <c r="F295" s="432">
        <f t="shared" si="61"/>
        <v>-0.62378167641325888</v>
      </c>
      <c r="G295" s="433">
        <f t="shared" si="61"/>
        <v>10.136452241715403</v>
      </c>
      <c r="H295" s="433">
        <f t="shared" si="61"/>
        <v>1.403508771929836</v>
      </c>
      <c r="I295" s="434">
        <f t="shared" si="61"/>
        <v>13.099415204678365</v>
      </c>
      <c r="J295" s="672">
        <f t="shared" si="61"/>
        <v>5.7699805068226055</v>
      </c>
      <c r="L295" s="286"/>
    </row>
    <row r="296" spans="1:13" ht="13.5" thickBot="1" x14ac:dyDescent="0.25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370">
        <f t="shared" si="62"/>
        <v>175</v>
      </c>
      <c r="K296" s="215"/>
      <c r="L296" s="286"/>
    </row>
    <row r="297" spans="1:13" x14ac:dyDescent="0.2">
      <c r="A297" s="231" t="s">
        <v>51</v>
      </c>
      <c r="B297" s="751">
        <v>433</v>
      </c>
      <c r="C297" s="752">
        <v>484</v>
      </c>
      <c r="D297" s="754">
        <v>400</v>
      </c>
      <c r="E297" s="749">
        <v>326</v>
      </c>
      <c r="F297" s="750">
        <v>180</v>
      </c>
      <c r="G297" s="754">
        <v>386</v>
      </c>
      <c r="H297" s="628">
        <v>810</v>
      </c>
      <c r="I297" s="753">
        <v>427</v>
      </c>
      <c r="J297" s="385">
        <f>SUM(B297:I297)</f>
        <v>3446</v>
      </c>
      <c r="K297" s="263" t="s">
        <v>56</v>
      </c>
      <c r="L297" s="263">
        <f>J283-J297</f>
        <v>7</v>
      </c>
      <c r="M297" s="285">
        <f>L297/J283</f>
        <v>2.0272227048942948E-3</v>
      </c>
    </row>
    <row r="298" spans="1:13" x14ac:dyDescent="0.2">
      <c r="A298" s="231" t="s">
        <v>28</v>
      </c>
      <c r="B298" s="218">
        <v>113.5</v>
      </c>
      <c r="C298" s="267">
        <v>114.5</v>
      </c>
      <c r="D298" s="267">
        <v>117</v>
      </c>
      <c r="E298" s="219">
        <v>119</v>
      </c>
      <c r="F298" s="218">
        <v>119.5</v>
      </c>
      <c r="G298" s="267">
        <v>117</v>
      </c>
      <c r="H298" s="267">
        <v>115</v>
      </c>
      <c r="I298" s="219">
        <v>111.5</v>
      </c>
      <c r="J298" s="325"/>
      <c r="K298" s="200" t="s">
        <v>57</v>
      </c>
      <c r="L298" s="200">
        <v>110.91</v>
      </c>
    </row>
    <row r="299" spans="1:13" ht="13.5" thickBot="1" x14ac:dyDescent="0.25">
      <c r="A299" s="669" t="s">
        <v>26</v>
      </c>
      <c r="B299" s="345">
        <f>B298-B284</f>
        <v>4.5</v>
      </c>
      <c r="C299" s="346">
        <f t="shared" ref="C299:I299" si="63">C298-C284</f>
        <v>4.5</v>
      </c>
      <c r="D299" s="346">
        <f t="shared" si="63"/>
        <v>5</v>
      </c>
      <c r="E299" s="347">
        <f t="shared" si="63"/>
        <v>4.5</v>
      </c>
      <c r="F299" s="345">
        <f t="shared" si="63"/>
        <v>5</v>
      </c>
      <c r="G299" s="346">
        <f t="shared" si="63"/>
        <v>4.5</v>
      </c>
      <c r="H299" s="346">
        <f t="shared" si="63"/>
        <v>5</v>
      </c>
      <c r="I299" s="347">
        <f t="shared" si="63"/>
        <v>4.5</v>
      </c>
      <c r="J299" s="371"/>
      <c r="K299" s="200" t="s">
        <v>26</v>
      </c>
      <c r="L299" s="200">
        <f>L298-L284</f>
        <v>4.6799999999999926</v>
      </c>
    </row>
    <row r="301" spans="1:13" ht="13.5" thickBot="1" x14ac:dyDescent="0.25"/>
    <row r="302" spans="1:13" ht="13.5" thickBot="1" x14ac:dyDescent="0.25">
      <c r="A302" s="270" t="s">
        <v>265</v>
      </c>
      <c r="B302" s="1034" t="s">
        <v>50</v>
      </c>
      <c r="C302" s="1035"/>
      <c r="D302" s="1035"/>
      <c r="E302" s="1035"/>
      <c r="F302" s="1035"/>
      <c r="G302" s="1035"/>
      <c r="H302" s="1035"/>
      <c r="I302" s="1036"/>
      <c r="J302" s="1031" t="s">
        <v>0</v>
      </c>
      <c r="K302" s="228">
        <v>260</v>
      </c>
    </row>
    <row r="303" spans="1:13" x14ac:dyDescent="0.2">
      <c r="A303" s="231" t="s">
        <v>54</v>
      </c>
      <c r="B303" s="399">
        <v>1</v>
      </c>
      <c r="C303" s="400">
        <v>2</v>
      </c>
      <c r="D303" s="400">
        <v>3</v>
      </c>
      <c r="E303" s="670">
        <v>4</v>
      </c>
      <c r="F303" s="674">
        <v>5</v>
      </c>
      <c r="G303" s="402">
        <v>6</v>
      </c>
      <c r="H303" s="402">
        <v>7</v>
      </c>
      <c r="I303" s="403">
        <v>8</v>
      </c>
      <c r="J303" s="1101"/>
      <c r="K303" s="213"/>
    </row>
    <row r="304" spans="1:13" ht="13.5" thickBot="1" x14ac:dyDescent="0.25">
      <c r="A304" s="231" t="s">
        <v>2</v>
      </c>
      <c r="B304" s="697">
        <v>4</v>
      </c>
      <c r="C304" s="329">
        <v>3</v>
      </c>
      <c r="D304" s="328">
        <v>2</v>
      </c>
      <c r="E304" s="698">
        <v>1</v>
      </c>
      <c r="F304" s="327">
        <v>1</v>
      </c>
      <c r="G304" s="328">
        <v>2</v>
      </c>
      <c r="H304" s="329">
        <v>3</v>
      </c>
      <c r="I304" s="699">
        <v>4</v>
      </c>
      <c r="J304" s="1102"/>
      <c r="K304" s="229"/>
      <c r="L304" s="395"/>
      <c r="M304" s="395"/>
    </row>
    <row r="305" spans="1:13" x14ac:dyDescent="0.2">
      <c r="A305" s="234" t="s">
        <v>3</v>
      </c>
      <c r="B305" s="338">
        <v>2740</v>
      </c>
      <c r="C305" s="339">
        <v>2740</v>
      </c>
      <c r="D305" s="339">
        <v>2740</v>
      </c>
      <c r="E305" s="343">
        <v>2740</v>
      </c>
      <c r="F305" s="338">
        <v>2740</v>
      </c>
      <c r="G305" s="339">
        <v>2740</v>
      </c>
      <c r="H305" s="339">
        <v>2740</v>
      </c>
      <c r="I305" s="343">
        <v>2740</v>
      </c>
      <c r="J305" s="703">
        <v>2740</v>
      </c>
      <c r="K305" s="278"/>
      <c r="L305" s="396"/>
      <c r="M305" s="1157"/>
    </row>
    <row r="306" spans="1:13" x14ac:dyDescent="0.2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67">
        <v>2881</v>
      </c>
      <c r="L306" s="396"/>
      <c r="M306" s="1157"/>
    </row>
    <row r="307" spans="1:13" x14ac:dyDescent="0.2">
      <c r="A307" s="231" t="s">
        <v>7</v>
      </c>
      <c r="B307" s="242">
        <v>87.5</v>
      </c>
      <c r="C307" s="243">
        <v>94.4</v>
      </c>
      <c r="D307" s="243">
        <v>93.3</v>
      </c>
      <c r="E307" s="244">
        <v>95.7</v>
      </c>
      <c r="F307" s="242">
        <v>76.900000000000006</v>
      </c>
      <c r="G307" s="243">
        <v>82.8</v>
      </c>
      <c r="H307" s="243">
        <v>83.1</v>
      </c>
      <c r="I307" s="244">
        <v>90.6</v>
      </c>
      <c r="J307" s="368">
        <v>82.3</v>
      </c>
      <c r="K307" s="393"/>
      <c r="L307" s="396"/>
    </row>
    <row r="308" spans="1:13" ht="13.5" thickBot="1" x14ac:dyDescent="0.25">
      <c r="A308" s="253" t="s">
        <v>8</v>
      </c>
      <c r="B308" s="429">
        <v>6.5000000000000002E-2</v>
      </c>
      <c r="C308" s="430">
        <v>5.5E-2</v>
      </c>
      <c r="D308" s="430">
        <v>5.6000000000000001E-2</v>
      </c>
      <c r="E308" s="666">
        <v>5.2999999999999999E-2</v>
      </c>
      <c r="F308" s="429">
        <v>8.2000000000000003E-2</v>
      </c>
      <c r="G308" s="430">
        <v>6.8000000000000005E-2</v>
      </c>
      <c r="H308" s="430">
        <v>8.1000000000000003E-2</v>
      </c>
      <c r="I308" s="666">
        <v>5.7000000000000002E-2</v>
      </c>
      <c r="J308" s="667">
        <v>7.3999999999999996E-2</v>
      </c>
      <c r="K308" s="285"/>
      <c r="L308" s="286"/>
    </row>
    <row r="309" spans="1:13" x14ac:dyDescent="0.2">
      <c r="A309" s="668" t="s">
        <v>1</v>
      </c>
      <c r="B309" s="432">
        <f t="shared" ref="B309:J309" si="64">B306/B305*100-100</f>
        <v>7.5912408759124048</v>
      </c>
      <c r="C309" s="433">
        <f t="shared" si="64"/>
        <v>3.2481751824817451</v>
      </c>
      <c r="D309" s="433">
        <f t="shared" si="64"/>
        <v>1.2043795620437976</v>
      </c>
      <c r="E309" s="434">
        <f t="shared" si="64"/>
        <v>8.2846715328467155</v>
      </c>
      <c r="F309" s="432">
        <f t="shared" si="64"/>
        <v>-0.72992700729926696</v>
      </c>
      <c r="G309" s="433">
        <f t="shared" si="64"/>
        <v>8.1386861313868621</v>
      </c>
      <c r="H309" s="433">
        <f t="shared" si="64"/>
        <v>2.5182481751824923</v>
      </c>
      <c r="I309" s="434">
        <f t="shared" si="64"/>
        <v>11.204379562043783</v>
      </c>
      <c r="J309" s="672">
        <f t="shared" si="64"/>
        <v>5.1459854014598534</v>
      </c>
      <c r="L309" s="286"/>
    </row>
    <row r="310" spans="1:13" ht="13.5" thickBot="1" x14ac:dyDescent="0.25">
      <c r="A310" s="66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370">
        <f t="shared" si="65"/>
        <v>168</v>
      </c>
      <c r="K310" s="215"/>
      <c r="L310" s="286"/>
    </row>
    <row r="311" spans="1:13" x14ac:dyDescent="0.2">
      <c r="A311" s="904" t="s">
        <v>51</v>
      </c>
      <c r="B311" s="751">
        <v>432</v>
      </c>
      <c r="C311" s="752">
        <v>482</v>
      </c>
      <c r="D311" s="754">
        <v>400</v>
      </c>
      <c r="E311" s="749">
        <v>297</v>
      </c>
      <c r="F311" s="750">
        <v>173</v>
      </c>
      <c r="G311" s="754">
        <v>385</v>
      </c>
      <c r="H311" s="628">
        <v>809</v>
      </c>
      <c r="I311" s="753">
        <v>427</v>
      </c>
      <c r="J311" s="385">
        <f>SUM(B311:I311)</f>
        <v>3405</v>
      </c>
      <c r="K311" s="263" t="s">
        <v>56</v>
      </c>
      <c r="L311" s="263">
        <f>J297-J311</f>
        <v>41</v>
      </c>
      <c r="M311" s="285">
        <f>L311/J297</f>
        <v>1.1897852582704585E-2</v>
      </c>
    </row>
    <row r="312" spans="1:13" x14ac:dyDescent="0.2">
      <c r="A312" s="231" t="s">
        <v>28</v>
      </c>
      <c r="B312" s="218">
        <v>118</v>
      </c>
      <c r="C312" s="267">
        <v>118.5</v>
      </c>
      <c r="D312" s="267">
        <v>121.5</v>
      </c>
      <c r="E312" s="219">
        <v>123</v>
      </c>
      <c r="F312" s="218">
        <v>123.5</v>
      </c>
      <c r="G312" s="267">
        <v>121</v>
      </c>
      <c r="H312" s="267">
        <v>119.5</v>
      </c>
      <c r="I312" s="219">
        <v>115.5</v>
      </c>
      <c r="J312" s="325"/>
      <c r="K312" s="200" t="s">
        <v>57</v>
      </c>
      <c r="L312" s="200">
        <v>115.62</v>
      </c>
    </row>
    <row r="313" spans="1:13" ht="13.5" thickBot="1" x14ac:dyDescent="0.25">
      <c r="A313" s="669" t="s">
        <v>26</v>
      </c>
      <c r="B313" s="345">
        <f>B312-B298</f>
        <v>4.5</v>
      </c>
      <c r="C313" s="346">
        <f t="shared" ref="C313:I313" si="66">C312-C298</f>
        <v>4</v>
      </c>
      <c r="D313" s="346">
        <f t="shared" si="66"/>
        <v>4.5</v>
      </c>
      <c r="E313" s="347">
        <f t="shared" si="66"/>
        <v>4</v>
      </c>
      <c r="F313" s="345">
        <f t="shared" si="66"/>
        <v>4</v>
      </c>
      <c r="G313" s="346">
        <f t="shared" si="66"/>
        <v>4</v>
      </c>
      <c r="H313" s="346">
        <f t="shared" si="66"/>
        <v>4.5</v>
      </c>
      <c r="I313" s="347">
        <f t="shared" si="66"/>
        <v>4</v>
      </c>
      <c r="J313" s="371"/>
      <c r="K313" s="200" t="s">
        <v>26</v>
      </c>
      <c r="L313" s="200">
        <f>L312-L298</f>
        <v>4.710000000000008</v>
      </c>
    </row>
    <row r="315" spans="1:13" ht="13.5" thickBot="1" x14ac:dyDescent="0.25"/>
    <row r="316" spans="1:13" ht="13.5" thickBot="1" x14ac:dyDescent="0.25">
      <c r="A316" s="270" t="s">
        <v>266</v>
      </c>
      <c r="B316" s="1034" t="s">
        <v>50</v>
      </c>
      <c r="C316" s="1035"/>
      <c r="D316" s="1035"/>
      <c r="E316" s="1035"/>
      <c r="F316" s="1035"/>
      <c r="G316" s="1035"/>
      <c r="H316" s="1035"/>
      <c r="I316" s="1036"/>
      <c r="J316" s="1031" t="s">
        <v>0</v>
      </c>
      <c r="K316" s="228">
        <v>253</v>
      </c>
    </row>
    <row r="317" spans="1:13" x14ac:dyDescent="0.2">
      <c r="A317" s="231" t="s">
        <v>54</v>
      </c>
      <c r="B317" s="399">
        <v>1</v>
      </c>
      <c r="C317" s="400">
        <v>2</v>
      </c>
      <c r="D317" s="400">
        <v>3</v>
      </c>
      <c r="E317" s="670">
        <v>4</v>
      </c>
      <c r="F317" s="674">
        <v>5</v>
      </c>
      <c r="G317" s="402">
        <v>6</v>
      </c>
      <c r="H317" s="402">
        <v>7</v>
      </c>
      <c r="I317" s="403">
        <v>8</v>
      </c>
      <c r="J317" s="1101"/>
      <c r="K317" s="213"/>
    </row>
    <row r="318" spans="1:13" ht="13.5" thickBot="1" x14ac:dyDescent="0.25">
      <c r="A318" s="231" t="s">
        <v>2</v>
      </c>
      <c r="B318" s="697">
        <v>4</v>
      </c>
      <c r="C318" s="329">
        <v>3</v>
      </c>
      <c r="D318" s="328">
        <v>2</v>
      </c>
      <c r="E318" s="698">
        <v>1</v>
      </c>
      <c r="F318" s="327">
        <v>1</v>
      </c>
      <c r="G318" s="328">
        <v>2</v>
      </c>
      <c r="H318" s="329">
        <v>3</v>
      </c>
      <c r="I318" s="699">
        <v>4</v>
      </c>
      <c r="J318" s="1102"/>
      <c r="K318" s="229"/>
      <c r="L318" s="395"/>
      <c r="M318" s="395"/>
    </row>
    <row r="319" spans="1:13" x14ac:dyDescent="0.2">
      <c r="A319" s="234" t="s">
        <v>3</v>
      </c>
      <c r="B319" s="338">
        <v>2910</v>
      </c>
      <c r="C319" s="339">
        <v>2910</v>
      </c>
      <c r="D319" s="339">
        <v>2910</v>
      </c>
      <c r="E319" s="343">
        <v>2910</v>
      </c>
      <c r="F319" s="338">
        <v>2910</v>
      </c>
      <c r="G319" s="339">
        <v>2910</v>
      </c>
      <c r="H319" s="339">
        <v>2910</v>
      </c>
      <c r="I319" s="343">
        <v>2910</v>
      </c>
      <c r="J319" s="703">
        <v>2910</v>
      </c>
      <c r="K319" s="278"/>
      <c r="L319" s="396"/>
      <c r="M319" s="1157"/>
    </row>
    <row r="320" spans="1:13" x14ac:dyDescent="0.2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67">
        <v>3044</v>
      </c>
      <c r="L320" s="396"/>
      <c r="M320" s="1157"/>
    </row>
    <row r="321" spans="1:18" x14ac:dyDescent="0.2">
      <c r="A321" s="231" t="s">
        <v>7</v>
      </c>
      <c r="B321" s="242">
        <v>81.2</v>
      </c>
      <c r="C321" s="243">
        <v>91.7</v>
      </c>
      <c r="D321" s="243">
        <v>96.7</v>
      </c>
      <c r="E321" s="244">
        <v>86.4</v>
      </c>
      <c r="F321" s="242">
        <v>66.7</v>
      </c>
      <c r="G321" s="243">
        <v>93.1</v>
      </c>
      <c r="H321" s="243">
        <v>86.7</v>
      </c>
      <c r="I321" s="244">
        <v>100</v>
      </c>
      <c r="J321" s="368">
        <v>83.4</v>
      </c>
      <c r="K321" s="393"/>
      <c r="L321" s="396"/>
    </row>
    <row r="322" spans="1:18" ht="13.5" thickBot="1" x14ac:dyDescent="0.25">
      <c r="A322" s="253" t="s">
        <v>8</v>
      </c>
      <c r="B322" s="429">
        <v>6.8000000000000005E-2</v>
      </c>
      <c r="C322" s="430">
        <v>6.3E-2</v>
      </c>
      <c r="D322" s="430">
        <v>4.4999999999999998E-2</v>
      </c>
      <c r="E322" s="666">
        <v>6.2E-2</v>
      </c>
      <c r="F322" s="429">
        <v>9.4E-2</v>
      </c>
      <c r="G322" s="430">
        <v>6.7000000000000004E-2</v>
      </c>
      <c r="H322" s="430">
        <v>7.0000000000000007E-2</v>
      </c>
      <c r="I322" s="666">
        <v>4.3999999999999997E-2</v>
      </c>
      <c r="J322" s="667">
        <v>7.0000000000000007E-2</v>
      </c>
      <c r="K322" s="285"/>
      <c r="L322" s="286"/>
    </row>
    <row r="323" spans="1:18" x14ac:dyDescent="0.2">
      <c r="A323" s="668" t="s">
        <v>1</v>
      </c>
      <c r="B323" s="432">
        <f t="shared" ref="B323:J323" si="67">B320/B319*100-100</f>
        <v>9.8625429553264752</v>
      </c>
      <c r="C323" s="433">
        <f t="shared" si="67"/>
        <v>4.6735395189003555</v>
      </c>
      <c r="D323" s="433">
        <f t="shared" si="67"/>
        <v>2.6460481099656192</v>
      </c>
      <c r="E323" s="434">
        <f t="shared" si="67"/>
        <v>4.4673539518900469</v>
      </c>
      <c r="F323" s="432">
        <f t="shared" si="67"/>
        <v>0.48109965635738661</v>
      </c>
      <c r="G323" s="433">
        <f t="shared" si="67"/>
        <v>8.2130584192439784</v>
      </c>
      <c r="H323" s="433">
        <f t="shared" si="67"/>
        <v>0.92783505154639556</v>
      </c>
      <c r="I323" s="434">
        <f t="shared" si="67"/>
        <v>6.4604810996563629</v>
      </c>
      <c r="J323" s="672">
        <f t="shared" si="67"/>
        <v>4.6048109965635859</v>
      </c>
      <c r="L323" s="286"/>
    </row>
    <row r="324" spans="1:18" ht="13.5" thickBot="1" x14ac:dyDescent="0.25">
      <c r="A324" s="66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370">
        <f t="shared" si="68"/>
        <v>163</v>
      </c>
      <c r="K324" s="215"/>
      <c r="L324" s="286"/>
    </row>
    <row r="325" spans="1:18" x14ac:dyDescent="0.2">
      <c r="A325" s="904" t="s">
        <v>51</v>
      </c>
      <c r="B325" s="700">
        <v>432</v>
      </c>
      <c r="C325" s="701">
        <v>481</v>
      </c>
      <c r="D325" s="701">
        <v>400</v>
      </c>
      <c r="E325" s="702">
        <v>296</v>
      </c>
      <c r="F325" s="700">
        <v>172</v>
      </c>
      <c r="G325" s="701">
        <v>384</v>
      </c>
      <c r="H325" s="701">
        <v>809</v>
      </c>
      <c r="I325" s="702">
        <v>427</v>
      </c>
      <c r="J325" s="385">
        <f>SUM(B325:I325)</f>
        <v>3401</v>
      </c>
      <c r="K325" s="263" t="s">
        <v>56</v>
      </c>
      <c r="L325" s="263">
        <f>J311-J325</f>
        <v>4</v>
      </c>
      <c r="M325" s="285">
        <f>L325/J311</f>
        <v>1.1747430249632893E-3</v>
      </c>
    </row>
    <row r="326" spans="1:18" x14ac:dyDescent="0.2">
      <c r="A326" s="231" t="s">
        <v>28</v>
      </c>
      <c r="B326" s="218">
        <v>122</v>
      </c>
      <c r="C326" s="267">
        <v>122.5</v>
      </c>
      <c r="D326" s="267">
        <v>126</v>
      </c>
      <c r="E326" s="219">
        <v>127</v>
      </c>
      <c r="F326" s="218">
        <v>127.5</v>
      </c>
      <c r="G326" s="267">
        <v>125</v>
      </c>
      <c r="H326" s="267">
        <v>124</v>
      </c>
      <c r="I326" s="219">
        <v>120</v>
      </c>
      <c r="J326" s="325"/>
      <c r="K326" s="200" t="s">
        <v>57</v>
      </c>
      <c r="L326" s="200">
        <v>119.72</v>
      </c>
    </row>
    <row r="327" spans="1:18" ht="13.5" hidden="1" thickBot="1" x14ac:dyDescent="0.25">
      <c r="A327" s="669" t="s">
        <v>26</v>
      </c>
      <c r="B327" s="345">
        <f>B326-B312</f>
        <v>4</v>
      </c>
      <c r="C327" s="346">
        <f t="shared" ref="C327:I327" si="69">C326-C312</f>
        <v>4</v>
      </c>
      <c r="D327" s="346">
        <f t="shared" si="69"/>
        <v>4.5</v>
      </c>
      <c r="E327" s="347">
        <f t="shared" si="69"/>
        <v>4</v>
      </c>
      <c r="F327" s="345">
        <f t="shared" si="69"/>
        <v>4</v>
      </c>
      <c r="G327" s="346">
        <f t="shared" si="69"/>
        <v>4</v>
      </c>
      <c r="H327" s="346">
        <f t="shared" si="69"/>
        <v>4.5</v>
      </c>
      <c r="I327" s="347">
        <f t="shared" si="69"/>
        <v>4.5</v>
      </c>
      <c r="J327" s="371"/>
      <c r="K327" s="200" t="s">
        <v>26</v>
      </c>
      <c r="L327" s="200">
        <f>L326-L312</f>
        <v>4.0999999999999943</v>
      </c>
    </row>
    <row r="328" spans="1:18" x14ac:dyDescent="0.2">
      <c r="B328" s="840">
        <v>432</v>
      </c>
      <c r="C328" s="843">
        <v>425</v>
      </c>
      <c r="D328" s="907">
        <v>400</v>
      </c>
      <c r="E328" s="908">
        <v>296</v>
      </c>
      <c r="F328" s="387">
        <v>172</v>
      </c>
      <c r="G328" s="886">
        <v>192</v>
      </c>
      <c r="H328" s="387">
        <v>469</v>
      </c>
      <c r="I328" s="840">
        <v>210</v>
      </c>
    </row>
    <row r="329" spans="1:18" x14ac:dyDescent="0.2">
      <c r="C329" s="908">
        <v>56</v>
      </c>
      <c r="G329" s="908">
        <v>192</v>
      </c>
      <c r="H329" s="907">
        <v>242</v>
      </c>
      <c r="I329" s="843">
        <v>217</v>
      </c>
    </row>
    <row r="330" spans="1:18" ht="13.5" thickBot="1" x14ac:dyDescent="0.25">
      <c r="H330" s="908">
        <v>98</v>
      </c>
    </row>
    <row r="331" spans="1:18" ht="45.75" thickBot="1" x14ac:dyDescent="0.3">
      <c r="B331" s="776" t="s">
        <v>200</v>
      </c>
      <c r="C331" s="777" t="s">
        <v>201</v>
      </c>
      <c r="D331" s="778" t="s">
        <v>51</v>
      </c>
      <c r="E331" s="778" t="s">
        <v>202</v>
      </c>
      <c r="F331" s="778" t="s">
        <v>203</v>
      </c>
      <c r="G331" s="778" t="s">
        <v>204</v>
      </c>
      <c r="H331" s="778" t="s">
        <v>205</v>
      </c>
      <c r="I331" s="778" t="s">
        <v>206</v>
      </c>
      <c r="J331" s="778" t="s">
        <v>86</v>
      </c>
      <c r="K331" s="779" t="s">
        <v>207</v>
      </c>
      <c r="L331" s="774"/>
      <c r="N331" s="200" t="s">
        <v>260</v>
      </c>
      <c r="O331" s="200" t="s">
        <v>54</v>
      </c>
      <c r="P331" s="200" t="s">
        <v>261</v>
      </c>
    </row>
    <row r="332" spans="1:18" ht="15" x14ac:dyDescent="0.2">
      <c r="A332" s="841">
        <v>9.86</v>
      </c>
      <c r="B332" s="1083">
        <v>1</v>
      </c>
      <c r="C332" s="784" t="s">
        <v>268</v>
      </c>
      <c r="D332" s="785">
        <v>432</v>
      </c>
      <c r="E332" s="786">
        <v>122</v>
      </c>
      <c r="F332" s="784" t="s">
        <v>209</v>
      </c>
      <c r="G332" s="1041">
        <v>642</v>
      </c>
      <c r="H332" s="1041">
        <v>122</v>
      </c>
      <c r="I332" s="1041">
        <v>61</v>
      </c>
      <c r="J332" s="1043" t="s">
        <v>149</v>
      </c>
      <c r="K332" s="1038">
        <v>134.5</v>
      </c>
      <c r="L332" s="1037">
        <f>G332-(D332+D333+D334+D335)</f>
        <v>0</v>
      </c>
      <c r="N332" s="200">
        <v>1</v>
      </c>
      <c r="O332" s="200">
        <v>1</v>
      </c>
      <c r="P332" s="200">
        <v>61</v>
      </c>
      <c r="Q332" s="1124" t="s">
        <v>262</v>
      </c>
      <c r="R332" s="1124"/>
    </row>
    <row r="333" spans="1:18" ht="15.6" customHeight="1" x14ac:dyDescent="0.2">
      <c r="A333" s="841">
        <v>7.5</v>
      </c>
      <c r="B333" s="1084"/>
      <c r="C333" s="790" t="s">
        <v>269</v>
      </c>
      <c r="D333" s="842">
        <v>210</v>
      </c>
      <c r="E333" s="791">
        <v>120</v>
      </c>
      <c r="F333" s="790" t="s">
        <v>214</v>
      </c>
      <c r="G333" s="1042"/>
      <c r="H333" s="1042"/>
      <c r="I333" s="1042"/>
      <c r="J333" s="1044"/>
      <c r="K333" s="1039"/>
      <c r="L333" s="1037"/>
      <c r="N333" s="200">
        <v>2</v>
      </c>
      <c r="O333" s="200">
        <v>3</v>
      </c>
      <c r="P333" s="200">
        <v>18</v>
      </c>
      <c r="Q333" s="1165" t="s">
        <v>264</v>
      </c>
      <c r="R333" s="1165"/>
    </row>
    <row r="334" spans="1:18" ht="15.6" customHeight="1" x14ac:dyDescent="0.2">
      <c r="A334" s="841"/>
      <c r="B334" s="1084"/>
      <c r="C334" s="791"/>
      <c r="D334" s="791"/>
      <c r="E334" s="791"/>
      <c r="F334" s="790"/>
      <c r="G334" s="1042"/>
      <c r="H334" s="1042"/>
      <c r="I334" s="1042"/>
      <c r="J334" s="1044"/>
      <c r="K334" s="1039"/>
      <c r="L334" s="1037"/>
      <c r="N334" s="200">
        <v>3</v>
      </c>
      <c r="O334" s="200">
        <v>2</v>
      </c>
      <c r="P334" s="200">
        <v>61</v>
      </c>
      <c r="Q334" s="1165"/>
      <c r="R334" s="1165"/>
    </row>
    <row r="335" spans="1:18" ht="15.95" customHeight="1" thickBot="1" x14ac:dyDescent="0.25">
      <c r="A335" s="841"/>
      <c r="B335" s="1085"/>
      <c r="C335" s="797"/>
      <c r="D335" s="798"/>
      <c r="E335" s="797"/>
      <c r="F335" s="799"/>
      <c r="G335" s="1049"/>
      <c r="H335" s="1049"/>
      <c r="I335" s="1049"/>
      <c r="J335" s="1048"/>
      <c r="K335" s="1040"/>
      <c r="L335" s="1037"/>
      <c r="N335" s="200">
        <v>4</v>
      </c>
      <c r="O335" s="200">
        <v>5</v>
      </c>
      <c r="P335" s="200">
        <v>61</v>
      </c>
      <c r="Q335" s="1165"/>
      <c r="R335" s="1165"/>
    </row>
    <row r="336" spans="1:18" ht="15.6" customHeight="1" x14ac:dyDescent="0.2">
      <c r="A336" s="841">
        <v>5.5</v>
      </c>
      <c r="B336" s="1072">
        <v>2</v>
      </c>
      <c r="C336" s="801">
        <v>8</v>
      </c>
      <c r="D336" s="802">
        <v>217</v>
      </c>
      <c r="E336" s="801">
        <v>120</v>
      </c>
      <c r="F336" s="803" t="s">
        <v>208</v>
      </c>
      <c r="G336" s="1041">
        <v>642</v>
      </c>
      <c r="H336" s="1041">
        <v>122.5</v>
      </c>
      <c r="I336" s="1041">
        <v>61</v>
      </c>
      <c r="J336" s="1043" t="s">
        <v>270</v>
      </c>
      <c r="K336" s="1038">
        <v>135</v>
      </c>
      <c r="L336" s="1037">
        <f>G336-(D336+D337+D338+D339)</f>
        <v>0</v>
      </c>
      <c r="N336" s="200">
        <v>5</v>
      </c>
      <c r="O336" s="200">
        <v>4</v>
      </c>
      <c r="P336" s="200">
        <v>61</v>
      </c>
      <c r="Q336" s="1165"/>
      <c r="R336" s="1165"/>
    </row>
    <row r="337" spans="1:18" ht="15.6" customHeight="1" x14ac:dyDescent="0.2">
      <c r="A337" s="841">
        <v>5</v>
      </c>
      <c r="B337" s="1073"/>
      <c r="C337" s="791">
        <v>2</v>
      </c>
      <c r="D337" s="806">
        <v>425</v>
      </c>
      <c r="E337" s="791">
        <v>122.5</v>
      </c>
      <c r="F337" s="790" t="s">
        <v>208</v>
      </c>
      <c r="G337" s="1042"/>
      <c r="H337" s="1042"/>
      <c r="I337" s="1042"/>
      <c r="J337" s="1044"/>
      <c r="K337" s="1039"/>
      <c r="L337" s="1037"/>
      <c r="N337" s="200">
        <v>6</v>
      </c>
      <c r="O337" s="200">
        <v>6</v>
      </c>
      <c r="P337" s="200">
        <v>61</v>
      </c>
      <c r="Q337" s="1164" t="s">
        <v>263</v>
      </c>
      <c r="R337" s="1164"/>
    </row>
    <row r="338" spans="1:18" ht="15" x14ac:dyDescent="0.2">
      <c r="A338" s="841"/>
      <c r="B338" s="1073"/>
      <c r="C338" s="808"/>
      <c r="D338" s="809"/>
      <c r="E338" s="808"/>
      <c r="F338" s="810"/>
      <c r="G338" s="1042"/>
      <c r="H338" s="1042"/>
      <c r="I338" s="1042"/>
      <c r="J338" s="1044"/>
      <c r="K338" s="1039"/>
      <c r="L338" s="1037"/>
    </row>
    <row r="339" spans="1:18" ht="15.75" thickBot="1" x14ac:dyDescent="0.25">
      <c r="A339" s="841"/>
      <c r="B339" s="1074"/>
      <c r="C339" s="808"/>
      <c r="D339" s="809"/>
      <c r="E339" s="808"/>
      <c r="F339" s="810"/>
      <c r="G339" s="1049"/>
      <c r="H339" s="1049"/>
      <c r="I339" s="1049"/>
      <c r="J339" s="1048"/>
      <c r="K339" s="1040"/>
      <c r="L339" s="1037"/>
    </row>
    <row r="340" spans="1:18" ht="15" x14ac:dyDescent="0.2">
      <c r="A340" s="841">
        <v>9.1999999999999993</v>
      </c>
      <c r="B340" s="1089" t="s">
        <v>267</v>
      </c>
      <c r="C340" s="786">
        <v>6</v>
      </c>
      <c r="D340" s="788">
        <v>192</v>
      </c>
      <c r="E340" s="786">
        <v>125</v>
      </c>
      <c r="F340" s="784" t="s">
        <v>214</v>
      </c>
      <c r="G340" s="1041">
        <v>192</v>
      </c>
      <c r="H340" s="1041">
        <v>125</v>
      </c>
      <c r="I340" s="1041">
        <v>18</v>
      </c>
      <c r="J340" s="1041" t="s">
        <v>149</v>
      </c>
      <c r="K340" s="1038">
        <v>134.5</v>
      </c>
      <c r="L340" s="1037">
        <f>G340-(D340+D341+D342+D343)</f>
        <v>0</v>
      </c>
    </row>
    <row r="341" spans="1:18" ht="15" x14ac:dyDescent="0.2">
      <c r="A341" s="841"/>
      <c r="B341" s="1090"/>
      <c r="C341" s="791"/>
      <c r="D341" s="791"/>
      <c r="E341" s="791"/>
      <c r="F341" s="790"/>
      <c r="G341" s="1042"/>
      <c r="H341" s="1042"/>
      <c r="I341" s="1042"/>
      <c r="J341" s="1042"/>
      <c r="K341" s="1039"/>
      <c r="L341" s="1037"/>
    </row>
    <row r="342" spans="1:18" ht="15" x14ac:dyDescent="0.2">
      <c r="A342" s="841"/>
      <c r="B342" s="1090"/>
      <c r="C342" s="808"/>
      <c r="D342" s="808"/>
      <c r="E342" s="808"/>
      <c r="F342" s="810"/>
      <c r="G342" s="1042"/>
      <c r="H342" s="1042"/>
      <c r="I342" s="1042"/>
      <c r="J342" s="1042"/>
      <c r="K342" s="1039"/>
      <c r="L342" s="1037"/>
    </row>
    <row r="343" spans="1:18" ht="15.75" thickBot="1" x14ac:dyDescent="0.25">
      <c r="A343" s="841"/>
      <c r="B343" s="1091"/>
      <c r="C343" s="797"/>
      <c r="D343" s="798"/>
      <c r="E343" s="797"/>
      <c r="F343" s="799"/>
      <c r="G343" s="1049"/>
      <c r="H343" s="1049"/>
      <c r="I343" s="1049"/>
      <c r="J343" s="1049"/>
      <c r="K343" s="1040"/>
      <c r="L343" s="1037"/>
    </row>
    <row r="344" spans="1:18" ht="15" x14ac:dyDescent="0.2">
      <c r="A344" s="841">
        <v>2.65</v>
      </c>
      <c r="B344" s="1161">
        <v>4</v>
      </c>
      <c r="C344" s="786">
        <v>3</v>
      </c>
      <c r="D344" s="905">
        <v>400</v>
      </c>
      <c r="E344" s="786">
        <v>126</v>
      </c>
      <c r="F344" s="784" t="s">
        <v>209</v>
      </c>
      <c r="G344" s="1041">
        <v>642</v>
      </c>
      <c r="H344" s="1041">
        <v>125.5</v>
      </c>
      <c r="I344" s="1041">
        <v>61</v>
      </c>
      <c r="J344" s="1043" t="s">
        <v>271</v>
      </c>
      <c r="K344" s="1038">
        <v>135</v>
      </c>
      <c r="L344" s="1037">
        <f>G344-(D344+D345+D346+D347)</f>
        <v>0</v>
      </c>
    </row>
    <row r="345" spans="1:18" ht="15" x14ac:dyDescent="0.2">
      <c r="A345" s="841">
        <v>2</v>
      </c>
      <c r="B345" s="1162"/>
      <c r="C345" s="791">
        <v>7</v>
      </c>
      <c r="D345" s="906">
        <v>242</v>
      </c>
      <c r="E345" s="791">
        <v>124</v>
      </c>
      <c r="F345" s="790" t="s">
        <v>215</v>
      </c>
      <c r="G345" s="1042"/>
      <c r="H345" s="1042"/>
      <c r="I345" s="1042"/>
      <c r="J345" s="1044"/>
      <c r="K345" s="1039"/>
      <c r="L345" s="1037"/>
    </row>
    <row r="346" spans="1:18" ht="15" x14ac:dyDescent="0.2">
      <c r="A346" s="841"/>
      <c r="B346" s="1162"/>
      <c r="C346" s="808"/>
      <c r="D346" s="808"/>
      <c r="E346" s="808"/>
      <c r="F346" s="810"/>
      <c r="G346" s="1042"/>
      <c r="H346" s="1042"/>
      <c r="I346" s="1042"/>
      <c r="J346" s="1044"/>
      <c r="K346" s="1039"/>
      <c r="L346" s="1037"/>
    </row>
    <row r="347" spans="1:18" ht="15.75" thickBot="1" x14ac:dyDescent="0.25">
      <c r="A347" s="841"/>
      <c r="B347" s="1163"/>
      <c r="C347" s="797"/>
      <c r="D347" s="798"/>
      <c r="E347" s="797"/>
      <c r="F347" s="799"/>
      <c r="G347" s="1049"/>
      <c r="H347" s="1049"/>
      <c r="I347" s="1049"/>
      <c r="J347" s="1048"/>
      <c r="K347" s="1040"/>
      <c r="L347" s="1037"/>
    </row>
    <row r="348" spans="1:18" ht="15" x14ac:dyDescent="0.2">
      <c r="A348" s="841">
        <v>3</v>
      </c>
      <c r="B348" s="1132">
        <v>5</v>
      </c>
      <c r="C348" s="786">
        <v>2</v>
      </c>
      <c r="D348" s="818">
        <v>56</v>
      </c>
      <c r="E348" s="786">
        <v>122.5</v>
      </c>
      <c r="F348" s="784" t="s">
        <v>210</v>
      </c>
      <c r="G348" s="1041">
        <v>642</v>
      </c>
      <c r="H348" s="1041">
        <v>125.5</v>
      </c>
      <c r="I348" s="1041">
        <v>61</v>
      </c>
      <c r="J348" s="1043">
        <v>1</v>
      </c>
      <c r="K348" s="1038">
        <v>135</v>
      </c>
      <c r="L348" s="1037">
        <f>G348-(D348+D349+D350+D351)</f>
        <v>0</v>
      </c>
    </row>
    <row r="349" spans="1:18" ht="15" x14ac:dyDescent="0.2">
      <c r="A349" s="841">
        <v>4.47</v>
      </c>
      <c r="B349" s="1133"/>
      <c r="C349" s="791">
        <v>4</v>
      </c>
      <c r="D349" s="821">
        <v>296</v>
      </c>
      <c r="E349" s="791">
        <v>127</v>
      </c>
      <c r="F349" s="810" t="s">
        <v>209</v>
      </c>
      <c r="G349" s="1042"/>
      <c r="H349" s="1042"/>
      <c r="I349" s="1042"/>
      <c r="J349" s="1044"/>
      <c r="K349" s="1039"/>
      <c r="L349" s="1037"/>
    </row>
    <row r="350" spans="1:18" ht="15" x14ac:dyDescent="0.2">
      <c r="A350" s="841">
        <v>7</v>
      </c>
      <c r="B350" s="1133"/>
      <c r="C350" s="808">
        <v>6</v>
      </c>
      <c r="D350" s="909">
        <v>192</v>
      </c>
      <c r="E350" s="808">
        <v>125</v>
      </c>
      <c r="F350" s="810" t="s">
        <v>208</v>
      </c>
      <c r="G350" s="1042"/>
      <c r="H350" s="1042"/>
      <c r="I350" s="1042"/>
      <c r="J350" s="1044"/>
      <c r="K350" s="1039"/>
      <c r="L350" s="1037"/>
    </row>
    <row r="351" spans="1:18" ht="15.75" thickBot="1" x14ac:dyDescent="0.25">
      <c r="A351" s="841">
        <v>1.5</v>
      </c>
      <c r="B351" s="1134"/>
      <c r="C351" s="797">
        <v>7</v>
      </c>
      <c r="D351" s="910">
        <v>98</v>
      </c>
      <c r="E351" s="797">
        <v>124</v>
      </c>
      <c r="F351" s="799" t="s">
        <v>212</v>
      </c>
      <c r="G351" s="1049"/>
      <c r="H351" s="1049"/>
      <c r="I351" s="1049"/>
      <c r="J351" s="1048"/>
      <c r="K351" s="1040"/>
      <c r="L351" s="1037"/>
    </row>
    <row r="352" spans="1:18" ht="15" x14ac:dyDescent="0.2">
      <c r="A352" s="841">
        <v>0.48</v>
      </c>
      <c r="B352" s="1053">
        <v>6</v>
      </c>
      <c r="C352" s="786">
        <v>5</v>
      </c>
      <c r="D352" s="854">
        <v>172</v>
      </c>
      <c r="E352" s="786">
        <v>127.5</v>
      </c>
      <c r="F352" s="784" t="s">
        <v>209</v>
      </c>
      <c r="G352" s="1041">
        <v>641</v>
      </c>
      <c r="H352" s="1041">
        <v>126</v>
      </c>
      <c r="I352" s="1041">
        <v>61</v>
      </c>
      <c r="J352" s="1041" t="s">
        <v>272</v>
      </c>
      <c r="K352" s="1038">
        <v>136</v>
      </c>
      <c r="L352" s="1037">
        <f>G352-(D352+D353+D354+D355)</f>
        <v>0</v>
      </c>
    </row>
    <row r="353" spans="1:12" ht="15" x14ac:dyDescent="0.2">
      <c r="A353" s="841">
        <v>-0.5</v>
      </c>
      <c r="B353" s="1054"/>
      <c r="C353" s="791">
        <v>7</v>
      </c>
      <c r="D353" s="855">
        <v>469</v>
      </c>
      <c r="E353" s="791">
        <v>124</v>
      </c>
      <c r="F353" s="790" t="s">
        <v>208</v>
      </c>
      <c r="G353" s="1042"/>
      <c r="H353" s="1042"/>
      <c r="I353" s="1042"/>
      <c r="J353" s="1042"/>
      <c r="K353" s="1039"/>
      <c r="L353" s="1037"/>
    </row>
    <row r="354" spans="1:12" ht="15" x14ac:dyDescent="0.2">
      <c r="A354" s="841"/>
      <c r="B354" s="1054"/>
      <c r="C354" s="808"/>
      <c r="D354" s="808"/>
      <c r="E354" s="808"/>
      <c r="F354" s="810"/>
      <c r="G354" s="1042"/>
      <c r="H354" s="1042"/>
      <c r="I354" s="1042"/>
      <c r="J354" s="1042"/>
      <c r="K354" s="1039"/>
      <c r="L354" s="1037"/>
    </row>
    <row r="355" spans="1:12" ht="15.75" thickBot="1" x14ac:dyDescent="0.25">
      <c r="A355" s="841"/>
      <c r="B355" s="1055"/>
      <c r="C355" s="797"/>
      <c r="D355" s="798"/>
      <c r="E355" s="797"/>
      <c r="F355" s="799"/>
      <c r="G355" s="1049"/>
      <c r="H355" s="1049"/>
      <c r="I355" s="1049"/>
      <c r="J355" s="1049"/>
      <c r="K355" s="1040"/>
      <c r="L355" s="1037"/>
    </row>
    <row r="356" spans="1:12" x14ac:dyDescent="0.2">
      <c r="G356" s="200">
        <f>SUM(G332:G355)</f>
        <v>3401</v>
      </c>
      <c r="I356" s="200">
        <f t="shared" ref="I356" si="70">SUM(I332:I355)</f>
        <v>323</v>
      </c>
    </row>
    <row r="358" spans="1:12" x14ac:dyDescent="0.2">
      <c r="B358" s="200">
        <v>122</v>
      </c>
      <c r="C358" s="200">
        <v>122.5</v>
      </c>
      <c r="D358" s="200">
        <v>125</v>
      </c>
      <c r="E358" s="200">
        <v>125.5</v>
      </c>
      <c r="F358" s="200">
        <v>125.5</v>
      </c>
      <c r="G358" s="200">
        <v>126</v>
      </c>
    </row>
    <row r="359" spans="1:12" ht="13.5" thickBot="1" x14ac:dyDescent="0.25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25">
      <c r="A360" s="270" t="s">
        <v>273</v>
      </c>
      <c r="B360" s="1028" t="s">
        <v>50</v>
      </c>
      <c r="C360" s="1029"/>
      <c r="D360" s="1029"/>
      <c r="E360" s="1029"/>
      <c r="F360" s="1029"/>
      <c r="G360" s="1030"/>
      <c r="H360" s="1031" t="s">
        <v>0</v>
      </c>
      <c r="I360" s="228">
        <v>254</v>
      </c>
    </row>
    <row r="361" spans="1:12" x14ac:dyDescent="0.2">
      <c r="A361" s="231" t="s">
        <v>54</v>
      </c>
      <c r="B361" s="310">
        <v>1</v>
      </c>
      <c r="C361" s="311">
        <v>2</v>
      </c>
      <c r="D361" s="311">
        <v>3</v>
      </c>
      <c r="E361" s="311">
        <v>4</v>
      </c>
      <c r="F361" s="311">
        <v>5</v>
      </c>
      <c r="G361" s="312">
        <v>6</v>
      </c>
      <c r="H361" s="1032"/>
      <c r="I361" s="213"/>
    </row>
    <row r="362" spans="1:12" ht="13.5" thickBot="1" x14ac:dyDescent="0.25">
      <c r="A362" s="231" t="s">
        <v>2</v>
      </c>
      <c r="B362" s="915">
        <v>6</v>
      </c>
      <c r="C362" s="916">
        <v>4</v>
      </c>
      <c r="D362" s="916">
        <v>5</v>
      </c>
      <c r="E362" s="916">
        <v>2</v>
      </c>
      <c r="F362" s="916">
        <v>3</v>
      </c>
      <c r="G362" s="917">
        <v>1</v>
      </c>
      <c r="H362" s="1104"/>
      <c r="I362" s="229"/>
      <c r="J362" s="395"/>
      <c r="K362" s="395"/>
    </row>
    <row r="363" spans="1:12" x14ac:dyDescent="0.2">
      <c r="A363" s="234" t="s">
        <v>3</v>
      </c>
      <c r="B363" s="442">
        <v>3080</v>
      </c>
      <c r="C363" s="443">
        <v>3080</v>
      </c>
      <c r="D363" s="443">
        <v>3080</v>
      </c>
      <c r="E363" s="443">
        <v>3080</v>
      </c>
      <c r="F363" s="443">
        <v>3080</v>
      </c>
      <c r="G363" s="634">
        <v>3080</v>
      </c>
      <c r="H363" s="703">
        <v>3080</v>
      </c>
      <c r="I363" s="278"/>
      <c r="J363" s="396"/>
      <c r="K363" s="1157"/>
    </row>
    <row r="364" spans="1:12" x14ac:dyDescent="0.2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67">
        <v>3242</v>
      </c>
      <c r="J364" s="396"/>
      <c r="K364" s="1157"/>
    </row>
    <row r="365" spans="1:12" x14ac:dyDescent="0.2">
      <c r="A365" s="231" t="s">
        <v>7</v>
      </c>
      <c r="B365" s="242">
        <v>81.2</v>
      </c>
      <c r="C365" s="243">
        <v>81.2</v>
      </c>
      <c r="D365" s="243">
        <v>100</v>
      </c>
      <c r="E365" s="243">
        <v>85.4</v>
      </c>
      <c r="F365" s="243">
        <v>81.2</v>
      </c>
      <c r="G365" s="244">
        <v>85.4</v>
      </c>
      <c r="H365" s="368">
        <v>81.099999999999994</v>
      </c>
      <c r="I365" s="393"/>
      <c r="J365" s="396"/>
    </row>
    <row r="366" spans="1:12" ht="13.5" thickBot="1" x14ac:dyDescent="0.25">
      <c r="A366" s="253" t="s">
        <v>8</v>
      </c>
      <c r="B366" s="911">
        <v>8.2000000000000003E-2</v>
      </c>
      <c r="C366" s="912">
        <v>0.08</v>
      </c>
      <c r="D366" s="912">
        <v>4.2999999999999997E-2</v>
      </c>
      <c r="E366" s="912">
        <v>6.6000000000000003E-2</v>
      </c>
      <c r="F366" s="912">
        <v>8.2000000000000003E-2</v>
      </c>
      <c r="G366" s="913">
        <v>0.08</v>
      </c>
      <c r="H366" s="667">
        <v>8.2000000000000003E-2</v>
      </c>
      <c r="I366" s="285"/>
      <c r="J366" s="286"/>
    </row>
    <row r="367" spans="1:12" x14ac:dyDescent="0.2">
      <c r="A367" s="668" t="s">
        <v>1</v>
      </c>
      <c r="B367" s="432">
        <f t="shared" ref="B367:H367" si="71">B364/B363*100-100</f>
        <v>11.168831168831161</v>
      </c>
      <c r="C367" s="433">
        <f t="shared" si="71"/>
        <v>3.6038961038961048</v>
      </c>
      <c r="D367" s="433">
        <f t="shared" si="71"/>
        <v>8.3766233766233711</v>
      </c>
      <c r="E367" s="433">
        <f t="shared" si="71"/>
        <v>3.3441558441558357</v>
      </c>
      <c r="F367" s="433">
        <f t="shared" si="71"/>
        <v>5.3246753246753258</v>
      </c>
      <c r="G367" s="434">
        <f t="shared" si="71"/>
        <v>1.9805194805194759</v>
      </c>
      <c r="H367" s="672">
        <f t="shared" si="71"/>
        <v>5.2597402597402549</v>
      </c>
      <c r="J367" s="286"/>
    </row>
    <row r="368" spans="1:12" ht="13.5" thickBot="1" x14ac:dyDescent="0.25">
      <c r="A368" s="66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370">
        <f>H364-J359</f>
        <v>3242</v>
      </c>
      <c r="I368" s="215"/>
      <c r="J368" s="286"/>
    </row>
    <row r="369" spans="1:12" x14ac:dyDescent="0.2">
      <c r="A369" s="904" t="s">
        <v>51</v>
      </c>
      <c r="B369" s="310">
        <v>636</v>
      </c>
      <c r="C369" s="311">
        <v>636</v>
      </c>
      <c r="D369" s="311">
        <v>192</v>
      </c>
      <c r="E369" s="311">
        <v>636</v>
      </c>
      <c r="F369" s="311">
        <v>637</v>
      </c>
      <c r="G369" s="312">
        <v>637</v>
      </c>
      <c r="H369" s="385">
        <f>SUM(B369:G369)</f>
        <v>3374</v>
      </c>
      <c r="I369" s="263" t="s">
        <v>56</v>
      </c>
      <c r="J369" s="914">
        <f>J325-H369</f>
        <v>27</v>
      </c>
      <c r="K369" s="285">
        <f>J369/J325</f>
        <v>7.9388415172008241E-3</v>
      </c>
      <c r="L369" s="881" t="s">
        <v>275</v>
      </c>
    </row>
    <row r="370" spans="1:12" x14ac:dyDescent="0.2">
      <c r="A370" s="231" t="s">
        <v>28</v>
      </c>
      <c r="B370" s="218">
        <v>125.5</v>
      </c>
      <c r="C370" s="267">
        <v>126</v>
      </c>
      <c r="D370" s="267">
        <v>128</v>
      </c>
      <c r="E370" s="267">
        <v>128.5</v>
      </c>
      <c r="F370" s="267">
        <v>128.5</v>
      </c>
      <c r="G370" s="219">
        <v>129</v>
      </c>
      <c r="H370" s="325"/>
      <c r="I370" s="200" t="s">
        <v>57</v>
      </c>
      <c r="J370" s="200">
        <v>123.96</v>
      </c>
    </row>
    <row r="371" spans="1:12" ht="13.5" thickBot="1" x14ac:dyDescent="0.25">
      <c r="A371" s="669" t="s">
        <v>26</v>
      </c>
      <c r="B371" s="345">
        <f>B370-B358</f>
        <v>3.5</v>
      </c>
      <c r="C371" s="346">
        <f t="shared" ref="C371:G371" si="73">C370-C358</f>
        <v>3.5</v>
      </c>
      <c r="D371" s="346">
        <f t="shared" si="73"/>
        <v>3</v>
      </c>
      <c r="E371" s="346">
        <f t="shared" si="73"/>
        <v>3</v>
      </c>
      <c r="F371" s="346">
        <f t="shared" si="73"/>
        <v>3</v>
      </c>
      <c r="G371" s="347">
        <f t="shared" si="73"/>
        <v>3</v>
      </c>
      <c r="H371" s="371"/>
      <c r="I371" s="200" t="s">
        <v>26</v>
      </c>
      <c r="J371" s="200">
        <f>J370-L326</f>
        <v>4.2399999999999949</v>
      </c>
    </row>
    <row r="373" spans="1:12" ht="13.5" thickBot="1" x14ac:dyDescent="0.25"/>
    <row r="374" spans="1:12" ht="13.5" thickBot="1" x14ac:dyDescent="0.25">
      <c r="A374" s="270" t="s">
        <v>276</v>
      </c>
      <c r="B374" s="1028" t="s">
        <v>50</v>
      </c>
      <c r="C374" s="1029"/>
      <c r="D374" s="1029"/>
      <c r="E374" s="1029"/>
      <c r="F374" s="1029"/>
      <c r="G374" s="1030"/>
      <c r="H374" s="1031" t="s">
        <v>0</v>
      </c>
      <c r="I374" s="228">
        <v>249</v>
      </c>
    </row>
    <row r="375" spans="1:12" ht="13.5" thickBot="1" x14ac:dyDescent="0.25">
      <c r="A375" s="231" t="s">
        <v>54</v>
      </c>
      <c r="B375" s="310">
        <v>1</v>
      </c>
      <c r="C375" s="311">
        <v>2</v>
      </c>
      <c r="D375" s="311">
        <v>3</v>
      </c>
      <c r="E375" s="311">
        <v>4</v>
      </c>
      <c r="F375" s="311">
        <v>5</v>
      </c>
      <c r="G375" s="312">
        <v>6</v>
      </c>
      <c r="H375" s="1032"/>
      <c r="I375" s="213"/>
    </row>
    <row r="376" spans="1:12" x14ac:dyDescent="0.2">
      <c r="A376" s="234" t="s">
        <v>3</v>
      </c>
      <c r="B376" s="442">
        <v>3280</v>
      </c>
      <c r="C376" s="443">
        <v>3280</v>
      </c>
      <c r="D376" s="443">
        <v>3280</v>
      </c>
      <c r="E376" s="443">
        <v>3280</v>
      </c>
      <c r="F376" s="443">
        <v>3280</v>
      </c>
      <c r="G376" s="634">
        <v>3280</v>
      </c>
      <c r="H376" s="703">
        <v>3280</v>
      </c>
      <c r="I376" s="278"/>
      <c r="J376" s="396"/>
      <c r="K376" s="1157"/>
    </row>
    <row r="377" spans="1:12" x14ac:dyDescent="0.2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67">
        <v>3421</v>
      </c>
      <c r="J377" s="396"/>
      <c r="K377" s="1157"/>
    </row>
    <row r="378" spans="1:12" x14ac:dyDescent="0.2">
      <c r="A378" s="231" t="s">
        <v>7</v>
      </c>
      <c r="B378" s="242">
        <v>78.7</v>
      </c>
      <c r="C378" s="243">
        <v>83</v>
      </c>
      <c r="D378" s="243">
        <v>92.9</v>
      </c>
      <c r="E378" s="243">
        <v>74.5</v>
      </c>
      <c r="F378" s="243">
        <v>89.4</v>
      </c>
      <c r="G378" s="244">
        <v>70.2</v>
      </c>
      <c r="H378" s="368">
        <v>77.5</v>
      </c>
      <c r="I378" s="393"/>
      <c r="J378" s="396"/>
    </row>
    <row r="379" spans="1:12" ht="13.5" thickBot="1" x14ac:dyDescent="0.25">
      <c r="A379" s="253" t="s">
        <v>8</v>
      </c>
      <c r="B379" s="911">
        <v>0.08</v>
      </c>
      <c r="C379" s="912">
        <v>7.1999999999999995E-2</v>
      </c>
      <c r="D379" s="912">
        <v>5.6000000000000001E-2</v>
      </c>
      <c r="E379" s="912">
        <v>9.5000000000000001E-2</v>
      </c>
      <c r="F379" s="912">
        <v>7.9000000000000001E-2</v>
      </c>
      <c r="G379" s="913">
        <v>9.7000000000000003E-2</v>
      </c>
      <c r="H379" s="667">
        <v>8.5999999999999993E-2</v>
      </c>
      <c r="I379" s="285"/>
      <c r="J379" s="286"/>
    </row>
    <row r="380" spans="1:12" x14ac:dyDescent="0.2">
      <c r="A380" s="668" t="s">
        <v>1</v>
      </c>
      <c r="B380" s="432">
        <f t="shared" ref="B380:H380" si="74">B377/B376*100-100</f>
        <v>7.5914634146341484</v>
      </c>
      <c r="C380" s="433">
        <f t="shared" si="74"/>
        <v>4.2378048780487916</v>
      </c>
      <c r="D380" s="433">
        <f t="shared" si="74"/>
        <v>7.4390243902439153</v>
      </c>
      <c r="E380" s="433">
        <f t="shared" si="74"/>
        <v>4.3597560975609895</v>
      </c>
      <c r="F380" s="433">
        <f t="shared" si="74"/>
        <v>4.3597560975609895</v>
      </c>
      <c r="G380" s="434">
        <f t="shared" si="74"/>
        <v>0</v>
      </c>
      <c r="H380" s="672">
        <f t="shared" si="74"/>
        <v>4.2987804878048763</v>
      </c>
      <c r="J380" s="286"/>
    </row>
    <row r="381" spans="1:12" ht="13.5" thickBot="1" x14ac:dyDescent="0.25">
      <c r="A381" s="66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370">
        <f t="shared" si="75"/>
        <v>179</v>
      </c>
      <c r="I381" s="215"/>
      <c r="J381" s="286"/>
    </row>
    <row r="382" spans="1:12" x14ac:dyDescent="0.2">
      <c r="A382" s="904" t="s">
        <v>51</v>
      </c>
      <c r="B382" s="310">
        <v>635</v>
      </c>
      <c r="C382" s="311">
        <v>636</v>
      </c>
      <c r="D382" s="311">
        <v>192</v>
      </c>
      <c r="E382" s="311">
        <v>636</v>
      </c>
      <c r="F382" s="311">
        <v>635</v>
      </c>
      <c r="G382" s="312">
        <v>637</v>
      </c>
      <c r="H382" s="385">
        <f>SUM(B382:G382)</f>
        <v>3371</v>
      </c>
      <c r="I382" s="263" t="s">
        <v>56</v>
      </c>
      <c r="J382" s="263">
        <f>H369-H382</f>
        <v>3</v>
      </c>
      <c r="K382" s="285">
        <f>J382/H369</f>
        <v>8.891523414344991E-4</v>
      </c>
    </row>
    <row r="383" spans="1:12" x14ac:dyDescent="0.2">
      <c r="A383" s="231" t="s">
        <v>28</v>
      </c>
      <c r="B383" s="218">
        <v>128.5</v>
      </c>
      <c r="C383" s="267">
        <v>128.5</v>
      </c>
      <c r="D383" s="267">
        <v>130</v>
      </c>
      <c r="E383" s="267">
        <v>130.5</v>
      </c>
      <c r="F383" s="267">
        <v>130.5</v>
      </c>
      <c r="G383" s="219">
        <v>131</v>
      </c>
      <c r="H383" s="325"/>
      <c r="I383" s="200" t="s">
        <v>57</v>
      </c>
      <c r="J383" s="200">
        <v>127.64</v>
      </c>
    </row>
    <row r="384" spans="1:12" ht="13.5" thickBot="1" x14ac:dyDescent="0.25">
      <c r="A384" s="669" t="s">
        <v>26</v>
      </c>
      <c r="B384" s="345">
        <f t="shared" ref="B384:G384" si="76">B383-B370</f>
        <v>3</v>
      </c>
      <c r="C384" s="346">
        <f t="shared" si="76"/>
        <v>2.5</v>
      </c>
      <c r="D384" s="346">
        <f t="shared" si="76"/>
        <v>2</v>
      </c>
      <c r="E384" s="346">
        <f t="shared" si="76"/>
        <v>2</v>
      </c>
      <c r="F384" s="346">
        <f t="shared" si="76"/>
        <v>2</v>
      </c>
      <c r="G384" s="347">
        <f t="shared" si="76"/>
        <v>2</v>
      </c>
      <c r="H384" s="371"/>
      <c r="I384" s="200" t="s">
        <v>26</v>
      </c>
      <c r="J384" s="200">
        <f>J383-J370</f>
        <v>3.6800000000000068</v>
      </c>
    </row>
    <row r="385" spans="1:11" x14ac:dyDescent="0.2">
      <c r="A385" s="229"/>
      <c r="B385" s="227"/>
      <c r="C385" s="227"/>
      <c r="D385" s="227"/>
      <c r="E385" s="227"/>
      <c r="F385" s="227"/>
      <c r="G385" s="227"/>
    </row>
    <row r="387" spans="1:11" ht="13.5" thickBot="1" x14ac:dyDescent="0.25">
      <c r="A387" s="200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25">
      <c r="A388" s="270" t="s">
        <v>279</v>
      </c>
      <c r="B388" s="1028" t="s">
        <v>50</v>
      </c>
      <c r="C388" s="1029"/>
      <c r="D388" s="1029"/>
      <c r="E388" s="1029"/>
      <c r="F388" s="1029"/>
      <c r="G388" s="1030"/>
      <c r="H388" s="1031" t="s">
        <v>0</v>
      </c>
      <c r="I388" s="228">
        <v>239</v>
      </c>
    </row>
    <row r="389" spans="1:11" ht="13.5" thickBot="1" x14ac:dyDescent="0.25">
      <c r="A389" s="231" t="s">
        <v>54</v>
      </c>
      <c r="B389" s="310">
        <v>1</v>
      </c>
      <c r="C389" s="311">
        <v>2</v>
      </c>
      <c r="D389" s="311">
        <v>3</v>
      </c>
      <c r="E389" s="311">
        <v>4</v>
      </c>
      <c r="F389" s="311">
        <v>5</v>
      </c>
      <c r="G389" s="312">
        <v>6</v>
      </c>
      <c r="H389" s="1032"/>
      <c r="I389" s="213"/>
    </row>
    <row r="390" spans="1:11" x14ac:dyDescent="0.2">
      <c r="A390" s="234" t="s">
        <v>3</v>
      </c>
      <c r="B390" s="442">
        <v>3460</v>
      </c>
      <c r="C390" s="443">
        <v>3460</v>
      </c>
      <c r="D390" s="443">
        <v>3460</v>
      </c>
      <c r="E390" s="443">
        <v>3460</v>
      </c>
      <c r="F390" s="443">
        <v>3460</v>
      </c>
      <c r="G390" s="634">
        <v>3460</v>
      </c>
      <c r="H390" s="703">
        <v>3460</v>
      </c>
      <c r="I390" s="278"/>
      <c r="J390" s="396"/>
      <c r="K390" s="1157"/>
    </row>
    <row r="391" spans="1:11" x14ac:dyDescent="0.2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67">
        <v>3609</v>
      </c>
      <c r="J391" s="396"/>
      <c r="K391" s="1157"/>
    </row>
    <row r="392" spans="1:11" x14ac:dyDescent="0.2">
      <c r="A392" s="231" t="s">
        <v>7</v>
      </c>
      <c r="B392" s="242">
        <v>73.3</v>
      </c>
      <c r="C392" s="243">
        <v>77.8</v>
      </c>
      <c r="D392" s="243">
        <v>78.599999999999994</v>
      </c>
      <c r="E392" s="243">
        <v>86.7</v>
      </c>
      <c r="F392" s="243">
        <v>84.4</v>
      </c>
      <c r="G392" s="244">
        <v>82.2</v>
      </c>
      <c r="H392" s="368">
        <v>78.2</v>
      </c>
      <c r="I392" s="393"/>
      <c r="J392" s="396"/>
    </row>
    <row r="393" spans="1:11" ht="13.5" thickBot="1" x14ac:dyDescent="0.25">
      <c r="A393" s="253" t="s">
        <v>8</v>
      </c>
      <c r="B393" s="911">
        <v>9.0999999999999998E-2</v>
      </c>
      <c r="C393" s="912">
        <v>7.9000000000000001E-2</v>
      </c>
      <c r="D393" s="912">
        <v>7.6999999999999999E-2</v>
      </c>
      <c r="E393" s="912">
        <v>6.4000000000000001E-2</v>
      </c>
      <c r="F393" s="912">
        <v>8.4000000000000005E-2</v>
      </c>
      <c r="G393" s="913">
        <v>7.1999999999999995E-2</v>
      </c>
      <c r="H393" s="667">
        <v>8.2000000000000003E-2</v>
      </c>
      <c r="I393" s="285"/>
      <c r="J393" s="286"/>
    </row>
    <row r="394" spans="1:11" x14ac:dyDescent="0.2">
      <c r="A394" s="668" t="s">
        <v>1</v>
      </c>
      <c r="B394" s="432">
        <f t="shared" ref="B394:H394" si="77">B391/B390*100-100</f>
        <v>7.7167630057803507</v>
      </c>
      <c r="C394" s="433">
        <f t="shared" si="77"/>
        <v>5.3179190751445162</v>
      </c>
      <c r="D394" s="433">
        <f t="shared" si="77"/>
        <v>9.2485549132947966</v>
      </c>
      <c r="E394" s="433">
        <f t="shared" si="77"/>
        <v>2.947976878612721</v>
      </c>
      <c r="F394" s="433">
        <f t="shared" si="77"/>
        <v>3.4393063583815007</v>
      </c>
      <c r="G394" s="434">
        <f t="shared" si="77"/>
        <v>0.57803468208092568</v>
      </c>
      <c r="H394" s="672">
        <f t="shared" si="77"/>
        <v>4.3063583815028892</v>
      </c>
      <c r="J394" s="286"/>
    </row>
    <row r="395" spans="1:11" ht="13.5" thickBot="1" x14ac:dyDescent="0.25">
      <c r="A395" s="669" t="s">
        <v>27</v>
      </c>
      <c r="B395" s="220">
        <f t="shared" ref="B395:H395" si="78">B391-B377</f>
        <v>198</v>
      </c>
      <c r="C395" s="221">
        <f t="shared" si="78"/>
        <v>225</v>
      </c>
      <c r="D395" s="221">
        <f t="shared" si="78"/>
        <v>256</v>
      </c>
      <c r="E395" s="221">
        <f t="shared" si="78"/>
        <v>139</v>
      </c>
      <c r="F395" s="221">
        <f t="shared" si="78"/>
        <v>156</v>
      </c>
      <c r="G395" s="226">
        <f t="shared" si="78"/>
        <v>200</v>
      </c>
      <c r="H395" s="370">
        <f t="shared" si="78"/>
        <v>188</v>
      </c>
      <c r="I395" s="215"/>
      <c r="J395" s="286"/>
    </row>
    <row r="396" spans="1:11" x14ac:dyDescent="0.2">
      <c r="A396" s="904" t="s">
        <v>51</v>
      </c>
      <c r="B396" s="310">
        <v>633</v>
      </c>
      <c r="C396" s="311">
        <v>635</v>
      </c>
      <c r="D396" s="311">
        <v>191</v>
      </c>
      <c r="E396" s="311">
        <v>633</v>
      </c>
      <c r="F396" s="311">
        <v>635</v>
      </c>
      <c r="G396" s="312">
        <v>636</v>
      </c>
      <c r="H396" s="385">
        <f>SUM(B396:G396)</f>
        <v>3363</v>
      </c>
      <c r="I396" s="263" t="s">
        <v>56</v>
      </c>
      <c r="J396" s="263">
        <f>H382-H396</f>
        <v>8</v>
      </c>
      <c r="K396" s="285">
        <f>J396/H382</f>
        <v>2.3731830317413232E-3</v>
      </c>
    </row>
    <row r="397" spans="1:11" x14ac:dyDescent="0.2">
      <c r="A397" s="231" t="s">
        <v>28</v>
      </c>
      <c r="B397" s="218" t="s">
        <v>281</v>
      </c>
      <c r="C397" s="267">
        <v>130</v>
      </c>
      <c r="D397" s="267">
        <v>130</v>
      </c>
      <c r="E397" s="267">
        <v>132</v>
      </c>
      <c r="F397" s="267">
        <v>132</v>
      </c>
      <c r="G397" s="219">
        <v>132</v>
      </c>
      <c r="H397" s="325"/>
      <c r="I397" s="200" t="s">
        <v>57</v>
      </c>
      <c r="J397" s="200">
        <v>129.97999999999999</v>
      </c>
    </row>
    <row r="398" spans="1:11" ht="13.5" thickBot="1" x14ac:dyDescent="0.25">
      <c r="A398" s="669" t="s">
        <v>26</v>
      </c>
      <c r="B398" s="345" t="s">
        <v>25</v>
      </c>
      <c r="C398" s="346" t="s">
        <v>25</v>
      </c>
      <c r="D398" s="346">
        <f t="shared" ref="D398:G398" si="79">D397-D383</f>
        <v>0</v>
      </c>
      <c r="E398" s="346">
        <f t="shared" si="79"/>
        <v>1.5</v>
      </c>
      <c r="F398" s="346">
        <f t="shared" si="79"/>
        <v>1.5</v>
      </c>
      <c r="G398" s="347">
        <f t="shared" si="79"/>
        <v>1</v>
      </c>
      <c r="H398" s="371"/>
      <c r="I398" s="200" t="s">
        <v>26</v>
      </c>
      <c r="J398" s="200">
        <f>J397-J383</f>
        <v>2.3399999999999892</v>
      </c>
    </row>
    <row r="401" spans="1:11" ht="13.5" thickBot="1" x14ac:dyDescent="0.25">
      <c r="A401" s="200" t="s">
        <v>278</v>
      </c>
    </row>
    <row r="402" spans="1:11" ht="13.5" thickBot="1" x14ac:dyDescent="0.25">
      <c r="A402" s="270" t="s">
        <v>280</v>
      </c>
      <c r="B402" s="1028" t="s">
        <v>50</v>
      </c>
      <c r="C402" s="1029"/>
      <c r="D402" s="1029"/>
      <c r="E402" s="1029"/>
      <c r="F402" s="1029"/>
      <c r="G402" s="1030"/>
      <c r="H402" s="1031" t="s">
        <v>0</v>
      </c>
      <c r="I402" s="228">
        <v>232</v>
      </c>
    </row>
    <row r="403" spans="1:11" ht="13.5" thickBot="1" x14ac:dyDescent="0.25">
      <c r="A403" s="231" t="s">
        <v>54</v>
      </c>
      <c r="B403" s="310">
        <v>1</v>
      </c>
      <c r="C403" s="311">
        <v>2</v>
      </c>
      <c r="D403" s="311">
        <v>3</v>
      </c>
      <c r="E403" s="311">
        <v>4</v>
      </c>
      <c r="F403" s="311">
        <v>5</v>
      </c>
      <c r="G403" s="312">
        <v>6</v>
      </c>
      <c r="H403" s="1032"/>
      <c r="I403" s="213"/>
    </row>
    <row r="404" spans="1:11" x14ac:dyDescent="0.2">
      <c r="A404" s="234" t="s">
        <v>3</v>
      </c>
      <c r="B404" s="442">
        <v>3610</v>
      </c>
      <c r="C404" s="443">
        <v>3610</v>
      </c>
      <c r="D404" s="443">
        <v>3610</v>
      </c>
      <c r="E404" s="443">
        <v>3610</v>
      </c>
      <c r="F404" s="443">
        <v>3610</v>
      </c>
      <c r="G404" s="634">
        <v>3610</v>
      </c>
      <c r="H404" s="703">
        <v>3610</v>
      </c>
      <c r="I404" s="278"/>
      <c r="J404" s="396"/>
      <c r="K404" s="1157"/>
    </row>
    <row r="405" spans="1:11" x14ac:dyDescent="0.2">
      <c r="A405" s="238" t="s">
        <v>6</v>
      </c>
      <c r="B405" s="239">
        <v>3821</v>
      </c>
      <c r="C405" s="240">
        <v>3814</v>
      </c>
      <c r="D405" s="240">
        <v>3935</v>
      </c>
      <c r="E405" s="240">
        <v>3748</v>
      </c>
      <c r="F405" s="240">
        <v>3840</v>
      </c>
      <c r="G405" s="241">
        <v>3709</v>
      </c>
      <c r="H405" s="367">
        <v>3794</v>
      </c>
      <c r="J405" s="396"/>
      <c r="K405" s="1157"/>
    </row>
    <row r="406" spans="1:11" x14ac:dyDescent="0.2">
      <c r="A406" s="231" t="s">
        <v>7</v>
      </c>
      <c r="B406" s="242">
        <v>84.1</v>
      </c>
      <c r="C406" s="243">
        <v>81.8</v>
      </c>
      <c r="D406" s="243">
        <v>91.7</v>
      </c>
      <c r="E406" s="243">
        <v>86.4</v>
      </c>
      <c r="F406" s="243">
        <v>86.4</v>
      </c>
      <c r="G406" s="244">
        <v>75</v>
      </c>
      <c r="H406" s="368">
        <v>79.7</v>
      </c>
      <c r="I406" s="393"/>
      <c r="J406" s="396"/>
    </row>
    <row r="407" spans="1:11" ht="13.5" thickBot="1" x14ac:dyDescent="0.25">
      <c r="A407" s="253" t="s">
        <v>8</v>
      </c>
      <c r="B407" s="911">
        <v>7.8E-2</v>
      </c>
      <c r="C407" s="912">
        <v>7.3999999999999996E-2</v>
      </c>
      <c r="D407" s="912">
        <v>5.7000000000000002E-2</v>
      </c>
      <c r="E407" s="912">
        <v>7.3999999999999996E-2</v>
      </c>
      <c r="F407" s="912">
        <v>6.9000000000000006E-2</v>
      </c>
      <c r="G407" s="913">
        <v>8.7999999999999995E-2</v>
      </c>
      <c r="H407" s="667">
        <v>7.6999999999999999E-2</v>
      </c>
      <c r="I407" s="285"/>
      <c r="J407" s="286"/>
    </row>
    <row r="408" spans="1:11" x14ac:dyDescent="0.2">
      <c r="A408" s="668" t="s">
        <v>1</v>
      </c>
      <c r="B408" s="432">
        <f t="shared" ref="B408:H408" si="80">B405/B404*100-100</f>
        <v>5.8448753462603946</v>
      </c>
      <c r="C408" s="433">
        <f t="shared" si="80"/>
        <v>5.6509695290858843</v>
      </c>
      <c r="D408" s="433">
        <f t="shared" si="80"/>
        <v>9.0027700831024902</v>
      </c>
      <c r="E408" s="433">
        <f t="shared" si="80"/>
        <v>3.8227146814404449</v>
      </c>
      <c r="F408" s="433">
        <f t="shared" si="80"/>
        <v>6.3711911357340796</v>
      </c>
      <c r="G408" s="434">
        <f t="shared" si="80"/>
        <v>2.7423822714681449</v>
      </c>
      <c r="H408" s="672">
        <f t="shared" si="80"/>
        <v>5.0969529085872551</v>
      </c>
      <c r="J408" s="286"/>
    </row>
    <row r="409" spans="1:11" ht="13.5" thickBot="1" x14ac:dyDescent="0.25">
      <c r="A409" s="669" t="s">
        <v>27</v>
      </c>
      <c r="B409" s="220">
        <f t="shared" ref="B409:H409" si="81">B405-B391</f>
        <v>94</v>
      </c>
      <c r="C409" s="221">
        <f t="shared" si="81"/>
        <v>170</v>
      </c>
      <c r="D409" s="221">
        <f t="shared" si="81"/>
        <v>155</v>
      </c>
      <c r="E409" s="221">
        <f t="shared" si="81"/>
        <v>186</v>
      </c>
      <c r="F409" s="221">
        <f t="shared" si="81"/>
        <v>261</v>
      </c>
      <c r="G409" s="226">
        <f t="shared" si="81"/>
        <v>229</v>
      </c>
      <c r="H409" s="370">
        <f t="shared" si="81"/>
        <v>185</v>
      </c>
      <c r="I409" s="215"/>
      <c r="J409" s="286"/>
    </row>
    <row r="410" spans="1:11" x14ac:dyDescent="0.2">
      <c r="A410" s="904" t="s">
        <v>51</v>
      </c>
      <c r="B410" s="310">
        <v>628</v>
      </c>
      <c r="C410" s="311">
        <v>630</v>
      </c>
      <c r="D410" s="311">
        <v>186</v>
      </c>
      <c r="E410" s="311">
        <v>631</v>
      </c>
      <c r="F410" s="311">
        <v>634</v>
      </c>
      <c r="G410" s="312">
        <v>636</v>
      </c>
      <c r="H410" s="385">
        <f>SUM(B410:G410)</f>
        <v>3345</v>
      </c>
      <c r="I410" s="263" t="s">
        <v>56</v>
      </c>
      <c r="J410" s="263">
        <f>H396-H410</f>
        <v>18</v>
      </c>
      <c r="K410" s="285">
        <f>J410/H396</f>
        <v>5.3523639607493305E-3</v>
      </c>
    </row>
    <row r="411" spans="1:11" x14ac:dyDescent="0.2">
      <c r="A411" s="231" t="s">
        <v>28</v>
      </c>
      <c r="B411" s="218"/>
      <c r="C411" s="267"/>
      <c r="D411" s="267"/>
      <c r="E411" s="267"/>
      <c r="F411" s="267"/>
      <c r="G411" s="219"/>
      <c r="H411" s="325"/>
      <c r="I411" s="200" t="s">
        <v>57</v>
      </c>
      <c r="J411" s="200">
        <v>132.54</v>
      </c>
    </row>
    <row r="412" spans="1:11" ht="13.5" thickBot="1" x14ac:dyDescent="0.25">
      <c r="A412" s="669" t="s">
        <v>26</v>
      </c>
      <c r="B412" s="345" t="e">
        <f t="shared" ref="B412" si="82">B411-B397</f>
        <v>#VALUE!</v>
      </c>
      <c r="C412" s="346">
        <f t="shared" ref="C412" si="83">C411-C397</f>
        <v>-130</v>
      </c>
      <c r="D412" s="346">
        <f t="shared" ref="D412" si="84">D411-D397</f>
        <v>-130</v>
      </c>
      <c r="E412" s="346">
        <f t="shared" ref="E412" si="85">E411-E397</f>
        <v>-132</v>
      </c>
      <c r="F412" s="346">
        <f t="shared" ref="F412" si="86">F411-F397</f>
        <v>-132</v>
      </c>
      <c r="G412" s="347">
        <f t="shared" ref="G412" si="87">G411-G397</f>
        <v>-132</v>
      </c>
      <c r="H412" s="371"/>
      <c r="I412" s="200" t="s">
        <v>26</v>
      </c>
      <c r="J412" s="200">
        <f>J411-J397</f>
        <v>2.5600000000000023</v>
      </c>
    </row>
    <row r="415" spans="1:11" ht="13.5" thickBot="1" x14ac:dyDescent="0.25">
      <c r="A415" s="200" t="s">
        <v>278</v>
      </c>
    </row>
    <row r="416" spans="1:11" ht="13.5" thickBot="1" x14ac:dyDescent="0.25">
      <c r="A416" s="270" t="s">
        <v>282</v>
      </c>
      <c r="B416" s="1028" t="s">
        <v>50</v>
      </c>
      <c r="C416" s="1029"/>
      <c r="D416" s="1029"/>
      <c r="E416" s="1029"/>
      <c r="F416" s="1029"/>
      <c r="G416" s="1030"/>
      <c r="H416" s="1031" t="s">
        <v>0</v>
      </c>
      <c r="I416" s="228">
        <v>232</v>
      </c>
    </row>
    <row r="417" spans="1:11" ht="13.5" thickBot="1" x14ac:dyDescent="0.25">
      <c r="A417" s="231" t="s">
        <v>54</v>
      </c>
      <c r="B417" s="310">
        <v>1</v>
      </c>
      <c r="C417" s="311">
        <v>2</v>
      </c>
      <c r="D417" s="311">
        <v>3</v>
      </c>
      <c r="E417" s="311">
        <v>4</v>
      </c>
      <c r="F417" s="311">
        <v>5</v>
      </c>
      <c r="G417" s="312">
        <v>6</v>
      </c>
      <c r="H417" s="1032"/>
      <c r="I417" s="213"/>
    </row>
    <row r="418" spans="1:11" x14ac:dyDescent="0.2">
      <c r="A418" s="234" t="s">
        <v>3</v>
      </c>
      <c r="B418" s="442">
        <v>3730</v>
      </c>
      <c r="C418" s="443">
        <v>3730</v>
      </c>
      <c r="D418" s="443">
        <v>3730</v>
      </c>
      <c r="E418" s="443">
        <v>3730</v>
      </c>
      <c r="F418" s="443">
        <v>3730</v>
      </c>
      <c r="G418" s="634">
        <v>3730</v>
      </c>
      <c r="H418" s="703">
        <v>3730</v>
      </c>
      <c r="I418" s="278"/>
      <c r="J418" s="396"/>
      <c r="K418" s="1157"/>
    </row>
    <row r="419" spans="1:11" x14ac:dyDescent="0.2">
      <c r="A419" s="238" t="s">
        <v>6</v>
      </c>
      <c r="B419" s="239">
        <v>4003</v>
      </c>
      <c r="C419" s="240">
        <v>3955</v>
      </c>
      <c r="D419" s="240">
        <v>4005</v>
      </c>
      <c r="E419" s="240">
        <v>3794</v>
      </c>
      <c r="F419" s="240">
        <v>3882</v>
      </c>
      <c r="G419" s="241">
        <v>3858</v>
      </c>
      <c r="H419" s="367">
        <v>3904</v>
      </c>
      <c r="J419" s="396"/>
      <c r="K419" s="1157"/>
    </row>
    <row r="420" spans="1:11" x14ac:dyDescent="0.2">
      <c r="A420" s="231" t="s">
        <v>7</v>
      </c>
      <c r="B420" s="242">
        <v>84.1</v>
      </c>
      <c r="C420" s="243">
        <v>84.1</v>
      </c>
      <c r="D420" s="243">
        <v>66.7</v>
      </c>
      <c r="E420" s="243">
        <v>79.5</v>
      </c>
      <c r="F420" s="243">
        <v>75</v>
      </c>
      <c r="G420" s="244">
        <v>70.5</v>
      </c>
      <c r="H420" s="368">
        <v>76.3</v>
      </c>
      <c r="I420" s="393"/>
      <c r="J420" s="396"/>
    </row>
    <row r="421" spans="1:11" ht="13.5" thickBot="1" x14ac:dyDescent="0.25">
      <c r="A421" s="253" t="s">
        <v>8</v>
      </c>
      <c r="B421" s="911">
        <v>7.0999999999999994E-2</v>
      </c>
      <c r="C421" s="912">
        <v>7.3999999999999996E-2</v>
      </c>
      <c r="D421" s="912">
        <v>0.10199999999999999</v>
      </c>
      <c r="E421" s="912">
        <v>7.5999999999999998E-2</v>
      </c>
      <c r="F421" s="912">
        <v>0.09</v>
      </c>
      <c r="G421" s="913">
        <v>0.1</v>
      </c>
      <c r="H421" s="667">
        <v>8.5000000000000006E-2</v>
      </c>
      <c r="I421" s="285"/>
      <c r="J421" s="286"/>
    </row>
    <row r="422" spans="1:11" x14ac:dyDescent="0.2">
      <c r="A422" s="668" t="s">
        <v>1</v>
      </c>
      <c r="B422" s="432">
        <f t="shared" ref="B422:H422" si="88">B419/B418*100-100</f>
        <v>7.3190348525469204</v>
      </c>
      <c r="C422" s="433">
        <f t="shared" si="88"/>
        <v>6.0321715817694326</v>
      </c>
      <c r="D422" s="433">
        <f t="shared" si="88"/>
        <v>7.3726541554959795</v>
      </c>
      <c r="E422" s="433">
        <f t="shared" si="88"/>
        <v>1.7158176943699743</v>
      </c>
      <c r="F422" s="433">
        <f t="shared" si="88"/>
        <v>4.0750670241286713</v>
      </c>
      <c r="G422" s="434">
        <f t="shared" si="88"/>
        <v>3.4316353887399345</v>
      </c>
      <c r="H422" s="672">
        <f t="shared" si="88"/>
        <v>4.6648793565683633</v>
      </c>
      <c r="J422" s="286"/>
    </row>
    <row r="423" spans="1:11" ht="13.5" thickBot="1" x14ac:dyDescent="0.25">
      <c r="A423" s="669" t="s">
        <v>27</v>
      </c>
      <c r="B423" s="220">
        <f t="shared" ref="B423:H423" si="89">B419-B405</f>
        <v>182</v>
      </c>
      <c r="C423" s="221">
        <f t="shared" si="89"/>
        <v>141</v>
      </c>
      <c r="D423" s="221">
        <f t="shared" si="89"/>
        <v>70</v>
      </c>
      <c r="E423" s="221">
        <f t="shared" si="89"/>
        <v>46</v>
      </c>
      <c r="F423" s="221">
        <f t="shared" si="89"/>
        <v>42</v>
      </c>
      <c r="G423" s="226">
        <f t="shared" si="89"/>
        <v>149</v>
      </c>
      <c r="H423" s="370">
        <f t="shared" si="89"/>
        <v>110</v>
      </c>
      <c r="I423" s="215"/>
      <c r="J423" s="286"/>
    </row>
    <row r="424" spans="1:11" x14ac:dyDescent="0.2">
      <c r="A424" s="904" t="s">
        <v>51</v>
      </c>
      <c r="B424" s="310">
        <v>618</v>
      </c>
      <c r="C424" s="311">
        <v>627</v>
      </c>
      <c r="D424" s="311">
        <v>184</v>
      </c>
      <c r="E424" s="311">
        <v>628</v>
      </c>
      <c r="F424" s="311">
        <v>629</v>
      </c>
      <c r="G424" s="312">
        <v>630</v>
      </c>
      <c r="H424" s="385">
        <f>SUM(B424:G424)</f>
        <v>3316</v>
      </c>
      <c r="I424" s="263" t="s">
        <v>56</v>
      </c>
      <c r="J424" s="263">
        <f>H410-H424</f>
        <v>29</v>
      </c>
      <c r="K424" s="285">
        <f>J424/H410</f>
        <v>8.6696562032884898E-3</v>
      </c>
    </row>
    <row r="425" spans="1:11" x14ac:dyDescent="0.2">
      <c r="A425" s="231" t="s">
        <v>28</v>
      </c>
      <c r="B425" s="218"/>
      <c r="C425" s="267"/>
      <c r="D425" s="267"/>
      <c r="E425" s="267"/>
      <c r="F425" s="267"/>
      <c r="G425" s="219"/>
      <c r="H425" s="325"/>
      <c r="I425" s="200" t="s">
        <v>57</v>
      </c>
      <c r="J425" s="200">
        <v>138.03</v>
      </c>
    </row>
    <row r="426" spans="1:11" ht="13.5" thickBot="1" x14ac:dyDescent="0.25">
      <c r="A426" s="669" t="s">
        <v>26</v>
      </c>
      <c r="B426" s="345">
        <f t="shared" ref="B426:G426" si="90">B425-B411</f>
        <v>0</v>
      </c>
      <c r="C426" s="346">
        <f t="shared" si="90"/>
        <v>0</v>
      </c>
      <c r="D426" s="346">
        <f t="shared" si="90"/>
        <v>0</v>
      </c>
      <c r="E426" s="346">
        <f t="shared" si="90"/>
        <v>0</v>
      </c>
      <c r="F426" s="346">
        <f t="shared" si="90"/>
        <v>0</v>
      </c>
      <c r="G426" s="347">
        <f t="shared" si="90"/>
        <v>0</v>
      </c>
      <c r="H426" s="371"/>
      <c r="I426" s="200" t="s">
        <v>26</v>
      </c>
      <c r="J426" s="200">
        <f>J425-J411</f>
        <v>5.4900000000000091</v>
      </c>
    </row>
    <row r="429" spans="1:11" ht="13.5" thickBot="1" x14ac:dyDescent="0.25">
      <c r="A429" s="200" t="s">
        <v>278</v>
      </c>
    </row>
    <row r="430" spans="1:11" ht="13.5" thickBot="1" x14ac:dyDescent="0.25">
      <c r="A430" s="270" t="s">
        <v>283</v>
      </c>
      <c r="B430" s="1028" t="s">
        <v>50</v>
      </c>
      <c r="C430" s="1029"/>
      <c r="D430" s="1029"/>
      <c r="E430" s="1029"/>
      <c r="F430" s="1029"/>
      <c r="G430" s="1030"/>
      <c r="H430" s="1031" t="s">
        <v>0</v>
      </c>
      <c r="I430" s="228">
        <v>228</v>
      </c>
    </row>
    <row r="431" spans="1:11" ht="13.5" thickBot="1" x14ac:dyDescent="0.25">
      <c r="A431" s="231" t="s">
        <v>54</v>
      </c>
      <c r="B431" s="310">
        <v>1</v>
      </c>
      <c r="C431" s="311">
        <v>2</v>
      </c>
      <c r="D431" s="311">
        <v>3</v>
      </c>
      <c r="E431" s="311">
        <v>4</v>
      </c>
      <c r="F431" s="311">
        <v>5</v>
      </c>
      <c r="G431" s="312">
        <v>6</v>
      </c>
      <c r="H431" s="1032"/>
      <c r="I431" s="213"/>
    </row>
    <row r="432" spans="1:11" x14ac:dyDescent="0.2">
      <c r="A432" s="234" t="s">
        <v>3</v>
      </c>
      <c r="B432" s="442">
        <v>3810</v>
      </c>
      <c r="C432" s="443">
        <v>3810</v>
      </c>
      <c r="D432" s="443">
        <v>3810</v>
      </c>
      <c r="E432" s="443">
        <v>3810</v>
      </c>
      <c r="F432" s="443">
        <v>3810</v>
      </c>
      <c r="G432" s="634">
        <v>3810</v>
      </c>
      <c r="H432" s="703">
        <v>3810</v>
      </c>
      <c r="I432" s="278"/>
      <c r="J432" s="396"/>
      <c r="K432" s="1157"/>
    </row>
    <row r="433" spans="1:11" x14ac:dyDescent="0.2">
      <c r="A433" s="238" t="s">
        <v>6</v>
      </c>
      <c r="B433" s="239">
        <v>4061</v>
      </c>
      <c r="C433" s="240">
        <v>4141</v>
      </c>
      <c r="D433" s="240">
        <v>4191</v>
      </c>
      <c r="E433" s="240">
        <v>3942</v>
      </c>
      <c r="F433" s="240">
        <v>4038</v>
      </c>
      <c r="G433" s="241">
        <v>3900</v>
      </c>
      <c r="H433" s="367">
        <v>4027</v>
      </c>
      <c r="J433" s="396"/>
      <c r="K433" s="1157"/>
    </row>
    <row r="434" spans="1:11" x14ac:dyDescent="0.2">
      <c r="A434" s="231" t="s">
        <v>7</v>
      </c>
      <c r="B434" s="242">
        <v>62.8</v>
      </c>
      <c r="C434" s="243">
        <v>83.7</v>
      </c>
      <c r="D434" s="243">
        <v>76.900000000000006</v>
      </c>
      <c r="E434" s="243">
        <v>72.099999999999994</v>
      </c>
      <c r="F434" s="243">
        <v>62.8</v>
      </c>
      <c r="G434" s="244">
        <v>79.099999999999994</v>
      </c>
      <c r="H434" s="368">
        <v>67.5</v>
      </c>
      <c r="I434" s="393"/>
      <c r="J434" s="396"/>
    </row>
    <row r="435" spans="1:11" ht="13.5" thickBot="1" x14ac:dyDescent="0.25">
      <c r="A435" s="253" t="s">
        <v>8</v>
      </c>
      <c r="B435" s="911">
        <v>8.7999999999999995E-2</v>
      </c>
      <c r="C435" s="912">
        <v>7.2999999999999995E-2</v>
      </c>
      <c r="D435" s="912">
        <v>9.0999999999999998E-2</v>
      </c>
      <c r="E435" s="912">
        <v>8.8999999999999996E-2</v>
      </c>
      <c r="F435" s="912">
        <v>0.113</v>
      </c>
      <c r="G435" s="913">
        <v>8.4000000000000005E-2</v>
      </c>
      <c r="H435" s="667">
        <v>9.1999999999999998E-2</v>
      </c>
      <c r="I435" s="285"/>
      <c r="J435" s="286"/>
    </row>
    <row r="436" spans="1:11" x14ac:dyDescent="0.2">
      <c r="A436" s="668" t="s">
        <v>1</v>
      </c>
      <c r="B436" s="432">
        <f t="shared" ref="B436:H436" si="91">B433/B432*100-100</f>
        <v>6.5879265091863601</v>
      </c>
      <c r="C436" s="433">
        <f t="shared" si="91"/>
        <v>8.6876640419947506</v>
      </c>
      <c r="D436" s="433">
        <f t="shared" si="91"/>
        <v>10.000000000000014</v>
      </c>
      <c r="E436" s="433">
        <f t="shared" si="91"/>
        <v>3.4645669291338663</v>
      </c>
      <c r="F436" s="433">
        <f t="shared" si="91"/>
        <v>5.9842519685039406</v>
      </c>
      <c r="G436" s="434">
        <f t="shared" si="91"/>
        <v>2.3622047244094517</v>
      </c>
      <c r="H436" s="672">
        <f t="shared" si="91"/>
        <v>5.6955380577427945</v>
      </c>
      <c r="J436" s="286"/>
    </row>
    <row r="437" spans="1:11" ht="13.5" thickBot="1" x14ac:dyDescent="0.25">
      <c r="A437" s="669" t="s">
        <v>27</v>
      </c>
      <c r="B437" s="220">
        <f t="shared" ref="B437:H437" si="92">B433-B419</f>
        <v>58</v>
      </c>
      <c r="C437" s="221">
        <f t="shared" si="92"/>
        <v>186</v>
      </c>
      <c r="D437" s="221">
        <f t="shared" si="92"/>
        <v>186</v>
      </c>
      <c r="E437" s="221">
        <f t="shared" si="92"/>
        <v>148</v>
      </c>
      <c r="F437" s="221">
        <f t="shared" si="92"/>
        <v>156</v>
      </c>
      <c r="G437" s="226">
        <f t="shared" si="92"/>
        <v>42</v>
      </c>
      <c r="H437" s="370">
        <f t="shared" si="92"/>
        <v>123</v>
      </c>
      <c r="I437" s="215"/>
      <c r="J437" s="286"/>
    </row>
    <row r="438" spans="1:11" x14ac:dyDescent="0.2">
      <c r="A438" s="904" t="s">
        <v>51</v>
      </c>
      <c r="B438" s="310">
        <v>609</v>
      </c>
      <c r="C438" s="311">
        <v>617</v>
      </c>
      <c r="D438" s="311">
        <v>178</v>
      </c>
      <c r="E438" s="311">
        <v>621</v>
      </c>
      <c r="F438" s="311">
        <v>623</v>
      </c>
      <c r="G438" s="312">
        <v>627</v>
      </c>
      <c r="H438" s="385">
        <f>SUM(B438:G438)</f>
        <v>3275</v>
      </c>
      <c r="I438" s="263" t="s">
        <v>56</v>
      </c>
      <c r="J438" s="263">
        <f>H424-H438</f>
        <v>41</v>
      </c>
      <c r="K438" s="285">
        <f>J438/H424</f>
        <v>1.2364294330518697E-2</v>
      </c>
    </row>
    <row r="439" spans="1:11" x14ac:dyDescent="0.2">
      <c r="A439" s="231" t="s">
        <v>28</v>
      </c>
      <c r="B439" s="218"/>
      <c r="C439" s="267"/>
      <c r="D439" s="267"/>
      <c r="E439" s="267"/>
      <c r="F439" s="267"/>
      <c r="G439" s="219"/>
      <c r="H439" s="325"/>
      <c r="I439" s="200" t="s">
        <v>57</v>
      </c>
      <c r="J439" s="200">
        <v>143.82</v>
      </c>
    </row>
    <row r="440" spans="1:11" ht="13.5" thickBot="1" x14ac:dyDescent="0.25">
      <c r="A440" s="669" t="s">
        <v>26</v>
      </c>
      <c r="B440" s="345">
        <f t="shared" ref="B440:G440" si="93">B439-B425</f>
        <v>0</v>
      </c>
      <c r="C440" s="346">
        <f t="shared" si="93"/>
        <v>0</v>
      </c>
      <c r="D440" s="346">
        <f t="shared" si="93"/>
        <v>0</v>
      </c>
      <c r="E440" s="346">
        <f t="shared" si="93"/>
        <v>0</v>
      </c>
      <c r="F440" s="346">
        <f t="shared" si="93"/>
        <v>0</v>
      </c>
      <c r="G440" s="347">
        <f t="shared" si="93"/>
        <v>0</v>
      </c>
      <c r="H440" s="371"/>
      <c r="I440" s="200" t="s">
        <v>26</v>
      </c>
      <c r="J440" s="200">
        <f>J439-J425</f>
        <v>5.789999999999992</v>
      </c>
    </row>
    <row r="443" spans="1:11" ht="13.5" thickBot="1" x14ac:dyDescent="0.25">
      <c r="A443" s="200" t="s">
        <v>278</v>
      </c>
    </row>
    <row r="444" spans="1:11" ht="13.5" thickBot="1" x14ac:dyDescent="0.25">
      <c r="A444" s="270" t="s">
        <v>285</v>
      </c>
      <c r="B444" s="1028" t="s">
        <v>50</v>
      </c>
      <c r="C444" s="1029"/>
      <c r="D444" s="1029"/>
      <c r="E444" s="1029"/>
      <c r="F444" s="1029"/>
      <c r="G444" s="1030"/>
      <c r="H444" s="1031" t="s">
        <v>0</v>
      </c>
      <c r="I444" s="228">
        <v>228</v>
      </c>
    </row>
    <row r="445" spans="1:11" ht="13.5" thickBot="1" x14ac:dyDescent="0.25">
      <c r="A445" s="231" t="s">
        <v>54</v>
      </c>
      <c r="B445" s="310">
        <v>1</v>
      </c>
      <c r="C445" s="311">
        <v>2</v>
      </c>
      <c r="D445" s="311">
        <v>3</v>
      </c>
      <c r="E445" s="311">
        <v>4</v>
      </c>
      <c r="F445" s="311">
        <v>5</v>
      </c>
      <c r="G445" s="312">
        <v>6</v>
      </c>
      <c r="H445" s="1032"/>
      <c r="I445" s="213"/>
    </row>
    <row r="446" spans="1:11" x14ac:dyDescent="0.2">
      <c r="A446" s="234" t="s">
        <v>3</v>
      </c>
      <c r="B446" s="442">
        <v>3865</v>
      </c>
      <c r="C446" s="443">
        <v>3865</v>
      </c>
      <c r="D446" s="443">
        <v>3865</v>
      </c>
      <c r="E446" s="443">
        <v>3865</v>
      </c>
      <c r="F446" s="443">
        <v>3865</v>
      </c>
      <c r="G446" s="634">
        <v>3865</v>
      </c>
      <c r="H446" s="703">
        <v>3865</v>
      </c>
      <c r="I446" s="278"/>
      <c r="J446" s="396"/>
      <c r="K446" s="1157"/>
    </row>
    <row r="447" spans="1:11" x14ac:dyDescent="0.2">
      <c r="A447" s="238" t="s">
        <v>6</v>
      </c>
      <c r="B447" s="239">
        <v>4128</v>
      </c>
      <c r="C447" s="240">
        <v>4318</v>
      </c>
      <c r="D447" s="240">
        <v>4195</v>
      </c>
      <c r="E447" s="240">
        <v>4001</v>
      </c>
      <c r="F447" s="240">
        <v>4122</v>
      </c>
      <c r="G447" s="241">
        <v>4113</v>
      </c>
      <c r="H447" s="367">
        <v>4140</v>
      </c>
      <c r="J447" s="396"/>
      <c r="K447" s="1157"/>
    </row>
    <row r="448" spans="1:11" x14ac:dyDescent="0.2">
      <c r="A448" s="231" t="s">
        <v>7</v>
      </c>
      <c r="B448" s="242">
        <v>69.8</v>
      </c>
      <c r="C448" s="243">
        <v>79.099999999999994</v>
      </c>
      <c r="D448" s="243">
        <v>76.900000000000006</v>
      </c>
      <c r="E448" s="243">
        <v>62.8</v>
      </c>
      <c r="F448" s="243">
        <v>65.099999999999994</v>
      </c>
      <c r="G448" s="244">
        <v>79.099999999999994</v>
      </c>
      <c r="H448" s="368">
        <v>67.099999999999994</v>
      </c>
      <c r="I448" s="393"/>
      <c r="J448" s="396"/>
    </row>
    <row r="449" spans="1:11" ht="13.5" thickBot="1" x14ac:dyDescent="0.25">
      <c r="A449" s="253" t="s">
        <v>8</v>
      </c>
      <c r="B449" s="911">
        <v>9.1999999999999998E-2</v>
      </c>
      <c r="C449" s="912">
        <v>8.4000000000000005E-2</v>
      </c>
      <c r="D449" s="912">
        <v>7.5999999999999998E-2</v>
      </c>
      <c r="E449" s="912">
        <v>0.10199999999999999</v>
      </c>
      <c r="F449" s="912">
        <v>0.11600000000000001</v>
      </c>
      <c r="G449" s="913">
        <v>8.4000000000000005E-2</v>
      </c>
      <c r="H449" s="667">
        <v>9.7000000000000003E-2</v>
      </c>
      <c r="I449" s="285"/>
      <c r="J449" s="286"/>
    </row>
    <row r="450" spans="1:11" x14ac:dyDescent="0.2">
      <c r="A450" s="668" t="s">
        <v>1</v>
      </c>
      <c r="B450" s="432">
        <f t="shared" ref="B450:H450" si="94">B447/B446*100-100</f>
        <v>6.8046571798188893</v>
      </c>
      <c r="C450" s="433">
        <f t="shared" si="94"/>
        <v>11.720569210866756</v>
      </c>
      <c r="D450" s="433">
        <f t="shared" si="94"/>
        <v>8.5381630012936682</v>
      </c>
      <c r="E450" s="433">
        <f t="shared" si="94"/>
        <v>3.51875808538162</v>
      </c>
      <c r="F450" s="433">
        <f t="shared" si="94"/>
        <v>6.6494178525226459</v>
      </c>
      <c r="G450" s="434">
        <f t="shared" si="94"/>
        <v>6.4165588615782525</v>
      </c>
      <c r="H450" s="672">
        <f t="shared" si="94"/>
        <v>7.1151358344113902</v>
      </c>
      <c r="J450" s="286"/>
    </row>
    <row r="451" spans="1:11" ht="13.5" thickBot="1" x14ac:dyDescent="0.25">
      <c r="A451" s="669" t="s">
        <v>27</v>
      </c>
      <c r="B451" s="220">
        <f t="shared" ref="B451:H451" si="95">B447-B433</f>
        <v>67</v>
      </c>
      <c r="C451" s="221">
        <f t="shared" si="95"/>
        <v>177</v>
      </c>
      <c r="D451" s="221">
        <f t="shared" si="95"/>
        <v>4</v>
      </c>
      <c r="E451" s="221">
        <f t="shared" si="95"/>
        <v>59</v>
      </c>
      <c r="F451" s="221">
        <f t="shared" si="95"/>
        <v>84</v>
      </c>
      <c r="G451" s="226">
        <f t="shared" si="95"/>
        <v>213</v>
      </c>
      <c r="H451" s="370">
        <f t="shared" si="95"/>
        <v>113</v>
      </c>
      <c r="I451" s="215"/>
      <c r="J451" s="286"/>
    </row>
    <row r="452" spans="1:11" x14ac:dyDescent="0.2">
      <c r="A452" s="904" t="s">
        <v>51</v>
      </c>
      <c r="B452" s="310">
        <v>596</v>
      </c>
      <c r="C452" s="311">
        <v>610</v>
      </c>
      <c r="D452" s="311">
        <v>162</v>
      </c>
      <c r="E452" s="311">
        <v>615</v>
      </c>
      <c r="F452" s="311">
        <v>613</v>
      </c>
      <c r="G452" s="312">
        <v>619</v>
      </c>
      <c r="H452" s="385">
        <f>SUM(B452:G452)</f>
        <v>3215</v>
      </c>
      <c r="I452" s="263" t="s">
        <v>56</v>
      </c>
      <c r="J452" s="263">
        <f>H438-H452</f>
        <v>60</v>
      </c>
      <c r="K452" s="285">
        <f>J452/H438</f>
        <v>1.8320610687022901E-2</v>
      </c>
    </row>
    <row r="453" spans="1:11" x14ac:dyDescent="0.2">
      <c r="A453" s="231" t="s">
        <v>28</v>
      </c>
      <c r="B453" s="218"/>
      <c r="C453" s="267"/>
      <c r="D453" s="267"/>
      <c r="E453" s="267"/>
      <c r="F453" s="267"/>
      <c r="G453" s="219"/>
      <c r="H453" s="325"/>
      <c r="I453" s="200" t="s">
        <v>57</v>
      </c>
      <c r="J453" s="200">
        <v>153.08000000000001</v>
      </c>
    </row>
    <row r="454" spans="1:11" ht="13.5" thickBot="1" x14ac:dyDescent="0.25">
      <c r="A454" s="669" t="s">
        <v>26</v>
      </c>
      <c r="B454" s="345">
        <f t="shared" ref="B454:G454" si="96">B453-B439</f>
        <v>0</v>
      </c>
      <c r="C454" s="346">
        <f t="shared" si="96"/>
        <v>0</v>
      </c>
      <c r="D454" s="346">
        <f t="shared" si="96"/>
        <v>0</v>
      </c>
      <c r="E454" s="346">
        <f t="shared" si="96"/>
        <v>0</v>
      </c>
      <c r="F454" s="346">
        <f t="shared" si="96"/>
        <v>0</v>
      </c>
      <c r="G454" s="347">
        <f t="shared" si="96"/>
        <v>0</v>
      </c>
      <c r="H454" s="371"/>
      <c r="I454" s="200" t="s">
        <v>26</v>
      </c>
      <c r="J454" s="200">
        <f>J453-J439</f>
        <v>9.2600000000000193</v>
      </c>
    </row>
    <row r="457" spans="1:11" ht="13.5" thickBot="1" x14ac:dyDescent="0.25"/>
    <row r="458" spans="1:11" ht="13.5" thickBot="1" x14ac:dyDescent="0.25">
      <c r="A458" s="270" t="s">
        <v>286</v>
      </c>
      <c r="B458" s="1028" t="s">
        <v>50</v>
      </c>
      <c r="C458" s="1029"/>
      <c r="D458" s="1029"/>
      <c r="E458" s="1029"/>
      <c r="F458" s="1029"/>
      <c r="G458" s="1030"/>
      <c r="H458" s="1031" t="s">
        <v>0</v>
      </c>
      <c r="I458" s="228">
        <v>228</v>
      </c>
    </row>
    <row r="459" spans="1:11" ht="13.5" thickBot="1" x14ac:dyDescent="0.25">
      <c r="A459" s="231" t="s">
        <v>54</v>
      </c>
      <c r="B459" s="310">
        <v>1</v>
      </c>
      <c r="C459" s="311">
        <v>2</v>
      </c>
      <c r="D459" s="311">
        <v>3</v>
      </c>
      <c r="E459" s="311">
        <v>4</v>
      </c>
      <c r="F459" s="311">
        <v>5</v>
      </c>
      <c r="G459" s="312">
        <v>6</v>
      </c>
      <c r="H459" s="1032"/>
      <c r="I459" s="213"/>
    </row>
    <row r="460" spans="1:11" x14ac:dyDescent="0.2">
      <c r="A460" s="234" t="s">
        <v>3</v>
      </c>
      <c r="B460" s="442">
        <v>3885</v>
      </c>
      <c r="C460" s="443">
        <v>3885</v>
      </c>
      <c r="D460" s="443">
        <v>3885</v>
      </c>
      <c r="E460" s="443">
        <v>3885</v>
      </c>
      <c r="F460" s="443">
        <v>3885</v>
      </c>
      <c r="G460" s="634">
        <v>3885</v>
      </c>
      <c r="H460" s="703">
        <v>3885</v>
      </c>
      <c r="I460" s="278"/>
      <c r="J460" s="396"/>
      <c r="K460" s="1157"/>
    </row>
    <row r="461" spans="1:11" x14ac:dyDescent="0.2">
      <c r="A461" s="238" t="s">
        <v>6</v>
      </c>
      <c r="B461" s="239">
        <v>4279</v>
      </c>
      <c r="C461" s="240">
        <v>4356</v>
      </c>
      <c r="D461" s="240">
        <v>4436</v>
      </c>
      <c r="E461" s="240">
        <v>4250</v>
      </c>
      <c r="F461" s="240">
        <v>4056</v>
      </c>
      <c r="G461" s="241">
        <v>4180</v>
      </c>
      <c r="H461" s="367">
        <v>4236</v>
      </c>
      <c r="J461" s="396"/>
      <c r="K461" s="1157"/>
    </row>
    <row r="462" spans="1:11" x14ac:dyDescent="0.2">
      <c r="A462" s="231" t="s">
        <v>7</v>
      </c>
      <c r="B462" s="242">
        <v>81.400000000000006</v>
      </c>
      <c r="C462" s="243">
        <v>72.099999999999994</v>
      </c>
      <c r="D462" s="243">
        <v>61.5</v>
      </c>
      <c r="E462" s="243">
        <v>67.400000000000006</v>
      </c>
      <c r="F462" s="243">
        <v>69.8</v>
      </c>
      <c r="G462" s="244">
        <v>65.099999999999994</v>
      </c>
      <c r="H462" s="368">
        <v>68.900000000000006</v>
      </c>
      <c r="I462" s="393"/>
      <c r="J462" s="396"/>
    </row>
    <row r="463" spans="1:11" ht="13.5" thickBot="1" x14ac:dyDescent="0.25">
      <c r="A463" s="253" t="s">
        <v>8</v>
      </c>
      <c r="B463" s="911">
        <v>8.2000000000000003E-2</v>
      </c>
      <c r="C463" s="912">
        <v>0.09</v>
      </c>
      <c r="D463" s="912">
        <v>9.4E-2</v>
      </c>
      <c r="E463" s="912">
        <v>8.8999999999999996E-2</v>
      </c>
      <c r="F463" s="912">
        <v>0.10199999999999999</v>
      </c>
      <c r="G463" s="913">
        <v>9.1999999999999998E-2</v>
      </c>
      <c r="H463" s="667">
        <v>9.4E-2</v>
      </c>
      <c r="I463" s="285"/>
      <c r="J463" s="286"/>
    </row>
    <row r="464" spans="1:11" x14ac:dyDescent="0.2">
      <c r="A464" s="668" t="s">
        <v>1</v>
      </c>
      <c r="B464" s="432">
        <f t="shared" ref="B464:H464" si="97">B461/B460*100-100</f>
        <v>10.141570141570128</v>
      </c>
      <c r="C464" s="433">
        <f t="shared" si="97"/>
        <v>12.123552123552116</v>
      </c>
      <c r="D464" s="433">
        <f t="shared" si="97"/>
        <v>14.182754182754181</v>
      </c>
      <c r="E464" s="433">
        <f t="shared" si="97"/>
        <v>9.3951093951093867</v>
      </c>
      <c r="F464" s="433">
        <f t="shared" si="97"/>
        <v>4.4015444015444132</v>
      </c>
      <c r="G464" s="434">
        <f t="shared" si="97"/>
        <v>7.5933075933075855</v>
      </c>
      <c r="H464" s="672">
        <f t="shared" si="97"/>
        <v>9.0347490347490407</v>
      </c>
      <c r="J464" s="286"/>
    </row>
    <row r="465" spans="1:11" ht="13.5" thickBot="1" x14ac:dyDescent="0.25">
      <c r="A465" s="669" t="s">
        <v>27</v>
      </c>
      <c r="B465" s="220">
        <f t="shared" ref="B465:H465" si="98">B461-B447</f>
        <v>151</v>
      </c>
      <c r="C465" s="221">
        <f t="shared" si="98"/>
        <v>38</v>
      </c>
      <c r="D465" s="221">
        <f t="shared" si="98"/>
        <v>241</v>
      </c>
      <c r="E465" s="221">
        <f t="shared" si="98"/>
        <v>249</v>
      </c>
      <c r="F465" s="221">
        <f t="shared" si="98"/>
        <v>-66</v>
      </c>
      <c r="G465" s="226">
        <f t="shared" si="98"/>
        <v>67</v>
      </c>
      <c r="H465" s="370">
        <f t="shared" si="98"/>
        <v>96</v>
      </c>
      <c r="I465" s="215"/>
      <c r="J465" s="286"/>
    </row>
    <row r="466" spans="1:11" x14ac:dyDescent="0.2">
      <c r="A466" s="904" t="s">
        <v>51</v>
      </c>
      <c r="B466" s="310">
        <v>594</v>
      </c>
      <c r="C466" s="311">
        <v>609</v>
      </c>
      <c r="D466" s="311">
        <v>160</v>
      </c>
      <c r="E466" s="311">
        <v>615</v>
      </c>
      <c r="F466" s="311">
        <v>610</v>
      </c>
      <c r="G466" s="312">
        <v>618</v>
      </c>
      <c r="H466" s="385">
        <f>SUM(B466:G466)</f>
        <v>3206</v>
      </c>
      <c r="I466" s="263" t="s">
        <v>56</v>
      </c>
      <c r="J466" s="263">
        <f>H452-H466</f>
        <v>9</v>
      </c>
      <c r="K466" s="285">
        <f>J466/H452</f>
        <v>2.7993779160186624E-3</v>
      </c>
    </row>
    <row r="467" spans="1:11" x14ac:dyDescent="0.2">
      <c r="A467" s="231" t="s">
        <v>28</v>
      </c>
      <c r="B467" s="218"/>
      <c r="C467" s="267"/>
      <c r="D467" s="267"/>
      <c r="E467" s="267"/>
      <c r="F467" s="267"/>
      <c r="G467" s="219"/>
      <c r="H467" s="325"/>
      <c r="I467" s="200" t="s">
        <v>57</v>
      </c>
      <c r="J467" s="200">
        <v>158.86000000000001</v>
      </c>
    </row>
    <row r="468" spans="1:11" ht="13.5" thickBot="1" x14ac:dyDescent="0.25">
      <c r="A468" s="669" t="s">
        <v>26</v>
      </c>
      <c r="B468" s="345">
        <f t="shared" ref="B468:G468" si="99">B467-B453</f>
        <v>0</v>
      </c>
      <c r="C468" s="346">
        <f t="shared" si="99"/>
        <v>0</v>
      </c>
      <c r="D468" s="346">
        <f t="shared" si="99"/>
        <v>0</v>
      </c>
      <c r="E468" s="346">
        <f t="shared" si="99"/>
        <v>0</v>
      </c>
      <c r="F468" s="346">
        <f t="shared" si="99"/>
        <v>0</v>
      </c>
      <c r="G468" s="347">
        <f t="shared" si="99"/>
        <v>0</v>
      </c>
      <c r="H468" s="371"/>
      <c r="I468" s="200" t="s">
        <v>26</v>
      </c>
      <c r="J468" s="200">
        <f>J467-J453</f>
        <v>5.7800000000000011</v>
      </c>
    </row>
    <row r="471" spans="1:11" ht="13.5" thickBot="1" x14ac:dyDescent="0.25"/>
    <row r="472" spans="1:11" ht="13.5" thickBot="1" x14ac:dyDescent="0.25">
      <c r="A472" s="270" t="s">
        <v>287</v>
      </c>
      <c r="B472" s="1028" t="s">
        <v>50</v>
      </c>
      <c r="C472" s="1029"/>
      <c r="D472" s="1029"/>
      <c r="E472" s="1029"/>
      <c r="F472" s="1029"/>
      <c r="G472" s="1030"/>
      <c r="H472" s="1031" t="s">
        <v>0</v>
      </c>
      <c r="I472" s="228">
        <v>229</v>
      </c>
    </row>
    <row r="473" spans="1:11" ht="13.5" thickBot="1" x14ac:dyDescent="0.25">
      <c r="A473" s="231" t="s">
        <v>54</v>
      </c>
      <c r="B473" s="310">
        <v>1</v>
      </c>
      <c r="C473" s="311">
        <v>2</v>
      </c>
      <c r="D473" s="311">
        <v>3</v>
      </c>
      <c r="E473" s="311">
        <v>4</v>
      </c>
      <c r="F473" s="311">
        <v>5</v>
      </c>
      <c r="G473" s="312">
        <v>6</v>
      </c>
      <c r="H473" s="1032"/>
      <c r="I473" s="213"/>
    </row>
    <row r="474" spans="1:11" x14ac:dyDescent="0.2">
      <c r="A474" s="234" t="s">
        <v>3</v>
      </c>
      <c r="B474" s="442">
        <v>3905</v>
      </c>
      <c r="C474" s="443">
        <v>3905</v>
      </c>
      <c r="D474" s="443">
        <v>3905</v>
      </c>
      <c r="E474" s="443">
        <v>3905</v>
      </c>
      <c r="F474" s="443">
        <v>3905</v>
      </c>
      <c r="G474" s="634">
        <v>3905</v>
      </c>
      <c r="H474" s="703">
        <v>3905</v>
      </c>
      <c r="I474" s="278"/>
      <c r="J474" s="396"/>
      <c r="K474" s="1157"/>
    </row>
    <row r="475" spans="1:11" x14ac:dyDescent="0.2">
      <c r="A475" s="238" t="s">
        <v>6</v>
      </c>
      <c r="B475" s="239">
        <v>4299</v>
      </c>
      <c r="C475" s="240">
        <v>4455</v>
      </c>
      <c r="D475" s="240">
        <v>4469</v>
      </c>
      <c r="E475" s="240">
        <v>4304</v>
      </c>
      <c r="F475" s="240">
        <v>4353</v>
      </c>
      <c r="G475" s="241">
        <v>4371</v>
      </c>
      <c r="H475" s="367">
        <v>4363</v>
      </c>
      <c r="J475" s="396"/>
      <c r="K475" s="1157"/>
    </row>
    <row r="476" spans="1:11" x14ac:dyDescent="0.2">
      <c r="A476" s="231" t="s">
        <v>7</v>
      </c>
      <c r="B476" s="242">
        <v>67.400000000000006</v>
      </c>
      <c r="C476" s="243">
        <v>76.7</v>
      </c>
      <c r="D476" s="243">
        <v>78.599999999999994</v>
      </c>
      <c r="E476" s="243">
        <v>744</v>
      </c>
      <c r="F476" s="243">
        <v>83.7</v>
      </c>
      <c r="G476" s="244">
        <v>79.099999999999994</v>
      </c>
      <c r="H476" s="368">
        <v>75.099999999999994</v>
      </c>
      <c r="I476" s="393"/>
      <c r="J476" s="396"/>
    </row>
    <row r="477" spans="1:11" ht="13.5" thickBot="1" x14ac:dyDescent="0.25">
      <c r="A477" s="253" t="s">
        <v>8</v>
      </c>
      <c r="B477" s="911">
        <v>0.114</v>
      </c>
      <c r="C477" s="912">
        <v>8.2000000000000003E-2</v>
      </c>
      <c r="D477" s="912">
        <v>0.10100000000000001</v>
      </c>
      <c r="E477" s="912">
        <v>9.6000000000000002E-2</v>
      </c>
      <c r="F477" s="912">
        <v>9.2999999999999999E-2</v>
      </c>
      <c r="G477" s="913">
        <v>8.8999999999999996E-2</v>
      </c>
      <c r="H477" s="667">
        <v>9.5000000000000001E-2</v>
      </c>
      <c r="I477" s="285"/>
      <c r="J477" s="286"/>
    </row>
    <row r="478" spans="1:11" x14ac:dyDescent="0.2">
      <c r="A478" s="668" t="s">
        <v>1</v>
      </c>
      <c r="B478" s="432">
        <f t="shared" ref="B478:H478" si="100">B475/B474*100-100</f>
        <v>10.08962868117797</v>
      </c>
      <c r="C478" s="433">
        <f t="shared" si="100"/>
        <v>14.08450704225352</v>
      </c>
      <c r="D478" s="433">
        <f t="shared" si="100"/>
        <v>14.44302176696543</v>
      </c>
      <c r="E478" s="433">
        <f t="shared" si="100"/>
        <v>10.217669654289367</v>
      </c>
      <c r="F478" s="433">
        <f t="shared" si="100"/>
        <v>11.47247119078105</v>
      </c>
      <c r="G478" s="434">
        <f t="shared" si="100"/>
        <v>11.933418693982077</v>
      </c>
      <c r="H478" s="672">
        <f t="shared" si="100"/>
        <v>11.728553137003843</v>
      </c>
      <c r="J478" s="286"/>
    </row>
    <row r="479" spans="1:11" ht="13.5" thickBot="1" x14ac:dyDescent="0.25">
      <c r="A479" s="669" t="s">
        <v>27</v>
      </c>
      <c r="B479" s="220">
        <f t="shared" ref="B479:H479" si="101">B475-B461</f>
        <v>20</v>
      </c>
      <c r="C479" s="221">
        <f t="shared" si="101"/>
        <v>99</v>
      </c>
      <c r="D479" s="221">
        <f t="shared" si="101"/>
        <v>33</v>
      </c>
      <c r="E479" s="221">
        <f t="shared" si="101"/>
        <v>54</v>
      </c>
      <c r="F479" s="221">
        <f t="shared" si="101"/>
        <v>297</v>
      </c>
      <c r="G479" s="226">
        <f t="shared" si="101"/>
        <v>191</v>
      </c>
      <c r="H479" s="370">
        <f t="shared" si="101"/>
        <v>127</v>
      </c>
      <c r="I479" s="215"/>
      <c r="J479" s="286"/>
    </row>
    <row r="480" spans="1:11" x14ac:dyDescent="0.2">
      <c r="A480" s="904" t="s">
        <v>51</v>
      </c>
      <c r="B480" s="310">
        <v>590</v>
      </c>
      <c r="C480" s="311">
        <v>603</v>
      </c>
      <c r="D480" s="311">
        <v>156</v>
      </c>
      <c r="E480" s="311">
        <v>613</v>
      </c>
      <c r="F480" s="311">
        <v>610</v>
      </c>
      <c r="G480" s="312">
        <v>615</v>
      </c>
      <c r="H480" s="385">
        <f>SUM(B480:G480)</f>
        <v>3187</v>
      </c>
      <c r="I480" s="263" t="s">
        <v>56</v>
      </c>
      <c r="J480" s="263">
        <f>H466-H480</f>
        <v>19</v>
      </c>
      <c r="K480" s="285">
        <f>J480/H466</f>
        <v>5.9263880224578918E-3</v>
      </c>
    </row>
    <row r="481" spans="1:11" x14ac:dyDescent="0.2">
      <c r="A481" s="231" t="s">
        <v>28</v>
      </c>
      <c r="B481" s="218"/>
      <c r="C481" s="267"/>
      <c r="D481" s="267"/>
      <c r="E481" s="267"/>
      <c r="F481" s="267"/>
      <c r="G481" s="219"/>
      <c r="H481" s="325"/>
      <c r="I481" s="200" t="s">
        <v>57</v>
      </c>
      <c r="J481" s="200">
        <v>159.47</v>
      </c>
    </row>
    <row r="482" spans="1:11" ht="13.5" thickBot="1" x14ac:dyDescent="0.25">
      <c r="A482" s="669" t="s">
        <v>26</v>
      </c>
      <c r="B482" s="345">
        <f t="shared" ref="B482:G482" si="102">B481-B467</f>
        <v>0</v>
      </c>
      <c r="C482" s="346">
        <f t="shared" si="102"/>
        <v>0</v>
      </c>
      <c r="D482" s="346">
        <f t="shared" si="102"/>
        <v>0</v>
      </c>
      <c r="E482" s="346">
        <f t="shared" si="102"/>
        <v>0</v>
      </c>
      <c r="F482" s="346">
        <f t="shared" si="102"/>
        <v>0</v>
      </c>
      <c r="G482" s="347">
        <f t="shared" si="102"/>
        <v>0</v>
      </c>
      <c r="H482" s="371"/>
      <c r="I482" s="200" t="s">
        <v>26</v>
      </c>
      <c r="J482" s="200">
        <f>J481-J467</f>
        <v>0.60999999999998522</v>
      </c>
    </row>
    <row r="485" spans="1:11" ht="13.5" thickBot="1" x14ac:dyDescent="0.25"/>
    <row r="486" spans="1:11" ht="13.5" thickBot="1" x14ac:dyDescent="0.25">
      <c r="A486" s="270" t="s">
        <v>288</v>
      </c>
      <c r="B486" s="1028" t="s">
        <v>50</v>
      </c>
      <c r="C486" s="1029"/>
      <c r="D486" s="1029"/>
      <c r="E486" s="1029"/>
      <c r="F486" s="1029"/>
      <c r="G486" s="1030"/>
      <c r="H486" s="1031" t="s">
        <v>0</v>
      </c>
      <c r="I486" s="228">
        <v>229</v>
      </c>
    </row>
    <row r="487" spans="1:11" ht="13.5" thickBot="1" x14ac:dyDescent="0.25">
      <c r="A487" s="231" t="s">
        <v>54</v>
      </c>
      <c r="B487" s="310">
        <v>1</v>
      </c>
      <c r="C487" s="311">
        <v>2</v>
      </c>
      <c r="D487" s="311">
        <v>3</v>
      </c>
      <c r="E487" s="311">
        <v>4</v>
      </c>
      <c r="F487" s="311">
        <v>5</v>
      </c>
      <c r="G487" s="312">
        <v>6</v>
      </c>
      <c r="H487" s="1032"/>
      <c r="I487" s="213"/>
    </row>
    <row r="488" spans="1:11" x14ac:dyDescent="0.2">
      <c r="A488" s="234" t="s">
        <v>3</v>
      </c>
      <c r="B488" s="442">
        <v>3925</v>
      </c>
      <c r="C488" s="443">
        <v>3925</v>
      </c>
      <c r="D488" s="443">
        <v>3925</v>
      </c>
      <c r="E488" s="443">
        <v>3925</v>
      </c>
      <c r="F488" s="443">
        <v>3925</v>
      </c>
      <c r="G488" s="634">
        <v>3925</v>
      </c>
      <c r="H488" s="703">
        <v>3925</v>
      </c>
      <c r="I488" s="278"/>
      <c r="J488" s="396"/>
      <c r="K488" s="1157"/>
    </row>
    <row r="489" spans="1:11" x14ac:dyDescent="0.2">
      <c r="A489" s="238" t="s">
        <v>6</v>
      </c>
      <c r="B489" s="239">
        <v>4277</v>
      </c>
      <c r="C489" s="240">
        <v>4545</v>
      </c>
      <c r="D489" s="240">
        <v>4564</v>
      </c>
      <c r="E489" s="240">
        <v>4353</v>
      </c>
      <c r="F489" s="240">
        <v>4328</v>
      </c>
      <c r="G489" s="241">
        <v>4368</v>
      </c>
      <c r="H489" s="367">
        <v>4386</v>
      </c>
      <c r="J489" s="396"/>
      <c r="K489" s="1157"/>
    </row>
    <row r="490" spans="1:11" x14ac:dyDescent="0.2">
      <c r="A490" s="231" t="s">
        <v>7</v>
      </c>
      <c r="B490" s="242">
        <v>74.400000000000006</v>
      </c>
      <c r="C490" s="243">
        <v>67.400000000000006</v>
      </c>
      <c r="D490" s="243">
        <v>852.7</v>
      </c>
      <c r="E490" s="243">
        <v>69.8</v>
      </c>
      <c r="F490" s="243">
        <v>81.400000000000006</v>
      </c>
      <c r="G490" s="244">
        <v>72.099999999999994</v>
      </c>
      <c r="H490" s="368">
        <v>70.3</v>
      </c>
      <c r="I490" s="393"/>
      <c r="J490" s="396"/>
    </row>
    <row r="491" spans="1:11" ht="13.5" thickBot="1" x14ac:dyDescent="0.25">
      <c r="A491" s="253" t="s">
        <v>8</v>
      </c>
      <c r="B491" s="911">
        <v>9.1999999999999998E-2</v>
      </c>
      <c r="C491" s="912">
        <v>0.11600000000000001</v>
      </c>
      <c r="D491" s="912">
        <v>7.0000000000000007E-2</v>
      </c>
      <c r="E491" s="912">
        <v>0.109</v>
      </c>
      <c r="F491" s="912">
        <v>0.106</v>
      </c>
      <c r="G491" s="913">
        <v>9.6000000000000002E-2</v>
      </c>
      <c r="H491" s="667">
        <v>0.104</v>
      </c>
      <c r="I491" s="285"/>
      <c r="J491" s="286"/>
    </row>
    <row r="492" spans="1:11" x14ac:dyDescent="0.2">
      <c r="A492" s="668" t="s">
        <v>1</v>
      </c>
      <c r="B492" s="432">
        <f t="shared" ref="B492:H492" si="103">B489/B488*100-100</f>
        <v>8.9681528662420362</v>
      </c>
      <c r="C492" s="433">
        <f t="shared" si="103"/>
        <v>15.796178343949038</v>
      </c>
      <c r="D492" s="433">
        <f t="shared" si="103"/>
        <v>16.28025477707007</v>
      </c>
      <c r="E492" s="433">
        <f t="shared" si="103"/>
        <v>10.904458598726109</v>
      </c>
      <c r="F492" s="433">
        <f t="shared" si="103"/>
        <v>10.267515923566876</v>
      </c>
      <c r="G492" s="434">
        <f t="shared" si="103"/>
        <v>11.286624203821646</v>
      </c>
      <c r="H492" s="672">
        <f t="shared" si="103"/>
        <v>11.745222929936318</v>
      </c>
      <c r="J492" s="286"/>
    </row>
    <row r="493" spans="1:11" ht="13.5" thickBot="1" x14ac:dyDescent="0.25">
      <c r="A493" s="669" t="s">
        <v>27</v>
      </c>
      <c r="B493" s="220">
        <f t="shared" ref="B493:H493" si="104">B489-B475</f>
        <v>-22</v>
      </c>
      <c r="C493" s="221">
        <f t="shared" si="104"/>
        <v>90</v>
      </c>
      <c r="D493" s="221">
        <f t="shared" si="104"/>
        <v>95</v>
      </c>
      <c r="E493" s="221">
        <f t="shared" si="104"/>
        <v>49</v>
      </c>
      <c r="F493" s="221">
        <f t="shared" si="104"/>
        <v>-25</v>
      </c>
      <c r="G493" s="226">
        <f t="shared" si="104"/>
        <v>-3</v>
      </c>
      <c r="H493" s="370">
        <f t="shared" si="104"/>
        <v>23</v>
      </c>
      <c r="I493" s="215"/>
      <c r="J493" s="286"/>
    </row>
    <row r="494" spans="1:11" x14ac:dyDescent="0.2">
      <c r="A494" s="904" t="s">
        <v>51</v>
      </c>
      <c r="B494" s="310">
        <v>585</v>
      </c>
      <c r="C494" s="311">
        <v>596</v>
      </c>
      <c r="D494" s="311">
        <v>152</v>
      </c>
      <c r="E494" s="311">
        <v>605</v>
      </c>
      <c r="F494" s="311">
        <v>601</v>
      </c>
      <c r="G494" s="312">
        <v>607</v>
      </c>
      <c r="H494" s="385">
        <f>SUM(B494:G494)</f>
        <v>3146</v>
      </c>
      <c r="I494" s="263" t="s">
        <v>56</v>
      </c>
      <c r="J494" s="263">
        <f>H480-H494</f>
        <v>41</v>
      </c>
      <c r="K494" s="285">
        <f>J494/H480</f>
        <v>1.2864763100094132E-2</v>
      </c>
    </row>
    <row r="495" spans="1:11" x14ac:dyDescent="0.2">
      <c r="A495" s="231" t="s">
        <v>28</v>
      </c>
      <c r="B495" s="218"/>
      <c r="C495" s="267"/>
      <c r="D495" s="267"/>
      <c r="E495" s="267"/>
      <c r="F495" s="267"/>
      <c r="G495" s="219"/>
      <c r="H495" s="325"/>
      <c r="I495" s="200" t="s">
        <v>57</v>
      </c>
      <c r="J495" s="200">
        <v>160.29</v>
      </c>
    </row>
    <row r="496" spans="1:11" ht="13.5" thickBot="1" x14ac:dyDescent="0.25">
      <c r="A496" s="669" t="s">
        <v>26</v>
      </c>
      <c r="B496" s="345">
        <f t="shared" ref="B496:G496" si="105">B495-B481</f>
        <v>0</v>
      </c>
      <c r="C496" s="346">
        <f t="shared" si="105"/>
        <v>0</v>
      </c>
      <c r="D496" s="346">
        <f t="shared" si="105"/>
        <v>0</v>
      </c>
      <c r="E496" s="346">
        <f t="shared" si="105"/>
        <v>0</v>
      </c>
      <c r="F496" s="346">
        <f t="shared" si="105"/>
        <v>0</v>
      </c>
      <c r="G496" s="347">
        <f t="shared" si="105"/>
        <v>0</v>
      </c>
      <c r="H496" s="371"/>
      <c r="I496" s="200" t="s">
        <v>26</v>
      </c>
      <c r="J496" s="200">
        <f>J495-J481</f>
        <v>0.81999999999999318</v>
      </c>
    </row>
    <row r="499" spans="1:11" ht="13.5" thickBot="1" x14ac:dyDescent="0.25"/>
    <row r="500" spans="1:11" ht="13.5" thickBot="1" x14ac:dyDescent="0.25">
      <c r="A500" s="270" t="s">
        <v>289</v>
      </c>
      <c r="B500" s="1028" t="s">
        <v>50</v>
      </c>
      <c r="C500" s="1029"/>
      <c r="D500" s="1029"/>
      <c r="E500" s="1029"/>
      <c r="F500" s="1029"/>
      <c r="G500" s="1030"/>
      <c r="H500" s="1031" t="s">
        <v>0</v>
      </c>
      <c r="I500" s="228"/>
    </row>
    <row r="501" spans="1:11" ht="13.5" thickBot="1" x14ac:dyDescent="0.25">
      <c r="A501" s="231" t="s">
        <v>54</v>
      </c>
      <c r="B501" s="310">
        <v>1</v>
      </c>
      <c r="C501" s="311">
        <v>2</v>
      </c>
      <c r="D501" s="311">
        <v>3</v>
      </c>
      <c r="E501" s="311">
        <v>4</v>
      </c>
      <c r="F501" s="311">
        <v>5</v>
      </c>
      <c r="G501" s="312">
        <v>6</v>
      </c>
      <c r="H501" s="1032"/>
      <c r="I501" s="213"/>
    </row>
    <row r="502" spans="1:11" x14ac:dyDescent="0.2">
      <c r="A502" s="234" t="s">
        <v>3</v>
      </c>
      <c r="B502" s="442">
        <v>3945</v>
      </c>
      <c r="C502" s="443">
        <v>3945</v>
      </c>
      <c r="D502" s="443">
        <v>3945</v>
      </c>
      <c r="E502" s="443">
        <v>3945</v>
      </c>
      <c r="F502" s="443">
        <v>3945</v>
      </c>
      <c r="G502" s="634">
        <v>3945</v>
      </c>
      <c r="H502" s="703">
        <v>3945</v>
      </c>
      <c r="I502" s="278"/>
      <c r="J502" s="396"/>
      <c r="K502" s="1157"/>
    </row>
    <row r="503" spans="1:11" x14ac:dyDescent="0.2">
      <c r="A503" s="238" t="s">
        <v>6</v>
      </c>
      <c r="B503" s="239">
        <v>4411</v>
      </c>
      <c r="C503" s="240">
        <v>4611</v>
      </c>
      <c r="D503" s="240">
        <v>4607</v>
      </c>
      <c r="E503" s="240">
        <v>4381</v>
      </c>
      <c r="F503" s="240">
        <v>4364</v>
      </c>
      <c r="G503" s="241">
        <v>4490</v>
      </c>
      <c r="H503" s="367">
        <v>4461</v>
      </c>
      <c r="J503" s="396"/>
      <c r="K503" s="1157"/>
    </row>
    <row r="504" spans="1:11" x14ac:dyDescent="0.2">
      <c r="A504" s="231" t="s">
        <v>7</v>
      </c>
      <c r="B504" s="242">
        <v>79.099999999999994</v>
      </c>
      <c r="C504" s="243">
        <v>65.099999999999994</v>
      </c>
      <c r="D504" s="243">
        <v>57.1</v>
      </c>
      <c r="E504" s="243">
        <v>62.8</v>
      </c>
      <c r="F504" s="243">
        <v>72.099999999999994</v>
      </c>
      <c r="G504" s="244">
        <v>72.099999999999994</v>
      </c>
      <c r="H504" s="368">
        <v>66.8</v>
      </c>
      <c r="I504" s="393"/>
      <c r="J504" s="396"/>
    </row>
    <row r="505" spans="1:11" ht="13.5" thickBot="1" x14ac:dyDescent="0.25">
      <c r="A505" s="253" t="s">
        <v>8</v>
      </c>
      <c r="B505" s="911">
        <v>7.8E-2</v>
      </c>
      <c r="C505" s="912">
        <v>9.7000000000000003E-2</v>
      </c>
      <c r="D505" s="912">
        <v>0.13600000000000001</v>
      </c>
      <c r="E505" s="912">
        <v>0.11</v>
      </c>
      <c r="F505" s="912">
        <v>9.8000000000000004E-2</v>
      </c>
      <c r="G505" s="913">
        <v>9.7000000000000003E-2</v>
      </c>
      <c r="H505" s="667">
        <v>0.10100000000000001</v>
      </c>
      <c r="I505" s="285"/>
      <c r="J505" s="286"/>
    </row>
    <row r="506" spans="1:11" x14ac:dyDescent="0.2">
      <c r="A506" s="668" t="s">
        <v>1</v>
      </c>
      <c r="B506" s="432">
        <f t="shared" ref="B506:H506" si="106">B503/B502*100-100</f>
        <v>11.812420785804818</v>
      </c>
      <c r="C506" s="433">
        <f t="shared" si="106"/>
        <v>16.882129277566534</v>
      </c>
      <c r="D506" s="433">
        <f t="shared" si="106"/>
        <v>16.780735107731303</v>
      </c>
      <c r="E506" s="433">
        <f t="shared" si="106"/>
        <v>11.051964512040556</v>
      </c>
      <c r="F506" s="433">
        <f t="shared" si="106"/>
        <v>10.621039290240802</v>
      </c>
      <c r="G506" s="434">
        <f t="shared" si="106"/>
        <v>13.814955640050712</v>
      </c>
      <c r="H506" s="672">
        <f t="shared" si="106"/>
        <v>13.079847908745251</v>
      </c>
      <c r="J506" s="286"/>
    </row>
    <row r="507" spans="1:11" ht="13.5" thickBot="1" x14ac:dyDescent="0.25">
      <c r="A507" s="669" t="s">
        <v>27</v>
      </c>
      <c r="B507" s="220">
        <f t="shared" ref="B507:H507" si="107">B503-B489</f>
        <v>134</v>
      </c>
      <c r="C507" s="221">
        <f t="shared" si="107"/>
        <v>66</v>
      </c>
      <c r="D507" s="221">
        <f t="shared" si="107"/>
        <v>43</v>
      </c>
      <c r="E507" s="221">
        <f t="shared" si="107"/>
        <v>28</v>
      </c>
      <c r="F507" s="221">
        <f t="shared" si="107"/>
        <v>36</v>
      </c>
      <c r="G507" s="226">
        <f t="shared" si="107"/>
        <v>122</v>
      </c>
      <c r="H507" s="370">
        <f t="shared" si="107"/>
        <v>75</v>
      </c>
      <c r="I507" s="215"/>
      <c r="J507" s="286"/>
    </row>
    <row r="508" spans="1:11" x14ac:dyDescent="0.2">
      <c r="A508" s="904" t="s">
        <v>51</v>
      </c>
      <c r="B508" s="310">
        <v>574</v>
      </c>
      <c r="C508" s="311">
        <v>585</v>
      </c>
      <c r="D508" s="311">
        <v>147</v>
      </c>
      <c r="E508" s="311">
        <v>597</v>
      </c>
      <c r="F508" s="311">
        <v>584</v>
      </c>
      <c r="G508" s="312">
        <v>597</v>
      </c>
      <c r="H508" s="385">
        <f>SUM(B508:G508)</f>
        <v>3084</v>
      </c>
      <c r="I508" s="263" t="s">
        <v>56</v>
      </c>
      <c r="J508" s="263">
        <f>H494-H508</f>
        <v>62</v>
      </c>
      <c r="K508" s="285">
        <f>J508/H494</f>
        <v>1.9707565162110616E-2</v>
      </c>
    </row>
    <row r="509" spans="1:11" x14ac:dyDescent="0.2">
      <c r="A509" s="231" t="s">
        <v>28</v>
      </c>
      <c r="B509" s="218"/>
      <c r="C509" s="267"/>
      <c r="D509" s="267"/>
      <c r="E509" s="267"/>
      <c r="F509" s="267"/>
      <c r="G509" s="219"/>
      <c r="H509" s="325"/>
      <c r="I509" s="200" t="s">
        <v>57</v>
      </c>
      <c r="J509" s="200">
        <v>161.01</v>
      </c>
    </row>
    <row r="510" spans="1:11" ht="13.5" thickBot="1" x14ac:dyDescent="0.25">
      <c r="A510" s="669" t="s">
        <v>26</v>
      </c>
      <c r="B510" s="345">
        <f t="shared" ref="B510:G510" si="108">B509-B495</f>
        <v>0</v>
      </c>
      <c r="C510" s="346">
        <f t="shared" si="108"/>
        <v>0</v>
      </c>
      <c r="D510" s="346">
        <f t="shared" si="108"/>
        <v>0</v>
      </c>
      <c r="E510" s="346">
        <f t="shared" si="108"/>
        <v>0</v>
      </c>
      <c r="F510" s="346">
        <f t="shared" si="108"/>
        <v>0</v>
      </c>
      <c r="G510" s="347">
        <f t="shared" si="108"/>
        <v>0</v>
      </c>
      <c r="H510" s="371"/>
      <c r="I510" s="200" t="s">
        <v>26</v>
      </c>
      <c r="J510" s="200">
        <f>J509-J495</f>
        <v>0.71999999999999886</v>
      </c>
    </row>
    <row r="513" spans="1:11" ht="13.5" thickBot="1" x14ac:dyDescent="0.25"/>
    <row r="514" spans="1:11" ht="13.5" thickBot="1" x14ac:dyDescent="0.25">
      <c r="A514" s="270" t="s">
        <v>290</v>
      </c>
      <c r="B514" s="1028" t="s">
        <v>50</v>
      </c>
      <c r="C514" s="1029"/>
      <c r="D514" s="1029"/>
      <c r="E514" s="1029"/>
      <c r="F514" s="1029"/>
      <c r="G514" s="1030"/>
      <c r="H514" s="1031" t="s">
        <v>0</v>
      </c>
      <c r="I514" s="228">
        <v>228</v>
      </c>
    </row>
    <row r="515" spans="1:11" ht="13.5" thickBot="1" x14ac:dyDescent="0.25">
      <c r="A515" s="231" t="s">
        <v>54</v>
      </c>
      <c r="B515" s="310">
        <v>1</v>
      </c>
      <c r="C515" s="311">
        <v>2</v>
      </c>
      <c r="D515" s="311">
        <v>3</v>
      </c>
      <c r="E515" s="311">
        <v>4</v>
      </c>
      <c r="F515" s="311">
        <v>5</v>
      </c>
      <c r="G515" s="312">
        <v>6</v>
      </c>
      <c r="H515" s="1032"/>
      <c r="I515" s="213"/>
    </row>
    <row r="516" spans="1:11" x14ac:dyDescent="0.2">
      <c r="A516" s="234" t="s">
        <v>3</v>
      </c>
      <c r="B516" s="442">
        <v>3965</v>
      </c>
      <c r="C516" s="443">
        <v>3965</v>
      </c>
      <c r="D516" s="443">
        <v>3965</v>
      </c>
      <c r="E516" s="443">
        <v>3965</v>
      </c>
      <c r="F516" s="443">
        <v>3965</v>
      </c>
      <c r="G516" s="634">
        <v>3965</v>
      </c>
      <c r="H516" s="703">
        <v>3965</v>
      </c>
      <c r="I516" s="278"/>
      <c r="J516" s="396"/>
      <c r="K516" s="1157"/>
    </row>
    <row r="517" spans="1:11" x14ac:dyDescent="0.2">
      <c r="A517" s="238" t="s">
        <v>6</v>
      </c>
      <c r="B517" s="239">
        <v>4367</v>
      </c>
      <c r="C517" s="240">
        <v>4782</v>
      </c>
      <c r="D517" s="240">
        <v>4808</v>
      </c>
      <c r="E517" s="240">
        <v>4487</v>
      </c>
      <c r="F517" s="240">
        <v>4553</v>
      </c>
      <c r="G517" s="241">
        <v>4464</v>
      </c>
      <c r="H517" s="367">
        <v>4546</v>
      </c>
      <c r="J517" s="396"/>
      <c r="K517" s="1157"/>
    </row>
    <row r="518" spans="1:11" x14ac:dyDescent="0.2">
      <c r="A518" s="231" t="s">
        <v>7</v>
      </c>
      <c r="B518" s="242">
        <v>81.400000000000006</v>
      </c>
      <c r="C518" s="243">
        <v>76.7</v>
      </c>
      <c r="D518" s="243">
        <v>69.2</v>
      </c>
      <c r="E518" s="243">
        <v>62.8</v>
      </c>
      <c r="F518" s="243">
        <v>74.400000000000006</v>
      </c>
      <c r="G518" s="244">
        <v>79.099999999999994</v>
      </c>
      <c r="H518" s="368">
        <v>68.400000000000006</v>
      </c>
      <c r="I518" s="393"/>
      <c r="J518" s="396"/>
    </row>
    <row r="519" spans="1:11" ht="13.5" thickBot="1" x14ac:dyDescent="0.25">
      <c r="A519" s="253" t="s">
        <v>8</v>
      </c>
      <c r="B519" s="911">
        <v>8.8999999999999996E-2</v>
      </c>
      <c r="C519" s="912">
        <v>8.7999999999999995E-2</v>
      </c>
      <c r="D519" s="912">
        <v>0.11799999999999999</v>
      </c>
      <c r="E519" s="912">
        <v>0.115</v>
      </c>
      <c r="F519" s="912">
        <v>0.105</v>
      </c>
      <c r="G519" s="913">
        <v>9.6000000000000002E-2</v>
      </c>
      <c r="H519" s="667">
        <v>0.105</v>
      </c>
      <c r="I519" s="285"/>
      <c r="J519" s="286"/>
    </row>
    <row r="520" spans="1:11" x14ac:dyDescent="0.2">
      <c r="A520" s="668" t="s">
        <v>1</v>
      </c>
      <c r="B520" s="432">
        <f t="shared" ref="B520:H520" si="109">B517/B516*100-100</f>
        <v>10.138713745271133</v>
      </c>
      <c r="C520" s="433">
        <f t="shared" si="109"/>
        <v>20.605296343001257</v>
      </c>
      <c r="D520" s="433">
        <f t="shared" si="109"/>
        <v>21.26103404791931</v>
      </c>
      <c r="E520" s="433">
        <f t="shared" si="109"/>
        <v>13.165195460277431</v>
      </c>
      <c r="F520" s="433">
        <f t="shared" si="109"/>
        <v>14.829760403530898</v>
      </c>
      <c r="G520" s="434">
        <f t="shared" si="109"/>
        <v>12.585119798234558</v>
      </c>
      <c r="H520" s="672">
        <f t="shared" si="109"/>
        <v>14.65321563682221</v>
      </c>
      <c r="J520" s="286"/>
    </row>
    <row r="521" spans="1:11" ht="13.5" thickBot="1" x14ac:dyDescent="0.25">
      <c r="A521" s="669" t="s">
        <v>27</v>
      </c>
      <c r="B521" s="220">
        <f t="shared" ref="B521:H521" si="110">B517-B503</f>
        <v>-44</v>
      </c>
      <c r="C521" s="221">
        <f t="shared" si="110"/>
        <v>171</v>
      </c>
      <c r="D521" s="221">
        <f t="shared" si="110"/>
        <v>201</v>
      </c>
      <c r="E521" s="221">
        <f t="shared" si="110"/>
        <v>106</v>
      </c>
      <c r="F521" s="221">
        <f t="shared" si="110"/>
        <v>189</v>
      </c>
      <c r="G521" s="226">
        <f t="shared" si="110"/>
        <v>-26</v>
      </c>
      <c r="H521" s="370">
        <f t="shared" si="110"/>
        <v>85</v>
      </c>
      <c r="I521" s="215"/>
      <c r="J521" s="286"/>
    </row>
    <row r="522" spans="1:11" x14ac:dyDescent="0.2">
      <c r="A522" s="904" t="s">
        <v>51</v>
      </c>
      <c r="B522" s="310">
        <v>570</v>
      </c>
      <c r="C522" s="311">
        <v>576</v>
      </c>
      <c r="D522" s="311">
        <v>141</v>
      </c>
      <c r="E522" s="311">
        <v>586</v>
      </c>
      <c r="F522" s="311">
        <v>576</v>
      </c>
      <c r="G522" s="312">
        <v>591</v>
      </c>
      <c r="H522" s="385">
        <f>SUM(B522:G522)</f>
        <v>3040</v>
      </c>
      <c r="I522" s="263" t="s">
        <v>56</v>
      </c>
      <c r="J522" s="263">
        <f>H508-H522</f>
        <v>44</v>
      </c>
      <c r="K522" s="285">
        <f>J522/H508</f>
        <v>1.4267185473411154E-2</v>
      </c>
    </row>
    <row r="523" spans="1:11" x14ac:dyDescent="0.2">
      <c r="A523" s="231" t="s">
        <v>28</v>
      </c>
      <c r="B523" s="218"/>
      <c r="C523" s="267"/>
      <c r="D523" s="267"/>
      <c r="E523" s="267"/>
      <c r="F523" s="267"/>
      <c r="G523" s="219"/>
      <c r="H523" s="325"/>
      <c r="I523" s="200" t="s">
        <v>57</v>
      </c>
      <c r="J523" s="200">
        <v>159.01</v>
      </c>
    </row>
    <row r="524" spans="1:11" ht="13.5" thickBot="1" x14ac:dyDescent="0.25">
      <c r="A524" s="669" t="s">
        <v>26</v>
      </c>
      <c r="B524" s="345">
        <f t="shared" ref="B524:G524" si="111">B523-B509</f>
        <v>0</v>
      </c>
      <c r="C524" s="346">
        <f t="shared" si="111"/>
        <v>0</v>
      </c>
      <c r="D524" s="346">
        <f t="shared" si="111"/>
        <v>0</v>
      </c>
      <c r="E524" s="346">
        <f t="shared" si="111"/>
        <v>0</v>
      </c>
      <c r="F524" s="346">
        <f t="shared" si="111"/>
        <v>0</v>
      </c>
      <c r="G524" s="347">
        <f t="shared" si="111"/>
        <v>0</v>
      </c>
      <c r="H524" s="371"/>
      <c r="I524" s="200" t="s">
        <v>26</v>
      </c>
      <c r="J524" s="200">
        <f>J523-J509</f>
        <v>-2</v>
      </c>
    </row>
    <row r="527" spans="1:11" ht="13.5" thickBot="1" x14ac:dyDescent="0.25"/>
    <row r="528" spans="1:11" ht="13.5" thickBot="1" x14ac:dyDescent="0.25">
      <c r="A528" s="270" t="s">
        <v>291</v>
      </c>
      <c r="B528" s="1028" t="s">
        <v>50</v>
      </c>
      <c r="C528" s="1029"/>
      <c r="D528" s="1029"/>
      <c r="E528" s="1029"/>
      <c r="F528" s="1029"/>
      <c r="G528" s="1030"/>
      <c r="H528" s="1031" t="s">
        <v>0</v>
      </c>
      <c r="I528" s="228"/>
    </row>
    <row r="529" spans="1:11" ht="13.5" thickBot="1" x14ac:dyDescent="0.25">
      <c r="A529" s="231" t="s">
        <v>54</v>
      </c>
      <c r="B529" s="310">
        <v>1</v>
      </c>
      <c r="C529" s="311">
        <v>2</v>
      </c>
      <c r="D529" s="311">
        <v>3</v>
      </c>
      <c r="E529" s="311">
        <v>4</v>
      </c>
      <c r="F529" s="311">
        <v>5</v>
      </c>
      <c r="G529" s="312">
        <v>6</v>
      </c>
      <c r="H529" s="1032"/>
      <c r="I529" s="213"/>
    </row>
    <row r="530" spans="1:11" x14ac:dyDescent="0.2">
      <c r="A530" s="234" t="s">
        <v>3</v>
      </c>
      <c r="B530" s="442">
        <v>3985</v>
      </c>
      <c r="C530" s="443">
        <v>3985</v>
      </c>
      <c r="D530" s="443">
        <v>3985</v>
      </c>
      <c r="E530" s="443">
        <v>3985</v>
      </c>
      <c r="F530" s="443">
        <v>3985</v>
      </c>
      <c r="G530" s="634">
        <v>3985</v>
      </c>
      <c r="H530" s="703">
        <v>3985</v>
      </c>
      <c r="I530" s="278"/>
      <c r="J530" s="396"/>
      <c r="K530" s="1157"/>
    </row>
    <row r="531" spans="1:11" x14ac:dyDescent="0.2">
      <c r="A531" s="238" t="s">
        <v>6</v>
      </c>
      <c r="B531" s="239">
        <v>4565</v>
      </c>
      <c r="C531" s="240">
        <v>4760</v>
      </c>
      <c r="D531" s="240">
        <v>4918</v>
      </c>
      <c r="E531" s="240">
        <v>4415</v>
      </c>
      <c r="F531" s="240">
        <v>4441</v>
      </c>
      <c r="G531" s="241">
        <v>4520</v>
      </c>
      <c r="H531" s="367">
        <v>4562</v>
      </c>
      <c r="J531" s="396"/>
      <c r="K531" s="1157"/>
    </row>
    <row r="532" spans="1:11" x14ac:dyDescent="0.2">
      <c r="A532" s="231" t="s">
        <v>7</v>
      </c>
      <c r="B532" s="242">
        <v>79.099999999999994</v>
      </c>
      <c r="C532" s="243">
        <v>83.7</v>
      </c>
      <c r="D532" s="243">
        <v>46.2</v>
      </c>
      <c r="E532" s="243">
        <v>69.8</v>
      </c>
      <c r="F532" s="243">
        <v>69.8</v>
      </c>
      <c r="G532" s="244">
        <v>69.8</v>
      </c>
      <c r="H532" s="368">
        <v>69.3</v>
      </c>
      <c r="I532" s="393"/>
      <c r="J532" s="396"/>
    </row>
    <row r="533" spans="1:11" ht="13.5" thickBot="1" x14ac:dyDescent="0.25">
      <c r="A533" s="253" t="s">
        <v>8</v>
      </c>
      <c r="B533" s="911">
        <v>7.6999999999999999E-2</v>
      </c>
      <c r="C533" s="912">
        <v>9.9000000000000005E-2</v>
      </c>
      <c r="D533" s="912">
        <v>0.12</v>
      </c>
      <c r="E533" s="912">
        <v>0.111</v>
      </c>
      <c r="F533" s="912">
        <v>0.10100000000000001</v>
      </c>
      <c r="G533" s="913">
        <v>9.0999999999999998E-2</v>
      </c>
      <c r="H533" s="667">
        <v>0.10199999999999999</v>
      </c>
      <c r="I533" s="285"/>
      <c r="J533" s="286"/>
    </row>
    <row r="534" spans="1:11" x14ac:dyDescent="0.2">
      <c r="A534" s="668" t="s">
        <v>1</v>
      </c>
      <c r="B534" s="432">
        <f t="shared" ref="B534:H534" si="112">B531/B530*100-100</f>
        <v>14.554579673776672</v>
      </c>
      <c r="C534" s="433">
        <f t="shared" si="112"/>
        <v>19.447929736511924</v>
      </c>
      <c r="D534" s="433">
        <f t="shared" si="112"/>
        <v>23.412797992471781</v>
      </c>
      <c r="E534" s="433">
        <f t="shared" si="112"/>
        <v>10.79046424090339</v>
      </c>
      <c r="F534" s="433">
        <f t="shared" si="112"/>
        <v>11.442910915934746</v>
      </c>
      <c r="G534" s="434">
        <f t="shared" si="112"/>
        <v>13.425345043914689</v>
      </c>
      <c r="H534" s="672">
        <f t="shared" si="112"/>
        <v>14.479297365119194</v>
      </c>
      <c r="J534" s="286"/>
    </row>
    <row r="535" spans="1:11" ht="13.5" thickBot="1" x14ac:dyDescent="0.25">
      <c r="A535" s="669" t="s">
        <v>27</v>
      </c>
      <c r="B535" s="220">
        <f t="shared" ref="B535:H535" si="113">B531-B517</f>
        <v>198</v>
      </c>
      <c r="C535" s="221">
        <f t="shared" si="113"/>
        <v>-22</v>
      </c>
      <c r="D535" s="221">
        <f t="shared" si="113"/>
        <v>110</v>
      </c>
      <c r="E535" s="221">
        <f t="shared" si="113"/>
        <v>-72</v>
      </c>
      <c r="F535" s="221">
        <f t="shared" si="113"/>
        <v>-112</v>
      </c>
      <c r="G535" s="226">
        <f t="shared" si="113"/>
        <v>56</v>
      </c>
      <c r="H535" s="370">
        <f t="shared" si="113"/>
        <v>16</v>
      </c>
      <c r="I535" s="215"/>
      <c r="J535" s="286"/>
    </row>
    <row r="536" spans="1:11" x14ac:dyDescent="0.2">
      <c r="A536" s="904" t="s">
        <v>51</v>
      </c>
      <c r="B536" s="310">
        <v>566</v>
      </c>
      <c r="C536" s="311">
        <v>573</v>
      </c>
      <c r="D536" s="311">
        <v>136</v>
      </c>
      <c r="E536" s="311">
        <v>583</v>
      </c>
      <c r="F536" s="311">
        <v>574</v>
      </c>
      <c r="G536" s="312">
        <v>586</v>
      </c>
      <c r="H536" s="385">
        <f>SUM(B536:G536)</f>
        <v>3018</v>
      </c>
      <c r="I536" s="263" t="s">
        <v>56</v>
      </c>
      <c r="J536" s="263">
        <f>H522-H536</f>
        <v>22</v>
      </c>
      <c r="K536" s="285">
        <f>J536/H522</f>
        <v>7.2368421052631578E-3</v>
      </c>
    </row>
    <row r="537" spans="1:11" x14ac:dyDescent="0.2">
      <c r="A537" s="231" t="s">
        <v>28</v>
      </c>
      <c r="B537" s="218"/>
      <c r="C537" s="267"/>
      <c r="D537" s="267"/>
      <c r="E537" s="267"/>
      <c r="F537" s="267"/>
      <c r="G537" s="219"/>
      <c r="H537" s="325"/>
      <c r="I537" s="200" t="s">
        <v>57</v>
      </c>
      <c r="J537" s="200">
        <v>159.02000000000001</v>
      </c>
    </row>
    <row r="538" spans="1:11" ht="13.5" thickBot="1" x14ac:dyDescent="0.25">
      <c r="A538" s="669" t="s">
        <v>26</v>
      </c>
      <c r="B538" s="345">
        <f t="shared" ref="B538:G538" si="114">B537-B523</f>
        <v>0</v>
      </c>
      <c r="C538" s="346">
        <f t="shared" si="114"/>
        <v>0</v>
      </c>
      <c r="D538" s="346">
        <f t="shared" si="114"/>
        <v>0</v>
      </c>
      <c r="E538" s="346">
        <f t="shared" si="114"/>
        <v>0</v>
      </c>
      <c r="F538" s="346">
        <f t="shared" si="114"/>
        <v>0</v>
      </c>
      <c r="G538" s="347">
        <f t="shared" si="114"/>
        <v>0</v>
      </c>
      <c r="H538" s="371"/>
      <c r="I538" s="200" t="s">
        <v>26</v>
      </c>
      <c r="J538" s="200">
        <f>J537-J523</f>
        <v>1.0000000000019327E-2</v>
      </c>
    </row>
    <row r="541" spans="1:11" ht="13.5" thickBot="1" x14ac:dyDescent="0.25"/>
    <row r="542" spans="1:11" ht="13.5" thickBot="1" x14ac:dyDescent="0.25">
      <c r="A542" s="270" t="s">
        <v>293</v>
      </c>
      <c r="B542" s="1028" t="s">
        <v>50</v>
      </c>
      <c r="C542" s="1029"/>
      <c r="D542" s="1029"/>
      <c r="E542" s="1029"/>
      <c r="F542" s="1029"/>
      <c r="G542" s="1030"/>
      <c r="H542" s="1031" t="s">
        <v>0</v>
      </c>
      <c r="I542" s="228"/>
    </row>
    <row r="543" spans="1:11" ht="13.5" thickBot="1" x14ac:dyDescent="0.25">
      <c r="A543" s="231" t="s">
        <v>54</v>
      </c>
      <c r="B543" s="310">
        <v>1</v>
      </c>
      <c r="C543" s="311">
        <v>2</v>
      </c>
      <c r="D543" s="311">
        <v>3</v>
      </c>
      <c r="E543" s="311">
        <v>4</v>
      </c>
      <c r="F543" s="311">
        <v>5</v>
      </c>
      <c r="G543" s="312">
        <v>6</v>
      </c>
      <c r="H543" s="1032"/>
      <c r="I543" s="213"/>
    </row>
    <row r="544" spans="1:11" x14ac:dyDescent="0.2">
      <c r="A544" s="234" t="s">
        <v>3</v>
      </c>
      <c r="B544" s="442">
        <v>4005</v>
      </c>
      <c r="C544" s="443">
        <v>4005</v>
      </c>
      <c r="D544" s="443">
        <v>4005</v>
      </c>
      <c r="E544" s="443">
        <v>4005</v>
      </c>
      <c r="F544" s="443">
        <v>4005</v>
      </c>
      <c r="G544" s="634">
        <v>4005</v>
      </c>
      <c r="H544" s="703">
        <v>4005</v>
      </c>
      <c r="I544" s="278"/>
      <c r="J544" s="396"/>
      <c r="K544" s="1157"/>
    </row>
    <row r="545" spans="1:11" x14ac:dyDescent="0.2">
      <c r="A545" s="238" t="s">
        <v>6</v>
      </c>
      <c r="B545" s="239">
        <v>4419</v>
      </c>
      <c r="C545" s="240">
        <v>4794</v>
      </c>
      <c r="D545" s="240">
        <v>4751</v>
      </c>
      <c r="E545" s="240">
        <v>4516</v>
      </c>
      <c r="F545" s="240">
        <v>4486</v>
      </c>
      <c r="G545" s="241">
        <v>4463</v>
      </c>
      <c r="H545" s="367">
        <v>4549</v>
      </c>
      <c r="J545" s="396"/>
      <c r="K545" s="1157"/>
    </row>
    <row r="546" spans="1:11" x14ac:dyDescent="0.2">
      <c r="A546" s="231" t="s">
        <v>7</v>
      </c>
      <c r="B546" s="242">
        <v>72.099999999999994</v>
      </c>
      <c r="C546" s="243">
        <v>65.099999999999994</v>
      </c>
      <c r="D546" s="243">
        <v>50</v>
      </c>
      <c r="E546" s="243">
        <v>58.1</v>
      </c>
      <c r="F546" s="243">
        <v>65.099999999999994</v>
      </c>
      <c r="G546" s="244">
        <v>60.5</v>
      </c>
      <c r="H546" s="368">
        <v>61.6</v>
      </c>
      <c r="I546" s="393"/>
      <c r="J546" s="396"/>
    </row>
    <row r="547" spans="1:11" ht="13.5" thickBot="1" x14ac:dyDescent="0.25">
      <c r="A547" s="253" t="s">
        <v>8</v>
      </c>
      <c r="B547" s="911">
        <v>0.10299999999999999</v>
      </c>
      <c r="C547" s="912">
        <v>0.11799999999999999</v>
      </c>
      <c r="D547" s="912">
        <v>0.14899999999999999</v>
      </c>
      <c r="E547" s="912">
        <v>0.11</v>
      </c>
      <c r="F547" s="912">
        <v>0.107</v>
      </c>
      <c r="G547" s="913">
        <v>0.106</v>
      </c>
      <c r="H547" s="667">
        <v>0.115</v>
      </c>
      <c r="I547" s="285"/>
      <c r="J547" s="286"/>
    </row>
    <row r="548" spans="1:11" x14ac:dyDescent="0.2">
      <c r="A548" s="668" t="s">
        <v>1</v>
      </c>
      <c r="B548" s="432">
        <f t="shared" ref="B548:H548" si="115">B545/B544*100-100</f>
        <v>10.337078651685388</v>
      </c>
      <c r="C548" s="433">
        <f t="shared" si="115"/>
        <v>19.700374531835195</v>
      </c>
      <c r="D548" s="433">
        <f t="shared" si="115"/>
        <v>18.626716604244692</v>
      </c>
      <c r="E548" s="433">
        <f t="shared" si="115"/>
        <v>12.759051186017473</v>
      </c>
      <c r="F548" s="433">
        <f t="shared" si="115"/>
        <v>12.009987515605488</v>
      </c>
      <c r="G548" s="434">
        <f t="shared" si="115"/>
        <v>11.435705368289632</v>
      </c>
      <c r="H548" s="672">
        <f t="shared" si="115"/>
        <v>13.583021223470666</v>
      </c>
      <c r="J548" s="286"/>
    </row>
    <row r="549" spans="1:11" ht="13.5" thickBot="1" x14ac:dyDescent="0.25">
      <c r="A549" s="669" t="s">
        <v>27</v>
      </c>
      <c r="B549" s="220">
        <f t="shared" ref="B549:H549" si="116">B545-B531</f>
        <v>-146</v>
      </c>
      <c r="C549" s="221">
        <f t="shared" si="116"/>
        <v>34</v>
      </c>
      <c r="D549" s="221">
        <f t="shared" si="116"/>
        <v>-167</v>
      </c>
      <c r="E549" s="221">
        <f t="shared" si="116"/>
        <v>101</v>
      </c>
      <c r="F549" s="221">
        <f t="shared" si="116"/>
        <v>45</v>
      </c>
      <c r="G549" s="226">
        <f t="shared" si="116"/>
        <v>-57</v>
      </c>
      <c r="H549" s="370">
        <f t="shared" si="116"/>
        <v>-13</v>
      </c>
      <c r="I549" s="215"/>
      <c r="J549" s="286"/>
    </row>
    <row r="550" spans="1:11" x14ac:dyDescent="0.2">
      <c r="A550" s="904" t="s">
        <v>51</v>
      </c>
      <c r="B550" s="310">
        <v>559</v>
      </c>
      <c r="C550" s="311">
        <v>564</v>
      </c>
      <c r="D550" s="311">
        <v>128</v>
      </c>
      <c r="E550" s="311">
        <v>579</v>
      </c>
      <c r="F550" s="311">
        <v>572</v>
      </c>
      <c r="G550" s="312">
        <v>582</v>
      </c>
      <c r="H550" s="385">
        <f>SUM(B550:G550)</f>
        <v>2984</v>
      </c>
      <c r="I550" s="263" t="s">
        <v>56</v>
      </c>
      <c r="J550" s="263">
        <f>H536-H550</f>
        <v>34</v>
      </c>
      <c r="K550" s="285">
        <f>J550/H536</f>
        <v>1.1265738899933731E-2</v>
      </c>
    </row>
    <row r="551" spans="1:11" x14ac:dyDescent="0.2">
      <c r="A551" s="231" t="s">
        <v>28</v>
      </c>
      <c r="B551" s="218"/>
      <c r="C551" s="267"/>
      <c r="D551" s="267"/>
      <c r="E551" s="267"/>
      <c r="F551" s="267"/>
      <c r="G551" s="219"/>
      <c r="H551" s="325"/>
      <c r="I551" s="200" t="s">
        <v>57</v>
      </c>
      <c r="J551" s="200">
        <v>159.05000000000001</v>
      </c>
    </row>
    <row r="552" spans="1:11" ht="13.5" thickBot="1" x14ac:dyDescent="0.25">
      <c r="A552" s="669" t="s">
        <v>26</v>
      </c>
      <c r="B552" s="345">
        <f t="shared" ref="B552:G552" si="117">B551-B537</f>
        <v>0</v>
      </c>
      <c r="C552" s="346">
        <f t="shared" si="117"/>
        <v>0</v>
      </c>
      <c r="D552" s="346">
        <f t="shared" si="117"/>
        <v>0</v>
      </c>
      <c r="E552" s="346">
        <f t="shared" si="117"/>
        <v>0</v>
      </c>
      <c r="F552" s="346">
        <f t="shared" si="117"/>
        <v>0</v>
      </c>
      <c r="G552" s="347">
        <f t="shared" si="117"/>
        <v>0</v>
      </c>
      <c r="H552" s="371"/>
      <c r="I552" s="200" t="s">
        <v>26</v>
      </c>
      <c r="J552" s="200">
        <f>J551-J537</f>
        <v>3.0000000000001137E-2</v>
      </c>
    </row>
    <row r="555" spans="1:11" ht="13.5" thickBot="1" x14ac:dyDescent="0.25"/>
    <row r="556" spans="1:11" ht="13.5" thickBot="1" x14ac:dyDescent="0.25">
      <c r="A556" s="270" t="s">
        <v>294</v>
      </c>
      <c r="B556" s="1028" t="s">
        <v>50</v>
      </c>
      <c r="C556" s="1029"/>
      <c r="D556" s="1029"/>
      <c r="E556" s="1029"/>
      <c r="F556" s="1029"/>
      <c r="G556" s="1030"/>
      <c r="H556" s="1031" t="s">
        <v>0</v>
      </c>
      <c r="I556" s="228"/>
    </row>
    <row r="557" spans="1:11" ht="13.5" thickBot="1" x14ac:dyDescent="0.25">
      <c r="A557" s="231" t="s">
        <v>54</v>
      </c>
      <c r="B557" s="310">
        <v>1</v>
      </c>
      <c r="C557" s="311">
        <v>2</v>
      </c>
      <c r="D557" s="311">
        <v>3</v>
      </c>
      <c r="E557" s="311">
        <v>4</v>
      </c>
      <c r="F557" s="311">
        <v>5</v>
      </c>
      <c r="G557" s="312">
        <v>6</v>
      </c>
      <c r="H557" s="1032"/>
      <c r="I557" s="213"/>
    </row>
    <row r="558" spans="1:11" x14ac:dyDescent="0.2">
      <c r="A558" s="234" t="s">
        <v>3</v>
      </c>
      <c r="B558" s="442">
        <v>4025</v>
      </c>
      <c r="C558" s="443">
        <v>4025</v>
      </c>
      <c r="D558" s="443">
        <v>4025</v>
      </c>
      <c r="E558" s="443">
        <v>4025</v>
      </c>
      <c r="F558" s="443">
        <v>4025</v>
      </c>
      <c r="G558" s="634">
        <v>4025</v>
      </c>
      <c r="H558" s="703">
        <v>4025</v>
      </c>
      <c r="I558" s="278"/>
      <c r="J558" s="396"/>
      <c r="K558" s="1157"/>
    </row>
    <row r="559" spans="1:11" x14ac:dyDescent="0.2">
      <c r="A559" s="238" t="s">
        <v>6</v>
      </c>
      <c r="B559" s="239">
        <v>4436</v>
      </c>
      <c r="C559" s="240">
        <v>4827</v>
      </c>
      <c r="D559" s="240">
        <v>4715</v>
      </c>
      <c r="E559" s="240">
        <v>4490</v>
      </c>
      <c r="F559" s="240">
        <v>4513</v>
      </c>
      <c r="G559" s="241">
        <v>4613</v>
      </c>
      <c r="H559" s="367">
        <v>4584</v>
      </c>
      <c r="J559" s="396"/>
      <c r="K559" s="1157"/>
    </row>
    <row r="560" spans="1:11" x14ac:dyDescent="0.2">
      <c r="A560" s="231" t="s">
        <v>7</v>
      </c>
      <c r="B560" s="242">
        <v>65.099999999999994</v>
      </c>
      <c r="C560" s="243">
        <v>69.8</v>
      </c>
      <c r="D560" s="243">
        <v>42.9</v>
      </c>
      <c r="E560" s="243">
        <v>53.5</v>
      </c>
      <c r="F560" s="243">
        <v>79.099999999999994</v>
      </c>
      <c r="G560" s="244">
        <v>72.099999999999994</v>
      </c>
      <c r="H560" s="368">
        <v>64.2</v>
      </c>
      <c r="I560" s="393"/>
      <c r="J560" s="396"/>
    </row>
    <row r="561" spans="1:11" ht="13.5" thickBot="1" x14ac:dyDescent="0.25">
      <c r="A561" s="253" t="s">
        <v>8</v>
      </c>
      <c r="B561" s="911">
        <v>0.10199999999999999</v>
      </c>
      <c r="C561" s="912">
        <v>9.4E-2</v>
      </c>
      <c r="D561" s="912">
        <v>0.157</v>
      </c>
      <c r="E561" s="912">
        <v>0.115</v>
      </c>
      <c r="F561" s="912">
        <v>8.5999999999999993E-2</v>
      </c>
      <c r="G561" s="913">
        <v>0.128</v>
      </c>
      <c r="H561" s="667">
        <v>0.113</v>
      </c>
      <c r="I561" s="285"/>
      <c r="J561" s="286"/>
    </row>
    <row r="562" spans="1:11" x14ac:dyDescent="0.2">
      <c r="A562" s="668" t="s">
        <v>1</v>
      </c>
      <c r="B562" s="432">
        <f t="shared" ref="B562:H562" si="118">B559/B558*100-100</f>
        <v>10.211180124223603</v>
      </c>
      <c r="C562" s="433">
        <f t="shared" si="118"/>
        <v>19.925465838509311</v>
      </c>
      <c r="D562" s="433">
        <f t="shared" si="118"/>
        <v>17.142857142857153</v>
      </c>
      <c r="E562" s="433">
        <f t="shared" si="118"/>
        <v>11.552795031055908</v>
      </c>
      <c r="F562" s="433">
        <f t="shared" si="118"/>
        <v>12.124223602484463</v>
      </c>
      <c r="G562" s="434">
        <f t="shared" si="118"/>
        <v>14.608695652173907</v>
      </c>
      <c r="H562" s="672">
        <f t="shared" si="118"/>
        <v>13.888198757763973</v>
      </c>
      <c r="J562" s="286"/>
    </row>
    <row r="563" spans="1:11" ht="13.5" thickBot="1" x14ac:dyDescent="0.25">
      <c r="A563" s="669" t="s">
        <v>27</v>
      </c>
      <c r="B563" s="220">
        <f t="shared" ref="B563:H563" si="119">B559-B545</f>
        <v>17</v>
      </c>
      <c r="C563" s="221">
        <f t="shared" si="119"/>
        <v>33</v>
      </c>
      <c r="D563" s="221">
        <f t="shared" si="119"/>
        <v>-36</v>
      </c>
      <c r="E563" s="221">
        <f t="shared" si="119"/>
        <v>-26</v>
      </c>
      <c r="F563" s="221">
        <f t="shared" si="119"/>
        <v>27</v>
      </c>
      <c r="G563" s="226">
        <f t="shared" si="119"/>
        <v>150</v>
      </c>
      <c r="H563" s="370">
        <f t="shared" si="119"/>
        <v>35</v>
      </c>
      <c r="I563" s="215"/>
      <c r="J563" s="286"/>
    </row>
    <row r="564" spans="1:11" x14ac:dyDescent="0.2">
      <c r="A564" s="904" t="s">
        <v>51</v>
      </c>
      <c r="B564" s="310">
        <v>558</v>
      </c>
      <c r="C564" s="311">
        <v>563</v>
      </c>
      <c r="D564" s="311">
        <v>124</v>
      </c>
      <c r="E564" s="311">
        <v>578</v>
      </c>
      <c r="F564" s="311">
        <v>572</v>
      </c>
      <c r="G564" s="312">
        <v>579</v>
      </c>
      <c r="H564" s="385">
        <f>SUM(B564:G564)</f>
        <v>2974</v>
      </c>
      <c r="I564" s="263" t="s">
        <v>56</v>
      </c>
      <c r="J564" s="263">
        <f>H550-H564</f>
        <v>10</v>
      </c>
      <c r="K564" s="285">
        <f>J564/H550</f>
        <v>3.351206434316354E-3</v>
      </c>
    </row>
    <row r="565" spans="1:11" x14ac:dyDescent="0.2">
      <c r="A565" s="231" t="s">
        <v>28</v>
      </c>
      <c r="B565" s="218"/>
      <c r="C565" s="267"/>
      <c r="D565" s="267"/>
      <c r="E565" s="267"/>
      <c r="F565" s="267"/>
      <c r="G565" s="219"/>
      <c r="H565" s="325"/>
      <c r="I565" s="200" t="s">
        <v>57</v>
      </c>
      <c r="J565" s="200">
        <v>158.22999999999999</v>
      </c>
    </row>
    <row r="566" spans="1:11" ht="13.5" thickBot="1" x14ac:dyDescent="0.25">
      <c r="A566" s="669" t="s">
        <v>26</v>
      </c>
      <c r="B566" s="345">
        <f t="shared" ref="B566:G566" si="120">B565-B551</f>
        <v>0</v>
      </c>
      <c r="C566" s="346">
        <f t="shared" si="120"/>
        <v>0</v>
      </c>
      <c r="D566" s="346">
        <f t="shared" si="120"/>
        <v>0</v>
      </c>
      <c r="E566" s="346">
        <f t="shared" si="120"/>
        <v>0</v>
      </c>
      <c r="F566" s="346">
        <f t="shared" si="120"/>
        <v>0</v>
      </c>
      <c r="G566" s="347">
        <f t="shared" si="120"/>
        <v>0</v>
      </c>
      <c r="H566" s="371"/>
      <c r="I566" s="200" t="s">
        <v>26</v>
      </c>
      <c r="J566" s="200">
        <f>J565-J551</f>
        <v>-0.8200000000000216</v>
      </c>
    </row>
    <row r="569" spans="1:11" ht="13.5" thickBot="1" x14ac:dyDescent="0.25"/>
    <row r="570" spans="1:11" ht="13.5" thickBot="1" x14ac:dyDescent="0.25">
      <c r="A570" s="270" t="s">
        <v>295</v>
      </c>
      <c r="B570" s="1028" t="s">
        <v>50</v>
      </c>
      <c r="C570" s="1029"/>
      <c r="D570" s="1029"/>
      <c r="E570" s="1029"/>
      <c r="F570" s="1029"/>
      <c r="G570" s="1030"/>
      <c r="H570" s="1031" t="s">
        <v>0</v>
      </c>
      <c r="I570" s="228"/>
    </row>
    <row r="571" spans="1:11" ht="13.5" thickBot="1" x14ac:dyDescent="0.25">
      <c r="A571" s="231" t="s">
        <v>54</v>
      </c>
      <c r="B571" s="310">
        <v>1</v>
      </c>
      <c r="C571" s="311">
        <v>2</v>
      </c>
      <c r="D571" s="311">
        <v>3</v>
      </c>
      <c r="E571" s="311">
        <v>4</v>
      </c>
      <c r="F571" s="311">
        <v>5</v>
      </c>
      <c r="G571" s="312">
        <v>6</v>
      </c>
      <c r="H571" s="1032"/>
      <c r="I571" s="213"/>
    </row>
    <row r="572" spans="1:11" x14ac:dyDescent="0.2">
      <c r="A572" s="234" t="s">
        <v>3</v>
      </c>
      <c r="B572" s="442">
        <v>4045</v>
      </c>
      <c r="C572" s="443">
        <v>4045</v>
      </c>
      <c r="D572" s="443">
        <v>4045</v>
      </c>
      <c r="E572" s="443">
        <v>4045</v>
      </c>
      <c r="F572" s="443">
        <v>4045</v>
      </c>
      <c r="G572" s="634">
        <v>4045</v>
      </c>
      <c r="H572" s="703">
        <v>4045</v>
      </c>
      <c r="I572" s="278"/>
      <c r="J572" s="396"/>
      <c r="K572" s="1157"/>
    </row>
    <row r="573" spans="1:11" x14ac:dyDescent="0.2">
      <c r="A573" s="238" t="s">
        <v>6</v>
      </c>
      <c r="B573" s="239">
        <v>4579</v>
      </c>
      <c r="C573" s="240">
        <v>4954</v>
      </c>
      <c r="D573" s="240">
        <v>4953</v>
      </c>
      <c r="E573" s="240">
        <v>4668</v>
      </c>
      <c r="F573" s="240">
        <v>4748</v>
      </c>
      <c r="G573" s="241">
        <v>4564</v>
      </c>
      <c r="H573" s="367">
        <v>4712</v>
      </c>
      <c r="J573" s="396"/>
      <c r="K573" s="1157"/>
    </row>
    <row r="574" spans="1:11" x14ac:dyDescent="0.2">
      <c r="A574" s="231" t="s">
        <v>7</v>
      </c>
      <c r="B574" s="242">
        <v>72.099999999999994</v>
      </c>
      <c r="C574" s="243">
        <v>78.599999999999994</v>
      </c>
      <c r="D574" s="243">
        <v>22.2</v>
      </c>
      <c r="E574" s="243">
        <v>72.099999999999994</v>
      </c>
      <c r="F574" s="243">
        <v>72.099999999999994</v>
      </c>
      <c r="G574" s="244">
        <v>51.2</v>
      </c>
      <c r="H574" s="368">
        <v>66.400000000000006</v>
      </c>
      <c r="I574" s="393"/>
      <c r="J574" s="396"/>
    </row>
    <row r="575" spans="1:11" ht="13.5" thickBot="1" x14ac:dyDescent="0.25">
      <c r="A575" s="253" t="s">
        <v>8</v>
      </c>
      <c r="B575" s="911">
        <v>0.108</v>
      </c>
      <c r="C575" s="912">
        <v>8.5999999999999993E-2</v>
      </c>
      <c r="D575" s="912">
        <v>0.182</v>
      </c>
      <c r="E575" s="912">
        <v>0.114</v>
      </c>
      <c r="F575" s="912">
        <v>9.5000000000000001E-2</v>
      </c>
      <c r="G575" s="913">
        <v>0.13200000000000001</v>
      </c>
      <c r="H575" s="667">
        <v>0.115</v>
      </c>
      <c r="I575" s="285"/>
      <c r="J575" s="286"/>
    </row>
    <row r="576" spans="1:11" x14ac:dyDescent="0.2">
      <c r="A576" s="668" t="s">
        <v>1</v>
      </c>
      <c r="B576" s="432">
        <f t="shared" ref="B576:H576" si="121">B573/B572*100-100</f>
        <v>13.201483312731767</v>
      </c>
      <c r="C576" s="433">
        <f t="shared" si="121"/>
        <v>22.472187886279357</v>
      </c>
      <c r="D576" s="433">
        <f t="shared" si="121"/>
        <v>22.447466007416566</v>
      </c>
      <c r="E576" s="433">
        <f t="shared" si="121"/>
        <v>15.401730531520386</v>
      </c>
      <c r="F576" s="433">
        <f t="shared" si="121"/>
        <v>17.379480840543877</v>
      </c>
      <c r="G576" s="434">
        <f t="shared" si="121"/>
        <v>12.830655129789875</v>
      </c>
      <c r="H576" s="672">
        <f t="shared" si="121"/>
        <v>16.489493201483313</v>
      </c>
      <c r="J576" s="286"/>
    </row>
    <row r="577" spans="1:11" ht="13.5" thickBot="1" x14ac:dyDescent="0.25">
      <c r="A577" s="669" t="s">
        <v>27</v>
      </c>
      <c r="B577" s="220">
        <f t="shared" ref="B577:H577" si="122">B573-B559</f>
        <v>143</v>
      </c>
      <c r="C577" s="221">
        <f t="shared" si="122"/>
        <v>127</v>
      </c>
      <c r="D577" s="221">
        <f t="shared" si="122"/>
        <v>238</v>
      </c>
      <c r="E577" s="221">
        <f t="shared" si="122"/>
        <v>178</v>
      </c>
      <c r="F577" s="221">
        <f t="shared" si="122"/>
        <v>235</v>
      </c>
      <c r="G577" s="226">
        <f t="shared" si="122"/>
        <v>-49</v>
      </c>
      <c r="H577" s="370">
        <f t="shared" si="122"/>
        <v>128</v>
      </c>
      <c r="I577" s="215"/>
      <c r="J577" s="286"/>
    </row>
    <row r="578" spans="1:11" x14ac:dyDescent="0.2">
      <c r="A578" s="904" t="s">
        <v>51</v>
      </c>
      <c r="B578" s="310">
        <v>558</v>
      </c>
      <c r="C578" s="311">
        <v>559</v>
      </c>
      <c r="D578" s="311">
        <v>123</v>
      </c>
      <c r="E578" s="311">
        <v>575</v>
      </c>
      <c r="F578" s="311">
        <v>571</v>
      </c>
      <c r="G578" s="312">
        <v>578</v>
      </c>
      <c r="H578" s="385">
        <f>SUM(B578:G578)</f>
        <v>2964</v>
      </c>
      <c r="I578" s="263" t="s">
        <v>56</v>
      </c>
      <c r="J578" s="263">
        <f>H564-H578</f>
        <v>10</v>
      </c>
      <c r="K578" s="285">
        <f>J578/H564</f>
        <v>3.3624747814391394E-3</v>
      </c>
    </row>
    <row r="579" spans="1:11" x14ac:dyDescent="0.2">
      <c r="A579" s="231" t="s">
        <v>28</v>
      </c>
      <c r="B579" s="218"/>
      <c r="C579" s="267"/>
      <c r="D579" s="267"/>
      <c r="E579" s="267"/>
      <c r="F579" s="267"/>
      <c r="G579" s="219"/>
      <c r="H579" s="325"/>
      <c r="I579" s="200" t="s">
        <v>57</v>
      </c>
      <c r="J579" s="200">
        <v>157.84</v>
      </c>
    </row>
    <row r="580" spans="1:11" ht="13.5" thickBot="1" x14ac:dyDescent="0.25">
      <c r="A580" s="669" t="s">
        <v>26</v>
      </c>
      <c r="B580" s="345">
        <f t="shared" ref="B580:G580" si="123">B579-B565</f>
        <v>0</v>
      </c>
      <c r="C580" s="346">
        <f t="shared" si="123"/>
        <v>0</v>
      </c>
      <c r="D580" s="346">
        <f t="shared" si="123"/>
        <v>0</v>
      </c>
      <c r="E580" s="346">
        <f t="shared" si="123"/>
        <v>0</v>
      </c>
      <c r="F580" s="346">
        <f t="shared" si="123"/>
        <v>0</v>
      </c>
      <c r="G580" s="347">
        <f t="shared" si="123"/>
        <v>0</v>
      </c>
      <c r="H580" s="371"/>
      <c r="I580" s="200" t="s">
        <v>26</v>
      </c>
      <c r="J580" s="200">
        <f>J579-J565</f>
        <v>-0.38999999999998636</v>
      </c>
    </row>
    <row r="582" spans="1:11" ht="13.5" thickBot="1" x14ac:dyDescent="0.25"/>
    <row r="583" spans="1:11" ht="13.5" thickBot="1" x14ac:dyDescent="0.25">
      <c r="A583" s="270" t="s">
        <v>296</v>
      </c>
      <c r="B583" s="1028" t="s">
        <v>50</v>
      </c>
      <c r="C583" s="1029"/>
      <c r="D583" s="1029"/>
      <c r="E583" s="1029"/>
      <c r="F583" s="1029"/>
      <c r="G583" s="1030"/>
      <c r="H583" s="1031" t="s">
        <v>0</v>
      </c>
      <c r="I583" s="228"/>
    </row>
    <row r="584" spans="1:11" x14ac:dyDescent="0.2">
      <c r="A584" s="231" t="s">
        <v>54</v>
      </c>
      <c r="B584" s="310">
        <v>1</v>
      </c>
      <c r="C584" s="311">
        <v>2</v>
      </c>
      <c r="D584" s="311">
        <v>3</v>
      </c>
      <c r="E584" s="311">
        <v>4</v>
      </c>
      <c r="F584" s="311">
        <v>5</v>
      </c>
      <c r="G584" s="312">
        <v>6</v>
      </c>
      <c r="H584" s="1032"/>
      <c r="I584" s="213"/>
    </row>
    <row r="585" spans="1:11" x14ac:dyDescent="0.2">
      <c r="A585" s="234" t="s">
        <v>3</v>
      </c>
      <c r="B585" s="442">
        <v>4065</v>
      </c>
      <c r="C585" s="443">
        <v>4065</v>
      </c>
      <c r="D585" s="442">
        <v>4065</v>
      </c>
      <c r="E585" s="443">
        <v>4065</v>
      </c>
      <c r="F585" s="442">
        <v>4065</v>
      </c>
      <c r="G585" s="443">
        <v>4065</v>
      </c>
      <c r="H585" s="442">
        <v>4065</v>
      </c>
      <c r="I585" s="278"/>
      <c r="J585" s="396"/>
      <c r="K585" s="1157"/>
    </row>
    <row r="586" spans="1:11" x14ac:dyDescent="0.2">
      <c r="A586" s="238" t="s">
        <v>6</v>
      </c>
      <c r="B586" s="239">
        <v>4409</v>
      </c>
      <c r="C586" s="240">
        <v>4953</v>
      </c>
      <c r="D586" s="240">
        <v>5352</v>
      </c>
      <c r="E586" s="240">
        <v>4681</v>
      </c>
      <c r="F586" s="240">
        <v>4514</v>
      </c>
      <c r="G586" s="241">
        <v>4597</v>
      </c>
      <c r="H586" s="367">
        <v>4671</v>
      </c>
      <c r="J586" s="396"/>
      <c r="K586" s="1157"/>
    </row>
    <row r="587" spans="1:11" x14ac:dyDescent="0.2">
      <c r="A587" s="231" t="s">
        <v>7</v>
      </c>
      <c r="B587" s="242">
        <v>75</v>
      </c>
      <c r="C587" s="243">
        <v>62.5</v>
      </c>
      <c r="D587" s="243">
        <v>58.3</v>
      </c>
      <c r="E587" s="243">
        <v>60</v>
      </c>
      <c r="F587" s="243">
        <v>55</v>
      </c>
      <c r="G587" s="244">
        <v>57.5</v>
      </c>
      <c r="H587" s="368">
        <v>55.7</v>
      </c>
      <c r="I587" s="393"/>
      <c r="J587" s="396"/>
    </row>
    <row r="588" spans="1:11" ht="13.5" thickBot="1" x14ac:dyDescent="0.25">
      <c r="A588" s="253" t="s">
        <v>8</v>
      </c>
      <c r="B588" s="911">
        <v>0.1</v>
      </c>
      <c r="C588" s="912">
        <v>9.8000000000000004E-2</v>
      </c>
      <c r="D588" s="912">
        <v>0.108</v>
      </c>
      <c r="E588" s="912">
        <v>0.11600000000000001</v>
      </c>
      <c r="F588" s="912">
        <v>0.13800000000000001</v>
      </c>
      <c r="G588" s="913">
        <v>0.113</v>
      </c>
      <c r="H588" s="667">
        <v>0.124</v>
      </c>
      <c r="I588" s="285"/>
      <c r="J588" s="286"/>
    </row>
    <row r="589" spans="1:11" x14ac:dyDescent="0.2">
      <c r="A589" s="668" t="s">
        <v>1</v>
      </c>
      <c r="B589" s="432">
        <f t="shared" ref="B589:H589" si="124">B586/B585*100-100</f>
        <v>8.4624846248462404</v>
      </c>
      <c r="C589" s="433">
        <f t="shared" si="124"/>
        <v>21.845018450184497</v>
      </c>
      <c r="D589" s="433">
        <f t="shared" si="124"/>
        <v>31.660516605166038</v>
      </c>
      <c r="E589" s="433">
        <f t="shared" si="124"/>
        <v>15.153751537515376</v>
      </c>
      <c r="F589" s="433">
        <f t="shared" si="124"/>
        <v>11.045510455104562</v>
      </c>
      <c r="G589" s="434">
        <f t="shared" si="124"/>
        <v>13.08733087330873</v>
      </c>
      <c r="H589" s="672">
        <f t="shared" si="124"/>
        <v>14.907749077490777</v>
      </c>
      <c r="J589" s="286"/>
    </row>
    <row r="590" spans="1:11" ht="13.5" thickBot="1" x14ac:dyDescent="0.25">
      <c r="A590" s="669" t="s">
        <v>27</v>
      </c>
      <c r="B590" s="220">
        <f>B586-B573</f>
        <v>-170</v>
      </c>
      <c r="C590" s="221">
        <f t="shared" ref="C590:H590" si="125">C586-C573</f>
        <v>-1</v>
      </c>
      <c r="D590" s="221">
        <f t="shared" si="125"/>
        <v>399</v>
      </c>
      <c r="E590" s="221">
        <f t="shared" si="125"/>
        <v>13</v>
      </c>
      <c r="F590" s="221">
        <f t="shared" si="125"/>
        <v>-234</v>
      </c>
      <c r="G590" s="226">
        <f t="shared" si="125"/>
        <v>33</v>
      </c>
      <c r="H590" s="370">
        <f t="shared" si="125"/>
        <v>-41</v>
      </c>
      <c r="I590" s="215"/>
      <c r="J590" s="286"/>
    </row>
    <row r="591" spans="1:11" x14ac:dyDescent="0.2">
      <c r="A591" s="904" t="s">
        <v>51</v>
      </c>
      <c r="B591" s="310">
        <v>555</v>
      </c>
      <c r="C591" s="311">
        <v>555</v>
      </c>
      <c r="D591" s="311">
        <v>121</v>
      </c>
      <c r="E591" s="311">
        <v>574</v>
      </c>
      <c r="F591" s="311">
        <v>570</v>
      </c>
      <c r="G591" s="312">
        <v>577</v>
      </c>
      <c r="H591" s="385">
        <f>SUM(B591:G591)</f>
        <v>2952</v>
      </c>
      <c r="I591" s="263" t="s">
        <v>56</v>
      </c>
      <c r="J591" s="263">
        <f>H578-H591</f>
        <v>12</v>
      </c>
      <c r="K591" s="285">
        <f>J591/H578</f>
        <v>4.048582995951417E-3</v>
      </c>
    </row>
    <row r="592" spans="1:11" x14ac:dyDescent="0.2">
      <c r="A592" s="231" t="s">
        <v>28</v>
      </c>
      <c r="B592" s="218"/>
      <c r="C592" s="267"/>
      <c r="D592" s="267"/>
      <c r="E592" s="267"/>
      <c r="F592" s="267"/>
      <c r="G592" s="219"/>
      <c r="H592" s="325"/>
      <c r="I592" s="200" t="s">
        <v>57</v>
      </c>
      <c r="J592" s="200">
        <v>157.84</v>
      </c>
    </row>
    <row r="593" spans="1:11" ht="13.5" thickBot="1" x14ac:dyDescent="0.25">
      <c r="A593" s="669" t="s">
        <v>26</v>
      </c>
      <c r="B593" s="345">
        <f>B592-B579</f>
        <v>0</v>
      </c>
      <c r="C593" s="346">
        <f t="shared" ref="C593:G593" si="126">C592-C579</f>
        <v>0</v>
      </c>
      <c r="D593" s="346">
        <f t="shared" si="126"/>
        <v>0</v>
      </c>
      <c r="E593" s="346">
        <f t="shared" si="126"/>
        <v>0</v>
      </c>
      <c r="F593" s="346">
        <f t="shared" si="126"/>
        <v>0</v>
      </c>
      <c r="G593" s="347">
        <f t="shared" si="126"/>
        <v>0</v>
      </c>
      <c r="H593" s="371"/>
      <c r="I593" s="200" t="s">
        <v>26</v>
      </c>
      <c r="J593" s="200">
        <f>J592-J579</f>
        <v>0</v>
      </c>
    </row>
    <row r="594" spans="1:11" x14ac:dyDescent="0.2">
      <c r="A594" s="745" t="s">
        <v>301</v>
      </c>
      <c r="B594" s="765">
        <v>555</v>
      </c>
      <c r="C594" s="765">
        <v>555</v>
      </c>
      <c r="D594" s="765">
        <v>121</v>
      </c>
      <c r="E594" s="765">
        <v>574</v>
      </c>
      <c r="F594" s="765">
        <v>570</v>
      </c>
      <c r="G594" s="765">
        <v>577</v>
      </c>
    </row>
    <row r="595" spans="1:11" ht="13.5" thickBot="1" x14ac:dyDescent="0.25">
      <c r="A595" s="200" t="s">
        <v>302</v>
      </c>
      <c r="B595" s="200">
        <f>B591-B594</f>
        <v>0</v>
      </c>
      <c r="C595" s="200">
        <f t="shared" ref="C595:G595" si="127">C591-C594</f>
        <v>0</v>
      </c>
      <c r="D595" s="200">
        <f t="shared" si="127"/>
        <v>0</v>
      </c>
      <c r="E595" s="200">
        <f t="shared" si="127"/>
        <v>0</v>
      </c>
      <c r="F595" s="200">
        <f t="shared" si="127"/>
        <v>0</v>
      </c>
      <c r="G595" s="200">
        <f t="shared" si="127"/>
        <v>0</v>
      </c>
    </row>
    <row r="596" spans="1:11" ht="13.5" thickBot="1" x14ac:dyDescent="0.25">
      <c r="A596" s="270" t="s">
        <v>305</v>
      </c>
      <c r="B596" s="1028" t="s">
        <v>50</v>
      </c>
      <c r="C596" s="1029"/>
      <c r="D596" s="1029"/>
      <c r="E596" s="1029"/>
      <c r="F596" s="1029"/>
      <c r="G596" s="1030"/>
      <c r="H596" s="1031" t="s">
        <v>0</v>
      </c>
      <c r="I596" s="228">
        <v>212</v>
      </c>
    </row>
    <row r="597" spans="1:11" x14ac:dyDescent="0.2">
      <c r="A597" s="231" t="s">
        <v>54</v>
      </c>
      <c r="B597" s="310">
        <v>1</v>
      </c>
      <c r="C597" s="311">
        <v>2</v>
      </c>
      <c r="D597" s="311">
        <v>3</v>
      </c>
      <c r="E597" s="311">
        <v>4</v>
      </c>
      <c r="F597" s="311">
        <v>5</v>
      </c>
      <c r="G597" s="312">
        <v>6</v>
      </c>
      <c r="H597" s="1032"/>
      <c r="I597" s="213"/>
    </row>
    <row r="598" spans="1:11" x14ac:dyDescent="0.2">
      <c r="A598" s="234" t="s">
        <v>3</v>
      </c>
      <c r="B598" s="442">
        <v>4085</v>
      </c>
      <c r="C598" s="443">
        <v>4085</v>
      </c>
      <c r="D598" s="442">
        <v>4085</v>
      </c>
      <c r="E598" s="443">
        <v>4085</v>
      </c>
      <c r="F598" s="442">
        <v>4085</v>
      </c>
      <c r="G598" s="443">
        <v>4085</v>
      </c>
      <c r="H598" s="442">
        <v>4085</v>
      </c>
      <c r="I598" s="278"/>
      <c r="J598" s="396"/>
      <c r="K598" s="1157"/>
    </row>
    <row r="599" spans="1:11" x14ac:dyDescent="0.2">
      <c r="A599" s="238" t="s">
        <v>6</v>
      </c>
      <c r="B599" s="239">
        <v>4547</v>
      </c>
      <c r="C599" s="240">
        <v>5035</v>
      </c>
      <c r="D599" s="240">
        <v>4741</v>
      </c>
      <c r="E599" s="240">
        <v>4778</v>
      </c>
      <c r="F599" s="240">
        <v>4733</v>
      </c>
      <c r="G599" s="241">
        <v>4711</v>
      </c>
      <c r="H599" s="367">
        <v>4816</v>
      </c>
      <c r="J599" s="396"/>
      <c r="K599" s="1157"/>
    </row>
    <row r="600" spans="1:11" x14ac:dyDescent="0.2">
      <c r="A600" s="231" t="s">
        <v>7</v>
      </c>
      <c r="B600" s="242">
        <v>72.5</v>
      </c>
      <c r="C600" s="243">
        <v>67.5</v>
      </c>
      <c r="D600" s="243">
        <v>83.3</v>
      </c>
      <c r="E600" s="243">
        <v>67.5</v>
      </c>
      <c r="F600" s="243">
        <v>65</v>
      </c>
      <c r="G600" s="244">
        <v>52.5</v>
      </c>
      <c r="H600" s="368">
        <v>59</v>
      </c>
      <c r="I600" s="393"/>
      <c r="J600" s="396"/>
    </row>
    <row r="601" spans="1:11" ht="13.5" thickBot="1" x14ac:dyDescent="0.25">
      <c r="A601" s="253" t="s">
        <v>8</v>
      </c>
      <c r="B601" s="911">
        <v>9.2999999999999999E-2</v>
      </c>
      <c r="C601" s="912">
        <v>0.111</v>
      </c>
      <c r="D601" s="912">
        <v>6.5000000000000002E-2</v>
      </c>
      <c r="E601" s="912">
        <v>0.123</v>
      </c>
      <c r="F601" s="912">
        <v>0.114</v>
      </c>
      <c r="G601" s="913">
        <v>0.124</v>
      </c>
      <c r="H601" s="667">
        <v>1.2130000000000001</v>
      </c>
      <c r="I601" s="285"/>
      <c r="J601" s="286"/>
    </row>
    <row r="602" spans="1:11" x14ac:dyDescent="0.2">
      <c r="A602" s="668" t="s">
        <v>1</v>
      </c>
      <c r="B602" s="432">
        <f t="shared" ref="B602:H602" si="128">B599/B598*100-100</f>
        <v>11.30966952264383</v>
      </c>
      <c r="C602" s="433">
        <f t="shared" si="128"/>
        <v>23.255813953488371</v>
      </c>
      <c r="D602" s="433">
        <f t="shared" si="128"/>
        <v>16.058751529987774</v>
      </c>
      <c r="E602" s="433">
        <f t="shared" si="128"/>
        <v>16.964504283965724</v>
      </c>
      <c r="F602" s="433">
        <f t="shared" si="128"/>
        <v>15.862913096695223</v>
      </c>
      <c r="G602" s="434">
        <f t="shared" si="128"/>
        <v>15.324357405140759</v>
      </c>
      <c r="H602" s="672">
        <f t="shared" si="128"/>
        <v>17.894736842105246</v>
      </c>
      <c r="J602" s="286"/>
    </row>
    <row r="603" spans="1:11" ht="13.5" thickBot="1" x14ac:dyDescent="0.25">
      <c r="A603" s="669" t="s">
        <v>27</v>
      </c>
      <c r="B603" s="220">
        <f>B599-B586</f>
        <v>138</v>
      </c>
      <c r="C603" s="221">
        <f t="shared" ref="C603:H603" si="129">C599-C586</f>
        <v>82</v>
      </c>
      <c r="D603" s="221">
        <f t="shared" si="129"/>
        <v>-611</v>
      </c>
      <c r="E603" s="221">
        <f t="shared" si="129"/>
        <v>97</v>
      </c>
      <c r="F603" s="221">
        <f t="shared" si="129"/>
        <v>219</v>
      </c>
      <c r="G603" s="226">
        <f t="shared" si="129"/>
        <v>114</v>
      </c>
      <c r="H603" s="370">
        <f t="shared" si="129"/>
        <v>145</v>
      </c>
      <c r="I603" s="215"/>
      <c r="J603" s="286"/>
    </row>
    <row r="604" spans="1:11" x14ac:dyDescent="0.2">
      <c r="A604" s="904" t="s">
        <v>51</v>
      </c>
      <c r="B604" s="310">
        <v>553</v>
      </c>
      <c r="C604" s="311">
        <v>552</v>
      </c>
      <c r="D604" s="311">
        <v>116</v>
      </c>
      <c r="E604" s="311">
        <v>574</v>
      </c>
      <c r="F604" s="311">
        <v>567</v>
      </c>
      <c r="G604" s="312">
        <v>577</v>
      </c>
      <c r="H604" s="385">
        <f>SUM(B604:G604)</f>
        <v>2939</v>
      </c>
      <c r="I604" s="263" t="s">
        <v>56</v>
      </c>
      <c r="J604" s="263">
        <f>H591-H604</f>
        <v>13</v>
      </c>
      <c r="K604" s="285">
        <f>J604/H591</f>
        <v>4.4037940379403791E-3</v>
      </c>
    </row>
    <row r="605" spans="1:11" x14ac:dyDescent="0.2">
      <c r="A605" s="231" t="s">
        <v>28</v>
      </c>
      <c r="B605" s="218"/>
      <c r="C605" s="267"/>
      <c r="D605" s="267"/>
      <c r="E605" s="267"/>
      <c r="F605" s="267"/>
      <c r="G605" s="219"/>
      <c r="H605" s="325"/>
      <c r="I605" s="200" t="s">
        <v>57</v>
      </c>
      <c r="J605" s="200">
        <v>157.47</v>
      </c>
    </row>
    <row r="606" spans="1:11" ht="13.5" thickBot="1" x14ac:dyDescent="0.25">
      <c r="A606" s="669" t="s">
        <v>26</v>
      </c>
      <c r="B606" s="345">
        <f>B605-B592</f>
        <v>0</v>
      </c>
      <c r="C606" s="346">
        <f t="shared" ref="C606:G606" si="130">C605-C592</f>
        <v>0</v>
      </c>
      <c r="D606" s="346">
        <f t="shared" si="130"/>
        <v>0</v>
      </c>
      <c r="E606" s="346">
        <f t="shared" si="130"/>
        <v>0</v>
      </c>
      <c r="F606" s="346">
        <f t="shared" si="130"/>
        <v>0</v>
      </c>
      <c r="G606" s="347">
        <f t="shared" si="130"/>
        <v>0</v>
      </c>
      <c r="H606" s="371"/>
      <c r="I606" s="200" t="s">
        <v>26</v>
      </c>
      <c r="J606" s="200">
        <f>J605-J592</f>
        <v>-0.37000000000000455</v>
      </c>
    </row>
    <row r="608" spans="1:11" ht="13.5" thickBot="1" x14ac:dyDescent="0.25"/>
    <row r="609" spans="1:11" ht="13.5" thickBot="1" x14ac:dyDescent="0.25">
      <c r="A609" s="270" t="s">
        <v>307</v>
      </c>
      <c r="B609" s="1028" t="s">
        <v>50</v>
      </c>
      <c r="C609" s="1029"/>
      <c r="D609" s="1029"/>
      <c r="E609" s="1029"/>
      <c r="F609" s="1029"/>
      <c r="G609" s="1030"/>
      <c r="H609" s="1031" t="s">
        <v>0</v>
      </c>
      <c r="I609" s="228">
        <v>212</v>
      </c>
    </row>
    <row r="610" spans="1:11" x14ac:dyDescent="0.2">
      <c r="A610" s="231" t="s">
        <v>54</v>
      </c>
      <c r="B610" s="310">
        <v>1</v>
      </c>
      <c r="C610" s="311">
        <v>2</v>
      </c>
      <c r="D610" s="311">
        <v>3</v>
      </c>
      <c r="E610" s="311">
        <v>4</v>
      </c>
      <c r="F610" s="311">
        <v>5</v>
      </c>
      <c r="G610" s="312">
        <v>6</v>
      </c>
      <c r="H610" s="1032"/>
      <c r="I610" s="213"/>
    </row>
    <row r="611" spans="1:11" x14ac:dyDescent="0.2">
      <c r="A611" s="234" t="s">
        <v>3</v>
      </c>
      <c r="B611" s="442">
        <v>4125</v>
      </c>
      <c r="C611" s="443">
        <v>4125</v>
      </c>
      <c r="D611" s="442">
        <v>4125</v>
      </c>
      <c r="E611" s="443">
        <v>4125</v>
      </c>
      <c r="F611" s="442">
        <v>4125</v>
      </c>
      <c r="G611" s="443">
        <v>4125</v>
      </c>
      <c r="H611" s="442">
        <v>4125</v>
      </c>
      <c r="I611" s="278"/>
      <c r="J611" s="396"/>
      <c r="K611" s="1157"/>
    </row>
    <row r="612" spans="1:11" x14ac:dyDescent="0.2">
      <c r="A612" s="238" t="s">
        <v>6</v>
      </c>
      <c r="B612" s="239">
        <v>4618</v>
      </c>
      <c r="C612" s="240">
        <v>5093</v>
      </c>
      <c r="D612" s="240">
        <v>4933</v>
      </c>
      <c r="E612" s="240">
        <v>5084</v>
      </c>
      <c r="F612" s="240">
        <v>4701</v>
      </c>
      <c r="G612" s="241">
        <v>4670</v>
      </c>
      <c r="H612" s="367">
        <f>+AVERAGE(B612:G612)</f>
        <v>4849.833333333333</v>
      </c>
      <c r="J612" s="396"/>
      <c r="K612" s="1157"/>
    </row>
    <row r="613" spans="1:11" x14ac:dyDescent="0.2">
      <c r="A613" s="231" t="s">
        <v>7</v>
      </c>
      <c r="B613" s="242">
        <v>65.099999999999994</v>
      </c>
      <c r="C613" s="243">
        <v>67.400000000000006</v>
      </c>
      <c r="D613" s="243">
        <v>73.2</v>
      </c>
      <c r="E613" s="243">
        <v>73.3</v>
      </c>
      <c r="F613" s="243">
        <v>69.8</v>
      </c>
      <c r="G613" s="244">
        <v>65.099999999999994</v>
      </c>
      <c r="H613" s="953">
        <f t="shared" ref="H613:H614" si="131">+AVERAGE(B613:G613)</f>
        <v>68.983333333333334</v>
      </c>
      <c r="I613" s="393"/>
      <c r="J613" s="396"/>
    </row>
    <row r="614" spans="1:11" ht="13.5" thickBot="1" x14ac:dyDescent="0.25">
      <c r="A614" s="253" t="s">
        <v>8</v>
      </c>
      <c r="B614" s="911">
        <v>0.107</v>
      </c>
      <c r="C614" s="912">
        <v>0.109</v>
      </c>
      <c r="D614" s="912">
        <v>8.5000000000000006E-2</v>
      </c>
      <c r="E614" s="912">
        <v>9.4E-2</v>
      </c>
      <c r="F614" s="912">
        <v>0.109</v>
      </c>
      <c r="G614" s="913">
        <v>0.10199999999999999</v>
      </c>
      <c r="H614" s="954">
        <f t="shared" si="131"/>
        <v>0.10099999999999999</v>
      </c>
      <c r="I614" s="285"/>
      <c r="J614" s="286"/>
    </row>
    <row r="615" spans="1:11" x14ac:dyDescent="0.2">
      <c r="A615" s="668" t="s">
        <v>1</v>
      </c>
      <c r="B615" s="432">
        <f t="shared" ref="B615:H615" si="132">B612/B611*100-100</f>
        <v>11.951515151515153</v>
      </c>
      <c r="C615" s="433">
        <f t="shared" si="132"/>
        <v>23.466666666666654</v>
      </c>
      <c r="D615" s="433">
        <f t="shared" si="132"/>
        <v>19.587878787878793</v>
      </c>
      <c r="E615" s="433">
        <f t="shared" si="132"/>
        <v>23.24848484848485</v>
      </c>
      <c r="F615" s="433">
        <f t="shared" si="132"/>
        <v>13.963636363636354</v>
      </c>
      <c r="G615" s="434">
        <f t="shared" si="132"/>
        <v>13.212121212121204</v>
      </c>
      <c r="H615" s="672">
        <f t="shared" si="132"/>
        <v>17.571717171717168</v>
      </c>
      <c r="J615" s="286"/>
    </row>
    <row r="616" spans="1:11" ht="13.5" thickBot="1" x14ac:dyDescent="0.25">
      <c r="A616" s="669" t="s">
        <v>27</v>
      </c>
      <c r="B616" s="220">
        <f>B612-B599</f>
        <v>71</v>
      </c>
      <c r="C616" s="221">
        <f t="shared" ref="C616:H616" si="133">C612-C599</f>
        <v>58</v>
      </c>
      <c r="D616" s="221">
        <f t="shared" si="133"/>
        <v>192</v>
      </c>
      <c r="E616" s="221">
        <f t="shared" si="133"/>
        <v>306</v>
      </c>
      <c r="F616" s="221">
        <f t="shared" si="133"/>
        <v>-32</v>
      </c>
      <c r="G616" s="226">
        <f t="shared" si="133"/>
        <v>-41</v>
      </c>
      <c r="H616" s="370">
        <f t="shared" si="133"/>
        <v>33.83333333333303</v>
      </c>
      <c r="I616" s="215"/>
      <c r="J616" s="286"/>
    </row>
    <row r="617" spans="1:11" x14ac:dyDescent="0.2">
      <c r="A617" s="904" t="s">
        <v>51</v>
      </c>
      <c r="B617" s="956">
        <v>504</v>
      </c>
      <c r="C617" s="957">
        <v>488</v>
      </c>
      <c r="D617" s="957">
        <v>33</v>
      </c>
      <c r="E617" s="957">
        <v>541</v>
      </c>
      <c r="F617" s="957">
        <v>547</v>
      </c>
      <c r="G617" s="958">
        <v>553</v>
      </c>
      <c r="H617" s="385">
        <f>SUM(B617:G617)</f>
        <v>2666</v>
      </c>
      <c r="I617" s="263" t="s">
        <v>56</v>
      </c>
      <c r="J617" s="263">
        <f>H604-H617</f>
        <v>273</v>
      </c>
      <c r="K617" s="285">
        <f>J617/H604</f>
        <v>9.2888737665872745E-2</v>
      </c>
    </row>
    <row r="618" spans="1:11" x14ac:dyDescent="0.2">
      <c r="A618" s="231" t="s">
        <v>28</v>
      </c>
      <c r="B618" s="218"/>
      <c r="C618" s="267"/>
      <c r="D618" s="267"/>
      <c r="E618" s="267"/>
      <c r="F618" s="267"/>
      <c r="G618" s="219"/>
      <c r="H618" s="325"/>
      <c r="I618" s="200" t="s">
        <v>57</v>
      </c>
      <c r="J618" s="200">
        <v>156.80000000000001</v>
      </c>
    </row>
    <row r="619" spans="1:11" ht="13.5" thickBot="1" x14ac:dyDescent="0.25">
      <c r="A619" s="669" t="s">
        <v>26</v>
      </c>
      <c r="B619" s="345">
        <f>B618-B605</f>
        <v>0</v>
      </c>
      <c r="C619" s="346">
        <f t="shared" ref="C619:G619" si="134">C618-C605</f>
        <v>0</v>
      </c>
      <c r="D619" s="346">
        <f t="shared" si="134"/>
        <v>0</v>
      </c>
      <c r="E619" s="346">
        <f t="shared" si="134"/>
        <v>0</v>
      </c>
      <c r="F619" s="346">
        <f t="shared" si="134"/>
        <v>0</v>
      </c>
      <c r="G619" s="347">
        <f t="shared" si="134"/>
        <v>0</v>
      </c>
      <c r="H619" s="371"/>
      <c r="I619" s="200" t="s">
        <v>26</v>
      </c>
      <c r="J619" s="200">
        <f>J618-J605</f>
        <v>-0.66999999999998749</v>
      </c>
    </row>
    <row r="620" spans="1:11" x14ac:dyDescent="0.2">
      <c r="A620" s="968"/>
    </row>
    <row r="621" spans="1:11" ht="13.5" thickBot="1" x14ac:dyDescent="0.25"/>
    <row r="622" spans="1:11" ht="13.5" thickBot="1" x14ac:dyDescent="0.25">
      <c r="A622" s="270" t="s">
        <v>309</v>
      </c>
      <c r="B622" s="1028" t="s">
        <v>50</v>
      </c>
      <c r="C622" s="1029"/>
      <c r="D622" s="1029"/>
      <c r="E622" s="1029"/>
      <c r="F622" s="1029"/>
      <c r="G622" s="1030"/>
      <c r="H622" s="1031" t="s">
        <v>0</v>
      </c>
      <c r="I622" s="228">
        <v>213</v>
      </c>
    </row>
    <row r="623" spans="1:11" x14ac:dyDescent="0.2">
      <c r="A623" s="231" t="s">
        <v>54</v>
      </c>
      <c r="B623" s="310">
        <v>1</v>
      </c>
      <c r="C623" s="311">
        <v>2</v>
      </c>
      <c r="D623" s="311">
        <v>3</v>
      </c>
      <c r="E623" s="311">
        <v>4</v>
      </c>
      <c r="F623" s="311">
        <v>5</v>
      </c>
      <c r="G623" s="312">
        <v>6</v>
      </c>
      <c r="H623" s="1032"/>
      <c r="I623" s="213"/>
    </row>
    <row r="624" spans="1:11" x14ac:dyDescent="0.2">
      <c r="A624" s="234" t="s">
        <v>3</v>
      </c>
      <c r="B624" s="442">
        <v>4165</v>
      </c>
      <c r="C624" s="443">
        <v>4165</v>
      </c>
      <c r="D624" s="442">
        <v>4165</v>
      </c>
      <c r="E624" s="443">
        <v>4165</v>
      </c>
      <c r="F624" s="442">
        <v>4165</v>
      </c>
      <c r="G624" s="443">
        <v>4165</v>
      </c>
      <c r="H624" s="442">
        <v>4165</v>
      </c>
      <c r="I624" s="278"/>
      <c r="J624" s="396"/>
      <c r="K624" s="1157"/>
    </row>
    <row r="625" spans="1:11" x14ac:dyDescent="0.2">
      <c r="A625" s="238" t="s">
        <v>6</v>
      </c>
      <c r="B625" s="239">
        <v>4794</v>
      </c>
      <c r="C625" s="240">
        <v>5422</v>
      </c>
      <c r="D625" s="240">
        <v>4854</v>
      </c>
      <c r="E625" s="240">
        <v>5206</v>
      </c>
      <c r="F625" s="240">
        <v>4963</v>
      </c>
      <c r="G625" s="241">
        <v>4721</v>
      </c>
      <c r="H625" s="367">
        <v>5011</v>
      </c>
      <c r="J625" s="396"/>
      <c r="K625" s="1157"/>
    </row>
    <row r="626" spans="1:11" x14ac:dyDescent="0.2">
      <c r="A626" s="231" t="s">
        <v>7</v>
      </c>
      <c r="B626" s="242">
        <v>62.5</v>
      </c>
      <c r="C626" s="243">
        <v>47.5</v>
      </c>
      <c r="D626" s="243">
        <v>30.8</v>
      </c>
      <c r="E626" s="243">
        <v>62.5</v>
      </c>
      <c r="F626" s="243">
        <v>72.5</v>
      </c>
      <c r="G626" s="244">
        <v>67.5</v>
      </c>
      <c r="H626" s="953">
        <v>55.9</v>
      </c>
      <c r="I626" s="393"/>
      <c r="J626" s="396"/>
    </row>
    <row r="627" spans="1:11" ht="13.5" thickBot="1" x14ac:dyDescent="0.25">
      <c r="A627" s="253" t="s">
        <v>8</v>
      </c>
      <c r="B627" s="911">
        <v>0.115</v>
      </c>
      <c r="C627" s="912">
        <v>0.13100000000000001</v>
      </c>
      <c r="D627" s="912">
        <v>0.16800000000000001</v>
      </c>
      <c r="E627" s="912">
        <v>0.13200000000000001</v>
      </c>
      <c r="F627" s="912">
        <v>0.11799999999999999</v>
      </c>
      <c r="G627" s="913">
        <v>0.10199999999999999</v>
      </c>
      <c r="H627" s="954">
        <v>0.13300000000000001</v>
      </c>
      <c r="I627" s="285"/>
      <c r="J627" s="286"/>
    </row>
    <row r="628" spans="1:11" x14ac:dyDescent="0.2">
      <c r="A628" s="668" t="s">
        <v>1</v>
      </c>
      <c r="B628" s="432">
        <f t="shared" ref="B628:H628" si="135">B625/B624*100-100</f>
        <v>15.102040816326536</v>
      </c>
      <c r="C628" s="433">
        <f t="shared" si="135"/>
        <v>30.180072028811509</v>
      </c>
      <c r="D628" s="433">
        <f t="shared" si="135"/>
        <v>16.542617046818719</v>
      </c>
      <c r="E628" s="433">
        <f t="shared" si="135"/>
        <v>24.993997599039616</v>
      </c>
      <c r="F628" s="433">
        <f t="shared" si="135"/>
        <v>19.159663865546221</v>
      </c>
      <c r="G628" s="434">
        <f t="shared" si="135"/>
        <v>13.349339735894361</v>
      </c>
      <c r="H628" s="672">
        <f t="shared" si="135"/>
        <v>20.312124849939977</v>
      </c>
      <c r="J628" s="286"/>
    </row>
    <row r="629" spans="1:11" ht="13.5" thickBot="1" x14ac:dyDescent="0.25">
      <c r="A629" s="669" t="s">
        <v>27</v>
      </c>
      <c r="B629" s="220">
        <f>B625-B612</f>
        <v>176</v>
      </c>
      <c r="C629" s="221">
        <f t="shared" ref="C629:H629" si="136">C625-C612</f>
        <v>329</v>
      </c>
      <c r="D629" s="221">
        <f t="shared" si="136"/>
        <v>-79</v>
      </c>
      <c r="E629" s="221">
        <f t="shared" si="136"/>
        <v>122</v>
      </c>
      <c r="F629" s="221">
        <f t="shared" si="136"/>
        <v>262</v>
      </c>
      <c r="G629" s="226">
        <f t="shared" si="136"/>
        <v>51</v>
      </c>
      <c r="H629" s="370">
        <f t="shared" si="136"/>
        <v>161.16666666666697</v>
      </c>
      <c r="I629" s="215"/>
      <c r="J629" s="286"/>
    </row>
    <row r="630" spans="1:11" x14ac:dyDescent="0.2">
      <c r="A630" s="904" t="s">
        <v>51</v>
      </c>
      <c r="B630" s="956">
        <v>542</v>
      </c>
      <c r="C630" s="957">
        <v>549</v>
      </c>
      <c r="D630" s="957">
        <v>73</v>
      </c>
      <c r="E630" s="957">
        <v>566</v>
      </c>
      <c r="F630" s="957">
        <v>564</v>
      </c>
      <c r="G630" s="958">
        <v>574</v>
      </c>
      <c r="H630" s="385">
        <f>SUM(B630:G630)</f>
        <v>2868</v>
      </c>
      <c r="I630" s="263" t="s">
        <v>56</v>
      </c>
      <c r="J630" s="263">
        <f>H617-H630</f>
        <v>-202</v>
      </c>
      <c r="K630" s="285">
        <f>J630/H617</f>
        <v>-7.5768942235558884E-2</v>
      </c>
    </row>
    <row r="631" spans="1:11" x14ac:dyDescent="0.2">
      <c r="A631" s="231" t="s">
        <v>28</v>
      </c>
      <c r="B631" s="218"/>
      <c r="C631" s="267"/>
      <c r="D631" s="267"/>
      <c r="E631" s="267"/>
      <c r="F631" s="267"/>
      <c r="G631" s="219"/>
      <c r="H631" s="325"/>
      <c r="I631" s="200" t="s">
        <v>57</v>
      </c>
      <c r="J631" s="200">
        <v>156.08000000000001</v>
      </c>
    </row>
    <row r="632" spans="1:11" ht="13.5" thickBot="1" x14ac:dyDescent="0.25">
      <c r="A632" s="669" t="s">
        <v>26</v>
      </c>
      <c r="B632" s="345">
        <f>B631-B618</f>
        <v>0</v>
      </c>
      <c r="C632" s="346">
        <f t="shared" ref="C632:G632" si="137">C631-C618</f>
        <v>0</v>
      </c>
      <c r="D632" s="346">
        <f t="shared" si="137"/>
        <v>0</v>
      </c>
      <c r="E632" s="346">
        <f t="shared" si="137"/>
        <v>0</v>
      </c>
      <c r="F632" s="346">
        <f t="shared" si="137"/>
        <v>0</v>
      </c>
      <c r="G632" s="347">
        <f t="shared" si="137"/>
        <v>0</v>
      </c>
      <c r="H632" s="371"/>
      <c r="I632" s="200" t="s">
        <v>26</v>
      </c>
      <c r="J632" s="200">
        <f>J631-J618</f>
        <v>-0.71999999999999886</v>
      </c>
    </row>
    <row r="634" spans="1:11" ht="13.5" thickBot="1" x14ac:dyDescent="0.25"/>
    <row r="635" spans="1:11" ht="13.5" thickBot="1" x14ac:dyDescent="0.25">
      <c r="A635" s="270" t="s">
        <v>311</v>
      </c>
      <c r="B635" s="1028" t="s">
        <v>50</v>
      </c>
      <c r="C635" s="1029"/>
      <c r="D635" s="1029"/>
      <c r="E635" s="1029"/>
      <c r="F635" s="1029"/>
      <c r="G635" s="1030"/>
      <c r="H635" s="1031" t="s">
        <v>0</v>
      </c>
      <c r="I635" s="228">
        <v>213</v>
      </c>
    </row>
    <row r="636" spans="1:11" x14ac:dyDescent="0.2">
      <c r="A636" s="231" t="s">
        <v>54</v>
      </c>
      <c r="B636" s="310">
        <v>1</v>
      </c>
      <c r="C636" s="311">
        <v>2</v>
      </c>
      <c r="D636" s="311">
        <v>3</v>
      </c>
      <c r="E636" s="311">
        <v>4</v>
      </c>
      <c r="F636" s="311">
        <v>5</v>
      </c>
      <c r="G636" s="312">
        <v>6</v>
      </c>
      <c r="H636" s="1032"/>
      <c r="I636" s="213"/>
    </row>
    <row r="637" spans="1:11" x14ac:dyDescent="0.2">
      <c r="A637" s="234" t="s">
        <v>3</v>
      </c>
      <c r="B637" s="442">
        <v>4205</v>
      </c>
      <c r="C637" s="443">
        <v>4205</v>
      </c>
      <c r="D637" s="442">
        <v>4205</v>
      </c>
      <c r="E637" s="443">
        <v>4205</v>
      </c>
      <c r="F637" s="442">
        <v>4205</v>
      </c>
      <c r="G637" s="443">
        <v>4205</v>
      </c>
      <c r="H637" s="442">
        <v>4205</v>
      </c>
      <c r="I637" s="278"/>
      <c r="J637" s="396"/>
      <c r="K637" s="1157"/>
    </row>
    <row r="638" spans="1:11" x14ac:dyDescent="0.2">
      <c r="A638" s="238" t="s">
        <v>6</v>
      </c>
      <c r="B638" s="239">
        <v>4685</v>
      </c>
      <c r="C638" s="240">
        <v>5422</v>
      </c>
      <c r="D638" s="240">
        <v>4848</v>
      </c>
      <c r="E638" s="240">
        <v>5226</v>
      </c>
      <c r="F638" s="240">
        <v>4893</v>
      </c>
      <c r="G638" s="241">
        <v>5213</v>
      </c>
      <c r="H638" s="367">
        <v>5074</v>
      </c>
      <c r="J638" s="396"/>
      <c r="K638" s="1157"/>
    </row>
    <row r="639" spans="1:11" x14ac:dyDescent="0.2">
      <c r="A639" s="231" t="s">
        <v>7</v>
      </c>
      <c r="B639" s="242">
        <v>60</v>
      </c>
      <c r="C639" s="243">
        <v>57.5</v>
      </c>
      <c r="D639" s="243">
        <v>58.3</v>
      </c>
      <c r="E639" s="243">
        <v>57.5</v>
      </c>
      <c r="F639" s="243">
        <v>52.5</v>
      </c>
      <c r="G639" s="244">
        <v>65</v>
      </c>
      <c r="H639" s="953">
        <v>56.6</v>
      </c>
      <c r="I639" s="393"/>
      <c r="J639" s="396"/>
    </row>
    <row r="640" spans="1:11" ht="13.5" thickBot="1" x14ac:dyDescent="0.25">
      <c r="A640" s="253" t="s">
        <v>8</v>
      </c>
      <c r="B640" s="911">
        <v>0.11799999999999999</v>
      </c>
      <c r="C640" s="912">
        <v>0.112</v>
      </c>
      <c r="D640" s="912">
        <v>0.10199999999999999</v>
      </c>
      <c r="E640" s="912">
        <v>0.14099999999999999</v>
      </c>
      <c r="F640" s="912">
        <v>0.127</v>
      </c>
      <c r="G640" s="913">
        <v>0.11700000000000001</v>
      </c>
      <c r="H640" s="954">
        <v>0.13200000000000001</v>
      </c>
      <c r="I640" s="285"/>
      <c r="J640" s="286"/>
    </row>
    <row r="641" spans="1:11" x14ac:dyDescent="0.2">
      <c r="A641" s="668" t="s">
        <v>1</v>
      </c>
      <c r="B641" s="432">
        <f t="shared" ref="B641:H641" si="138">B638/B637*100-100</f>
        <v>11.414982164090361</v>
      </c>
      <c r="C641" s="433">
        <f t="shared" si="138"/>
        <v>28.941736028537434</v>
      </c>
      <c r="D641" s="433">
        <f t="shared" si="138"/>
        <v>15.291319857312715</v>
      </c>
      <c r="E641" s="433">
        <f t="shared" si="138"/>
        <v>24.2806183115339</v>
      </c>
      <c r="F641" s="433">
        <f t="shared" si="138"/>
        <v>16.3614744351962</v>
      </c>
      <c r="G641" s="434">
        <f t="shared" si="138"/>
        <v>23.97146254458977</v>
      </c>
      <c r="H641" s="672">
        <f t="shared" si="138"/>
        <v>20.66587395957194</v>
      </c>
      <c r="J641" s="286"/>
    </row>
    <row r="642" spans="1:11" ht="13.5" thickBot="1" x14ac:dyDescent="0.25">
      <c r="A642" s="669" t="s">
        <v>27</v>
      </c>
      <c r="B642" s="220">
        <f>B638-B625</f>
        <v>-109</v>
      </c>
      <c r="C642" s="221">
        <f t="shared" ref="C642:H642" si="139">C638-C625</f>
        <v>0</v>
      </c>
      <c r="D642" s="221">
        <f t="shared" si="139"/>
        <v>-6</v>
      </c>
      <c r="E642" s="221">
        <f t="shared" si="139"/>
        <v>20</v>
      </c>
      <c r="F642" s="221">
        <f t="shared" si="139"/>
        <v>-70</v>
      </c>
      <c r="G642" s="226">
        <f t="shared" si="139"/>
        <v>492</v>
      </c>
      <c r="H642" s="370">
        <f t="shared" si="139"/>
        <v>63</v>
      </c>
      <c r="I642" s="215"/>
      <c r="J642" s="286"/>
    </row>
    <row r="643" spans="1:11" x14ac:dyDescent="0.2">
      <c r="A643" s="904" t="s">
        <v>51</v>
      </c>
      <c r="B643" s="956">
        <v>539</v>
      </c>
      <c r="C643" s="957">
        <v>544</v>
      </c>
      <c r="D643" s="957">
        <v>54</v>
      </c>
      <c r="E643" s="957">
        <v>564</v>
      </c>
      <c r="F643" s="957">
        <v>563</v>
      </c>
      <c r="G643" s="958">
        <v>572</v>
      </c>
      <c r="H643" s="385">
        <f>SUM(B643:G643)</f>
        <v>2836</v>
      </c>
      <c r="I643" s="263" t="s">
        <v>56</v>
      </c>
      <c r="J643" s="263">
        <f>H630-H643</f>
        <v>32</v>
      </c>
      <c r="K643" s="285">
        <f>J643/H630</f>
        <v>1.1157601115760111E-2</v>
      </c>
    </row>
    <row r="644" spans="1:11" x14ac:dyDescent="0.2">
      <c r="A644" s="231" t="s">
        <v>28</v>
      </c>
      <c r="B644" s="218"/>
      <c r="C644" s="267"/>
      <c r="D644" s="267"/>
      <c r="E644" s="267"/>
      <c r="F644" s="267"/>
      <c r="G644" s="219"/>
      <c r="H644" s="325"/>
      <c r="I644" s="200" t="s">
        <v>57</v>
      </c>
      <c r="J644" s="200">
        <v>155.62</v>
      </c>
    </row>
    <row r="645" spans="1:11" ht="13.5" thickBot="1" x14ac:dyDescent="0.25">
      <c r="A645" s="669" t="s">
        <v>26</v>
      </c>
      <c r="B645" s="345">
        <f>B644-B631</f>
        <v>0</v>
      </c>
      <c r="C645" s="346">
        <f t="shared" ref="C645:G645" si="140">C644-C631</f>
        <v>0</v>
      </c>
      <c r="D645" s="346">
        <f t="shared" si="140"/>
        <v>0</v>
      </c>
      <c r="E645" s="346">
        <f t="shared" si="140"/>
        <v>0</v>
      </c>
      <c r="F645" s="346">
        <f t="shared" si="140"/>
        <v>0</v>
      </c>
      <c r="G645" s="347">
        <f t="shared" si="140"/>
        <v>0</v>
      </c>
      <c r="H645" s="371"/>
      <c r="I645" s="200" t="s">
        <v>26</v>
      </c>
      <c r="J645" s="200">
        <f>J644-J631</f>
        <v>-0.46000000000000796</v>
      </c>
    </row>
    <row r="647" spans="1:11" ht="13.5" thickBot="1" x14ac:dyDescent="0.25"/>
    <row r="648" spans="1:11" ht="13.5" thickBot="1" x14ac:dyDescent="0.25">
      <c r="A648" s="270" t="s">
        <v>312</v>
      </c>
      <c r="B648" s="1028" t="s">
        <v>50</v>
      </c>
      <c r="C648" s="1029"/>
      <c r="D648" s="1029"/>
      <c r="E648" s="1029"/>
      <c r="F648" s="1029"/>
      <c r="G648" s="1030"/>
      <c r="H648" s="1031" t="s">
        <v>0</v>
      </c>
      <c r="I648" s="228">
        <v>213</v>
      </c>
    </row>
    <row r="649" spans="1:11" x14ac:dyDescent="0.2">
      <c r="A649" s="231" t="s">
        <v>54</v>
      </c>
      <c r="B649" s="310">
        <v>1</v>
      </c>
      <c r="C649" s="311">
        <v>2</v>
      </c>
      <c r="D649" s="311">
        <v>3</v>
      </c>
      <c r="E649" s="311">
        <v>4</v>
      </c>
      <c r="F649" s="311">
        <v>5</v>
      </c>
      <c r="G649" s="312">
        <v>6</v>
      </c>
      <c r="H649" s="1032"/>
      <c r="I649" s="213"/>
    </row>
    <row r="650" spans="1:11" x14ac:dyDescent="0.2">
      <c r="A650" s="234" t="s">
        <v>3</v>
      </c>
      <c r="B650" s="442"/>
      <c r="C650" s="443"/>
      <c r="D650" s="442"/>
      <c r="E650" s="443"/>
      <c r="F650" s="442"/>
      <c r="G650" s="443"/>
      <c r="H650" s="442"/>
      <c r="I650" s="278"/>
      <c r="J650" s="396"/>
      <c r="K650" s="1157"/>
    </row>
    <row r="651" spans="1:11" x14ac:dyDescent="0.2">
      <c r="A651" s="238" t="s">
        <v>6</v>
      </c>
      <c r="B651" s="239"/>
      <c r="C651" s="240"/>
      <c r="D651" s="240"/>
      <c r="E651" s="240"/>
      <c r="F651" s="240"/>
      <c r="G651" s="241"/>
      <c r="H651" s="367"/>
      <c r="J651" s="396"/>
      <c r="K651" s="1157"/>
    </row>
    <row r="652" spans="1:11" x14ac:dyDescent="0.2">
      <c r="A652" s="231" t="s">
        <v>7</v>
      </c>
      <c r="B652" s="242"/>
      <c r="C652" s="243"/>
      <c r="D652" s="243"/>
      <c r="E652" s="243"/>
      <c r="F652" s="243"/>
      <c r="G652" s="244"/>
      <c r="H652" s="953"/>
      <c r="I652" s="393"/>
      <c r="J652" s="396"/>
    </row>
    <row r="653" spans="1:11" ht="13.5" thickBot="1" x14ac:dyDescent="0.25">
      <c r="A653" s="253" t="s">
        <v>8</v>
      </c>
      <c r="B653" s="911"/>
      <c r="C653" s="912"/>
      <c r="D653" s="912"/>
      <c r="E653" s="912"/>
      <c r="F653" s="912"/>
      <c r="G653" s="913"/>
      <c r="H653" s="954"/>
      <c r="I653" s="285"/>
      <c r="J653" s="286"/>
    </row>
    <row r="654" spans="1:11" x14ac:dyDescent="0.2">
      <c r="A654" s="668" t="s">
        <v>1</v>
      </c>
      <c r="B654" s="432" t="e">
        <f t="shared" ref="B654:H654" si="141">B651/B650*100-100</f>
        <v>#DIV/0!</v>
      </c>
      <c r="C654" s="433" t="e">
        <f t="shared" si="141"/>
        <v>#DIV/0!</v>
      </c>
      <c r="D654" s="433" t="e">
        <f t="shared" si="141"/>
        <v>#DIV/0!</v>
      </c>
      <c r="E654" s="433" t="e">
        <f t="shared" si="141"/>
        <v>#DIV/0!</v>
      </c>
      <c r="F654" s="433" t="e">
        <f t="shared" si="141"/>
        <v>#DIV/0!</v>
      </c>
      <c r="G654" s="434" t="e">
        <f t="shared" si="141"/>
        <v>#DIV/0!</v>
      </c>
      <c r="H654" s="672" t="e">
        <f t="shared" si="141"/>
        <v>#DIV/0!</v>
      </c>
      <c r="J654" s="286"/>
    </row>
    <row r="655" spans="1:11" ht="13.5" thickBot="1" x14ac:dyDescent="0.25">
      <c r="A655" s="669" t="s">
        <v>27</v>
      </c>
      <c r="B655" s="220">
        <f>B651-B638</f>
        <v>-4685</v>
      </c>
      <c r="C655" s="221">
        <f t="shared" ref="C655:H655" si="142">C651-C638</f>
        <v>-5422</v>
      </c>
      <c r="D655" s="221">
        <f t="shared" si="142"/>
        <v>-4848</v>
      </c>
      <c r="E655" s="221">
        <f t="shared" si="142"/>
        <v>-5226</v>
      </c>
      <c r="F655" s="221">
        <f t="shared" si="142"/>
        <v>-4893</v>
      </c>
      <c r="G655" s="226">
        <f t="shared" si="142"/>
        <v>-5213</v>
      </c>
      <c r="H655" s="370">
        <f t="shared" si="142"/>
        <v>-5074</v>
      </c>
      <c r="I655" s="215"/>
      <c r="J655" s="286"/>
    </row>
    <row r="656" spans="1:11" x14ac:dyDescent="0.2">
      <c r="A656" s="904" t="s">
        <v>51</v>
      </c>
      <c r="B656" s="956"/>
      <c r="C656" s="957"/>
      <c r="D656" s="957"/>
      <c r="E656" s="957"/>
      <c r="F656" s="957"/>
      <c r="G656" s="958"/>
      <c r="H656" s="385">
        <f>SUM(B656:G656)</f>
        <v>0</v>
      </c>
      <c r="I656" s="263" t="s">
        <v>56</v>
      </c>
      <c r="J656" s="263">
        <f>H643-H656</f>
        <v>2836</v>
      </c>
      <c r="K656" s="285">
        <f>J656/H643</f>
        <v>1</v>
      </c>
    </row>
    <row r="657" spans="1:11" x14ac:dyDescent="0.2">
      <c r="A657" s="231" t="s">
        <v>28</v>
      </c>
      <c r="B657" s="218"/>
      <c r="C657" s="267"/>
      <c r="D657" s="267"/>
      <c r="E657" s="267"/>
      <c r="F657" s="267"/>
      <c r="G657" s="219"/>
      <c r="H657" s="325"/>
      <c r="I657" s="200" t="s">
        <v>57</v>
      </c>
    </row>
    <row r="658" spans="1:11" ht="13.5" thickBot="1" x14ac:dyDescent="0.25">
      <c r="A658" s="669" t="s">
        <v>26</v>
      </c>
      <c r="B658" s="345">
        <f>B657-B644</f>
        <v>0</v>
      </c>
      <c r="C658" s="346">
        <f t="shared" ref="C658:G658" si="143">C657-C644</f>
        <v>0</v>
      </c>
      <c r="D658" s="346">
        <f t="shared" si="143"/>
        <v>0</v>
      </c>
      <c r="E658" s="346">
        <f t="shared" si="143"/>
        <v>0</v>
      </c>
      <c r="F658" s="346">
        <f t="shared" si="143"/>
        <v>0</v>
      </c>
      <c r="G658" s="347">
        <f t="shared" si="143"/>
        <v>0</v>
      </c>
      <c r="H658" s="371"/>
      <c r="I658" s="200" t="s">
        <v>26</v>
      </c>
      <c r="J658" s="200">
        <f>J657-J644</f>
        <v>-155.62</v>
      </c>
    </row>
    <row r="660" spans="1:11" ht="13.5" thickBot="1" x14ac:dyDescent="0.25"/>
    <row r="661" spans="1:11" ht="13.5" thickBot="1" x14ac:dyDescent="0.25">
      <c r="A661" s="270" t="s">
        <v>313</v>
      </c>
      <c r="B661" s="1028" t="s">
        <v>50</v>
      </c>
      <c r="C661" s="1029"/>
      <c r="D661" s="1029"/>
      <c r="E661" s="1029"/>
      <c r="F661" s="1029"/>
      <c r="G661" s="1030"/>
      <c r="H661" s="1031" t="s">
        <v>0</v>
      </c>
      <c r="I661" s="228">
        <v>213</v>
      </c>
    </row>
    <row r="662" spans="1:11" x14ac:dyDescent="0.2">
      <c r="A662" s="231" t="s">
        <v>54</v>
      </c>
      <c r="B662" s="310">
        <v>1</v>
      </c>
      <c r="C662" s="311">
        <v>2</v>
      </c>
      <c r="D662" s="311">
        <v>3</v>
      </c>
      <c r="E662" s="311">
        <v>4</v>
      </c>
      <c r="F662" s="311">
        <v>5</v>
      </c>
      <c r="G662" s="312">
        <v>6</v>
      </c>
      <c r="H662" s="1032"/>
      <c r="I662" s="213"/>
    </row>
    <row r="663" spans="1:11" x14ac:dyDescent="0.2">
      <c r="A663" s="234" t="s">
        <v>3</v>
      </c>
      <c r="B663" s="442">
        <v>4245</v>
      </c>
      <c r="C663" s="443">
        <v>4245</v>
      </c>
      <c r="D663" s="442">
        <v>4245</v>
      </c>
      <c r="E663" s="443">
        <v>4245</v>
      </c>
      <c r="F663" s="442">
        <v>4245</v>
      </c>
      <c r="G663" s="443">
        <v>4245</v>
      </c>
      <c r="H663" s="442">
        <v>4245</v>
      </c>
      <c r="I663" s="278"/>
      <c r="J663" s="396"/>
      <c r="K663" s="1157"/>
    </row>
    <row r="664" spans="1:11" x14ac:dyDescent="0.2">
      <c r="A664" s="238" t="s">
        <v>6</v>
      </c>
      <c r="B664" s="239">
        <v>4524</v>
      </c>
      <c r="C664" s="240">
        <v>5292</v>
      </c>
      <c r="D664" s="240">
        <v>4542</v>
      </c>
      <c r="E664" s="240">
        <v>5272</v>
      </c>
      <c r="F664" s="240">
        <v>4999</v>
      </c>
      <c r="G664" s="241">
        <v>4938</v>
      </c>
      <c r="H664" s="367">
        <v>4959</v>
      </c>
      <c r="J664" s="396"/>
      <c r="K664" s="1157"/>
    </row>
    <row r="665" spans="1:11" x14ac:dyDescent="0.2">
      <c r="A665" s="231" t="s">
        <v>7</v>
      </c>
      <c r="B665" s="242">
        <v>60.5</v>
      </c>
      <c r="C665" s="243">
        <v>48.8</v>
      </c>
      <c r="D665" s="243">
        <v>50</v>
      </c>
      <c r="E665" s="243">
        <v>60.5</v>
      </c>
      <c r="F665" s="243">
        <v>58.1</v>
      </c>
      <c r="G665" s="244">
        <v>72.099999999999994</v>
      </c>
      <c r="H665" s="953">
        <v>53.1</v>
      </c>
      <c r="I665" s="393"/>
      <c r="J665" s="396"/>
    </row>
    <row r="666" spans="1:11" ht="13.5" thickBot="1" x14ac:dyDescent="0.25">
      <c r="A666" s="253" t="s">
        <v>8</v>
      </c>
      <c r="B666" s="911">
        <v>0.126</v>
      </c>
      <c r="C666" s="912">
        <v>0.13400000000000001</v>
      </c>
      <c r="D666" s="912">
        <v>0.17399999999999999</v>
      </c>
      <c r="E666" s="912">
        <v>0.13600000000000001</v>
      </c>
      <c r="F666" s="912">
        <v>0.13600000000000001</v>
      </c>
      <c r="G666" s="913">
        <v>0.11899999999999999</v>
      </c>
      <c r="H666" s="954">
        <v>0.14699999999999999</v>
      </c>
      <c r="I666" s="285"/>
      <c r="J666" s="286"/>
    </row>
    <row r="667" spans="1:11" x14ac:dyDescent="0.2">
      <c r="A667" s="668" t="s">
        <v>1</v>
      </c>
      <c r="B667" s="432">
        <f t="shared" ref="B667:H667" si="144">B664/B663*100-100</f>
        <v>6.5724381625441595</v>
      </c>
      <c r="C667" s="433">
        <f t="shared" si="144"/>
        <v>24.664310954063609</v>
      </c>
      <c r="D667" s="433">
        <f t="shared" si="144"/>
        <v>6.9964664310954134</v>
      </c>
      <c r="E667" s="433">
        <f t="shared" si="144"/>
        <v>24.19316843345112</v>
      </c>
      <c r="F667" s="433">
        <f t="shared" si="144"/>
        <v>17.762073027090693</v>
      </c>
      <c r="G667" s="434">
        <f t="shared" si="144"/>
        <v>16.325088339222617</v>
      </c>
      <c r="H667" s="672">
        <f t="shared" si="144"/>
        <v>16.819787985865716</v>
      </c>
      <c r="J667" s="286"/>
    </row>
    <row r="668" spans="1:11" ht="13.5" thickBot="1" x14ac:dyDescent="0.25">
      <c r="A668" s="669" t="s">
        <v>27</v>
      </c>
      <c r="B668" s="220">
        <f t="shared" ref="B668:H668" si="145">B664-B638</f>
        <v>-161</v>
      </c>
      <c r="C668" s="221">
        <f t="shared" si="145"/>
        <v>-130</v>
      </c>
      <c r="D668" s="221">
        <f t="shared" si="145"/>
        <v>-306</v>
      </c>
      <c r="E668" s="221">
        <f t="shared" si="145"/>
        <v>46</v>
      </c>
      <c r="F668" s="221">
        <f t="shared" si="145"/>
        <v>106</v>
      </c>
      <c r="G668" s="226">
        <f t="shared" si="145"/>
        <v>-275</v>
      </c>
      <c r="H668" s="370">
        <f t="shared" si="145"/>
        <v>-115</v>
      </c>
      <c r="I668" s="215"/>
      <c r="J668" s="286"/>
    </row>
    <row r="669" spans="1:11" x14ac:dyDescent="0.2">
      <c r="A669" s="904" t="s">
        <v>51</v>
      </c>
      <c r="B669" s="956">
        <v>533</v>
      </c>
      <c r="C669" s="957">
        <v>517</v>
      </c>
      <c r="D669" s="957">
        <v>82</v>
      </c>
      <c r="E669" s="957">
        <v>561</v>
      </c>
      <c r="F669" s="957">
        <v>558</v>
      </c>
      <c r="G669" s="958">
        <v>564</v>
      </c>
      <c r="H669" s="385">
        <f>SUM(B669:G669)</f>
        <v>2815</v>
      </c>
      <c r="I669" s="263" t="s">
        <v>56</v>
      </c>
      <c r="J669" s="263">
        <f>H643-H669</f>
        <v>21</v>
      </c>
      <c r="K669" s="285">
        <f>J669/H643</f>
        <v>7.404795486600846E-3</v>
      </c>
    </row>
    <row r="670" spans="1:11" x14ac:dyDescent="0.2">
      <c r="A670" s="231" t="s">
        <v>28</v>
      </c>
      <c r="B670" s="218">
        <v>154.61999999999995</v>
      </c>
      <c r="C670" s="267">
        <v>154.61999999999995</v>
      </c>
      <c r="D670" s="267">
        <v>154.61999999999995</v>
      </c>
      <c r="E670" s="267">
        <v>154.61999999999995</v>
      </c>
      <c r="F670" s="267">
        <v>154.61999999999995</v>
      </c>
      <c r="G670" s="219">
        <v>154.61999999999995</v>
      </c>
      <c r="H670" s="325"/>
      <c r="I670" s="200" t="s">
        <v>57</v>
      </c>
      <c r="J670" s="200">
        <v>154.27000000000001</v>
      </c>
    </row>
    <row r="671" spans="1:11" ht="13.5" thickBot="1" x14ac:dyDescent="0.25">
      <c r="A671" s="669" t="s">
        <v>26</v>
      </c>
      <c r="B671" s="345">
        <f t="shared" ref="B671:G671" si="146">B670-B644</f>
        <v>154.61999999999995</v>
      </c>
      <c r="C671" s="346">
        <f t="shared" si="146"/>
        <v>154.61999999999995</v>
      </c>
      <c r="D671" s="346">
        <f t="shared" si="146"/>
        <v>154.61999999999995</v>
      </c>
      <c r="E671" s="346">
        <f t="shared" si="146"/>
        <v>154.61999999999995</v>
      </c>
      <c r="F671" s="346">
        <f t="shared" si="146"/>
        <v>154.61999999999995</v>
      </c>
      <c r="G671" s="347">
        <f t="shared" si="146"/>
        <v>154.61999999999995</v>
      </c>
      <c r="H671" s="371"/>
      <c r="I671" s="200" t="s">
        <v>26</v>
      </c>
      <c r="J671" s="200">
        <f>J670-J644</f>
        <v>-1.3499999999999943</v>
      </c>
    </row>
    <row r="673" spans="1:11" ht="13.5" thickBot="1" x14ac:dyDescent="0.25"/>
    <row r="674" spans="1:11" ht="13.5" thickBot="1" x14ac:dyDescent="0.25">
      <c r="A674" s="270" t="s">
        <v>314</v>
      </c>
      <c r="B674" s="1028" t="s">
        <v>50</v>
      </c>
      <c r="C674" s="1029"/>
      <c r="D674" s="1029"/>
      <c r="E674" s="1029"/>
      <c r="F674" s="1029"/>
      <c r="G674" s="1030"/>
      <c r="H674" s="1031" t="s">
        <v>0</v>
      </c>
      <c r="I674" s="228">
        <v>213</v>
      </c>
    </row>
    <row r="675" spans="1:11" x14ac:dyDescent="0.2">
      <c r="A675" s="231" t="s">
        <v>54</v>
      </c>
      <c r="B675" s="310">
        <v>1</v>
      </c>
      <c r="C675" s="311">
        <v>2</v>
      </c>
      <c r="D675" s="311">
        <v>3</v>
      </c>
      <c r="E675" s="311">
        <v>4</v>
      </c>
      <c r="F675" s="311">
        <v>5</v>
      </c>
      <c r="G675" s="312">
        <v>6</v>
      </c>
      <c r="H675" s="1032"/>
      <c r="I675" s="213"/>
    </row>
    <row r="676" spans="1:11" x14ac:dyDescent="0.2">
      <c r="A676" s="234" t="s">
        <v>3</v>
      </c>
      <c r="B676" s="442"/>
      <c r="C676" s="443"/>
      <c r="D676" s="442"/>
      <c r="E676" s="443"/>
      <c r="F676" s="442"/>
      <c r="G676" s="443"/>
      <c r="H676" s="442"/>
      <c r="I676" s="278"/>
      <c r="J676" s="396"/>
      <c r="K676" s="1157"/>
    </row>
    <row r="677" spans="1:11" x14ac:dyDescent="0.2">
      <c r="A677" s="238" t="s">
        <v>6</v>
      </c>
      <c r="B677" s="239"/>
      <c r="C677" s="240"/>
      <c r="D677" s="240"/>
      <c r="E677" s="240"/>
      <c r="F677" s="240"/>
      <c r="G677" s="241"/>
      <c r="H677" s="367"/>
      <c r="J677" s="396"/>
      <c r="K677" s="1157"/>
    </row>
    <row r="678" spans="1:11" x14ac:dyDescent="0.2">
      <c r="A678" s="231" t="s">
        <v>7</v>
      </c>
      <c r="B678" s="242"/>
      <c r="C678" s="243"/>
      <c r="D678" s="243"/>
      <c r="E678" s="243"/>
      <c r="F678" s="243"/>
      <c r="G678" s="244"/>
      <c r="H678" s="953"/>
      <c r="I678" s="393"/>
      <c r="J678" s="396"/>
    </row>
    <row r="679" spans="1:11" ht="13.5" thickBot="1" x14ac:dyDescent="0.25">
      <c r="A679" s="253" t="s">
        <v>8</v>
      </c>
      <c r="B679" s="911"/>
      <c r="C679" s="912"/>
      <c r="D679" s="912"/>
      <c r="E679" s="912"/>
      <c r="F679" s="912"/>
      <c r="G679" s="913"/>
      <c r="H679" s="954"/>
      <c r="I679" s="285"/>
      <c r="J679" s="286"/>
    </row>
    <row r="680" spans="1:11" x14ac:dyDescent="0.2">
      <c r="A680" s="668" t="s">
        <v>1</v>
      </c>
      <c r="B680" s="432" t="e">
        <f t="shared" ref="B680:H680" si="147">B677/B676*100-100</f>
        <v>#DIV/0!</v>
      </c>
      <c r="C680" s="433" t="e">
        <f t="shared" si="147"/>
        <v>#DIV/0!</v>
      </c>
      <c r="D680" s="433" t="e">
        <f t="shared" si="147"/>
        <v>#DIV/0!</v>
      </c>
      <c r="E680" s="433" t="e">
        <f t="shared" si="147"/>
        <v>#DIV/0!</v>
      </c>
      <c r="F680" s="433" t="e">
        <f t="shared" si="147"/>
        <v>#DIV/0!</v>
      </c>
      <c r="G680" s="434" t="e">
        <f t="shared" si="147"/>
        <v>#DIV/0!</v>
      </c>
      <c r="H680" s="672" t="e">
        <f t="shared" si="147"/>
        <v>#DIV/0!</v>
      </c>
      <c r="J680" s="286"/>
    </row>
    <row r="681" spans="1:11" ht="13.5" thickBot="1" x14ac:dyDescent="0.25">
      <c r="A681" s="669" t="s">
        <v>27</v>
      </c>
      <c r="B681" s="220">
        <f t="shared" ref="B681:H681" si="148">B677-B651</f>
        <v>0</v>
      </c>
      <c r="C681" s="221">
        <f t="shared" si="148"/>
        <v>0</v>
      </c>
      <c r="D681" s="221">
        <f t="shared" si="148"/>
        <v>0</v>
      </c>
      <c r="E681" s="221">
        <f t="shared" si="148"/>
        <v>0</v>
      </c>
      <c r="F681" s="221">
        <f t="shared" si="148"/>
        <v>0</v>
      </c>
      <c r="G681" s="226">
        <f t="shared" si="148"/>
        <v>0</v>
      </c>
      <c r="H681" s="370">
        <f t="shared" si="148"/>
        <v>0</v>
      </c>
      <c r="I681" s="215"/>
      <c r="J681" s="286"/>
    </row>
    <row r="682" spans="1:11" x14ac:dyDescent="0.2">
      <c r="A682" s="904" t="s">
        <v>51</v>
      </c>
      <c r="B682" s="956"/>
      <c r="C682" s="957"/>
      <c r="D682" s="957"/>
      <c r="E682" s="957"/>
      <c r="F682" s="957"/>
      <c r="G682" s="958"/>
      <c r="H682" s="385">
        <f>SUM(B682:G682)</f>
        <v>0</v>
      </c>
      <c r="I682" s="263" t="s">
        <v>56</v>
      </c>
      <c r="J682" s="263">
        <f>H656-H682</f>
        <v>0</v>
      </c>
      <c r="K682" s="285" t="e">
        <f>J682/H656</f>
        <v>#DIV/0!</v>
      </c>
    </row>
    <row r="683" spans="1:11" x14ac:dyDescent="0.2">
      <c r="A683" s="231" t="s">
        <v>28</v>
      </c>
      <c r="B683" s="218">
        <v>154.27999999999994</v>
      </c>
      <c r="C683" s="267">
        <v>154.27999999999994</v>
      </c>
      <c r="D683" s="267">
        <v>154.27999999999994</v>
      </c>
      <c r="E683" s="267">
        <v>154.27999999999994</v>
      </c>
      <c r="F683" s="267">
        <v>154.27999999999994</v>
      </c>
      <c r="G683" s="219">
        <v>154.27999999999994</v>
      </c>
      <c r="H683" s="325"/>
      <c r="I683" s="200" t="s">
        <v>57</v>
      </c>
    </row>
    <row r="684" spans="1:11" ht="13.5" thickBot="1" x14ac:dyDescent="0.25">
      <c r="A684" s="669" t="s">
        <v>26</v>
      </c>
      <c r="B684" s="345">
        <f t="shared" ref="B684:G684" si="149">B683-B657</f>
        <v>154.27999999999994</v>
      </c>
      <c r="C684" s="346">
        <f t="shared" si="149"/>
        <v>154.27999999999994</v>
      </c>
      <c r="D684" s="346">
        <f t="shared" si="149"/>
        <v>154.27999999999994</v>
      </c>
      <c r="E684" s="346">
        <f t="shared" si="149"/>
        <v>154.27999999999994</v>
      </c>
      <c r="F684" s="346">
        <f t="shared" si="149"/>
        <v>154.27999999999994</v>
      </c>
      <c r="G684" s="347">
        <f t="shared" si="149"/>
        <v>154.27999999999994</v>
      </c>
      <c r="H684" s="371"/>
      <c r="I684" s="200" t="s">
        <v>26</v>
      </c>
      <c r="J684" s="200">
        <f>J683-J657</f>
        <v>0</v>
      </c>
    </row>
    <row r="686" spans="1:11" ht="13.5" thickBot="1" x14ac:dyDescent="0.25"/>
    <row r="687" spans="1:11" ht="13.5" thickBot="1" x14ac:dyDescent="0.25">
      <c r="A687" s="270" t="s">
        <v>315</v>
      </c>
      <c r="B687" s="1028" t="s">
        <v>50</v>
      </c>
      <c r="C687" s="1029"/>
      <c r="D687" s="1029"/>
      <c r="E687" s="1029"/>
      <c r="F687" s="1029"/>
      <c r="G687" s="1030"/>
      <c r="H687" s="1031" t="s">
        <v>0</v>
      </c>
      <c r="I687" s="228">
        <v>213</v>
      </c>
    </row>
    <row r="688" spans="1:11" x14ac:dyDescent="0.2">
      <c r="A688" s="231" t="s">
        <v>54</v>
      </c>
      <c r="B688" s="310">
        <v>1</v>
      </c>
      <c r="C688" s="311">
        <v>2</v>
      </c>
      <c r="D688" s="311">
        <v>3</v>
      </c>
      <c r="E688" s="311">
        <v>4</v>
      </c>
      <c r="F688" s="311">
        <v>5</v>
      </c>
      <c r="G688" s="312">
        <v>6</v>
      </c>
      <c r="H688" s="1032"/>
      <c r="I688" s="213"/>
    </row>
    <row r="689" spans="1:11" x14ac:dyDescent="0.2">
      <c r="A689" s="234" t="s">
        <v>3</v>
      </c>
      <c r="B689" s="442">
        <v>4285</v>
      </c>
      <c r="C689" s="443">
        <v>4285</v>
      </c>
      <c r="D689" s="442">
        <v>4285</v>
      </c>
      <c r="E689" s="443">
        <v>4285</v>
      </c>
      <c r="F689" s="442">
        <v>4285</v>
      </c>
      <c r="G689" s="443">
        <v>4285</v>
      </c>
      <c r="H689" s="442">
        <v>4285</v>
      </c>
      <c r="I689" s="278"/>
      <c r="J689" s="396"/>
      <c r="K689" s="1157"/>
    </row>
    <row r="690" spans="1:11" x14ac:dyDescent="0.2">
      <c r="A690" s="238" t="s">
        <v>6</v>
      </c>
      <c r="B690" s="239">
        <v>4702</v>
      </c>
      <c r="C690" s="240">
        <v>5579</v>
      </c>
      <c r="D690" s="240">
        <v>4549</v>
      </c>
      <c r="E690" s="240">
        <v>5019</v>
      </c>
      <c r="F690" s="240">
        <v>5057</v>
      </c>
      <c r="G690" s="241">
        <v>4997</v>
      </c>
      <c r="H690" s="367">
        <v>5041</v>
      </c>
      <c r="J690" s="396"/>
      <c r="K690" s="1157"/>
    </row>
    <row r="691" spans="1:11" x14ac:dyDescent="0.2">
      <c r="A691" s="231" t="s">
        <v>7</v>
      </c>
      <c r="B691" s="242">
        <v>65</v>
      </c>
      <c r="C691" s="243">
        <v>62.5</v>
      </c>
      <c r="D691" s="243">
        <v>41.7</v>
      </c>
      <c r="E691" s="243">
        <v>62.5</v>
      </c>
      <c r="F691" s="243">
        <v>52.5</v>
      </c>
      <c r="G691" s="244">
        <v>40</v>
      </c>
      <c r="H691" s="953">
        <v>50.9</v>
      </c>
      <c r="I691" s="393"/>
      <c r="J691" s="396"/>
    </row>
    <row r="692" spans="1:11" ht="13.5" thickBot="1" x14ac:dyDescent="0.25">
      <c r="A692" s="253" t="s">
        <v>8</v>
      </c>
      <c r="B692" s="911">
        <v>0.108</v>
      </c>
      <c r="C692" s="912">
        <v>0.112</v>
      </c>
      <c r="D692" s="912">
        <v>0.188</v>
      </c>
      <c r="E692" s="912">
        <v>0.13700000000000001</v>
      </c>
      <c r="F692" s="912">
        <v>0.154</v>
      </c>
      <c r="G692" s="913">
        <v>0.17100000000000001</v>
      </c>
      <c r="H692" s="954">
        <v>0.151</v>
      </c>
      <c r="I692" s="285"/>
      <c r="J692" s="286"/>
    </row>
    <row r="693" spans="1:11" x14ac:dyDescent="0.2">
      <c r="A693" s="668" t="s">
        <v>1</v>
      </c>
      <c r="B693" s="432">
        <f t="shared" ref="B693:H693" si="150">B690/B689*100-100</f>
        <v>9.7316219369894839</v>
      </c>
      <c r="C693" s="433">
        <f t="shared" si="150"/>
        <v>30.198366394399045</v>
      </c>
      <c r="D693" s="433">
        <f t="shared" si="150"/>
        <v>6.161026837806304</v>
      </c>
      <c r="E693" s="433">
        <f t="shared" si="150"/>
        <v>17.129521586931148</v>
      </c>
      <c r="F693" s="433">
        <f t="shared" si="150"/>
        <v>18.016336056009337</v>
      </c>
      <c r="G693" s="434">
        <f t="shared" si="150"/>
        <v>16.616102683780625</v>
      </c>
      <c r="H693" s="672">
        <f t="shared" si="150"/>
        <v>17.642940490081685</v>
      </c>
      <c r="J693" s="286"/>
    </row>
    <row r="694" spans="1:11" ht="13.5" thickBot="1" x14ac:dyDescent="0.25">
      <c r="A694" s="669" t="s">
        <v>27</v>
      </c>
      <c r="B694" s="220">
        <f t="shared" ref="B694:H694" si="151">B690-B664</f>
        <v>178</v>
      </c>
      <c r="C694" s="221">
        <f t="shared" si="151"/>
        <v>287</v>
      </c>
      <c r="D694" s="221">
        <f t="shared" si="151"/>
        <v>7</v>
      </c>
      <c r="E694" s="221">
        <f t="shared" si="151"/>
        <v>-253</v>
      </c>
      <c r="F694" s="221">
        <f t="shared" si="151"/>
        <v>58</v>
      </c>
      <c r="G694" s="226">
        <f t="shared" si="151"/>
        <v>59</v>
      </c>
      <c r="H694" s="370">
        <f t="shared" si="151"/>
        <v>82</v>
      </c>
      <c r="I694" s="215"/>
      <c r="J694" s="286"/>
    </row>
    <row r="695" spans="1:11" x14ac:dyDescent="0.2">
      <c r="A695" s="904" t="s">
        <v>51</v>
      </c>
      <c r="B695" s="956">
        <v>519</v>
      </c>
      <c r="C695" s="957">
        <v>513</v>
      </c>
      <c r="D695" s="957">
        <v>71</v>
      </c>
      <c r="E695" s="957">
        <v>556</v>
      </c>
      <c r="F695" s="957">
        <v>555</v>
      </c>
      <c r="G695" s="958">
        <v>558</v>
      </c>
      <c r="H695" s="385">
        <f>SUM(B695:G695)</f>
        <v>2772</v>
      </c>
      <c r="I695" s="263" t="s">
        <v>56</v>
      </c>
      <c r="J695" s="263">
        <f>H669-H695</f>
        <v>43</v>
      </c>
      <c r="K695" s="285">
        <f>J695/H669</f>
        <v>1.52753108348135E-2</v>
      </c>
    </row>
    <row r="696" spans="1:11" x14ac:dyDescent="0.2">
      <c r="A696" s="231" t="s">
        <v>28</v>
      </c>
      <c r="B696" s="218">
        <v>153.93999999999994</v>
      </c>
      <c r="C696" s="267">
        <v>153.93999999999994</v>
      </c>
      <c r="D696" s="267">
        <v>153.93999999999994</v>
      </c>
      <c r="E696" s="267">
        <v>153.93999999999994</v>
      </c>
      <c r="F696" s="267">
        <v>153.93999999999994</v>
      </c>
      <c r="G696" s="219">
        <v>153.93999999999994</v>
      </c>
      <c r="H696" s="325"/>
      <c r="I696" s="200" t="s">
        <v>57</v>
      </c>
      <c r="J696" s="200">
        <v>154.15</v>
      </c>
    </row>
    <row r="697" spans="1:11" ht="13.5" thickBot="1" x14ac:dyDescent="0.25">
      <c r="A697" s="669" t="s">
        <v>26</v>
      </c>
      <c r="B697" s="345">
        <f t="shared" ref="B697:G697" si="152">B696-B670</f>
        <v>-0.68000000000000682</v>
      </c>
      <c r="C697" s="346">
        <f t="shared" si="152"/>
        <v>-0.68000000000000682</v>
      </c>
      <c r="D697" s="346">
        <f t="shared" si="152"/>
        <v>-0.68000000000000682</v>
      </c>
      <c r="E697" s="346">
        <f t="shared" si="152"/>
        <v>-0.68000000000000682</v>
      </c>
      <c r="F697" s="346">
        <f t="shared" si="152"/>
        <v>-0.68000000000000682</v>
      </c>
      <c r="G697" s="347">
        <f t="shared" si="152"/>
        <v>-0.68000000000000682</v>
      </c>
      <c r="H697" s="371"/>
      <c r="I697" s="200" t="s">
        <v>26</v>
      </c>
      <c r="J697" s="200">
        <f>J696-J670</f>
        <v>-0.12000000000000455</v>
      </c>
    </row>
    <row r="699" spans="1:11" ht="13.5" thickBot="1" x14ac:dyDescent="0.25"/>
    <row r="700" spans="1:11" ht="13.5" thickBot="1" x14ac:dyDescent="0.25">
      <c r="A700" s="270" t="s">
        <v>316</v>
      </c>
      <c r="B700" s="1028" t="s">
        <v>50</v>
      </c>
      <c r="C700" s="1029"/>
      <c r="D700" s="1029"/>
      <c r="E700" s="1029"/>
      <c r="F700" s="1029"/>
      <c r="G700" s="1030"/>
      <c r="H700" s="1031" t="s">
        <v>0</v>
      </c>
      <c r="I700" s="228">
        <v>213</v>
      </c>
    </row>
    <row r="701" spans="1:11" x14ac:dyDescent="0.2">
      <c r="A701" s="231" t="s">
        <v>54</v>
      </c>
      <c r="B701" s="310">
        <v>1</v>
      </c>
      <c r="C701" s="311">
        <v>2</v>
      </c>
      <c r="D701" s="311">
        <v>3</v>
      </c>
      <c r="E701" s="311">
        <v>4</v>
      </c>
      <c r="F701" s="311">
        <v>5</v>
      </c>
      <c r="G701" s="312">
        <v>6</v>
      </c>
      <c r="H701" s="1032"/>
      <c r="I701" s="213"/>
    </row>
    <row r="702" spans="1:11" x14ac:dyDescent="0.2">
      <c r="A702" s="234" t="s">
        <v>3</v>
      </c>
      <c r="B702" s="442"/>
      <c r="C702" s="443"/>
      <c r="D702" s="442"/>
      <c r="E702" s="443"/>
      <c r="F702" s="442"/>
      <c r="G702" s="443"/>
      <c r="H702" s="442"/>
      <c r="I702" s="278"/>
      <c r="J702" s="396"/>
      <c r="K702" s="1157"/>
    </row>
    <row r="703" spans="1:11" x14ac:dyDescent="0.2">
      <c r="A703" s="238" t="s">
        <v>6</v>
      </c>
      <c r="B703" s="239"/>
      <c r="C703" s="240"/>
      <c r="D703" s="240"/>
      <c r="E703" s="240"/>
      <c r="F703" s="240"/>
      <c r="G703" s="241"/>
      <c r="H703" s="367"/>
      <c r="J703" s="396"/>
      <c r="K703" s="1157"/>
    </row>
    <row r="704" spans="1:11" x14ac:dyDescent="0.2">
      <c r="A704" s="231" t="s">
        <v>7</v>
      </c>
      <c r="B704" s="242"/>
      <c r="C704" s="243"/>
      <c r="D704" s="243"/>
      <c r="E704" s="243"/>
      <c r="F704" s="243"/>
      <c r="G704" s="244"/>
      <c r="H704" s="953"/>
      <c r="I704" s="393"/>
      <c r="J704" s="396"/>
    </row>
    <row r="705" spans="1:11" ht="13.5" thickBot="1" x14ac:dyDescent="0.25">
      <c r="A705" s="253" t="s">
        <v>8</v>
      </c>
      <c r="B705" s="911"/>
      <c r="C705" s="912"/>
      <c r="D705" s="912"/>
      <c r="E705" s="912"/>
      <c r="F705" s="912"/>
      <c r="G705" s="913"/>
      <c r="H705" s="954"/>
      <c r="I705" s="285"/>
      <c r="J705" s="286"/>
    </row>
    <row r="706" spans="1:11" x14ac:dyDescent="0.2">
      <c r="A706" s="668" t="s">
        <v>1</v>
      </c>
      <c r="B706" s="432" t="e">
        <f t="shared" ref="B706:H706" si="153">B703/B702*100-100</f>
        <v>#DIV/0!</v>
      </c>
      <c r="C706" s="433" t="e">
        <f t="shared" si="153"/>
        <v>#DIV/0!</v>
      </c>
      <c r="D706" s="433" t="e">
        <f t="shared" si="153"/>
        <v>#DIV/0!</v>
      </c>
      <c r="E706" s="433" t="e">
        <f t="shared" si="153"/>
        <v>#DIV/0!</v>
      </c>
      <c r="F706" s="433" t="e">
        <f t="shared" si="153"/>
        <v>#DIV/0!</v>
      </c>
      <c r="G706" s="434" t="e">
        <f t="shared" si="153"/>
        <v>#DIV/0!</v>
      </c>
      <c r="H706" s="672" t="e">
        <f t="shared" si="153"/>
        <v>#DIV/0!</v>
      </c>
      <c r="J706" s="286"/>
    </row>
    <row r="707" spans="1:11" ht="13.5" thickBot="1" x14ac:dyDescent="0.25">
      <c r="A707" s="669" t="s">
        <v>27</v>
      </c>
      <c r="B707" s="220">
        <f t="shared" ref="B707:H707" si="154">B703-B677</f>
        <v>0</v>
      </c>
      <c r="C707" s="221">
        <f t="shared" si="154"/>
        <v>0</v>
      </c>
      <c r="D707" s="221">
        <f t="shared" si="154"/>
        <v>0</v>
      </c>
      <c r="E707" s="221">
        <f t="shared" si="154"/>
        <v>0</v>
      </c>
      <c r="F707" s="221">
        <f t="shared" si="154"/>
        <v>0</v>
      </c>
      <c r="G707" s="226">
        <f t="shared" si="154"/>
        <v>0</v>
      </c>
      <c r="H707" s="370">
        <f t="shared" si="154"/>
        <v>0</v>
      </c>
      <c r="I707" s="215"/>
      <c r="J707" s="286"/>
    </row>
    <row r="708" spans="1:11" x14ac:dyDescent="0.2">
      <c r="A708" s="904" t="s">
        <v>51</v>
      </c>
      <c r="B708" s="956"/>
      <c r="C708" s="957"/>
      <c r="D708" s="957"/>
      <c r="E708" s="957"/>
      <c r="F708" s="957"/>
      <c r="G708" s="958"/>
      <c r="H708" s="385">
        <f>SUM(B708:G708)</f>
        <v>0</v>
      </c>
      <c r="I708" s="263" t="s">
        <v>56</v>
      </c>
      <c r="J708" s="263">
        <f>H682-H708</f>
        <v>0</v>
      </c>
      <c r="K708" s="285" t="e">
        <f>J708/H682</f>
        <v>#DIV/0!</v>
      </c>
    </row>
    <row r="709" spans="1:11" x14ac:dyDescent="0.2">
      <c r="A709" s="231" t="s">
        <v>28</v>
      </c>
      <c r="B709" s="218">
        <v>153.5</v>
      </c>
      <c r="C709" s="267">
        <v>153.5</v>
      </c>
      <c r="D709" s="267">
        <v>153.5</v>
      </c>
      <c r="E709" s="267">
        <v>153.5</v>
      </c>
      <c r="F709" s="267">
        <v>153.5</v>
      </c>
      <c r="G709" s="219">
        <v>153.5</v>
      </c>
      <c r="H709" s="325"/>
      <c r="I709" s="200" t="s">
        <v>57</v>
      </c>
      <c r="J709" s="200">
        <v>153.77000000000001</v>
      </c>
    </row>
    <row r="710" spans="1:11" ht="13.5" thickBot="1" x14ac:dyDescent="0.25">
      <c r="A710" s="669" t="s">
        <v>26</v>
      </c>
      <c r="B710" s="345">
        <f t="shared" ref="B710:G710" si="155">B709-B683</f>
        <v>-0.77999999999994429</v>
      </c>
      <c r="C710" s="346">
        <f t="shared" si="155"/>
        <v>-0.77999999999994429</v>
      </c>
      <c r="D710" s="346">
        <f t="shared" si="155"/>
        <v>-0.77999999999994429</v>
      </c>
      <c r="E710" s="346">
        <f t="shared" si="155"/>
        <v>-0.77999999999994429</v>
      </c>
      <c r="F710" s="346">
        <f t="shared" si="155"/>
        <v>-0.77999999999994429</v>
      </c>
      <c r="G710" s="347">
        <f t="shared" si="155"/>
        <v>-0.77999999999994429</v>
      </c>
      <c r="H710" s="371"/>
      <c r="I710" s="200" t="s">
        <v>26</v>
      </c>
      <c r="J710" s="200">
        <f>J709-J683</f>
        <v>153.77000000000001</v>
      </c>
    </row>
    <row r="712" spans="1:11" ht="13.5" thickBot="1" x14ac:dyDescent="0.25"/>
    <row r="713" spans="1:11" ht="13.5" thickBot="1" x14ac:dyDescent="0.25">
      <c r="A713" s="270" t="s">
        <v>317</v>
      </c>
      <c r="B713" s="1028" t="s">
        <v>50</v>
      </c>
      <c r="C713" s="1029"/>
      <c r="D713" s="1029"/>
      <c r="E713" s="1029"/>
      <c r="F713" s="1029"/>
      <c r="G713" s="1030"/>
      <c r="H713" s="1031" t="s">
        <v>0</v>
      </c>
      <c r="I713" s="228"/>
    </row>
    <row r="714" spans="1:11" x14ac:dyDescent="0.2">
      <c r="A714" s="231" t="s">
        <v>54</v>
      </c>
      <c r="B714" s="310">
        <v>1</v>
      </c>
      <c r="C714" s="311">
        <v>2</v>
      </c>
      <c r="D714" s="311">
        <v>3</v>
      </c>
      <c r="E714" s="311">
        <v>4</v>
      </c>
      <c r="F714" s="311">
        <v>5</v>
      </c>
      <c r="G714" s="312">
        <v>6</v>
      </c>
      <c r="H714" s="1032"/>
      <c r="I714" s="213"/>
    </row>
    <row r="715" spans="1:11" x14ac:dyDescent="0.2">
      <c r="A715" s="234" t="s">
        <v>3</v>
      </c>
      <c r="B715" s="442">
        <v>4325</v>
      </c>
      <c r="C715" s="443">
        <v>4325</v>
      </c>
      <c r="D715" s="442">
        <v>4325</v>
      </c>
      <c r="E715" s="443">
        <v>4325</v>
      </c>
      <c r="F715" s="442">
        <v>4325</v>
      </c>
      <c r="G715" s="443">
        <v>4325</v>
      </c>
      <c r="H715" s="442">
        <v>4325</v>
      </c>
      <c r="I715" s="278"/>
      <c r="J715" s="396"/>
      <c r="K715" s="1157"/>
    </row>
    <row r="716" spans="1:11" x14ac:dyDescent="0.2">
      <c r="A716" s="238" t="s">
        <v>6</v>
      </c>
      <c r="B716" s="239">
        <v>4766</v>
      </c>
      <c r="C716" s="240">
        <v>5414</v>
      </c>
      <c r="D716" s="240">
        <v>5108</v>
      </c>
      <c r="E716" s="240">
        <v>5161</v>
      </c>
      <c r="F716" s="240">
        <v>5030</v>
      </c>
      <c r="G716" s="241">
        <v>4990</v>
      </c>
      <c r="H716" s="367">
        <v>5074</v>
      </c>
      <c r="J716" s="396"/>
      <c r="K716" s="1157"/>
    </row>
    <row r="717" spans="1:11" x14ac:dyDescent="0.2">
      <c r="A717" s="231" t="s">
        <v>7</v>
      </c>
      <c r="B717" s="242">
        <v>55</v>
      </c>
      <c r="C717" s="243">
        <v>57.5</v>
      </c>
      <c r="D717" s="243">
        <v>50</v>
      </c>
      <c r="E717" s="243">
        <v>47.5</v>
      </c>
      <c r="F717" s="243">
        <v>50</v>
      </c>
      <c r="G717" s="244">
        <v>52.5</v>
      </c>
      <c r="H717" s="953">
        <v>47.2</v>
      </c>
      <c r="I717" s="393"/>
      <c r="J717" s="396"/>
    </row>
    <row r="718" spans="1:11" ht="13.5" thickBot="1" x14ac:dyDescent="0.25">
      <c r="A718" s="253" t="s">
        <v>8</v>
      </c>
      <c r="B718" s="911">
        <v>0.14799999999999999</v>
      </c>
      <c r="C718" s="912">
        <v>0.11899999999999999</v>
      </c>
      <c r="D718" s="912">
        <v>0.15</v>
      </c>
      <c r="E718" s="912">
        <v>0.151</v>
      </c>
      <c r="F718" s="912">
        <v>0.14399999999999999</v>
      </c>
      <c r="G718" s="913">
        <v>0.14399999999999999</v>
      </c>
      <c r="H718" s="954">
        <v>0.14599999999999999</v>
      </c>
      <c r="I718" s="285"/>
      <c r="J718" s="286"/>
    </row>
    <row r="719" spans="1:11" x14ac:dyDescent="0.2">
      <c r="A719" s="668" t="s">
        <v>1</v>
      </c>
      <c r="B719" s="432">
        <f t="shared" ref="B719:H719" si="156">B716/B715*100-100</f>
        <v>10.196531791907518</v>
      </c>
      <c r="C719" s="433">
        <f t="shared" si="156"/>
        <v>25.179190751445077</v>
      </c>
      <c r="D719" s="433">
        <f t="shared" si="156"/>
        <v>18.104046242774572</v>
      </c>
      <c r="E719" s="433">
        <f t="shared" si="156"/>
        <v>19.329479768786115</v>
      </c>
      <c r="F719" s="433">
        <f t="shared" si="156"/>
        <v>16.300578034682076</v>
      </c>
      <c r="G719" s="434">
        <f t="shared" si="156"/>
        <v>15.375722543352595</v>
      </c>
      <c r="H719" s="672">
        <f t="shared" si="156"/>
        <v>17.317919075144502</v>
      </c>
      <c r="J719" s="286"/>
    </row>
    <row r="720" spans="1:11" ht="13.5" thickBot="1" x14ac:dyDescent="0.25">
      <c r="A720" s="669" t="s">
        <v>27</v>
      </c>
      <c r="B720" s="220">
        <f t="shared" ref="B720:H720" si="157">B716-B690</f>
        <v>64</v>
      </c>
      <c r="C720" s="221">
        <f t="shared" si="157"/>
        <v>-165</v>
      </c>
      <c r="D720" s="221">
        <f t="shared" si="157"/>
        <v>559</v>
      </c>
      <c r="E720" s="221">
        <f t="shared" si="157"/>
        <v>142</v>
      </c>
      <c r="F720" s="221">
        <f t="shared" si="157"/>
        <v>-27</v>
      </c>
      <c r="G720" s="226">
        <f t="shared" si="157"/>
        <v>-7</v>
      </c>
      <c r="H720" s="370">
        <f t="shared" si="157"/>
        <v>33</v>
      </c>
      <c r="I720" s="215"/>
      <c r="J720" s="286"/>
    </row>
    <row r="721" spans="1:11" x14ac:dyDescent="0.2">
      <c r="A721" s="904" t="s">
        <v>51</v>
      </c>
      <c r="B721" s="956">
        <v>515</v>
      </c>
      <c r="C721" s="957">
        <v>498</v>
      </c>
      <c r="D721" s="957">
        <v>64</v>
      </c>
      <c r="E721" s="957">
        <v>554</v>
      </c>
      <c r="F721" s="957">
        <v>551</v>
      </c>
      <c r="G721" s="958">
        <v>556</v>
      </c>
      <c r="H721" s="385">
        <f>SUM(B721:G721)</f>
        <v>2738</v>
      </c>
      <c r="I721" s="263" t="s">
        <v>56</v>
      </c>
      <c r="J721" s="263">
        <f>H695-H721</f>
        <v>34</v>
      </c>
      <c r="K721" s="285">
        <f>J721/H695</f>
        <v>1.2265512265512266E-2</v>
      </c>
    </row>
    <row r="722" spans="1:11" x14ac:dyDescent="0.2">
      <c r="A722" s="231" t="s">
        <v>28</v>
      </c>
      <c r="B722" s="218">
        <v>153.16</v>
      </c>
      <c r="C722" s="267">
        <v>153.16</v>
      </c>
      <c r="D722" s="267">
        <v>153.16</v>
      </c>
      <c r="E722" s="267">
        <v>153.16</v>
      </c>
      <c r="F722" s="267">
        <v>153.16</v>
      </c>
      <c r="G722" s="219">
        <v>153.16</v>
      </c>
      <c r="H722" s="325"/>
      <c r="I722" s="200" t="s">
        <v>57</v>
      </c>
      <c r="J722" s="200">
        <v>153.34</v>
      </c>
    </row>
    <row r="723" spans="1:11" ht="13.5" thickBot="1" x14ac:dyDescent="0.25">
      <c r="A723" s="669" t="s">
        <v>26</v>
      </c>
      <c r="B723" s="345">
        <f t="shared" ref="B723:G723" si="158">B722-B696</f>
        <v>-0.77999999999994429</v>
      </c>
      <c r="C723" s="346">
        <f t="shared" si="158"/>
        <v>-0.77999999999994429</v>
      </c>
      <c r="D723" s="346">
        <f t="shared" si="158"/>
        <v>-0.77999999999994429</v>
      </c>
      <c r="E723" s="346">
        <f t="shared" si="158"/>
        <v>-0.77999999999994429</v>
      </c>
      <c r="F723" s="346">
        <f t="shared" si="158"/>
        <v>-0.77999999999994429</v>
      </c>
      <c r="G723" s="347">
        <f t="shared" si="158"/>
        <v>-0.77999999999994429</v>
      </c>
      <c r="H723" s="371"/>
      <c r="I723" s="200" t="s">
        <v>26</v>
      </c>
      <c r="J723" s="200">
        <f>J722-J709</f>
        <v>-0.43000000000000682</v>
      </c>
    </row>
    <row r="725" spans="1:11" ht="13.5" thickBot="1" x14ac:dyDescent="0.25"/>
    <row r="726" spans="1:11" ht="13.5" thickBot="1" x14ac:dyDescent="0.25">
      <c r="A726" s="270" t="s">
        <v>318</v>
      </c>
      <c r="B726" s="1028" t="s">
        <v>50</v>
      </c>
      <c r="C726" s="1029"/>
      <c r="D726" s="1029"/>
      <c r="E726" s="1029"/>
      <c r="F726" s="1029"/>
      <c r="G726" s="1030"/>
      <c r="H726" s="1031" t="s">
        <v>0</v>
      </c>
      <c r="I726" s="228"/>
    </row>
    <row r="727" spans="1:11" x14ac:dyDescent="0.2">
      <c r="A727" s="231" t="s">
        <v>54</v>
      </c>
      <c r="B727" s="310">
        <v>1</v>
      </c>
      <c r="C727" s="311">
        <v>2</v>
      </c>
      <c r="D727" s="311">
        <v>3</v>
      </c>
      <c r="E727" s="311">
        <v>4</v>
      </c>
      <c r="F727" s="311">
        <v>5</v>
      </c>
      <c r="G727" s="312">
        <v>6</v>
      </c>
      <c r="H727" s="1032"/>
      <c r="I727" s="213"/>
    </row>
    <row r="728" spans="1:11" x14ac:dyDescent="0.2">
      <c r="A728" s="234" t="s">
        <v>3</v>
      </c>
      <c r="B728" s="442"/>
      <c r="C728" s="443"/>
      <c r="D728" s="442"/>
      <c r="E728" s="443"/>
      <c r="F728" s="442"/>
      <c r="G728" s="443"/>
      <c r="H728" s="442"/>
      <c r="I728" s="278"/>
      <c r="J728" s="396"/>
      <c r="K728" s="1157"/>
    </row>
    <row r="729" spans="1:11" x14ac:dyDescent="0.2">
      <c r="A729" s="238" t="s">
        <v>6</v>
      </c>
      <c r="B729" s="239"/>
      <c r="C729" s="240"/>
      <c r="D729" s="240"/>
      <c r="E729" s="240"/>
      <c r="F729" s="240"/>
      <c r="G729" s="241"/>
      <c r="H729" s="367"/>
      <c r="J729" s="396"/>
      <c r="K729" s="1157"/>
    </row>
    <row r="730" spans="1:11" x14ac:dyDescent="0.2">
      <c r="A730" s="231" t="s">
        <v>7</v>
      </c>
      <c r="B730" s="242"/>
      <c r="C730" s="243"/>
      <c r="D730" s="243"/>
      <c r="E730" s="243"/>
      <c r="F730" s="243"/>
      <c r="G730" s="244"/>
      <c r="H730" s="953"/>
      <c r="I730" s="393"/>
      <c r="J730" s="396"/>
    </row>
    <row r="731" spans="1:11" ht="13.5" thickBot="1" x14ac:dyDescent="0.25">
      <c r="A731" s="253" t="s">
        <v>8</v>
      </c>
      <c r="B731" s="911"/>
      <c r="C731" s="912"/>
      <c r="D731" s="912"/>
      <c r="E731" s="912"/>
      <c r="F731" s="912"/>
      <c r="G731" s="913"/>
      <c r="H731" s="954"/>
      <c r="I731" s="285"/>
      <c r="J731" s="286"/>
    </row>
    <row r="732" spans="1:11" x14ac:dyDescent="0.2">
      <c r="A732" s="668" t="s">
        <v>1</v>
      </c>
      <c r="B732" s="432" t="e">
        <f t="shared" ref="B732:H732" si="159">B729/B728*100-100</f>
        <v>#DIV/0!</v>
      </c>
      <c r="C732" s="433" t="e">
        <f t="shared" si="159"/>
        <v>#DIV/0!</v>
      </c>
      <c r="D732" s="433" t="e">
        <f t="shared" si="159"/>
        <v>#DIV/0!</v>
      </c>
      <c r="E732" s="433" t="e">
        <f t="shared" si="159"/>
        <v>#DIV/0!</v>
      </c>
      <c r="F732" s="433" t="e">
        <f t="shared" si="159"/>
        <v>#DIV/0!</v>
      </c>
      <c r="G732" s="434" t="e">
        <f t="shared" si="159"/>
        <v>#DIV/0!</v>
      </c>
      <c r="H732" s="672" t="e">
        <f t="shared" si="159"/>
        <v>#DIV/0!</v>
      </c>
      <c r="J732" s="286"/>
    </row>
    <row r="733" spans="1:11" ht="13.5" thickBot="1" x14ac:dyDescent="0.25">
      <c r="A733" s="669" t="s">
        <v>27</v>
      </c>
      <c r="B733" s="220">
        <f t="shared" ref="B733:H733" si="160">B729-B703</f>
        <v>0</v>
      </c>
      <c r="C733" s="221">
        <f t="shared" si="160"/>
        <v>0</v>
      </c>
      <c r="D733" s="221">
        <f t="shared" si="160"/>
        <v>0</v>
      </c>
      <c r="E733" s="221">
        <f t="shared" si="160"/>
        <v>0</v>
      </c>
      <c r="F733" s="221">
        <f t="shared" si="160"/>
        <v>0</v>
      </c>
      <c r="G733" s="226">
        <f t="shared" si="160"/>
        <v>0</v>
      </c>
      <c r="H733" s="370">
        <f t="shared" si="160"/>
        <v>0</v>
      </c>
      <c r="I733" s="215"/>
      <c r="J733" s="286"/>
    </row>
    <row r="734" spans="1:11" x14ac:dyDescent="0.2">
      <c r="A734" s="904" t="s">
        <v>51</v>
      </c>
      <c r="B734" s="956">
        <v>515</v>
      </c>
      <c r="C734" s="957">
        <v>495</v>
      </c>
      <c r="D734" s="957">
        <v>57</v>
      </c>
      <c r="E734" s="957">
        <v>550</v>
      </c>
      <c r="F734" s="957">
        <v>551</v>
      </c>
      <c r="G734" s="958">
        <v>556</v>
      </c>
      <c r="H734" s="385">
        <f>SUM(B734:G734)</f>
        <v>2724</v>
      </c>
      <c r="I734" s="263" t="s">
        <v>56</v>
      </c>
      <c r="J734" s="263">
        <f>H721-H734</f>
        <v>14</v>
      </c>
      <c r="K734" s="285">
        <f>J734/H721</f>
        <v>5.1132213294375461E-3</v>
      </c>
    </row>
    <row r="735" spans="1:11" x14ac:dyDescent="0.2">
      <c r="A735" s="231" t="s">
        <v>28</v>
      </c>
      <c r="B735" s="218">
        <v>152.82</v>
      </c>
      <c r="C735" s="267">
        <v>152.82</v>
      </c>
      <c r="D735" s="267">
        <v>152.82</v>
      </c>
      <c r="E735" s="267">
        <v>152.82</v>
      </c>
      <c r="F735" s="267">
        <v>152.82</v>
      </c>
      <c r="G735" s="219">
        <v>152.82</v>
      </c>
      <c r="H735" s="325"/>
      <c r="I735" s="200" t="s">
        <v>57</v>
      </c>
      <c r="J735" s="200">
        <v>152.82</v>
      </c>
    </row>
    <row r="736" spans="1:11" ht="13.5" thickBot="1" x14ac:dyDescent="0.25">
      <c r="A736" s="669" t="s">
        <v>26</v>
      </c>
      <c r="B736" s="345">
        <f t="shared" ref="B736:G736" si="161">B735-B709</f>
        <v>-0.68000000000000682</v>
      </c>
      <c r="C736" s="346">
        <f t="shared" si="161"/>
        <v>-0.68000000000000682</v>
      </c>
      <c r="D736" s="346">
        <f t="shared" si="161"/>
        <v>-0.68000000000000682</v>
      </c>
      <c r="E736" s="346">
        <f t="shared" si="161"/>
        <v>-0.68000000000000682</v>
      </c>
      <c r="F736" s="346">
        <f t="shared" si="161"/>
        <v>-0.68000000000000682</v>
      </c>
      <c r="G736" s="347">
        <f t="shared" si="161"/>
        <v>-0.68000000000000682</v>
      </c>
      <c r="H736" s="371"/>
      <c r="I736" s="200" t="s">
        <v>26</v>
      </c>
      <c r="J736" s="200">
        <f>J735-J722</f>
        <v>-0.52000000000001023</v>
      </c>
    </row>
    <row r="738" spans="1:11" ht="13.5" thickBot="1" x14ac:dyDescent="0.25"/>
    <row r="739" spans="1:11" ht="13.5" thickBot="1" x14ac:dyDescent="0.25">
      <c r="A739" s="270" t="s">
        <v>319</v>
      </c>
      <c r="B739" s="1028" t="s">
        <v>50</v>
      </c>
      <c r="C739" s="1029"/>
      <c r="D739" s="1029"/>
      <c r="E739" s="1029"/>
      <c r="F739" s="1029"/>
      <c r="G739" s="1030"/>
      <c r="H739" s="1031" t="s">
        <v>0</v>
      </c>
      <c r="I739" s="228"/>
    </row>
    <row r="740" spans="1:11" x14ac:dyDescent="0.2">
      <c r="A740" s="231" t="s">
        <v>54</v>
      </c>
      <c r="B740" s="310">
        <v>1</v>
      </c>
      <c r="C740" s="311">
        <v>2</v>
      </c>
      <c r="D740" s="311">
        <v>3</v>
      </c>
      <c r="E740" s="311">
        <v>4</v>
      </c>
      <c r="F740" s="311">
        <v>5</v>
      </c>
      <c r="G740" s="312">
        <v>6</v>
      </c>
      <c r="H740" s="1032"/>
      <c r="I740" s="213"/>
    </row>
    <row r="741" spans="1:11" x14ac:dyDescent="0.2">
      <c r="A741" s="234" t="s">
        <v>3</v>
      </c>
      <c r="B741" s="442">
        <v>4365</v>
      </c>
      <c r="C741" s="443">
        <v>4365</v>
      </c>
      <c r="D741" s="442">
        <v>4365</v>
      </c>
      <c r="E741" s="443">
        <v>4365</v>
      </c>
      <c r="F741" s="442">
        <v>4365</v>
      </c>
      <c r="G741" s="443">
        <v>4365</v>
      </c>
      <c r="H741" s="442">
        <v>4365</v>
      </c>
      <c r="I741" s="278"/>
      <c r="J741" s="396"/>
      <c r="K741" s="1157"/>
    </row>
    <row r="742" spans="1:11" x14ac:dyDescent="0.2">
      <c r="A742" s="238" t="s">
        <v>6</v>
      </c>
      <c r="B742" s="239">
        <v>4830</v>
      </c>
      <c r="C742" s="240">
        <v>5472</v>
      </c>
      <c r="D742" s="240">
        <v>4610</v>
      </c>
      <c r="E742" s="240">
        <v>5391</v>
      </c>
      <c r="F742" s="240">
        <v>5118</v>
      </c>
      <c r="G742" s="241">
        <v>4988</v>
      </c>
      <c r="H742" s="367">
        <v>5129</v>
      </c>
      <c r="J742" s="396"/>
      <c r="K742" s="1157"/>
    </row>
    <row r="743" spans="1:11" x14ac:dyDescent="0.2">
      <c r="A743" s="231" t="s">
        <v>7</v>
      </c>
      <c r="B743" s="242">
        <v>55</v>
      </c>
      <c r="C743" s="243">
        <v>65</v>
      </c>
      <c r="D743" s="243">
        <v>50</v>
      </c>
      <c r="E743" s="243">
        <v>50</v>
      </c>
      <c r="F743" s="243">
        <v>62.5</v>
      </c>
      <c r="G743" s="244">
        <v>47.5</v>
      </c>
      <c r="H743" s="953">
        <v>52.8</v>
      </c>
      <c r="I743" s="393"/>
      <c r="J743" s="396"/>
    </row>
    <row r="744" spans="1:11" ht="13.5" thickBot="1" x14ac:dyDescent="0.25">
      <c r="A744" s="253" t="s">
        <v>8</v>
      </c>
      <c r="B744" s="911">
        <v>0.128</v>
      </c>
      <c r="C744" s="912">
        <v>0.11899999999999999</v>
      </c>
      <c r="D744" s="912">
        <v>0.11</v>
      </c>
      <c r="E744" s="912">
        <v>0.14099999999999999</v>
      </c>
      <c r="F744" s="912">
        <v>0.11700000000000001</v>
      </c>
      <c r="G744" s="913">
        <v>0.16400000000000001</v>
      </c>
      <c r="H744" s="954">
        <v>0.14199999999999999</v>
      </c>
      <c r="I744" s="285"/>
      <c r="J744" s="286"/>
    </row>
    <row r="745" spans="1:11" x14ac:dyDescent="0.2">
      <c r="A745" s="668" t="s">
        <v>1</v>
      </c>
      <c r="B745" s="432">
        <f t="shared" ref="B745:H745" si="162">B742/B741*100-100</f>
        <v>10.652920962199318</v>
      </c>
      <c r="C745" s="433">
        <f t="shared" si="162"/>
        <v>25.360824742268036</v>
      </c>
      <c r="D745" s="433">
        <f t="shared" si="162"/>
        <v>5.6128293241695388</v>
      </c>
      <c r="E745" s="433">
        <f t="shared" si="162"/>
        <v>23.505154639175259</v>
      </c>
      <c r="F745" s="433">
        <f t="shared" si="162"/>
        <v>17.250859106529219</v>
      </c>
      <c r="G745" s="434">
        <f t="shared" si="162"/>
        <v>14.272623138602512</v>
      </c>
      <c r="H745" s="672">
        <f t="shared" si="162"/>
        <v>17.502863688430708</v>
      </c>
      <c r="J745" s="286"/>
    </row>
    <row r="746" spans="1:11" ht="13.5" thickBot="1" x14ac:dyDescent="0.25">
      <c r="A746" s="669" t="s">
        <v>27</v>
      </c>
      <c r="B746" s="220">
        <f t="shared" ref="B746:H746" si="163">B742-B716</f>
        <v>64</v>
      </c>
      <c r="C746" s="221">
        <f t="shared" si="163"/>
        <v>58</v>
      </c>
      <c r="D746" s="221">
        <f t="shared" si="163"/>
        <v>-498</v>
      </c>
      <c r="E746" s="221">
        <f t="shared" si="163"/>
        <v>230</v>
      </c>
      <c r="F746" s="221">
        <f t="shared" si="163"/>
        <v>88</v>
      </c>
      <c r="G746" s="226">
        <f t="shared" si="163"/>
        <v>-2</v>
      </c>
      <c r="H746" s="370">
        <f t="shared" si="163"/>
        <v>55</v>
      </c>
      <c r="I746" s="215"/>
      <c r="J746" s="286"/>
    </row>
    <row r="747" spans="1:11" x14ac:dyDescent="0.2">
      <c r="A747" s="904" t="s">
        <v>51</v>
      </c>
      <c r="B747" s="956">
        <v>511</v>
      </c>
      <c r="C747" s="957">
        <v>493</v>
      </c>
      <c r="D747" s="957">
        <v>52</v>
      </c>
      <c r="E747" s="957">
        <v>548</v>
      </c>
      <c r="F747" s="957">
        <v>549</v>
      </c>
      <c r="G747" s="958">
        <v>556</v>
      </c>
      <c r="H747" s="385">
        <f>SUM(B747:G747)</f>
        <v>2709</v>
      </c>
      <c r="I747" s="263" t="s">
        <v>56</v>
      </c>
      <c r="J747" s="263">
        <f>H721-H747</f>
        <v>29</v>
      </c>
      <c r="K747" s="285">
        <f>J747/H734</f>
        <v>1.0646108663729809E-2</v>
      </c>
    </row>
    <row r="748" spans="1:11" x14ac:dyDescent="0.2">
      <c r="A748" s="231" t="s">
        <v>28</v>
      </c>
      <c r="B748" s="218">
        <v>152.82</v>
      </c>
      <c r="C748" s="267">
        <v>152.82</v>
      </c>
      <c r="D748" s="267">
        <v>152.82</v>
      </c>
      <c r="E748" s="267">
        <v>152.82</v>
      </c>
      <c r="F748" s="267">
        <v>152.82</v>
      </c>
      <c r="G748" s="219">
        <v>152.82</v>
      </c>
      <c r="H748" s="325"/>
      <c r="I748" s="200" t="s">
        <v>57</v>
      </c>
      <c r="J748" s="200">
        <v>153.24</v>
      </c>
    </row>
    <row r="749" spans="1:11" ht="13.5" thickBot="1" x14ac:dyDescent="0.25">
      <c r="A749" s="669" t="s">
        <v>26</v>
      </c>
      <c r="B749" s="345">
        <f t="shared" ref="B749:G749" si="164">B748-B722</f>
        <v>-0.34000000000000341</v>
      </c>
      <c r="C749" s="346">
        <f t="shared" si="164"/>
        <v>-0.34000000000000341</v>
      </c>
      <c r="D749" s="346">
        <f t="shared" si="164"/>
        <v>-0.34000000000000341</v>
      </c>
      <c r="E749" s="346">
        <f t="shared" si="164"/>
        <v>-0.34000000000000341</v>
      </c>
      <c r="F749" s="346">
        <f t="shared" si="164"/>
        <v>-0.34000000000000341</v>
      </c>
      <c r="G749" s="347">
        <f t="shared" si="164"/>
        <v>-0.34000000000000341</v>
      </c>
      <c r="H749" s="371"/>
      <c r="I749" s="200" t="s">
        <v>26</v>
      </c>
      <c r="J749" s="200">
        <f>J748-J735</f>
        <v>0.42000000000001592</v>
      </c>
    </row>
    <row r="751" spans="1:11" ht="13.5" thickBot="1" x14ac:dyDescent="0.25"/>
    <row r="752" spans="1:11" ht="13.5" thickBot="1" x14ac:dyDescent="0.25">
      <c r="A752" s="270" t="s">
        <v>320</v>
      </c>
      <c r="B752" s="1028" t="s">
        <v>50</v>
      </c>
      <c r="C752" s="1029"/>
      <c r="D752" s="1029"/>
      <c r="E752" s="1029"/>
      <c r="F752" s="1029"/>
      <c r="G752" s="1030"/>
      <c r="H752" s="1031" t="s">
        <v>0</v>
      </c>
      <c r="I752" s="228"/>
    </row>
    <row r="753" spans="1:11" x14ac:dyDescent="0.2">
      <c r="A753" s="231" t="s">
        <v>54</v>
      </c>
      <c r="B753" s="310">
        <v>1</v>
      </c>
      <c r="C753" s="311">
        <v>2</v>
      </c>
      <c r="D753" s="311">
        <v>3</v>
      </c>
      <c r="E753" s="311">
        <v>4</v>
      </c>
      <c r="F753" s="311">
        <v>5</v>
      </c>
      <c r="G753" s="312">
        <v>6</v>
      </c>
      <c r="H753" s="1032"/>
      <c r="I753" s="213"/>
    </row>
    <row r="754" spans="1:11" x14ac:dyDescent="0.2">
      <c r="A754" s="234" t="s">
        <v>3</v>
      </c>
      <c r="B754" s="442">
        <v>4385</v>
      </c>
      <c r="C754" s="443">
        <v>4385</v>
      </c>
      <c r="D754" s="442">
        <v>4385</v>
      </c>
      <c r="E754" s="443">
        <v>4385</v>
      </c>
      <c r="F754" s="442">
        <v>4385</v>
      </c>
      <c r="G754" s="443">
        <v>4385</v>
      </c>
      <c r="H754" s="442">
        <v>4385</v>
      </c>
      <c r="I754" s="278"/>
      <c r="J754" s="396"/>
      <c r="K754" s="1157"/>
    </row>
    <row r="755" spans="1:11" x14ac:dyDescent="0.2">
      <c r="A755" s="238" t="s">
        <v>6</v>
      </c>
      <c r="B755" s="239"/>
      <c r="C755" s="240"/>
      <c r="D755" s="240"/>
      <c r="E755" s="240"/>
      <c r="F755" s="240"/>
      <c r="G755" s="241"/>
      <c r="H755" s="367"/>
      <c r="J755" s="396"/>
      <c r="K755" s="1157"/>
    </row>
    <row r="756" spans="1:11" x14ac:dyDescent="0.2">
      <c r="A756" s="231" t="s">
        <v>7</v>
      </c>
      <c r="B756" s="242"/>
      <c r="C756" s="243"/>
      <c r="D756" s="243"/>
      <c r="E756" s="243"/>
      <c r="F756" s="243"/>
      <c r="G756" s="244"/>
      <c r="H756" s="953"/>
      <c r="I756" s="393"/>
      <c r="J756" s="396"/>
    </row>
    <row r="757" spans="1:11" ht="13.5" thickBot="1" x14ac:dyDescent="0.25">
      <c r="A757" s="253" t="s">
        <v>8</v>
      </c>
      <c r="B757" s="911"/>
      <c r="C757" s="912"/>
      <c r="D757" s="912"/>
      <c r="E757" s="912"/>
      <c r="F757" s="912"/>
      <c r="G757" s="913"/>
      <c r="H757" s="954"/>
      <c r="I757" s="285"/>
      <c r="J757" s="286"/>
    </row>
    <row r="758" spans="1:11" x14ac:dyDescent="0.2">
      <c r="A758" s="668" t="s">
        <v>1</v>
      </c>
      <c r="B758" s="432">
        <f t="shared" ref="B758:H758" si="165">B755/B754*100-100</f>
        <v>-100</v>
      </c>
      <c r="C758" s="433">
        <f t="shared" si="165"/>
        <v>-100</v>
      </c>
      <c r="D758" s="433">
        <f t="shared" si="165"/>
        <v>-100</v>
      </c>
      <c r="E758" s="433">
        <f t="shared" si="165"/>
        <v>-100</v>
      </c>
      <c r="F758" s="433">
        <f t="shared" si="165"/>
        <v>-100</v>
      </c>
      <c r="G758" s="434">
        <f t="shared" si="165"/>
        <v>-100</v>
      </c>
      <c r="H758" s="672">
        <f t="shared" si="165"/>
        <v>-100</v>
      </c>
      <c r="J758" s="286"/>
    </row>
    <row r="759" spans="1:11" ht="13.5" thickBot="1" x14ac:dyDescent="0.25">
      <c r="A759" s="669" t="s">
        <v>27</v>
      </c>
      <c r="B759" s="220">
        <f t="shared" ref="B759:H759" si="166">B755-B729</f>
        <v>0</v>
      </c>
      <c r="C759" s="221">
        <f t="shared" si="166"/>
        <v>0</v>
      </c>
      <c r="D759" s="221">
        <f t="shared" si="166"/>
        <v>0</v>
      </c>
      <c r="E759" s="221">
        <f t="shared" si="166"/>
        <v>0</v>
      </c>
      <c r="F759" s="221">
        <f t="shared" si="166"/>
        <v>0</v>
      </c>
      <c r="G759" s="226">
        <f t="shared" si="166"/>
        <v>0</v>
      </c>
      <c r="H759" s="370">
        <f t="shared" si="166"/>
        <v>0</v>
      </c>
      <c r="I759" s="215"/>
      <c r="J759" s="286"/>
    </row>
    <row r="760" spans="1:11" x14ac:dyDescent="0.2">
      <c r="A760" s="904" t="s">
        <v>51</v>
      </c>
      <c r="B760" s="956">
        <v>510</v>
      </c>
      <c r="C760" s="957">
        <v>490</v>
      </c>
      <c r="D760" s="957">
        <v>47</v>
      </c>
      <c r="E760" s="957">
        <v>546</v>
      </c>
      <c r="F760" s="957">
        <v>547</v>
      </c>
      <c r="G760" s="958">
        <v>556</v>
      </c>
      <c r="H760" s="385">
        <f>SUM(B760:G760)</f>
        <v>2696</v>
      </c>
      <c r="I760" s="263" t="s">
        <v>56</v>
      </c>
      <c r="J760" s="263">
        <f>H734-H760</f>
        <v>28</v>
      </c>
      <c r="K760" s="285">
        <f>J760/H747</f>
        <v>1.0335917312661499E-2</v>
      </c>
    </row>
    <row r="761" spans="1:11" x14ac:dyDescent="0.2">
      <c r="A761" s="231" t="s">
        <v>28</v>
      </c>
      <c r="B761" s="218">
        <v>152.82</v>
      </c>
      <c r="C761" s="267">
        <v>152.82</v>
      </c>
      <c r="D761" s="267">
        <v>152.82</v>
      </c>
      <c r="E761" s="267">
        <v>152.82</v>
      </c>
      <c r="F761" s="267">
        <v>152.82</v>
      </c>
      <c r="G761" s="219">
        <v>152.82</v>
      </c>
      <c r="H761" s="325"/>
      <c r="I761" s="200" t="s">
        <v>57</v>
      </c>
      <c r="J761" s="200">
        <v>153.31</v>
      </c>
    </row>
    <row r="762" spans="1:11" ht="13.5" thickBot="1" x14ac:dyDescent="0.25">
      <c r="A762" s="669" t="s">
        <v>26</v>
      </c>
      <c r="B762" s="345">
        <f t="shared" ref="B762:G762" si="167">B761-B735</f>
        <v>0</v>
      </c>
      <c r="C762" s="346">
        <f t="shared" si="167"/>
        <v>0</v>
      </c>
      <c r="D762" s="346">
        <f t="shared" si="167"/>
        <v>0</v>
      </c>
      <c r="E762" s="346">
        <f t="shared" si="167"/>
        <v>0</v>
      </c>
      <c r="F762" s="346">
        <f t="shared" si="167"/>
        <v>0</v>
      </c>
      <c r="G762" s="347">
        <f t="shared" si="167"/>
        <v>0</v>
      </c>
      <c r="H762" s="371"/>
      <c r="I762" s="200" t="s">
        <v>26</v>
      </c>
      <c r="J762" s="200">
        <f>J761-J748</f>
        <v>6.9999999999993179E-2</v>
      </c>
    </row>
    <row r="764" spans="1:11" ht="13.5" thickBot="1" x14ac:dyDescent="0.25"/>
    <row r="765" spans="1:11" ht="13.5" thickBot="1" x14ac:dyDescent="0.25">
      <c r="A765" s="270" t="s">
        <v>321</v>
      </c>
      <c r="B765" s="1028" t="s">
        <v>50</v>
      </c>
      <c r="C765" s="1029"/>
      <c r="D765" s="1029"/>
      <c r="E765" s="1029"/>
      <c r="F765" s="1029"/>
      <c r="G765" s="1030"/>
      <c r="H765" s="1031" t="s">
        <v>0</v>
      </c>
      <c r="I765" s="228"/>
    </row>
    <row r="766" spans="1:11" x14ac:dyDescent="0.2">
      <c r="A766" s="231" t="s">
        <v>54</v>
      </c>
      <c r="B766" s="310">
        <v>1</v>
      </c>
      <c r="C766" s="311">
        <v>2</v>
      </c>
      <c r="D766" s="311">
        <v>3</v>
      </c>
      <c r="E766" s="311">
        <v>4</v>
      </c>
      <c r="F766" s="311">
        <v>5</v>
      </c>
      <c r="G766" s="312">
        <v>6</v>
      </c>
      <c r="H766" s="1032"/>
      <c r="I766" s="213"/>
    </row>
    <row r="767" spans="1:11" x14ac:dyDescent="0.2">
      <c r="A767" s="234" t="s">
        <v>3</v>
      </c>
      <c r="B767" s="442">
        <v>4405</v>
      </c>
      <c r="C767" s="443">
        <v>4405</v>
      </c>
      <c r="D767" s="442">
        <v>4405</v>
      </c>
      <c r="E767" s="443">
        <v>4405</v>
      </c>
      <c r="F767" s="442">
        <v>4405</v>
      </c>
      <c r="G767" s="443">
        <v>4405</v>
      </c>
      <c r="H767" s="442">
        <v>4405</v>
      </c>
      <c r="I767" s="278"/>
      <c r="J767" s="396"/>
      <c r="K767" s="1157"/>
    </row>
    <row r="768" spans="1:11" x14ac:dyDescent="0.2">
      <c r="A768" s="238" t="s">
        <v>6</v>
      </c>
      <c r="B768" s="239">
        <v>5162</v>
      </c>
      <c r="C768" s="240">
        <v>5712</v>
      </c>
      <c r="D768" s="240">
        <v>4454</v>
      </c>
      <c r="E768" s="240">
        <v>5504</v>
      </c>
      <c r="F768" s="240">
        <v>5008</v>
      </c>
      <c r="G768" s="241">
        <v>5080</v>
      </c>
      <c r="H768" s="367">
        <v>5217</v>
      </c>
      <c r="I768" s="215">
        <f>H767-H754</f>
        <v>20</v>
      </c>
      <c r="J768" s="396"/>
      <c r="K768" s="1157"/>
    </row>
    <row r="769" spans="1:11" x14ac:dyDescent="0.2">
      <c r="A769" s="231" t="s">
        <v>7</v>
      </c>
      <c r="B769" s="242">
        <v>47.5</v>
      </c>
      <c r="C769" s="243">
        <v>57.5</v>
      </c>
      <c r="D769" s="243">
        <v>35</v>
      </c>
      <c r="E769" s="243">
        <v>55</v>
      </c>
      <c r="F769" s="243">
        <v>40</v>
      </c>
      <c r="G769" s="244">
        <v>52.5</v>
      </c>
      <c r="H769" s="953">
        <v>44.5</v>
      </c>
      <c r="I769" s="393"/>
      <c r="J769" s="396"/>
    </row>
    <row r="770" spans="1:11" ht="13.5" thickBot="1" x14ac:dyDescent="0.25">
      <c r="A770" s="253" t="s">
        <v>8</v>
      </c>
      <c r="B770" s="911">
        <v>0.124</v>
      </c>
      <c r="C770" s="912">
        <v>0.14199999999999999</v>
      </c>
      <c r="D770" s="912">
        <v>0.16900000000000001</v>
      </c>
      <c r="E770" s="912">
        <v>0.16900000000000001</v>
      </c>
      <c r="F770" s="912">
        <v>0.14699999999999999</v>
      </c>
      <c r="G770" s="913">
        <v>0.151</v>
      </c>
      <c r="H770" s="954">
        <v>0.16300000000000001</v>
      </c>
      <c r="I770" s="285"/>
      <c r="J770" s="286"/>
    </row>
    <row r="771" spans="1:11" x14ac:dyDescent="0.2">
      <c r="A771" s="668" t="s">
        <v>1</v>
      </c>
      <c r="B771" s="432">
        <f t="shared" ref="B771:H771" si="168">B768/B767*100-100</f>
        <v>17.185017026106692</v>
      </c>
      <c r="C771" s="433">
        <f t="shared" si="168"/>
        <v>29.670828603859263</v>
      </c>
      <c r="D771" s="433">
        <f t="shared" si="168"/>
        <v>1.1123723041997806</v>
      </c>
      <c r="E771" s="433">
        <f t="shared" si="168"/>
        <v>24.948921679909191</v>
      </c>
      <c r="F771" s="433">
        <f t="shared" si="168"/>
        <v>13.688989784335988</v>
      </c>
      <c r="G771" s="434">
        <f t="shared" si="168"/>
        <v>15.323496027241774</v>
      </c>
      <c r="H771" s="672">
        <f t="shared" si="168"/>
        <v>18.433598183881955</v>
      </c>
      <c r="J771" s="286"/>
    </row>
    <row r="772" spans="1:11" ht="13.5" thickBot="1" x14ac:dyDescent="0.25">
      <c r="A772" s="669" t="s">
        <v>27</v>
      </c>
      <c r="B772" s="220">
        <f t="shared" ref="B772:H772" si="169">B768-B742</f>
        <v>332</v>
      </c>
      <c r="C772" s="221">
        <f t="shared" si="169"/>
        <v>240</v>
      </c>
      <c r="D772" s="221">
        <f t="shared" si="169"/>
        <v>-156</v>
      </c>
      <c r="E772" s="221">
        <f t="shared" si="169"/>
        <v>113</v>
      </c>
      <c r="F772" s="221">
        <f t="shared" si="169"/>
        <v>-110</v>
      </c>
      <c r="G772" s="226">
        <f t="shared" si="169"/>
        <v>92</v>
      </c>
      <c r="H772" s="370">
        <f t="shared" si="169"/>
        <v>88</v>
      </c>
      <c r="I772" s="215"/>
      <c r="J772" s="286"/>
    </row>
    <row r="773" spans="1:11" x14ac:dyDescent="0.2">
      <c r="A773" s="904" t="s">
        <v>51</v>
      </c>
      <c r="B773" s="956">
        <v>509</v>
      </c>
      <c r="C773" s="957">
        <v>488</v>
      </c>
      <c r="D773" s="957">
        <v>38</v>
      </c>
      <c r="E773" s="957">
        <v>542</v>
      </c>
      <c r="F773" s="957">
        <v>547</v>
      </c>
      <c r="G773" s="958">
        <v>555</v>
      </c>
      <c r="H773" s="385">
        <f>SUM(B773:G773)</f>
        <v>2679</v>
      </c>
      <c r="I773" s="263" t="s">
        <v>56</v>
      </c>
      <c r="J773" s="263">
        <f>H747-H773</f>
        <v>30</v>
      </c>
      <c r="K773" s="285">
        <f>J773/H760</f>
        <v>1.112759643916914E-2</v>
      </c>
    </row>
    <row r="774" spans="1:11" x14ac:dyDescent="0.2">
      <c r="A774" s="231" t="s">
        <v>28</v>
      </c>
      <c r="B774" s="218">
        <v>152.82</v>
      </c>
      <c r="C774" s="267">
        <v>152.82</v>
      </c>
      <c r="D774" s="267">
        <v>152.82</v>
      </c>
      <c r="E774" s="267">
        <v>152.82</v>
      </c>
      <c r="F774" s="267">
        <v>152.82</v>
      </c>
      <c r="G774" s="219">
        <v>152.82</v>
      </c>
      <c r="H774" s="325">
        <f>AVERAGE(B774:G774)</f>
        <v>152.81999999999996</v>
      </c>
      <c r="I774" s="200" t="s">
        <v>57</v>
      </c>
      <c r="J774" s="200">
        <v>152.99</v>
      </c>
    </row>
    <row r="775" spans="1:11" ht="13.5" thickBot="1" x14ac:dyDescent="0.25">
      <c r="A775" s="669" t="s">
        <v>26</v>
      </c>
      <c r="B775" s="345">
        <f t="shared" ref="B775:G775" si="170">B774-B748</f>
        <v>0</v>
      </c>
      <c r="C775" s="346">
        <f t="shared" si="170"/>
        <v>0</v>
      </c>
      <c r="D775" s="346">
        <f t="shared" si="170"/>
        <v>0</v>
      </c>
      <c r="E775" s="346">
        <f t="shared" si="170"/>
        <v>0</v>
      </c>
      <c r="F775" s="346">
        <f t="shared" si="170"/>
        <v>0</v>
      </c>
      <c r="G775" s="347">
        <f t="shared" si="170"/>
        <v>0</v>
      </c>
      <c r="H775" s="371"/>
      <c r="I775" s="200" t="s">
        <v>26</v>
      </c>
      <c r="J775" s="200">
        <f>J774-J761</f>
        <v>-0.31999999999999318</v>
      </c>
    </row>
    <row r="776" spans="1:11" ht="13.5" thickBot="1" x14ac:dyDescent="0.25"/>
    <row r="777" spans="1:11" ht="13.5" thickBot="1" x14ac:dyDescent="0.25">
      <c r="A777" s="1003">
        <v>45783</v>
      </c>
    </row>
    <row r="778" spans="1:11" ht="13.5" thickBot="1" x14ac:dyDescent="0.25">
      <c r="A778" s="270" t="s">
        <v>322</v>
      </c>
      <c r="B778" s="1028" t="s">
        <v>50</v>
      </c>
      <c r="C778" s="1029"/>
      <c r="D778" s="1029"/>
      <c r="E778" s="1029"/>
      <c r="F778" s="1029"/>
      <c r="G778" s="1030"/>
      <c r="H778" s="1031" t="s">
        <v>0</v>
      </c>
      <c r="I778" s="228"/>
    </row>
    <row r="779" spans="1:11" ht="13.5" thickBot="1" x14ac:dyDescent="0.25">
      <c r="A779" s="231" t="s">
        <v>54</v>
      </c>
      <c r="B779" s="271">
        <v>1</v>
      </c>
      <c r="C779" s="273">
        <v>2</v>
      </c>
      <c r="D779" s="273">
        <v>3</v>
      </c>
      <c r="E779" s="273">
        <v>4</v>
      </c>
      <c r="F779" s="273">
        <v>5</v>
      </c>
      <c r="G779" s="686">
        <v>6</v>
      </c>
      <c r="H779" s="1032"/>
      <c r="I779" s="213"/>
    </row>
    <row r="780" spans="1:11" x14ac:dyDescent="0.2">
      <c r="A780" s="234" t="s">
        <v>3</v>
      </c>
      <c r="B780" s="338">
        <v>4425</v>
      </c>
      <c r="C780" s="339">
        <v>4425</v>
      </c>
      <c r="D780" s="339">
        <v>4425</v>
      </c>
      <c r="E780" s="339">
        <v>4425</v>
      </c>
      <c r="F780" s="339">
        <v>4425</v>
      </c>
      <c r="G780" s="343">
        <v>4425</v>
      </c>
      <c r="H780" s="973">
        <v>4425</v>
      </c>
      <c r="I780" s="278"/>
      <c r="J780" s="396"/>
      <c r="K780" s="1157"/>
    </row>
    <row r="781" spans="1:11" hidden="1" x14ac:dyDescent="0.2">
      <c r="A781" s="234" t="s">
        <v>324</v>
      </c>
      <c r="B781" s="235"/>
      <c r="C781" s="236"/>
      <c r="D781" s="236"/>
      <c r="E781" s="236"/>
      <c r="F781" s="236"/>
      <c r="G781" s="237"/>
      <c r="H781" s="277"/>
      <c r="I781" s="278"/>
      <c r="J781" s="396"/>
      <c r="K781" s="1157"/>
    </row>
    <row r="782" spans="1:11" hidden="1" x14ac:dyDescent="0.2">
      <c r="A782" s="234" t="s">
        <v>323</v>
      </c>
      <c r="B782" s="235"/>
      <c r="C782" s="236"/>
      <c r="D782" s="236"/>
      <c r="E782" s="236"/>
      <c r="F782" s="236"/>
      <c r="G782" s="237"/>
      <c r="H782" s="277"/>
      <c r="I782" s="278"/>
      <c r="J782" s="396"/>
      <c r="K782" s="1157"/>
    </row>
    <row r="783" spans="1:11" x14ac:dyDescent="0.2">
      <c r="A783" s="238" t="s">
        <v>6</v>
      </c>
      <c r="B783" s="239"/>
      <c r="C783" s="240"/>
      <c r="D783" s="240"/>
      <c r="E783" s="240"/>
      <c r="F783" s="240"/>
      <c r="G783" s="241"/>
      <c r="H783" s="318"/>
      <c r="I783" s="215">
        <f>H780-H767</f>
        <v>20</v>
      </c>
      <c r="J783" s="396"/>
      <c r="K783" s="1157"/>
    </row>
    <row r="784" spans="1:11" x14ac:dyDescent="0.2">
      <c r="A784" s="231" t="s">
        <v>7</v>
      </c>
      <c r="B784" s="242"/>
      <c r="C784" s="243"/>
      <c r="D784" s="243"/>
      <c r="E784" s="243"/>
      <c r="F784" s="243"/>
      <c r="G784" s="244"/>
      <c r="H784" s="984"/>
      <c r="I784" s="393"/>
      <c r="J784" s="396"/>
    </row>
    <row r="785" spans="1:11" ht="13.5" thickBot="1" x14ac:dyDescent="0.25">
      <c r="A785" s="253" t="s">
        <v>8</v>
      </c>
      <c r="B785" s="911"/>
      <c r="C785" s="912"/>
      <c r="D785" s="912"/>
      <c r="E785" s="912"/>
      <c r="F785" s="912"/>
      <c r="G785" s="913"/>
      <c r="H785" s="985"/>
      <c r="I785" s="285"/>
      <c r="J785" s="286"/>
    </row>
    <row r="786" spans="1:11" x14ac:dyDescent="0.2">
      <c r="A786" s="668" t="s">
        <v>1</v>
      </c>
      <c r="B786" s="936">
        <f t="shared" ref="B786:H786" si="171">B783/B780*100-100</f>
        <v>-100</v>
      </c>
      <c r="C786" s="937">
        <f t="shared" si="171"/>
        <v>-100</v>
      </c>
      <c r="D786" s="937">
        <f t="shared" si="171"/>
        <v>-100</v>
      </c>
      <c r="E786" s="937">
        <f t="shared" si="171"/>
        <v>-100</v>
      </c>
      <c r="F786" s="937">
        <f t="shared" si="171"/>
        <v>-100</v>
      </c>
      <c r="G786" s="982">
        <f t="shared" si="171"/>
        <v>-100</v>
      </c>
      <c r="H786" s="983">
        <f t="shared" si="171"/>
        <v>-100</v>
      </c>
      <c r="J786" s="286"/>
    </row>
    <row r="787" spans="1:11" ht="13.5" thickBot="1" x14ac:dyDescent="0.25">
      <c r="A787" s="669" t="s">
        <v>27</v>
      </c>
      <c r="B787" s="220">
        <f t="shared" ref="B787:H787" si="172">B783-B755</f>
        <v>0</v>
      </c>
      <c r="C787" s="221">
        <f t="shared" si="172"/>
        <v>0</v>
      </c>
      <c r="D787" s="221">
        <f t="shared" si="172"/>
        <v>0</v>
      </c>
      <c r="E787" s="221">
        <f t="shared" si="172"/>
        <v>0</v>
      </c>
      <c r="F787" s="221">
        <f t="shared" si="172"/>
        <v>0</v>
      </c>
      <c r="G787" s="226">
        <f t="shared" si="172"/>
        <v>0</v>
      </c>
      <c r="H787" s="370">
        <f t="shared" si="172"/>
        <v>0</v>
      </c>
      <c r="I787" s="215"/>
      <c r="J787" s="286"/>
    </row>
    <row r="788" spans="1:11" x14ac:dyDescent="0.2">
      <c r="A788" s="904" t="s">
        <v>51</v>
      </c>
      <c r="B788" s="956">
        <v>504</v>
      </c>
      <c r="C788" s="957">
        <v>488</v>
      </c>
      <c r="D788" s="957">
        <v>33</v>
      </c>
      <c r="E788" s="957">
        <v>539</v>
      </c>
      <c r="F788" s="957">
        <v>547</v>
      </c>
      <c r="G788" s="958">
        <v>553</v>
      </c>
      <c r="H788" s="385">
        <f>SUM(B788:G788)</f>
        <v>2664</v>
      </c>
      <c r="I788" s="263" t="s">
        <v>56</v>
      </c>
      <c r="J788" s="263">
        <f>H760-H788</f>
        <v>32</v>
      </c>
      <c r="K788" s="285">
        <f>J788/H773</f>
        <v>1.1944755505785741E-2</v>
      </c>
    </row>
    <row r="789" spans="1:11" x14ac:dyDescent="0.2">
      <c r="A789" s="231" t="s">
        <v>28</v>
      </c>
      <c r="B789" s="218">
        <v>152.82</v>
      </c>
      <c r="C789" s="267">
        <v>152.82</v>
      </c>
      <c r="D789" s="267">
        <v>152.82</v>
      </c>
      <c r="E789" s="267">
        <v>152.82</v>
      </c>
      <c r="F789" s="267">
        <v>152.82</v>
      </c>
      <c r="G789" s="219">
        <v>152.82</v>
      </c>
      <c r="H789" s="325">
        <f>AVERAGE(B789:G789)</f>
        <v>152.81999999999996</v>
      </c>
      <c r="I789" s="200" t="s">
        <v>57</v>
      </c>
      <c r="J789" s="200">
        <v>153.1</v>
      </c>
    </row>
    <row r="790" spans="1:11" ht="13.5" thickBot="1" x14ac:dyDescent="0.25">
      <c r="A790" s="669" t="s">
        <v>26</v>
      </c>
      <c r="B790" s="345">
        <f t="shared" ref="B790:G790" si="173">B789-B761</f>
        <v>0</v>
      </c>
      <c r="C790" s="346">
        <f t="shared" si="173"/>
        <v>0</v>
      </c>
      <c r="D790" s="346">
        <f t="shared" si="173"/>
        <v>0</v>
      </c>
      <c r="E790" s="346">
        <f t="shared" si="173"/>
        <v>0</v>
      </c>
      <c r="F790" s="346">
        <f t="shared" si="173"/>
        <v>0</v>
      </c>
      <c r="G790" s="347">
        <f t="shared" si="173"/>
        <v>0</v>
      </c>
      <c r="H790" s="371"/>
      <c r="I790" s="200" t="s">
        <v>26</v>
      </c>
      <c r="J790" s="200">
        <f>J789-J774</f>
        <v>0.10999999999998522</v>
      </c>
    </row>
    <row r="791" spans="1:11" ht="13.5" thickBot="1" x14ac:dyDescent="0.25"/>
    <row r="792" spans="1:11" ht="13.5" thickBot="1" x14ac:dyDescent="0.25">
      <c r="A792" s="1003">
        <f>A777+7</f>
        <v>45790</v>
      </c>
      <c r="B792" s="991">
        <f t="shared" ref="B792:G792" si="174">B797/B803</f>
        <v>7.9681274900398405E-2</v>
      </c>
      <c r="C792" s="991">
        <f t="shared" si="174"/>
        <v>8.2135523613963035E-2</v>
      </c>
      <c r="D792" s="991">
        <f t="shared" si="174"/>
        <v>0.41379310344827586</v>
      </c>
      <c r="E792" s="991">
        <f t="shared" si="174"/>
        <v>7.4487895716946001E-2</v>
      </c>
      <c r="F792" s="991">
        <f t="shared" si="174"/>
        <v>7.3394495412844041E-2</v>
      </c>
      <c r="G792" s="991">
        <f t="shared" si="174"/>
        <v>7.2332730560578665E-2</v>
      </c>
    </row>
    <row r="793" spans="1:11" ht="13.5" thickBot="1" x14ac:dyDescent="0.25">
      <c r="A793" s="270" t="s">
        <v>325</v>
      </c>
      <c r="B793" s="1028" t="s">
        <v>50</v>
      </c>
      <c r="C793" s="1029"/>
      <c r="D793" s="1029"/>
      <c r="E793" s="1029"/>
      <c r="F793" s="1029"/>
      <c r="G793" s="1030"/>
      <c r="H793" s="1031" t="s">
        <v>0</v>
      </c>
      <c r="I793" s="228"/>
    </row>
    <row r="794" spans="1:11" ht="13.5" thickBot="1" x14ac:dyDescent="0.25">
      <c r="A794" s="231" t="s">
        <v>54</v>
      </c>
      <c r="B794" s="271">
        <v>1</v>
      </c>
      <c r="C794" s="273">
        <v>2</v>
      </c>
      <c r="D794" s="273">
        <v>3</v>
      </c>
      <c r="E794" s="273">
        <v>4</v>
      </c>
      <c r="F794" s="273">
        <v>5</v>
      </c>
      <c r="G794" s="686">
        <v>6</v>
      </c>
      <c r="H794" s="1032"/>
      <c r="I794" s="213"/>
    </row>
    <row r="795" spans="1:11" x14ac:dyDescent="0.2">
      <c r="A795" s="234" t="s">
        <v>3</v>
      </c>
      <c r="B795" s="338">
        <v>4445</v>
      </c>
      <c r="C795" s="339">
        <v>4445</v>
      </c>
      <c r="D795" s="339">
        <v>4445</v>
      </c>
      <c r="E795" s="339">
        <v>4445</v>
      </c>
      <c r="F795" s="339">
        <v>4445</v>
      </c>
      <c r="G795" s="343">
        <v>4445</v>
      </c>
      <c r="H795" s="973">
        <v>4445</v>
      </c>
      <c r="I795" s="215">
        <f>H795-H780</f>
        <v>20</v>
      </c>
      <c r="J795" s="396"/>
      <c r="K795" s="1157"/>
    </row>
    <row r="796" spans="1:11" x14ac:dyDescent="0.2">
      <c r="A796" s="234" t="s">
        <v>324</v>
      </c>
      <c r="B796" s="994">
        <v>195642</v>
      </c>
      <c r="C796" s="995">
        <v>227874</v>
      </c>
      <c r="D796" s="995">
        <v>55599</v>
      </c>
      <c r="E796" s="995">
        <v>212032</v>
      </c>
      <c r="F796" s="995">
        <v>211835</v>
      </c>
      <c r="G796" s="996">
        <v>210935</v>
      </c>
      <c r="H796" s="282">
        <v>1113917</v>
      </c>
      <c r="I796" s="278"/>
      <c r="J796" s="396"/>
      <c r="K796" s="1157"/>
    </row>
    <row r="797" spans="1:11" x14ac:dyDescent="0.2">
      <c r="A797" s="234" t="s">
        <v>323</v>
      </c>
      <c r="B797" s="994">
        <v>40</v>
      </c>
      <c r="C797" s="995">
        <v>40</v>
      </c>
      <c r="D797" s="995">
        <v>12</v>
      </c>
      <c r="E797" s="995">
        <v>40</v>
      </c>
      <c r="F797" s="995">
        <v>40</v>
      </c>
      <c r="G797" s="996">
        <v>40</v>
      </c>
      <c r="H797" s="282">
        <v>212</v>
      </c>
      <c r="I797" s="278"/>
      <c r="J797" s="396"/>
      <c r="K797" s="1157"/>
    </row>
    <row r="798" spans="1:11" x14ac:dyDescent="0.2">
      <c r="A798" s="238" t="s">
        <v>6</v>
      </c>
      <c r="B798" s="239">
        <v>4891.05</v>
      </c>
      <c r="C798" s="240">
        <v>5696.85</v>
      </c>
      <c r="D798" s="240">
        <v>4633.25</v>
      </c>
      <c r="E798" s="240">
        <v>5300.8</v>
      </c>
      <c r="F798" s="240">
        <v>5295.875</v>
      </c>
      <c r="G798" s="241">
        <v>5273.375</v>
      </c>
      <c r="H798" s="318">
        <v>5254.3254716981128</v>
      </c>
      <c r="J798" s="396"/>
      <c r="K798" s="1157"/>
    </row>
    <row r="799" spans="1:11" x14ac:dyDescent="0.2">
      <c r="A799" s="231" t="s">
        <v>7</v>
      </c>
      <c r="B799" s="1004">
        <v>0.69999999999999951</v>
      </c>
      <c r="C799" s="1005">
        <v>0.57499999999999951</v>
      </c>
      <c r="D799" s="1005">
        <v>0.5</v>
      </c>
      <c r="E799" s="1005">
        <v>0.375</v>
      </c>
      <c r="F799" s="1005">
        <v>0.5249999999999998</v>
      </c>
      <c r="G799" s="1007">
        <v>0.67500000000000049</v>
      </c>
      <c r="H799" s="1173">
        <v>0.56603773584905748</v>
      </c>
      <c r="I799" s="393"/>
      <c r="J799" s="396"/>
    </row>
    <row r="800" spans="1:11" ht="13.5" thickBot="1" x14ac:dyDescent="0.25">
      <c r="A800" s="253" t="s">
        <v>8</v>
      </c>
      <c r="B800" s="911">
        <v>0.12553777281712064</v>
      </c>
      <c r="C800" s="912">
        <v>0.12931099466291593</v>
      </c>
      <c r="D800" s="912">
        <v>0.18743156049964824</v>
      </c>
      <c r="E800" s="912">
        <v>0.15388267979999265</v>
      </c>
      <c r="F800" s="912">
        <v>0.14575514393119909</v>
      </c>
      <c r="G800" s="913">
        <v>0.11584092327544929</v>
      </c>
      <c r="H800" s="1172">
        <v>0.13708622313897617</v>
      </c>
      <c r="I800" s="285"/>
      <c r="J800" s="286"/>
    </row>
    <row r="801" spans="1:11" x14ac:dyDescent="0.2">
      <c r="A801" s="668" t="s">
        <v>1</v>
      </c>
      <c r="B801" s="936">
        <f t="shared" ref="B801:H801" si="175">B798/B795*100-100</f>
        <v>10.03487064116986</v>
      </c>
      <c r="C801" s="937">
        <f t="shared" si="175"/>
        <v>28.163104611923529</v>
      </c>
      <c r="D801" s="937">
        <f t="shared" si="175"/>
        <v>4.2350956130483723</v>
      </c>
      <c r="E801" s="937">
        <f t="shared" si="175"/>
        <v>19.253093363329583</v>
      </c>
      <c r="F801" s="937">
        <f t="shared" si="175"/>
        <v>19.142294713160851</v>
      </c>
      <c r="G801" s="982">
        <f t="shared" si="175"/>
        <v>18.636107986501685</v>
      </c>
      <c r="H801" s="983">
        <f t="shared" si="175"/>
        <v>18.207547169811306</v>
      </c>
      <c r="J801" s="286"/>
    </row>
    <row r="802" spans="1:11" ht="13.5" thickBot="1" x14ac:dyDescent="0.25">
      <c r="A802" s="669" t="s">
        <v>27</v>
      </c>
      <c r="B802" s="220">
        <f>B798-B768</f>
        <v>-270.94999999999982</v>
      </c>
      <c r="C802" s="220">
        <f t="shared" ref="C802:H802" si="176">C798-C768</f>
        <v>-15.149999999999636</v>
      </c>
      <c r="D802" s="220">
        <f t="shared" si="176"/>
        <v>179.25</v>
      </c>
      <c r="E802" s="220">
        <f t="shared" si="176"/>
        <v>-203.19999999999982</v>
      </c>
      <c r="F802" s="220">
        <f t="shared" si="176"/>
        <v>287.875</v>
      </c>
      <c r="G802" s="220">
        <f t="shared" si="176"/>
        <v>193.375</v>
      </c>
      <c r="H802" s="220">
        <f t="shared" si="176"/>
        <v>37.325471698112779</v>
      </c>
      <c r="I802" s="215"/>
      <c r="J802" s="286"/>
    </row>
    <row r="803" spans="1:11" x14ac:dyDescent="0.2">
      <c r="A803" s="904" t="s">
        <v>51</v>
      </c>
      <c r="B803" s="956">
        <v>502</v>
      </c>
      <c r="C803" s="957">
        <v>487</v>
      </c>
      <c r="D803" s="957">
        <v>29</v>
      </c>
      <c r="E803" s="957">
        <v>537</v>
      </c>
      <c r="F803" s="957">
        <v>545</v>
      </c>
      <c r="G803" s="958">
        <v>553</v>
      </c>
      <c r="H803" s="385">
        <f>SUM(B803:G803)</f>
        <v>2653</v>
      </c>
      <c r="I803" s="263" t="s">
        <v>56</v>
      </c>
      <c r="J803" s="263">
        <f>H788-H803</f>
        <v>11</v>
      </c>
      <c r="K803" s="285">
        <f>J803/H788</f>
        <v>4.1291291291291289E-3</v>
      </c>
    </row>
    <row r="804" spans="1:11" x14ac:dyDescent="0.2">
      <c r="A804" s="231" t="s">
        <v>28</v>
      </c>
      <c r="B804" s="218"/>
      <c r="C804" s="267"/>
      <c r="D804" s="267"/>
      <c r="E804" s="267"/>
      <c r="F804" s="267"/>
      <c r="G804" s="219"/>
      <c r="H804" s="325" t="e">
        <f>AVERAGE(B804:G804)</f>
        <v>#DIV/0!</v>
      </c>
      <c r="I804" s="200" t="s">
        <v>57</v>
      </c>
      <c r="J804" s="200">
        <v>153.19</v>
      </c>
    </row>
    <row r="805" spans="1:11" ht="13.5" thickBot="1" x14ac:dyDescent="0.25">
      <c r="A805" s="669" t="s">
        <v>26</v>
      </c>
      <c r="B805" s="345">
        <f>B804-B789</f>
        <v>-152.82</v>
      </c>
      <c r="C805" s="345">
        <f t="shared" ref="C805:G805" si="177">C804-C789</f>
        <v>-152.82</v>
      </c>
      <c r="D805" s="345">
        <f t="shared" si="177"/>
        <v>-152.82</v>
      </c>
      <c r="E805" s="345">
        <f t="shared" si="177"/>
        <v>-152.82</v>
      </c>
      <c r="F805" s="345">
        <f t="shared" si="177"/>
        <v>-152.82</v>
      </c>
      <c r="G805" s="345">
        <f t="shared" si="177"/>
        <v>-152.82</v>
      </c>
      <c r="H805" s="371"/>
      <c r="I805" s="200" t="s">
        <v>26</v>
      </c>
      <c r="J805" s="200">
        <f>J804-J789</f>
        <v>9.0000000000003411E-2</v>
      </c>
    </row>
  </sheetData>
  <mergeCells count="199">
    <mergeCell ref="B793:G793"/>
    <mergeCell ref="H793:H794"/>
    <mergeCell ref="K795:K798"/>
    <mergeCell ref="B752:G752"/>
    <mergeCell ref="H752:H753"/>
    <mergeCell ref="K754:K755"/>
    <mergeCell ref="B713:G713"/>
    <mergeCell ref="H713:H714"/>
    <mergeCell ref="K715:K716"/>
    <mergeCell ref="B778:G778"/>
    <mergeCell ref="H778:H779"/>
    <mergeCell ref="K780:K783"/>
    <mergeCell ref="B765:G765"/>
    <mergeCell ref="H765:H766"/>
    <mergeCell ref="K767:K768"/>
    <mergeCell ref="B700:G700"/>
    <mergeCell ref="H700:H701"/>
    <mergeCell ref="K702:K703"/>
    <mergeCell ref="B739:G739"/>
    <mergeCell ref="H739:H740"/>
    <mergeCell ref="K741:K742"/>
    <mergeCell ref="K728:K729"/>
    <mergeCell ref="B687:G687"/>
    <mergeCell ref="H687:H688"/>
    <mergeCell ref="K689:K690"/>
    <mergeCell ref="B556:G556"/>
    <mergeCell ref="H556:H557"/>
    <mergeCell ref="K558:K559"/>
    <mergeCell ref="B648:G648"/>
    <mergeCell ref="H648:H649"/>
    <mergeCell ref="K650:K651"/>
    <mergeCell ref="B661:G661"/>
    <mergeCell ref="H661:H662"/>
    <mergeCell ref="K663:K664"/>
    <mergeCell ref="B622:G622"/>
    <mergeCell ref="H622:H623"/>
    <mergeCell ref="K624:K625"/>
    <mergeCell ref="B674:G674"/>
    <mergeCell ref="H674:H675"/>
    <mergeCell ref="K676:K677"/>
    <mergeCell ref="B570:G570"/>
    <mergeCell ref="H570:H571"/>
    <mergeCell ref="K572:K573"/>
    <mergeCell ref="B635:G635"/>
    <mergeCell ref="H635:H636"/>
    <mergeCell ref="K637:K638"/>
    <mergeCell ref="B609:G609"/>
    <mergeCell ref="H609:H610"/>
    <mergeCell ref="K611:K612"/>
    <mergeCell ref="B596:G596"/>
    <mergeCell ref="H596:H597"/>
    <mergeCell ref="K598:K599"/>
    <mergeCell ref="B583:G583"/>
    <mergeCell ref="H583:H584"/>
    <mergeCell ref="K585:K586"/>
    <mergeCell ref="K474:K475"/>
    <mergeCell ref="B458:G458"/>
    <mergeCell ref="H458:H459"/>
    <mergeCell ref="B542:G542"/>
    <mergeCell ref="H542:H543"/>
    <mergeCell ref="K544:K545"/>
    <mergeCell ref="B472:G472"/>
    <mergeCell ref="H472:H473"/>
    <mergeCell ref="K460:K461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M319:M320"/>
    <mergeCell ref="B302:I302"/>
    <mergeCell ref="B402:G402"/>
    <mergeCell ref="H402:H403"/>
    <mergeCell ref="K404:K405"/>
    <mergeCell ref="B344:B347"/>
    <mergeCell ref="H348:H351"/>
    <mergeCell ref="I348:I351"/>
    <mergeCell ref="J348:J351"/>
    <mergeCell ref="B388:G388"/>
    <mergeCell ref="L352:L355"/>
    <mergeCell ref="H388:H389"/>
    <mergeCell ref="B374:G374"/>
    <mergeCell ref="K363:K364"/>
    <mergeCell ref="K352:K355"/>
    <mergeCell ref="B352:B355"/>
    <mergeCell ref="K390:K391"/>
    <mergeCell ref="K376:K377"/>
    <mergeCell ref="I352:I355"/>
    <mergeCell ref="J352:J355"/>
    <mergeCell ref="B360:G360"/>
    <mergeCell ref="H360:H362"/>
    <mergeCell ref="B316:I316"/>
    <mergeCell ref="J316:J318"/>
    <mergeCell ref="S120:V120"/>
    <mergeCell ref="S121:V121"/>
    <mergeCell ref="Q122:T122"/>
    <mergeCell ref="Q123:T123"/>
    <mergeCell ref="O125:O126"/>
    <mergeCell ref="M207:M208"/>
    <mergeCell ref="O176:P176"/>
    <mergeCell ref="J288:J290"/>
    <mergeCell ref="J204:J206"/>
    <mergeCell ref="J232:J234"/>
    <mergeCell ref="M277:M278"/>
    <mergeCell ref="J260:J262"/>
    <mergeCell ref="M263:M264"/>
    <mergeCell ref="J274:J276"/>
    <mergeCell ref="J246:J248"/>
    <mergeCell ref="M249:M250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B148:I148"/>
    <mergeCell ref="M151:M152"/>
    <mergeCell ref="B162:I162"/>
    <mergeCell ref="M165:M166"/>
    <mergeCell ref="B274:I274"/>
    <mergeCell ref="Q176:R176"/>
    <mergeCell ref="B190:I190"/>
    <mergeCell ref="M193:M194"/>
    <mergeCell ref="B726:G726"/>
    <mergeCell ref="H726:H727"/>
    <mergeCell ref="B176:I176"/>
    <mergeCell ref="M179:M180"/>
    <mergeCell ref="B204:I204"/>
    <mergeCell ref="B232:I232"/>
    <mergeCell ref="B218:I218"/>
    <mergeCell ref="J302:J304"/>
    <mergeCell ref="M305:M306"/>
    <mergeCell ref="J218:J220"/>
    <mergeCell ref="M221:M222"/>
    <mergeCell ref="M235:M236"/>
    <mergeCell ref="B288:I288"/>
    <mergeCell ref="M291:M292"/>
    <mergeCell ref="B260:I260"/>
    <mergeCell ref="B246:I246"/>
    <mergeCell ref="B332:B335"/>
    <mergeCell ref="J344:J347"/>
    <mergeCell ref="B340:B343"/>
    <mergeCell ref="G340:G343"/>
    <mergeCell ref="H340:H343"/>
    <mergeCell ref="I340:I343"/>
    <mergeCell ref="J340:J343"/>
    <mergeCell ref="G344:G347"/>
    <mergeCell ref="B348:B351"/>
    <mergeCell ref="G348:G351"/>
    <mergeCell ref="G332:G335"/>
    <mergeCell ref="H332:H335"/>
    <mergeCell ref="I332:I335"/>
    <mergeCell ref="B336:B339"/>
    <mergeCell ref="G336:G339"/>
    <mergeCell ref="H336:H339"/>
    <mergeCell ref="J332:J335"/>
    <mergeCell ref="H344:H347"/>
    <mergeCell ref="I344:I347"/>
    <mergeCell ref="I336:I339"/>
    <mergeCell ref="J336:J339"/>
    <mergeCell ref="H374:H375"/>
    <mergeCell ref="G352:G355"/>
    <mergeCell ref="H352:H355"/>
    <mergeCell ref="B416:G416"/>
    <mergeCell ref="H416:H417"/>
    <mergeCell ref="K418:K419"/>
    <mergeCell ref="B528:G528"/>
    <mergeCell ref="H528:H529"/>
    <mergeCell ref="K530:K531"/>
    <mergeCell ref="B500:G500"/>
    <mergeCell ref="H500:H501"/>
    <mergeCell ref="K502:K503"/>
    <mergeCell ref="B486:G486"/>
    <mergeCell ref="H486:H487"/>
    <mergeCell ref="K488:K489"/>
    <mergeCell ref="B514:G514"/>
    <mergeCell ref="H514:H515"/>
    <mergeCell ref="K516:K517"/>
    <mergeCell ref="B430:G430"/>
    <mergeCell ref="H430:H431"/>
    <mergeCell ref="K432:K433"/>
    <mergeCell ref="B444:G444"/>
    <mergeCell ref="H444:H445"/>
    <mergeCell ref="K446:K447"/>
  </mergeCells>
  <conditionalFormatting sqref="B364:G36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G40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G41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G43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G44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1:G46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G47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9:G48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:G50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7:G51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1:G53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G54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9:G55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3:G57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G58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:G59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5:G6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8:G63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1:G65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4:G66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7:G67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0:G69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3:G70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6:G7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9:G7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2:G7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5:G7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8:G7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3:G7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8:G79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2:I1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793"/>
  <sheetViews>
    <sheetView showGridLines="0" tabSelected="1" topLeftCell="A759" zoomScale="80" zoomScaleNormal="80" workbookViewId="0">
      <selection activeCell="H783" sqref="B783:H783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0.42578125" style="200" customWidth="1"/>
    <col min="7" max="7" width="9.5703125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034" t="s">
        <v>53</v>
      </c>
      <c r="C8" s="1035"/>
      <c r="D8" s="1035"/>
      <c r="E8" s="1035"/>
      <c r="F8" s="319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45">
        <f>B17-B7</f>
        <v>29.76</v>
      </c>
      <c r="C18" s="346">
        <f>C17-C7</f>
        <v>29.76</v>
      </c>
      <c r="D18" s="346">
        <f>D17-D7</f>
        <v>29.76</v>
      </c>
      <c r="E18" s="346">
        <f>E17-E7</f>
        <v>29.76</v>
      </c>
      <c r="F18" s="346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034" t="s">
        <v>53</v>
      </c>
      <c r="C21" s="1035"/>
      <c r="D21" s="1035"/>
      <c r="E21" s="1035"/>
      <c r="F21" s="319"/>
      <c r="G21" s="292" t="s">
        <v>0</v>
      </c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</row>
    <row r="23" spans="1:10" x14ac:dyDescent="0.2">
      <c r="A23" s="276" t="s">
        <v>3</v>
      </c>
      <c r="B23" s="348">
        <v>300</v>
      </c>
      <c r="C23" s="349">
        <v>300</v>
      </c>
      <c r="D23" s="297">
        <v>300</v>
      </c>
      <c r="E23" s="297">
        <v>300</v>
      </c>
      <c r="F23" s="297">
        <v>300</v>
      </c>
      <c r="G23" s="298">
        <v>300</v>
      </c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245">
        <v>62.7</v>
      </c>
      <c r="H25" s="228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200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200" t="s">
        <v>57</v>
      </c>
      <c r="I30" s="200">
        <v>60.76</v>
      </c>
    </row>
    <row r="31" spans="1:10" ht="13.5" thickBot="1" x14ac:dyDescent="0.25">
      <c r="A31" s="290" t="s">
        <v>26</v>
      </c>
      <c r="B31" s="345">
        <f>B30-B17</f>
        <v>30</v>
      </c>
      <c r="C31" s="346">
        <f t="shared" ref="C31:F31" si="4">C30-C17</f>
        <v>30</v>
      </c>
      <c r="D31" s="346">
        <f t="shared" si="4"/>
        <v>30</v>
      </c>
      <c r="E31" s="346">
        <f t="shared" si="4"/>
        <v>30</v>
      </c>
      <c r="F31" s="346">
        <f t="shared" si="4"/>
        <v>30</v>
      </c>
      <c r="G31" s="223"/>
      <c r="H31" s="200" t="s">
        <v>26</v>
      </c>
      <c r="I31" s="200">
        <f>I30-I17</f>
        <v>30.08</v>
      </c>
    </row>
    <row r="33" spans="1:10" ht="13.5" thickBot="1" x14ac:dyDescent="0.25"/>
    <row r="34" spans="1:10" ht="13.5" thickBot="1" x14ac:dyDescent="0.25">
      <c r="A34" s="270" t="s">
        <v>66</v>
      </c>
      <c r="B34" s="1034" t="s">
        <v>53</v>
      </c>
      <c r="C34" s="1035"/>
      <c r="D34" s="1035"/>
      <c r="E34" s="1035"/>
      <c r="F34" s="319"/>
      <c r="G34" s="386" t="s">
        <v>0</v>
      </c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</row>
    <row r="36" spans="1:10" x14ac:dyDescent="0.2">
      <c r="A36" s="276" t="s">
        <v>3</v>
      </c>
      <c r="B36" s="348">
        <v>490</v>
      </c>
      <c r="C36" s="349"/>
      <c r="D36" s="297"/>
      <c r="E36" s="297"/>
      <c r="F36" s="297"/>
      <c r="G36" s="298">
        <v>490</v>
      </c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245">
        <v>67.5</v>
      </c>
      <c r="H38" s="228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200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200" t="s">
        <v>57</v>
      </c>
      <c r="I43" s="200">
        <v>90.89</v>
      </c>
    </row>
    <row r="44" spans="1:10" ht="13.5" thickBot="1" x14ac:dyDescent="0.25">
      <c r="A44" s="290" t="s">
        <v>26</v>
      </c>
      <c r="B44" s="345">
        <f>B43-B30</f>
        <v>30</v>
      </c>
      <c r="C44" s="346"/>
      <c r="D44" s="346"/>
      <c r="E44" s="346"/>
      <c r="F44" s="346"/>
      <c r="G44" s="223"/>
      <c r="H44" s="200" t="s">
        <v>26</v>
      </c>
      <c r="I44" s="200">
        <f>I43-I30</f>
        <v>30.130000000000003</v>
      </c>
    </row>
    <row r="46" spans="1:10" ht="13.5" thickBot="1" x14ac:dyDescent="0.25"/>
    <row r="47" spans="1:10" ht="13.5" thickBot="1" x14ac:dyDescent="0.25">
      <c r="A47" s="270" t="s">
        <v>91</v>
      </c>
      <c r="B47" s="1028" t="s">
        <v>53</v>
      </c>
      <c r="C47" s="1029"/>
      <c r="D47" s="1029"/>
      <c r="E47" s="1029"/>
      <c r="F47" s="372"/>
      <c r="G47" s="386" t="s">
        <v>0</v>
      </c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378"/>
      <c r="G48" s="373">
        <v>280</v>
      </c>
    </row>
    <row r="49" spans="1:10" x14ac:dyDescent="0.2">
      <c r="A49" s="234" t="s">
        <v>3</v>
      </c>
      <c r="B49" s="348">
        <v>690</v>
      </c>
      <c r="C49" s="349"/>
      <c r="D49" s="297"/>
      <c r="E49" s="297"/>
      <c r="F49" s="379"/>
      <c r="G49" s="374">
        <v>690</v>
      </c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380"/>
      <c r="G50" s="375">
        <v>1289</v>
      </c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381"/>
      <c r="G51" s="376">
        <v>64.599999999999994</v>
      </c>
      <c r="H51" s="228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382"/>
      <c r="G52" s="377">
        <v>0.10199999999999999</v>
      </c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369">
        <f t="shared" ref="G53" si="8">G50/G49*100-100</f>
        <v>86.811594202898533</v>
      </c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63">
        <f t="shared" ref="G54" si="9">G50-G37</f>
        <v>395</v>
      </c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200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267"/>
      <c r="D56" s="267"/>
      <c r="E56" s="267"/>
      <c r="F56" s="219"/>
      <c r="G56" s="325"/>
      <c r="H56" s="200" t="s">
        <v>57</v>
      </c>
      <c r="I56" s="200">
        <v>121.14</v>
      </c>
    </row>
    <row r="57" spans="1:10" ht="13.5" thickBot="1" x14ac:dyDescent="0.25">
      <c r="A57" s="266" t="s">
        <v>26</v>
      </c>
      <c r="B57" s="345">
        <f>B56-B43</f>
        <v>-38.430000000000007</v>
      </c>
      <c r="C57" s="346"/>
      <c r="D57" s="346"/>
      <c r="E57" s="346"/>
      <c r="F57" s="347"/>
      <c r="G57" s="371"/>
      <c r="H57" s="200" t="s">
        <v>26</v>
      </c>
      <c r="I57" s="200">
        <f>I56-I43</f>
        <v>30.25</v>
      </c>
    </row>
    <row r="59" spans="1:10" ht="13.5" thickBot="1" x14ac:dyDescent="0.25"/>
    <row r="60" spans="1:10" ht="13.5" thickBot="1" x14ac:dyDescent="0.25">
      <c r="A60" s="270" t="s">
        <v>92</v>
      </c>
      <c r="B60" s="1028" t="s">
        <v>53</v>
      </c>
      <c r="C60" s="1029"/>
      <c r="D60" s="1029"/>
      <c r="E60" s="1029"/>
      <c r="F60" s="372"/>
      <c r="G60" s="386" t="s">
        <v>0</v>
      </c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378"/>
      <c r="G61" s="373">
        <v>55</v>
      </c>
    </row>
    <row r="62" spans="1:10" x14ac:dyDescent="0.2">
      <c r="A62" s="234" t="s">
        <v>3</v>
      </c>
      <c r="B62" s="348">
        <v>890</v>
      </c>
      <c r="C62" s="349">
        <v>890</v>
      </c>
      <c r="D62" s="297">
        <v>890</v>
      </c>
      <c r="E62" s="297"/>
      <c r="F62" s="379"/>
      <c r="G62" s="374">
        <v>890</v>
      </c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380"/>
      <c r="G63" s="375">
        <v>1683</v>
      </c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381"/>
      <c r="G64" s="376">
        <v>94.5</v>
      </c>
      <c r="H64" s="228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382"/>
      <c r="G65" s="377">
        <v>5.5E-2</v>
      </c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369">
        <f t="shared" ref="G66" si="11">G63/G62*100-100</f>
        <v>89.101123595505612</v>
      </c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63">
        <f t="shared" ref="G67" si="12">G63-G50</f>
        <v>394</v>
      </c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64">
        <f>SUM(B68:F68)</f>
        <v>538</v>
      </c>
      <c r="H68" s="200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267">
        <v>61</v>
      </c>
      <c r="D69" s="267">
        <v>61</v>
      </c>
      <c r="E69" s="267"/>
      <c r="F69" s="219"/>
      <c r="G69" s="325"/>
      <c r="H69" s="200" t="s">
        <v>57</v>
      </c>
      <c r="I69" s="200">
        <v>458.1</v>
      </c>
      <c r="J69" s="1146" t="s">
        <v>94</v>
      </c>
      <c r="K69" s="1146"/>
      <c r="L69" s="1146"/>
      <c r="M69" s="1146"/>
      <c r="N69" s="1146"/>
      <c r="O69" s="1146"/>
      <c r="P69" s="1146"/>
      <c r="Q69" s="1147" t="s">
        <v>93</v>
      </c>
    </row>
    <row r="70" spans="1:18" ht="13.5" thickBot="1" x14ac:dyDescent="0.25">
      <c r="A70" s="266" t="s">
        <v>26</v>
      </c>
      <c r="B70" s="345">
        <f>B69-B56</f>
        <v>-20.569999999999993</v>
      </c>
      <c r="C70" s="346">
        <f>C69-B56</f>
        <v>-20.569999999999993</v>
      </c>
      <c r="D70" s="346">
        <f>D69-B56</f>
        <v>-20.569999999999993</v>
      </c>
      <c r="E70" s="346"/>
      <c r="F70" s="347"/>
      <c r="G70" s="371"/>
      <c r="H70" s="200" t="s">
        <v>26</v>
      </c>
      <c r="I70" s="200">
        <f>I69-I56</f>
        <v>336.96000000000004</v>
      </c>
      <c r="J70" s="1146"/>
      <c r="K70" s="1146"/>
      <c r="L70" s="1146"/>
      <c r="M70" s="1146"/>
      <c r="N70" s="1146"/>
      <c r="O70" s="1146"/>
      <c r="P70" s="1146"/>
      <c r="Q70" s="1147"/>
    </row>
    <row r="71" spans="1:18" x14ac:dyDescent="0.2">
      <c r="J71" s="1146"/>
      <c r="K71" s="1146"/>
      <c r="L71" s="1146"/>
      <c r="M71" s="1146"/>
      <c r="N71" s="1146"/>
      <c r="O71" s="1146"/>
      <c r="P71" s="1146"/>
      <c r="Q71" s="1147"/>
      <c r="R71" s="387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028" t="s">
        <v>53</v>
      </c>
      <c r="C73" s="1029"/>
      <c r="D73" s="1029"/>
      <c r="E73" s="1029"/>
      <c r="F73" s="372"/>
      <c r="G73" s="386" t="s">
        <v>0</v>
      </c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378"/>
      <c r="G74" s="373">
        <v>55</v>
      </c>
    </row>
    <row r="75" spans="1:18" x14ac:dyDescent="0.2">
      <c r="A75" s="234" t="s">
        <v>3</v>
      </c>
      <c r="B75" s="348">
        <v>1080</v>
      </c>
      <c r="C75" s="349">
        <v>1080</v>
      </c>
      <c r="D75" s="297">
        <v>1080</v>
      </c>
      <c r="E75" s="297"/>
      <c r="F75" s="379"/>
      <c r="G75" s="374">
        <v>1080</v>
      </c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380"/>
      <c r="G76" s="375">
        <v>1724</v>
      </c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381"/>
      <c r="G77" s="376">
        <v>96.4</v>
      </c>
      <c r="H77" s="228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382"/>
      <c r="G78" s="377">
        <v>5.0999999999999997E-2</v>
      </c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369">
        <f t="shared" ref="G79" si="14">G76/G75*100-100</f>
        <v>59.629629629629619</v>
      </c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63">
        <f t="shared" ref="G80" si="15">G76-G63</f>
        <v>41</v>
      </c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64">
        <f>SUM(B81:F81)</f>
        <v>536</v>
      </c>
      <c r="H81" s="200" t="s">
        <v>56</v>
      </c>
      <c r="I81" s="263">
        <f>G68-G81</f>
        <v>2</v>
      </c>
      <c r="J81" s="305">
        <f>I81/G68</f>
        <v>3.7174721189591076E-3</v>
      </c>
    </row>
    <row r="82" spans="1:16" x14ac:dyDescent="0.2">
      <c r="A82" s="265" t="s">
        <v>28</v>
      </c>
      <c r="B82" s="218">
        <v>62</v>
      </c>
      <c r="C82" s="267">
        <v>62</v>
      </c>
      <c r="D82" s="267">
        <v>62</v>
      </c>
      <c r="E82" s="267"/>
      <c r="F82" s="219"/>
      <c r="G82" s="325"/>
      <c r="H82" s="200" t="s">
        <v>57</v>
      </c>
      <c r="I82" s="200">
        <v>61.33</v>
      </c>
      <c r="J82" s="1169"/>
      <c r="K82" s="1169"/>
      <c r="L82" s="1169"/>
      <c r="M82" s="1169"/>
      <c r="N82" s="1169"/>
      <c r="O82" s="1169"/>
      <c r="P82" s="1169"/>
    </row>
    <row r="83" spans="1:16" ht="13.5" thickBot="1" x14ac:dyDescent="0.25">
      <c r="A83" s="266" t="s">
        <v>26</v>
      </c>
      <c r="B83" s="345">
        <f>B82-B69</f>
        <v>1</v>
      </c>
      <c r="C83" s="346">
        <f>C82-B69</f>
        <v>1</v>
      </c>
      <c r="D83" s="346">
        <f>D82-B69</f>
        <v>1</v>
      </c>
      <c r="E83" s="346"/>
      <c r="F83" s="347"/>
      <c r="G83" s="371"/>
      <c r="H83" s="200" t="s">
        <v>26</v>
      </c>
      <c r="I83" s="200">
        <f>I82-R71</f>
        <v>-21.710000000000008</v>
      </c>
      <c r="J83" s="1169"/>
      <c r="K83" s="1169"/>
      <c r="L83" s="1169"/>
      <c r="M83" s="1169"/>
      <c r="N83" s="1169"/>
      <c r="O83" s="1169"/>
      <c r="P83" s="1169"/>
    </row>
    <row r="84" spans="1:16" x14ac:dyDescent="0.2">
      <c r="J84" s="1169"/>
      <c r="K84" s="1169"/>
      <c r="L84" s="1169"/>
      <c r="M84" s="1169"/>
      <c r="N84" s="1169"/>
      <c r="O84" s="1169"/>
      <c r="P84" s="1169"/>
    </row>
    <row r="85" spans="1:16" ht="13.5" thickBot="1" x14ac:dyDescent="0.25"/>
    <row r="86" spans="1:16" ht="13.5" thickBot="1" x14ac:dyDescent="0.25">
      <c r="A86" s="270" t="s">
        <v>102</v>
      </c>
      <c r="B86" s="1028" t="s">
        <v>53</v>
      </c>
      <c r="C86" s="1029"/>
      <c r="D86" s="1029"/>
      <c r="E86" s="1029"/>
      <c r="F86" s="372"/>
      <c r="G86" s="386" t="s">
        <v>0</v>
      </c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378"/>
      <c r="G87" s="373">
        <v>54</v>
      </c>
    </row>
    <row r="88" spans="1:16" x14ac:dyDescent="0.2">
      <c r="A88" s="234" t="s">
        <v>3</v>
      </c>
      <c r="B88" s="348">
        <v>1250</v>
      </c>
      <c r="C88" s="349">
        <v>1250</v>
      </c>
      <c r="D88" s="297">
        <v>1250</v>
      </c>
      <c r="E88" s="297"/>
      <c r="F88" s="379"/>
      <c r="G88" s="374">
        <v>1250</v>
      </c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380"/>
      <c r="G89" s="375">
        <v>1764</v>
      </c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381"/>
      <c r="G90" s="376">
        <v>92.6</v>
      </c>
      <c r="H90" s="22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382"/>
      <c r="G91" s="377">
        <v>5.2999999999999999E-2</v>
      </c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369">
        <f t="shared" ref="G92" si="17">G89/G88*100-100</f>
        <v>41.120000000000005</v>
      </c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63">
        <f t="shared" ref="G93" si="18">G89-G76</f>
        <v>40</v>
      </c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64">
        <f>SUM(B94:F94)</f>
        <v>534</v>
      </c>
      <c r="H94" s="200" t="s">
        <v>56</v>
      </c>
      <c r="I94" s="263">
        <f>G81-G94</f>
        <v>2</v>
      </c>
      <c r="J94" s="305">
        <f>I94/G81</f>
        <v>3.7313432835820895E-3</v>
      </c>
    </row>
    <row r="95" spans="1:16" x14ac:dyDescent="0.2">
      <c r="A95" s="265" t="s">
        <v>28</v>
      </c>
      <c r="B95" s="218">
        <v>63</v>
      </c>
      <c r="C95" s="267">
        <v>63</v>
      </c>
      <c r="D95" s="267">
        <v>63</v>
      </c>
      <c r="E95" s="267"/>
      <c r="F95" s="219"/>
      <c r="G95" s="325"/>
      <c r="H95" s="200" t="s">
        <v>57</v>
      </c>
      <c r="I95" s="200">
        <v>62.25</v>
      </c>
      <c r="J95" s="350"/>
      <c r="K95" s="350"/>
      <c r="L95" s="350"/>
      <c r="M95" s="350"/>
      <c r="N95" s="350"/>
      <c r="O95" s="350"/>
      <c r="P95" s="350"/>
    </row>
    <row r="96" spans="1:16" ht="13.5" thickBot="1" x14ac:dyDescent="0.25">
      <c r="A96" s="266" t="s">
        <v>26</v>
      </c>
      <c r="B96" s="345">
        <f>B95-B82</f>
        <v>1</v>
      </c>
      <c r="C96" s="346">
        <f>C95-B82</f>
        <v>1</v>
      </c>
      <c r="D96" s="346">
        <f>D95-B82</f>
        <v>1</v>
      </c>
      <c r="E96" s="346"/>
      <c r="F96" s="347"/>
      <c r="G96" s="371"/>
      <c r="H96" s="200" t="s">
        <v>26</v>
      </c>
      <c r="I96" s="200">
        <f>I95-I82</f>
        <v>0.92000000000000171</v>
      </c>
      <c r="J96" s="350"/>
      <c r="K96" s="350"/>
      <c r="L96" s="350"/>
      <c r="M96" s="350"/>
      <c r="N96" s="350"/>
      <c r="O96" s="350"/>
      <c r="P96" s="350"/>
    </row>
    <row r="97" spans="1:16" x14ac:dyDescent="0.2">
      <c r="B97" s="200">
        <v>63.5</v>
      </c>
      <c r="C97" s="200">
        <v>63.5</v>
      </c>
      <c r="D97" s="200">
        <v>63.5</v>
      </c>
      <c r="J97" s="350"/>
      <c r="K97" s="350"/>
      <c r="L97" s="350"/>
      <c r="M97" s="350"/>
      <c r="N97" s="350"/>
      <c r="O97" s="350"/>
      <c r="P97" s="350"/>
    </row>
    <row r="98" spans="1:16" ht="13.5" thickBot="1" x14ac:dyDescent="0.25"/>
    <row r="99" spans="1:16" ht="13.5" thickBot="1" x14ac:dyDescent="0.25">
      <c r="A99" s="270" t="s">
        <v>103</v>
      </c>
      <c r="B99" s="1028" t="s">
        <v>53</v>
      </c>
      <c r="C99" s="1029"/>
      <c r="D99" s="1029"/>
      <c r="E99" s="1029"/>
      <c r="F99" s="372"/>
      <c r="G99" s="386" t="s">
        <v>0</v>
      </c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378"/>
      <c r="G100" s="373">
        <v>54</v>
      </c>
    </row>
    <row r="101" spans="1:16" x14ac:dyDescent="0.2">
      <c r="A101" s="234" t="s">
        <v>3</v>
      </c>
      <c r="B101" s="348">
        <v>1400</v>
      </c>
      <c r="C101" s="349">
        <v>1400</v>
      </c>
      <c r="D101" s="297">
        <v>1400</v>
      </c>
      <c r="E101" s="297"/>
      <c r="F101" s="379"/>
      <c r="G101" s="374">
        <v>1400</v>
      </c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380"/>
      <c r="G102" s="375">
        <v>1833</v>
      </c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381"/>
      <c r="G103" s="376">
        <v>88.9</v>
      </c>
      <c r="H103" s="228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382"/>
      <c r="G104" s="377">
        <v>5.6000000000000001E-2</v>
      </c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369">
        <f t="shared" ref="G105" si="20">G102/G101*100-100</f>
        <v>30.928571428571445</v>
      </c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63">
        <f t="shared" ref="G106" si="21">G102-G89</f>
        <v>69</v>
      </c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64">
        <f>SUM(B107:F107)</f>
        <v>533</v>
      </c>
      <c r="H107" s="200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267">
        <v>64</v>
      </c>
      <c r="D108" s="267">
        <v>64</v>
      </c>
      <c r="E108" s="267"/>
      <c r="F108" s="219"/>
      <c r="G108" s="325"/>
      <c r="H108" s="200" t="s">
        <v>57</v>
      </c>
      <c r="I108" s="200">
        <v>63.6</v>
      </c>
      <c r="J108" s="350"/>
    </row>
    <row r="109" spans="1:16" ht="13.5" thickBot="1" x14ac:dyDescent="0.25">
      <c r="A109" s="266" t="s">
        <v>26</v>
      </c>
      <c r="B109" s="345">
        <f>B108-B95</f>
        <v>1</v>
      </c>
      <c r="C109" s="346">
        <f>C108-B95</f>
        <v>1</v>
      </c>
      <c r="D109" s="346">
        <f>D108-B95</f>
        <v>1</v>
      </c>
      <c r="E109" s="346"/>
      <c r="F109" s="347"/>
      <c r="G109" s="371"/>
      <c r="H109" s="200" t="s">
        <v>26</v>
      </c>
      <c r="I109" s="200">
        <f>I108-I95</f>
        <v>1.3500000000000014</v>
      </c>
      <c r="J109" s="350"/>
    </row>
    <row r="110" spans="1:16" x14ac:dyDescent="0.2">
      <c r="B110" s="200">
        <v>64</v>
      </c>
      <c r="C110" s="200">
        <v>64</v>
      </c>
      <c r="D110" s="20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028" t="s">
        <v>53</v>
      </c>
      <c r="C112" s="1029"/>
      <c r="D112" s="1029"/>
      <c r="E112" s="1029"/>
      <c r="F112" s="372"/>
      <c r="G112" s="386" t="s">
        <v>0</v>
      </c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378"/>
      <c r="G113" s="373">
        <v>54</v>
      </c>
      <c r="K113" s="1110" t="s">
        <v>105</v>
      </c>
      <c r="L113" s="1111"/>
      <c r="M113" s="1111"/>
      <c r="N113" s="1112"/>
    </row>
    <row r="114" spans="1:14" x14ac:dyDescent="0.2">
      <c r="A114" s="234" t="s">
        <v>3</v>
      </c>
      <c r="B114" s="348">
        <v>1540</v>
      </c>
      <c r="C114" s="349">
        <v>1540</v>
      </c>
      <c r="D114" s="297">
        <v>1540</v>
      </c>
      <c r="E114" s="297"/>
      <c r="F114" s="379"/>
      <c r="G114" s="374">
        <v>1540</v>
      </c>
      <c r="K114" s="1113" t="s">
        <v>67</v>
      </c>
      <c r="L114" s="1114"/>
      <c r="M114" s="1114"/>
      <c r="N114" s="1115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380"/>
      <c r="G115" s="375">
        <v>1870</v>
      </c>
      <c r="K115" s="218" t="s">
        <v>54</v>
      </c>
      <c r="L115" s="267" t="s">
        <v>68</v>
      </c>
      <c r="M115" s="267" t="s">
        <v>59</v>
      </c>
      <c r="N115" s="219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381"/>
      <c r="G116" s="376">
        <v>79.599999999999994</v>
      </c>
      <c r="H116" s="228"/>
      <c r="K116" s="354">
        <v>1</v>
      </c>
      <c r="L116" s="397" t="s">
        <v>111</v>
      </c>
      <c r="M116" s="397">
        <v>1700</v>
      </c>
      <c r="N116" s="398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382"/>
      <c r="G117" s="377">
        <v>7.3999999999999996E-2</v>
      </c>
      <c r="K117" s="354">
        <v>2</v>
      </c>
      <c r="L117" s="397">
        <v>1</v>
      </c>
      <c r="M117" s="397" t="s">
        <v>112</v>
      </c>
      <c r="N117" s="398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369">
        <f t="shared" ref="G118" si="23">G115/G114*100-100</f>
        <v>21.428571428571416</v>
      </c>
      <c r="K118" s="354">
        <v>3</v>
      </c>
      <c r="L118" s="397">
        <v>2</v>
      </c>
      <c r="M118" s="397" t="s">
        <v>113</v>
      </c>
      <c r="N118" s="398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63">
        <f t="shared" ref="G119" si="24">G115-G102</f>
        <v>37</v>
      </c>
      <c r="K119" s="404">
        <v>4</v>
      </c>
      <c r="L119" s="405">
        <v>3</v>
      </c>
      <c r="M119" s="405">
        <v>1970</v>
      </c>
      <c r="N119" s="406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64">
        <f>SUM(B120:F120)</f>
        <v>532</v>
      </c>
      <c r="H120" s="200" t="s">
        <v>56</v>
      </c>
      <c r="I120" s="263">
        <f>G107-G120</f>
        <v>1</v>
      </c>
      <c r="J120" s="305">
        <f>I120/G107</f>
        <v>1.876172607879925E-3</v>
      </c>
    </row>
    <row r="121" spans="1:14" x14ac:dyDescent="0.2">
      <c r="A121" s="265" t="s">
        <v>28</v>
      </c>
      <c r="B121" s="218">
        <v>66</v>
      </c>
      <c r="C121" s="267">
        <v>66</v>
      </c>
      <c r="D121" s="267">
        <v>66</v>
      </c>
      <c r="E121" s="267"/>
      <c r="F121" s="219"/>
      <c r="G121" s="325"/>
      <c r="H121" s="200" t="s">
        <v>57</v>
      </c>
      <c r="I121" s="200">
        <v>64.12</v>
      </c>
      <c r="J121" s="350"/>
    </row>
    <row r="122" spans="1:14" ht="13.5" thickBot="1" x14ac:dyDescent="0.25">
      <c r="A122" s="266" t="s">
        <v>26</v>
      </c>
      <c r="B122" s="345">
        <f>B121-B108</f>
        <v>2</v>
      </c>
      <c r="C122" s="346">
        <f>C121-B108</f>
        <v>2</v>
      </c>
      <c r="D122" s="346">
        <f>D121-B108</f>
        <v>2</v>
      </c>
      <c r="E122" s="346"/>
      <c r="F122" s="347"/>
      <c r="G122" s="371"/>
      <c r="H122" s="200" t="s">
        <v>26</v>
      </c>
      <c r="I122" s="200">
        <f>I121-I108</f>
        <v>0.52000000000000313</v>
      </c>
      <c r="J122" s="350"/>
    </row>
    <row r="123" spans="1:14" x14ac:dyDescent="0.2">
      <c r="B123" s="200">
        <v>66</v>
      </c>
      <c r="C123" s="200">
        <v>66</v>
      </c>
      <c r="D123" s="200">
        <v>66</v>
      </c>
    </row>
    <row r="124" spans="1:14" ht="13.5" thickBot="1" x14ac:dyDescent="0.25"/>
    <row r="125" spans="1:14" ht="13.5" thickBot="1" x14ac:dyDescent="0.25">
      <c r="A125" s="270" t="s">
        <v>129</v>
      </c>
      <c r="B125" s="1028" t="s">
        <v>53</v>
      </c>
      <c r="C125" s="1029"/>
      <c r="D125" s="1029"/>
      <c r="E125" s="1029"/>
      <c r="F125" s="372"/>
      <c r="G125" s="386" t="s">
        <v>0</v>
      </c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378"/>
      <c r="G126" s="373">
        <v>50</v>
      </c>
    </row>
    <row r="127" spans="1:14" x14ac:dyDescent="0.2">
      <c r="A127" s="234" t="s">
        <v>3</v>
      </c>
      <c r="B127" s="348">
        <v>1670</v>
      </c>
      <c r="C127" s="349">
        <v>1670</v>
      </c>
      <c r="D127" s="297">
        <v>1670</v>
      </c>
      <c r="E127" s="297"/>
      <c r="F127" s="379"/>
      <c r="G127" s="374">
        <v>1670</v>
      </c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380"/>
      <c r="G128" s="375">
        <v>1991</v>
      </c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381"/>
      <c r="G129" s="376">
        <v>92</v>
      </c>
      <c r="H129" s="228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382"/>
      <c r="G130" s="377">
        <v>5.5E-2</v>
      </c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369">
        <f t="shared" ref="G131" si="26">G128/G127*100-100</f>
        <v>19.221556886227546</v>
      </c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63">
        <f t="shared" ref="G132" si="27">G128-G115</f>
        <v>121</v>
      </c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64">
        <f>SUM(B133:F133)</f>
        <v>494</v>
      </c>
      <c r="H133" s="200" t="s">
        <v>56</v>
      </c>
      <c r="I133" s="446">
        <f>G120-G133</f>
        <v>38</v>
      </c>
      <c r="J133" s="305">
        <f>I133/G120</f>
        <v>7.1428571428571425E-2</v>
      </c>
      <c r="K133" s="1160" t="s">
        <v>138</v>
      </c>
      <c r="L133" s="1160"/>
      <c r="M133" s="1160"/>
    </row>
    <row r="134" spans="1:13" x14ac:dyDescent="0.2">
      <c r="A134" s="265" t="s">
        <v>28</v>
      </c>
      <c r="B134" s="218">
        <v>68</v>
      </c>
      <c r="C134" s="267">
        <v>68</v>
      </c>
      <c r="D134" s="267">
        <v>68</v>
      </c>
      <c r="E134" s="267"/>
      <c r="F134" s="219"/>
      <c r="G134" s="325"/>
      <c r="H134" s="200" t="s">
        <v>57</v>
      </c>
      <c r="I134" s="200">
        <v>65.959999999999994</v>
      </c>
      <c r="J134" s="350"/>
    </row>
    <row r="135" spans="1:13" ht="13.5" thickBot="1" x14ac:dyDescent="0.25">
      <c r="A135" s="266" t="s">
        <v>26</v>
      </c>
      <c r="B135" s="345">
        <f>B134-B121</f>
        <v>2</v>
      </c>
      <c r="C135" s="346">
        <f>C134-B121</f>
        <v>2</v>
      </c>
      <c r="D135" s="346">
        <f>D134-B121</f>
        <v>2</v>
      </c>
      <c r="E135" s="346"/>
      <c r="F135" s="347"/>
      <c r="G135" s="371"/>
      <c r="H135" s="200" t="s">
        <v>26</v>
      </c>
      <c r="I135" s="200">
        <f>I134-I121</f>
        <v>1.8399999999999892</v>
      </c>
      <c r="J135" s="350"/>
    </row>
    <row r="137" spans="1:13" ht="13.5" thickBot="1" x14ac:dyDescent="0.25"/>
    <row r="138" spans="1:13" ht="13.5" thickBot="1" x14ac:dyDescent="0.25">
      <c r="A138" s="270" t="s">
        <v>144</v>
      </c>
      <c r="B138" s="1028" t="s">
        <v>53</v>
      </c>
      <c r="C138" s="1029"/>
      <c r="D138" s="1029"/>
      <c r="E138" s="1029"/>
      <c r="F138" s="372"/>
      <c r="G138" s="386" t="s">
        <v>0</v>
      </c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378"/>
      <c r="G139" s="373">
        <v>50</v>
      </c>
    </row>
    <row r="140" spans="1:13" x14ac:dyDescent="0.2">
      <c r="A140" s="234" t="s">
        <v>3</v>
      </c>
      <c r="B140" s="348">
        <v>1800</v>
      </c>
      <c r="C140" s="349">
        <v>1800</v>
      </c>
      <c r="D140" s="297">
        <v>1800</v>
      </c>
      <c r="E140" s="297"/>
      <c r="F140" s="379"/>
      <c r="G140" s="374">
        <v>1800</v>
      </c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380"/>
      <c r="G141" s="375">
        <v>2069</v>
      </c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381"/>
      <c r="G142" s="376">
        <v>80</v>
      </c>
      <c r="H142" s="228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382"/>
      <c r="G143" s="377">
        <v>7.3999999999999996E-2</v>
      </c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369">
        <f t="shared" ref="G144" si="29">G141/G140*100-100</f>
        <v>14.944444444444443</v>
      </c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63">
        <f t="shared" ref="G145" si="30">G141-G128</f>
        <v>78</v>
      </c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64">
        <f>SUM(B146:F146)</f>
        <v>493</v>
      </c>
      <c r="H146" s="200" t="s">
        <v>56</v>
      </c>
      <c r="I146" s="263">
        <f>G133-G146</f>
        <v>1</v>
      </c>
      <c r="J146" s="305">
        <f>I146/G133</f>
        <v>2.0242914979757085E-3</v>
      </c>
      <c r="K146" s="1124"/>
      <c r="L146" s="1124"/>
      <c r="M146" s="1124"/>
    </row>
    <row r="147" spans="1:13" x14ac:dyDescent="0.2">
      <c r="A147" s="265" t="s">
        <v>28</v>
      </c>
      <c r="B147" s="218">
        <v>70.5</v>
      </c>
      <c r="C147" s="267">
        <v>70.5</v>
      </c>
      <c r="D147" s="267">
        <v>70</v>
      </c>
      <c r="E147" s="267"/>
      <c r="F147" s="219"/>
      <c r="G147" s="325"/>
      <c r="H147" s="200" t="s">
        <v>57</v>
      </c>
      <c r="I147" s="200">
        <v>68.13</v>
      </c>
      <c r="J147" s="350"/>
    </row>
    <row r="148" spans="1:13" ht="13.5" thickBot="1" x14ac:dyDescent="0.25">
      <c r="A148" s="266" t="s">
        <v>26</v>
      </c>
      <c r="B148" s="345">
        <f>B147-B134</f>
        <v>2.5</v>
      </c>
      <c r="C148" s="346">
        <f>C147-B134</f>
        <v>2.5</v>
      </c>
      <c r="D148" s="346">
        <f>D147-B134</f>
        <v>2</v>
      </c>
      <c r="E148" s="346"/>
      <c r="F148" s="347"/>
      <c r="G148" s="371"/>
      <c r="H148" s="200" t="s">
        <v>26</v>
      </c>
      <c r="I148" s="200">
        <f>I147-I134</f>
        <v>2.1700000000000017</v>
      </c>
      <c r="J148" s="350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034" t="s">
        <v>53</v>
      </c>
      <c r="C151" s="1035"/>
      <c r="D151" s="1036"/>
      <c r="E151" s="386" t="s">
        <v>0</v>
      </c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373">
        <v>50</v>
      </c>
    </row>
    <row r="153" spans="1:13" x14ac:dyDescent="0.2">
      <c r="A153" s="234" t="s">
        <v>3</v>
      </c>
      <c r="B153" s="348">
        <v>1920</v>
      </c>
      <c r="C153" s="349">
        <v>1920</v>
      </c>
      <c r="D153" s="297">
        <v>1920</v>
      </c>
      <c r="E153" s="374">
        <v>1920</v>
      </c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375">
        <v>2139</v>
      </c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376">
        <v>88</v>
      </c>
      <c r="F155" s="22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377">
        <v>6.7000000000000004E-2</v>
      </c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369">
        <f t="shared" ref="E157" si="32">E154/E153*100-100</f>
        <v>11.40625</v>
      </c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63">
        <f>E154-G141</f>
        <v>70</v>
      </c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64">
        <f>SUM(B159:D159)</f>
        <v>492</v>
      </c>
      <c r="F159" s="200" t="s">
        <v>56</v>
      </c>
      <c r="G159" s="263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218">
        <v>73.5</v>
      </c>
      <c r="C160" s="267">
        <v>73</v>
      </c>
      <c r="D160" s="267">
        <v>73</v>
      </c>
      <c r="E160" s="325"/>
      <c r="F160" s="200" t="s">
        <v>57</v>
      </c>
      <c r="G160" s="200">
        <v>70.53</v>
      </c>
      <c r="H160" s="350"/>
    </row>
    <row r="161" spans="1:12" ht="13.5" thickBot="1" x14ac:dyDescent="0.25">
      <c r="A161" s="266" t="s">
        <v>26</v>
      </c>
      <c r="B161" s="345">
        <f>B160-B147</f>
        <v>3</v>
      </c>
      <c r="C161" s="346">
        <f>C160-B147</f>
        <v>2.5</v>
      </c>
      <c r="D161" s="346">
        <f>D160-B147</f>
        <v>2.5</v>
      </c>
      <c r="E161" s="371"/>
      <c r="F161" s="200" t="s">
        <v>26</v>
      </c>
      <c r="G161" s="200">
        <f>G160-I147</f>
        <v>2.4000000000000057</v>
      </c>
      <c r="H161" s="350"/>
    </row>
    <row r="163" spans="1:12" ht="13.5" thickBot="1" x14ac:dyDescent="0.25"/>
    <row r="164" spans="1:12" ht="13.5" thickBot="1" x14ac:dyDescent="0.25">
      <c r="A164" s="270" t="s">
        <v>146</v>
      </c>
      <c r="B164" s="1034" t="s">
        <v>53</v>
      </c>
      <c r="C164" s="1035"/>
      <c r="D164" s="1036"/>
      <c r="E164" s="386" t="s">
        <v>0</v>
      </c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373">
        <v>50</v>
      </c>
    </row>
    <row r="166" spans="1:12" x14ac:dyDescent="0.2">
      <c r="A166" s="234" t="s">
        <v>3</v>
      </c>
      <c r="B166" s="348">
        <v>2040</v>
      </c>
      <c r="C166" s="349">
        <v>2040</v>
      </c>
      <c r="D166" s="297">
        <v>2040</v>
      </c>
      <c r="E166" s="374">
        <v>2040</v>
      </c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375">
        <v>2244</v>
      </c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376">
        <v>78</v>
      </c>
      <c r="F168" s="228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377">
        <v>7.4999999999999997E-2</v>
      </c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369">
        <f t="shared" si="33"/>
        <v>10.000000000000014</v>
      </c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63">
        <f>E167-E154</f>
        <v>105</v>
      </c>
    </row>
    <row r="172" spans="1:12" x14ac:dyDescent="0.2">
      <c r="A172" s="265" t="s">
        <v>52</v>
      </c>
      <c r="B172" s="310">
        <v>130</v>
      </c>
      <c r="C172" s="311">
        <v>191</v>
      </c>
      <c r="D172" s="311">
        <v>133</v>
      </c>
      <c r="E172" s="261">
        <f>SUM(B172:D172)</f>
        <v>454</v>
      </c>
      <c r="F172" s="200" t="s">
        <v>56</v>
      </c>
      <c r="G172" s="263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218">
        <v>76.5</v>
      </c>
      <c r="C173" s="267">
        <v>76</v>
      </c>
      <c r="D173" s="267">
        <v>76</v>
      </c>
      <c r="E173" s="219"/>
      <c r="F173" s="200" t="s">
        <v>57</v>
      </c>
      <c r="G173" s="200">
        <v>70.64</v>
      </c>
      <c r="H173" s="350"/>
    </row>
    <row r="174" spans="1:12" ht="13.5" thickBot="1" x14ac:dyDescent="0.25">
      <c r="A174" s="266" t="s">
        <v>26</v>
      </c>
      <c r="B174" s="345">
        <f>B173-B160</f>
        <v>3</v>
      </c>
      <c r="C174" s="346">
        <f>C173-C160</f>
        <v>3</v>
      </c>
      <c r="D174" s="346">
        <f>D173-D160</f>
        <v>3</v>
      </c>
      <c r="E174" s="322"/>
      <c r="F174" s="200" t="s">
        <v>26</v>
      </c>
      <c r="G174" s="200">
        <f>G173-G160</f>
        <v>0.10999999999999943</v>
      </c>
      <c r="H174" s="350"/>
    </row>
    <row r="176" spans="1:12" ht="13.5" thickBot="1" x14ac:dyDescent="0.25"/>
    <row r="177" spans="1:14" ht="13.5" thickBot="1" x14ac:dyDescent="0.25">
      <c r="A177" s="270" t="s">
        <v>166</v>
      </c>
      <c r="B177" s="1034" t="s">
        <v>53</v>
      </c>
      <c r="C177" s="1035"/>
      <c r="D177" s="1036"/>
      <c r="E177" s="386" t="s">
        <v>0</v>
      </c>
      <c r="F177" s="228" t="s">
        <v>190</v>
      </c>
      <c r="K177" s="1110" t="s">
        <v>189</v>
      </c>
      <c r="L177" s="1111"/>
      <c r="M177" s="1111"/>
      <c r="N177" s="1112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373">
        <v>50</v>
      </c>
      <c r="K178" s="1113" t="s">
        <v>67</v>
      </c>
      <c r="L178" s="1114"/>
      <c r="M178" s="1114"/>
      <c r="N178" s="1115"/>
    </row>
    <row r="179" spans="1:14" x14ac:dyDescent="0.2">
      <c r="A179" s="234" t="s">
        <v>3</v>
      </c>
      <c r="B179" s="348">
        <v>2160</v>
      </c>
      <c r="C179" s="349">
        <v>2160</v>
      </c>
      <c r="D179" s="297">
        <v>2160</v>
      </c>
      <c r="E179" s="374">
        <v>2160</v>
      </c>
      <c r="K179" s="218" t="s">
        <v>54</v>
      </c>
      <c r="L179" s="267" t="s">
        <v>68</v>
      </c>
      <c r="M179" s="267" t="s">
        <v>59</v>
      </c>
      <c r="N179" s="219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375">
        <v>2391</v>
      </c>
      <c r="K180" s="354" t="s">
        <v>187</v>
      </c>
      <c r="L180" s="397" t="s">
        <v>187</v>
      </c>
      <c r="M180" s="397">
        <v>1870</v>
      </c>
      <c r="N180" s="398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376">
        <v>88.9</v>
      </c>
      <c r="F181" s="228"/>
      <c r="K181" s="354">
        <v>1</v>
      </c>
      <c r="L181" s="397">
        <v>1</v>
      </c>
      <c r="M181" s="397" t="s">
        <v>163</v>
      </c>
      <c r="N181" s="398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377">
        <v>0.06</v>
      </c>
      <c r="K182" s="354">
        <v>2</v>
      </c>
      <c r="L182" s="397">
        <v>2</v>
      </c>
      <c r="M182" s="397" t="s">
        <v>164</v>
      </c>
      <c r="N182" s="398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369">
        <f t="shared" si="35"/>
        <v>10.694444444444457</v>
      </c>
      <c r="K183" s="404">
        <v>3</v>
      </c>
      <c r="L183" s="405">
        <v>3</v>
      </c>
      <c r="M183" s="405">
        <v>2310</v>
      </c>
      <c r="N183" s="406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63">
        <f>E180-E167</f>
        <v>147</v>
      </c>
    </row>
    <row r="185" spans="1:14" x14ac:dyDescent="0.2">
      <c r="A185" s="265" t="s">
        <v>52</v>
      </c>
      <c r="B185" s="310">
        <v>129</v>
      </c>
      <c r="C185" s="311">
        <v>190</v>
      </c>
      <c r="D185" s="311">
        <v>133</v>
      </c>
      <c r="E185" s="261">
        <f>SUM(B185:D185)</f>
        <v>452</v>
      </c>
      <c r="F185" s="200" t="s">
        <v>56</v>
      </c>
      <c r="G185" s="263">
        <f>E172-E185</f>
        <v>2</v>
      </c>
      <c r="H185" s="305">
        <f>G185/E172</f>
        <v>4.4052863436123352E-3</v>
      </c>
    </row>
    <row r="186" spans="1:14" x14ac:dyDescent="0.2">
      <c r="A186" s="265" t="s">
        <v>28</v>
      </c>
      <c r="B186" s="218">
        <v>80.5</v>
      </c>
      <c r="C186" s="267">
        <v>79.5</v>
      </c>
      <c r="D186" s="267">
        <v>79.5</v>
      </c>
      <c r="E186" s="219"/>
      <c r="F186" s="200" t="s">
        <v>57</v>
      </c>
      <c r="G186" s="200">
        <v>76.61</v>
      </c>
      <c r="H186" s="350"/>
    </row>
    <row r="187" spans="1:14" ht="13.5" thickBot="1" x14ac:dyDescent="0.25">
      <c r="A187" s="266" t="s">
        <v>26</v>
      </c>
      <c r="B187" s="345">
        <f>B186-B173</f>
        <v>4</v>
      </c>
      <c r="C187" s="346">
        <f>C186-C173</f>
        <v>3.5</v>
      </c>
      <c r="D187" s="346">
        <f>D186-D173</f>
        <v>3.5</v>
      </c>
      <c r="E187" s="322"/>
      <c r="F187" s="200" t="s">
        <v>26</v>
      </c>
      <c r="G187" s="200">
        <f>G186-G173</f>
        <v>5.9699999999999989</v>
      </c>
      <c r="H187" s="350"/>
    </row>
    <row r="189" spans="1:14" ht="13.5" thickBot="1" x14ac:dyDescent="0.25"/>
    <row r="190" spans="1:14" ht="13.5" thickBot="1" x14ac:dyDescent="0.25">
      <c r="A190" s="270" t="s">
        <v>191</v>
      </c>
      <c r="B190" s="1034" t="s">
        <v>53</v>
      </c>
      <c r="C190" s="1035"/>
      <c r="D190" s="1036"/>
      <c r="E190" s="1103" t="s">
        <v>0</v>
      </c>
      <c r="F190" s="228">
        <v>46</v>
      </c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144"/>
    </row>
    <row r="192" spans="1:14" x14ac:dyDescent="0.2">
      <c r="A192" s="234" t="s">
        <v>3</v>
      </c>
      <c r="B192" s="348">
        <v>2290</v>
      </c>
      <c r="C192" s="349">
        <v>2290</v>
      </c>
      <c r="D192" s="297">
        <v>2290</v>
      </c>
      <c r="E192" s="374">
        <v>2290</v>
      </c>
    </row>
    <row r="193" spans="1:8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375">
        <v>2469</v>
      </c>
    </row>
    <row r="194" spans="1:8" x14ac:dyDescent="0.2">
      <c r="A194" s="231" t="s">
        <v>7</v>
      </c>
      <c r="B194" s="301">
        <v>92.3</v>
      </c>
      <c r="C194" s="302">
        <v>100</v>
      </c>
      <c r="D194" s="303">
        <v>100</v>
      </c>
      <c r="E194" s="376">
        <v>93.5</v>
      </c>
      <c r="F194" s="228"/>
    </row>
    <row r="195" spans="1:8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377">
        <v>5.0999999999999997E-2</v>
      </c>
    </row>
    <row r="196" spans="1:8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369">
        <f t="shared" si="37"/>
        <v>7.8165938864628686</v>
      </c>
    </row>
    <row r="197" spans="1:8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63">
        <f>E193-E180</f>
        <v>78</v>
      </c>
    </row>
    <row r="198" spans="1:8" x14ac:dyDescent="0.2">
      <c r="A198" s="265" t="s">
        <v>52</v>
      </c>
      <c r="B198" s="310">
        <v>128</v>
      </c>
      <c r="C198" s="311">
        <v>190</v>
      </c>
      <c r="D198" s="311">
        <v>133</v>
      </c>
      <c r="E198" s="261">
        <f>SUM(B198:D198)</f>
        <v>451</v>
      </c>
      <c r="F198" s="200" t="s">
        <v>56</v>
      </c>
      <c r="G198" s="263">
        <f>E185-E198</f>
        <v>1</v>
      </c>
      <c r="H198" s="305">
        <f>G198/E185</f>
        <v>2.2123893805309734E-3</v>
      </c>
    </row>
    <row r="199" spans="1:8" x14ac:dyDescent="0.2">
      <c r="A199" s="265" t="s">
        <v>28</v>
      </c>
      <c r="B199" s="218">
        <v>85.5</v>
      </c>
      <c r="C199" s="267">
        <v>84.5</v>
      </c>
      <c r="D199" s="267">
        <v>84.5</v>
      </c>
      <c r="E199" s="219"/>
      <c r="F199" s="200" t="s">
        <v>57</v>
      </c>
      <c r="G199" s="200">
        <v>79.95</v>
      </c>
      <c r="H199" s="350"/>
    </row>
    <row r="200" spans="1:8" ht="13.5" thickBot="1" x14ac:dyDescent="0.25">
      <c r="A200" s="266" t="s">
        <v>26</v>
      </c>
      <c r="B200" s="345">
        <f>B199-B186</f>
        <v>5</v>
      </c>
      <c r="C200" s="346">
        <f>C199-C186</f>
        <v>5</v>
      </c>
      <c r="D200" s="346">
        <f>D199-D186</f>
        <v>5</v>
      </c>
      <c r="E200" s="322"/>
      <c r="F200" s="200" t="s">
        <v>26</v>
      </c>
      <c r="G200" s="200">
        <f>G199-G186</f>
        <v>3.3400000000000034</v>
      </c>
      <c r="H200" s="350"/>
    </row>
    <row r="202" spans="1:8" ht="13.5" thickBot="1" x14ac:dyDescent="0.25"/>
    <row r="203" spans="1:8" ht="13.5" thickBot="1" x14ac:dyDescent="0.25">
      <c r="A203" s="270" t="s">
        <v>192</v>
      </c>
      <c r="B203" s="1034" t="s">
        <v>53</v>
      </c>
      <c r="C203" s="1035"/>
      <c r="D203" s="1036"/>
      <c r="E203" s="1103" t="s">
        <v>0</v>
      </c>
      <c r="F203" s="228"/>
    </row>
    <row r="204" spans="1:8" x14ac:dyDescent="0.2">
      <c r="A204" s="231" t="s">
        <v>2</v>
      </c>
      <c r="B204" s="294">
        <v>1</v>
      </c>
      <c r="C204" s="225">
        <v>2</v>
      </c>
      <c r="D204" s="225">
        <v>3</v>
      </c>
      <c r="E204" s="1144"/>
    </row>
    <row r="205" spans="1:8" x14ac:dyDescent="0.2">
      <c r="A205" s="234" t="s">
        <v>3</v>
      </c>
      <c r="B205" s="348">
        <v>2420</v>
      </c>
      <c r="C205" s="349">
        <v>2420</v>
      </c>
      <c r="D205" s="297">
        <v>2420</v>
      </c>
      <c r="E205" s="374">
        <v>2420</v>
      </c>
    </row>
    <row r="206" spans="1:8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375">
        <v>2564</v>
      </c>
    </row>
    <row r="207" spans="1:8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376">
        <v>77.8</v>
      </c>
      <c r="F207" s="228"/>
    </row>
    <row r="208" spans="1:8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377">
        <v>7.9000000000000001E-2</v>
      </c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369">
        <f t="shared" si="39"/>
        <v>5.9504132231404867</v>
      </c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63">
        <f>E206-E193</f>
        <v>95</v>
      </c>
    </row>
    <row r="211" spans="1:8" x14ac:dyDescent="0.2">
      <c r="A211" s="265" t="s">
        <v>52</v>
      </c>
      <c r="B211" s="310">
        <v>128</v>
      </c>
      <c r="C211" s="311">
        <v>190</v>
      </c>
      <c r="D211" s="311">
        <v>133</v>
      </c>
      <c r="E211" s="261">
        <f>SUM(B211:D211)</f>
        <v>451</v>
      </c>
      <c r="F211" s="200" t="s">
        <v>56</v>
      </c>
      <c r="G211" s="263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218">
        <v>91.5</v>
      </c>
      <c r="C212" s="267">
        <v>90.5</v>
      </c>
      <c r="D212" s="267">
        <v>90.5</v>
      </c>
      <c r="E212" s="219"/>
      <c r="F212" s="200" t="s">
        <v>57</v>
      </c>
      <c r="G212" s="200">
        <v>84.8</v>
      </c>
      <c r="H212" s="350"/>
    </row>
    <row r="213" spans="1:8" ht="13.5" thickBot="1" x14ac:dyDescent="0.25">
      <c r="A213" s="266" t="s">
        <v>26</v>
      </c>
      <c r="B213" s="345">
        <f>B212-B199</f>
        <v>6</v>
      </c>
      <c r="C213" s="346">
        <f>C212-C199</f>
        <v>6</v>
      </c>
      <c r="D213" s="346">
        <f>D212-D199</f>
        <v>6</v>
      </c>
      <c r="E213" s="322"/>
      <c r="F213" s="200" t="s">
        <v>26</v>
      </c>
      <c r="G213" s="200">
        <f>G212-G199</f>
        <v>4.8499999999999943</v>
      </c>
      <c r="H213" s="350"/>
    </row>
    <row r="215" spans="1:8" ht="13.5" thickBot="1" x14ac:dyDescent="0.25"/>
    <row r="216" spans="1:8" ht="13.5" thickBot="1" x14ac:dyDescent="0.25">
      <c r="A216" s="270" t="s">
        <v>193</v>
      </c>
      <c r="B216" s="1034" t="s">
        <v>53</v>
      </c>
      <c r="C216" s="1035"/>
      <c r="D216" s="1036"/>
      <c r="E216" s="1103" t="s">
        <v>0</v>
      </c>
      <c r="F216" s="228">
        <v>45</v>
      </c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144"/>
    </row>
    <row r="218" spans="1:8" x14ac:dyDescent="0.2">
      <c r="A218" s="234" t="s">
        <v>3</v>
      </c>
      <c r="B218" s="348">
        <v>2560</v>
      </c>
      <c r="C218" s="349">
        <v>2560</v>
      </c>
      <c r="D218" s="297">
        <v>2560</v>
      </c>
      <c r="E218" s="374">
        <v>2560</v>
      </c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375">
        <v>2648</v>
      </c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376">
        <v>88.9</v>
      </c>
      <c r="F220" s="228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377">
        <v>6.3E-2</v>
      </c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369">
        <f t="shared" si="41"/>
        <v>3.4375</v>
      </c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63">
        <f>E219-E206</f>
        <v>84</v>
      </c>
    </row>
    <row r="224" spans="1:8" x14ac:dyDescent="0.2">
      <c r="A224" s="265" t="s">
        <v>52</v>
      </c>
      <c r="B224" s="310">
        <v>128</v>
      </c>
      <c r="C224" s="311">
        <v>189</v>
      </c>
      <c r="D224" s="311">
        <v>133</v>
      </c>
      <c r="E224" s="261">
        <f>SUM(B224:D224)</f>
        <v>450</v>
      </c>
      <c r="F224" s="200" t="s">
        <v>56</v>
      </c>
      <c r="G224" s="263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218">
        <v>97.5</v>
      </c>
      <c r="C225" s="267">
        <v>96.5</v>
      </c>
      <c r="D225" s="267">
        <v>96.5</v>
      </c>
      <c r="E225" s="219"/>
      <c r="F225" s="200" t="s">
        <v>57</v>
      </c>
      <c r="G225" s="200">
        <v>91.02</v>
      </c>
      <c r="H225" s="350"/>
    </row>
    <row r="226" spans="1:8" ht="13.5" thickBot="1" x14ac:dyDescent="0.25">
      <c r="A226" s="266" t="s">
        <v>26</v>
      </c>
      <c r="B226" s="345">
        <f>B225-B212</f>
        <v>6</v>
      </c>
      <c r="C226" s="346">
        <f>C225-C212</f>
        <v>6</v>
      </c>
      <c r="D226" s="346">
        <f>D225-D212</f>
        <v>6</v>
      </c>
      <c r="E226" s="322"/>
      <c r="F226" s="200" t="s">
        <v>26</v>
      </c>
      <c r="G226" s="200">
        <f>G225-G212</f>
        <v>6.2199999999999989</v>
      </c>
      <c r="H226" s="350"/>
    </row>
    <row r="228" spans="1:8" ht="13.5" thickBot="1" x14ac:dyDescent="0.25"/>
    <row r="229" spans="1:8" ht="13.5" thickBot="1" x14ac:dyDescent="0.25">
      <c r="A229" s="270" t="s">
        <v>194</v>
      </c>
      <c r="B229" s="1034" t="s">
        <v>53</v>
      </c>
      <c r="C229" s="1035"/>
      <c r="D229" s="1036"/>
      <c r="E229" s="1103" t="s">
        <v>0</v>
      </c>
      <c r="F229" s="228">
        <v>45</v>
      </c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144"/>
    </row>
    <row r="231" spans="1:8" x14ac:dyDescent="0.2">
      <c r="A231" s="234" t="s">
        <v>3</v>
      </c>
      <c r="B231" s="348">
        <v>2710</v>
      </c>
      <c r="C231" s="349">
        <v>2710</v>
      </c>
      <c r="D231" s="297">
        <v>2710</v>
      </c>
      <c r="E231" s="374">
        <v>2710</v>
      </c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375">
        <v>2784</v>
      </c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376">
        <v>86.7</v>
      </c>
      <c r="F233" s="228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377">
        <v>6.4000000000000001E-2</v>
      </c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369">
        <f t="shared" si="43"/>
        <v>2.7306273062730639</v>
      </c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63">
        <f>E232-E219</f>
        <v>136</v>
      </c>
    </row>
    <row r="237" spans="1:8" x14ac:dyDescent="0.2">
      <c r="A237" s="265" t="s">
        <v>52</v>
      </c>
      <c r="B237" s="310">
        <v>127</v>
      </c>
      <c r="C237" s="311">
        <v>189</v>
      </c>
      <c r="D237" s="311">
        <v>133</v>
      </c>
      <c r="E237" s="261">
        <f>SUM(B237:D237)</f>
        <v>449</v>
      </c>
      <c r="F237" s="200" t="s">
        <v>56</v>
      </c>
      <c r="G237" s="263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218">
        <v>104</v>
      </c>
      <c r="C238" s="267">
        <v>103.5</v>
      </c>
      <c r="D238" s="267">
        <v>103</v>
      </c>
      <c r="E238" s="219"/>
      <c r="F238" s="200" t="s">
        <v>57</v>
      </c>
      <c r="G238" s="200">
        <v>97.01</v>
      </c>
      <c r="H238" s="350"/>
    </row>
    <row r="239" spans="1:8" ht="13.5" thickBot="1" x14ac:dyDescent="0.25">
      <c r="A239" s="266" t="s">
        <v>26</v>
      </c>
      <c r="B239" s="345">
        <f>B238-B225</f>
        <v>6.5</v>
      </c>
      <c r="C239" s="346">
        <f>C238-C225</f>
        <v>7</v>
      </c>
      <c r="D239" s="346">
        <f>D238-D225</f>
        <v>6.5</v>
      </c>
      <c r="E239" s="322"/>
      <c r="F239" s="200" t="s">
        <v>26</v>
      </c>
      <c r="G239" s="200">
        <f>G238-G225</f>
        <v>5.9900000000000091</v>
      </c>
      <c r="H239" s="350"/>
    </row>
    <row r="241" spans="1:9" ht="13.5" thickBot="1" x14ac:dyDescent="0.25"/>
    <row r="242" spans="1:9" ht="13.5" thickBot="1" x14ac:dyDescent="0.25">
      <c r="A242" s="270" t="s">
        <v>196</v>
      </c>
      <c r="B242" s="1034" t="s">
        <v>53</v>
      </c>
      <c r="C242" s="1035"/>
      <c r="D242" s="1036"/>
      <c r="E242" s="1103" t="s">
        <v>0</v>
      </c>
      <c r="F242" s="228">
        <v>45</v>
      </c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144"/>
    </row>
    <row r="244" spans="1:9" x14ac:dyDescent="0.2">
      <c r="A244" s="234" t="s">
        <v>3</v>
      </c>
      <c r="B244" s="348">
        <v>2870</v>
      </c>
      <c r="C244" s="349">
        <v>2870</v>
      </c>
      <c r="D244" s="297">
        <v>2870</v>
      </c>
      <c r="E244" s="374">
        <v>2870</v>
      </c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375">
        <v>2965</v>
      </c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376">
        <v>88.9</v>
      </c>
      <c r="F246" s="228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377">
        <v>6.8000000000000005E-2</v>
      </c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369">
        <f t="shared" si="45"/>
        <v>3.3101045296167371</v>
      </c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63">
        <f>E245-E232</f>
        <v>181</v>
      </c>
    </row>
    <row r="250" spans="1:9" x14ac:dyDescent="0.2">
      <c r="A250" s="265" t="s">
        <v>52</v>
      </c>
      <c r="B250" s="310">
        <v>124</v>
      </c>
      <c r="C250" s="311">
        <v>189</v>
      </c>
      <c r="D250" s="311">
        <v>133</v>
      </c>
      <c r="E250" s="261">
        <f>SUM(B250:D250)</f>
        <v>446</v>
      </c>
      <c r="F250" s="200" t="s">
        <v>56</v>
      </c>
      <c r="G250" s="263">
        <f>E237-E250</f>
        <v>3</v>
      </c>
      <c r="H250" s="748">
        <f>G250/E237</f>
        <v>6.6815144766146995E-3</v>
      </c>
      <c r="I250" s="745" t="s">
        <v>197</v>
      </c>
    </row>
    <row r="251" spans="1:9" x14ac:dyDescent="0.2">
      <c r="A251" s="265" t="s">
        <v>28</v>
      </c>
      <c r="B251" s="218">
        <v>110.5</v>
      </c>
      <c r="C251" s="267">
        <v>110</v>
      </c>
      <c r="D251" s="267">
        <v>109.5</v>
      </c>
      <c r="E251" s="219"/>
      <c r="F251" s="200" t="s">
        <v>57</v>
      </c>
      <c r="G251" s="200">
        <v>104.67</v>
      </c>
      <c r="H251" s="350"/>
    </row>
    <row r="252" spans="1:9" ht="13.5" thickBot="1" x14ac:dyDescent="0.25">
      <c r="A252" s="266" t="s">
        <v>26</v>
      </c>
      <c r="B252" s="345">
        <f>B251-B238</f>
        <v>6.5</v>
      </c>
      <c r="C252" s="346">
        <f>C251-C238</f>
        <v>6.5</v>
      </c>
      <c r="D252" s="346">
        <f>D251-D238</f>
        <v>6.5</v>
      </c>
      <c r="E252" s="322"/>
      <c r="F252" s="200" t="s">
        <v>26</v>
      </c>
      <c r="G252" s="200">
        <f>G251-G238</f>
        <v>7.6599999999999966</v>
      </c>
      <c r="H252" s="350"/>
    </row>
    <row r="254" spans="1:9" ht="13.5" thickBot="1" x14ac:dyDescent="0.25"/>
    <row r="255" spans="1:9" ht="13.5" thickBot="1" x14ac:dyDescent="0.25">
      <c r="A255" s="270" t="s">
        <v>198</v>
      </c>
      <c r="B255" s="1034" t="s">
        <v>53</v>
      </c>
      <c r="C255" s="1035"/>
      <c r="D255" s="1035"/>
      <c r="E255" s="1031" t="s">
        <v>0</v>
      </c>
      <c r="F255" s="228">
        <v>45</v>
      </c>
    </row>
    <row r="256" spans="1:9" x14ac:dyDescent="0.2">
      <c r="A256" s="231" t="s">
        <v>2</v>
      </c>
      <c r="B256" s="294">
        <v>1</v>
      </c>
      <c r="C256" s="225">
        <v>2</v>
      </c>
      <c r="D256" s="755">
        <v>3</v>
      </c>
      <c r="E256" s="1168"/>
    </row>
    <row r="257" spans="1:8" x14ac:dyDescent="0.2">
      <c r="A257" s="234" t="s">
        <v>3</v>
      </c>
      <c r="B257" s="348">
        <v>3040</v>
      </c>
      <c r="C257" s="349">
        <v>3040</v>
      </c>
      <c r="D257" s="756">
        <v>3040</v>
      </c>
      <c r="E257" s="298">
        <v>3040</v>
      </c>
    </row>
    <row r="258" spans="1:8" x14ac:dyDescent="0.2">
      <c r="A258" s="238" t="s">
        <v>6</v>
      </c>
      <c r="B258" s="299">
        <v>2927</v>
      </c>
      <c r="C258" s="300">
        <v>3147</v>
      </c>
      <c r="D258" s="757">
        <v>3462</v>
      </c>
      <c r="E258" s="317">
        <v>3174</v>
      </c>
    </row>
    <row r="259" spans="1:8" x14ac:dyDescent="0.2">
      <c r="A259" s="231" t="s">
        <v>7</v>
      </c>
      <c r="B259" s="301">
        <v>96.9</v>
      </c>
      <c r="C259" s="302">
        <v>94.7</v>
      </c>
      <c r="D259" s="758">
        <v>92.3</v>
      </c>
      <c r="E259" s="245">
        <v>73.3</v>
      </c>
      <c r="F259" s="228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759">
        <v>6.4000000000000001E-2</v>
      </c>
      <c r="E260" s="249">
        <v>9.4E-2</v>
      </c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436">
        <f t="shared" si="48"/>
        <v>380</v>
      </c>
      <c r="E262" s="287">
        <f>E258-E245</f>
        <v>209</v>
      </c>
    </row>
    <row r="263" spans="1:8" x14ac:dyDescent="0.2">
      <c r="A263" s="265" t="s">
        <v>52</v>
      </c>
      <c r="B263" s="310">
        <v>119</v>
      </c>
      <c r="C263" s="311">
        <v>189</v>
      </c>
      <c r="D263" s="311">
        <v>133</v>
      </c>
      <c r="E263" s="261">
        <f>SUM(B263:D263)</f>
        <v>441</v>
      </c>
      <c r="F263" s="200" t="s">
        <v>56</v>
      </c>
      <c r="G263" s="263">
        <f>E250-E263</f>
        <v>5</v>
      </c>
      <c r="H263" s="748">
        <f>G263/E250</f>
        <v>1.1210762331838564E-2</v>
      </c>
    </row>
    <row r="264" spans="1:8" x14ac:dyDescent="0.2">
      <c r="A264" s="265" t="s">
        <v>28</v>
      </c>
      <c r="B264" s="218">
        <v>117.5</v>
      </c>
      <c r="C264" s="267">
        <v>116.5</v>
      </c>
      <c r="D264" s="267">
        <v>116</v>
      </c>
      <c r="E264" s="219"/>
      <c r="F264" s="200" t="s">
        <v>57</v>
      </c>
      <c r="G264" s="200">
        <v>111.21</v>
      </c>
      <c r="H264" s="350"/>
    </row>
    <row r="265" spans="1:8" ht="13.5" thickBot="1" x14ac:dyDescent="0.25">
      <c r="A265" s="266" t="s">
        <v>26</v>
      </c>
      <c r="B265" s="345">
        <f>B264-B251</f>
        <v>7</v>
      </c>
      <c r="C265" s="346">
        <f>C264-C251</f>
        <v>6.5</v>
      </c>
      <c r="D265" s="346">
        <f>D264-D251</f>
        <v>6.5</v>
      </c>
      <c r="E265" s="322"/>
      <c r="F265" s="200" t="s">
        <v>26</v>
      </c>
      <c r="G265" s="200">
        <f>G264-G251</f>
        <v>6.539999999999992</v>
      </c>
      <c r="H265" s="350"/>
    </row>
    <row r="267" spans="1:8" ht="13.5" thickBot="1" x14ac:dyDescent="0.25"/>
    <row r="268" spans="1:8" ht="13.5" thickBot="1" x14ac:dyDescent="0.25">
      <c r="A268" s="270" t="s">
        <v>199</v>
      </c>
      <c r="B268" s="1034" t="s">
        <v>53</v>
      </c>
      <c r="C268" s="1035"/>
      <c r="D268" s="1035"/>
      <c r="E268" s="1031" t="s">
        <v>0</v>
      </c>
      <c r="F268" s="228"/>
    </row>
    <row r="269" spans="1:8" x14ac:dyDescent="0.2">
      <c r="A269" s="231" t="s">
        <v>2</v>
      </c>
      <c r="B269" s="294">
        <v>1</v>
      </c>
      <c r="C269" s="225">
        <v>2</v>
      </c>
      <c r="D269" s="755">
        <v>3</v>
      </c>
      <c r="E269" s="1168"/>
    </row>
    <row r="270" spans="1:8" x14ac:dyDescent="0.2">
      <c r="A270" s="234" t="s">
        <v>3</v>
      </c>
      <c r="B270" s="348">
        <v>3240</v>
      </c>
      <c r="C270" s="349">
        <v>3240</v>
      </c>
      <c r="D270" s="756">
        <v>3240</v>
      </c>
      <c r="E270" s="298">
        <v>3240</v>
      </c>
    </row>
    <row r="271" spans="1:8" x14ac:dyDescent="0.2">
      <c r="A271" s="238" t="s">
        <v>6</v>
      </c>
      <c r="B271" s="299">
        <v>3158</v>
      </c>
      <c r="C271" s="300">
        <v>3346</v>
      </c>
      <c r="D271" s="757">
        <v>3646</v>
      </c>
      <c r="E271" s="317">
        <v>3379</v>
      </c>
    </row>
    <row r="272" spans="1:8" x14ac:dyDescent="0.2">
      <c r="A272" s="231" t="s">
        <v>7</v>
      </c>
      <c r="B272" s="301">
        <v>84.6</v>
      </c>
      <c r="C272" s="302">
        <v>94.7</v>
      </c>
      <c r="D272" s="758">
        <v>92.3</v>
      </c>
      <c r="E272" s="245">
        <v>80</v>
      </c>
      <c r="F272" s="228"/>
    </row>
    <row r="273" spans="1:8" x14ac:dyDescent="0.2">
      <c r="A273" s="231" t="s">
        <v>8</v>
      </c>
      <c r="B273" s="246">
        <v>7.0999999999999994E-2</v>
      </c>
      <c r="C273" s="247">
        <v>5.2999999999999999E-2</v>
      </c>
      <c r="D273" s="759">
        <v>7.0999999999999994E-2</v>
      </c>
      <c r="E273" s="249">
        <v>8.4000000000000005E-2</v>
      </c>
    </row>
    <row r="274" spans="1:8" x14ac:dyDescent="0.2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</row>
    <row r="275" spans="1:8" ht="13.5" thickBot="1" x14ac:dyDescent="0.25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436">
        <f t="shared" si="50"/>
        <v>184</v>
      </c>
      <c r="E275" s="287">
        <f>E271-E258</f>
        <v>205</v>
      </c>
    </row>
    <row r="276" spans="1:8" x14ac:dyDescent="0.2">
      <c r="A276" s="265" t="s">
        <v>52</v>
      </c>
      <c r="B276" s="310">
        <v>114</v>
      </c>
      <c r="C276" s="311">
        <v>189</v>
      </c>
      <c r="D276" s="311">
        <v>133</v>
      </c>
      <c r="E276" s="261">
        <f>SUM(B276:D276)</f>
        <v>436</v>
      </c>
      <c r="F276" s="200" t="s">
        <v>56</v>
      </c>
      <c r="G276" s="263">
        <f>E263-E276</f>
        <v>5</v>
      </c>
      <c r="H276" s="768">
        <f>G276/E263</f>
        <v>1.1337868480725623E-2</v>
      </c>
    </row>
    <row r="277" spans="1:8" x14ac:dyDescent="0.2">
      <c r="A277" s="265" t="s">
        <v>28</v>
      </c>
      <c r="B277" s="218">
        <v>124</v>
      </c>
      <c r="C277" s="267">
        <v>123</v>
      </c>
      <c r="D277" s="267">
        <v>122.5</v>
      </c>
      <c r="E277" s="219"/>
      <c r="F277" s="200" t="s">
        <v>57</v>
      </c>
      <c r="G277" s="200">
        <v>117.96</v>
      </c>
      <c r="H277" s="350"/>
    </row>
    <row r="278" spans="1:8" ht="13.5" thickBot="1" x14ac:dyDescent="0.25">
      <c r="A278" s="266" t="s">
        <v>26</v>
      </c>
      <c r="B278" s="345">
        <f>B277-B264</f>
        <v>6.5</v>
      </c>
      <c r="C278" s="346">
        <f>C277-C264</f>
        <v>6.5</v>
      </c>
      <c r="D278" s="346">
        <f>D277-D264</f>
        <v>6.5</v>
      </c>
      <c r="E278" s="322"/>
      <c r="F278" s="200" t="s">
        <v>26</v>
      </c>
      <c r="G278" s="200">
        <f>G277-G264</f>
        <v>6.75</v>
      </c>
      <c r="H278" s="350"/>
    </row>
    <row r="279" spans="1:8" x14ac:dyDescent="0.2">
      <c r="B279" s="200">
        <v>67</v>
      </c>
      <c r="C279" s="200">
        <v>139</v>
      </c>
    </row>
    <row r="280" spans="1:8" ht="13.5" thickBot="1" x14ac:dyDescent="0.25"/>
    <row r="281" spans="1:8" ht="13.5" thickBot="1" x14ac:dyDescent="0.25">
      <c r="A281" s="270" t="s">
        <v>265</v>
      </c>
      <c r="B281" s="1034" t="s">
        <v>53</v>
      </c>
      <c r="C281" s="1035"/>
      <c r="D281" s="1035"/>
      <c r="E281" s="1031" t="s">
        <v>0</v>
      </c>
      <c r="F281" s="228">
        <v>33</v>
      </c>
    </row>
    <row r="282" spans="1:8" x14ac:dyDescent="0.2">
      <c r="A282" s="231" t="s">
        <v>2</v>
      </c>
      <c r="B282" s="294">
        <v>1</v>
      </c>
      <c r="C282" s="225">
        <v>2</v>
      </c>
      <c r="D282" s="755">
        <v>3</v>
      </c>
      <c r="E282" s="1168"/>
    </row>
    <row r="283" spans="1:8" x14ac:dyDescent="0.2">
      <c r="A283" s="234" t="s">
        <v>3</v>
      </c>
      <c r="B283" s="348">
        <v>3470</v>
      </c>
      <c r="C283" s="349">
        <v>3470</v>
      </c>
      <c r="D283" s="756">
        <v>3470</v>
      </c>
      <c r="E283" s="298">
        <v>3470</v>
      </c>
    </row>
    <row r="284" spans="1:8" x14ac:dyDescent="0.2">
      <c r="A284" s="238" t="s">
        <v>6</v>
      </c>
      <c r="B284" s="299">
        <v>3352</v>
      </c>
      <c r="C284" s="300">
        <v>3489</v>
      </c>
      <c r="D284" s="757">
        <v>3759</v>
      </c>
      <c r="E284" s="317">
        <v>3558</v>
      </c>
    </row>
    <row r="285" spans="1:8" x14ac:dyDescent="0.2">
      <c r="A285" s="231" t="s">
        <v>7</v>
      </c>
      <c r="B285" s="301">
        <v>100</v>
      </c>
      <c r="C285" s="302">
        <v>100</v>
      </c>
      <c r="D285" s="758">
        <v>100</v>
      </c>
      <c r="E285" s="245">
        <v>100</v>
      </c>
      <c r="F285" s="228"/>
    </row>
    <row r="286" spans="1:8" x14ac:dyDescent="0.2">
      <c r="A286" s="231" t="s">
        <v>8</v>
      </c>
      <c r="B286" s="246">
        <v>2.4E-2</v>
      </c>
      <c r="C286" s="247">
        <v>2.9000000000000001E-2</v>
      </c>
      <c r="D286" s="759">
        <v>2.5999999999999999E-2</v>
      </c>
      <c r="E286" s="249">
        <v>5.2999999999999999E-2</v>
      </c>
    </row>
    <row r="287" spans="1:8" x14ac:dyDescent="0.2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</row>
    <row r="288" spans="1:8" ht="13.5" thickBot="1" x14ac:dyDescent="0.25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436">
        <f t="shared" si="52"/>
        <v>113</v>
      </c>
      <c r="E288" s="287">
        <f>E284-E271</f>
        <v>179</v>
      </c>
    </row>
    <row r="289" spans="1:8" x14ac:dyDescent="0.2">
      <c r="A289" s="265" t="s">
        <v>52</v>
      </c>
      <c r="B289" s="310">
        <v>67</v>
      </c>
      <c r="C289" s="311">
        <v>139</v>
      </c>
      <c r="D289" s="311">
        <v>122</v>
      </c>
      <c r="E289" s="261">
        <f>SUM(B289:D289)</f>
        <v>328</v>
      </c>
      <c r="F289" s="200" t="s">
        <v>56</v>
      </c>
      <c r="G289" s="263">
        <f>E276-E289</f>
        <v>108</v>
      </c>
      <c r="H289" s="768">
        <f>G289/E276</f>
        <v>0.24770642201834864</v>
      </c>
    </row>
    <row r="290" spans="1:8" x14ac:dyDescent="0.2">
      <c r="A290" s="265" t="s">
        <v>28</v>
      </c>
      <c r="B290" s="218">
        <v>130</v>
      </c>
      <c r="C290" s="267">
        <v>129</v>
      </c>
      <c r="D290" s="267">
        <v>128.5</v>
      </c>
      <c r="E290" s="219"/>
      <c r="F290" s="200" t="s">
        <v>57</v>
      </c>
      <c r="G290" s="200">
        <v>123.65</v>
      </c>
      <c r="H290" s="350"/>
    </row>
    <row r="291" spans="1:8" ht="13.5" thickBot="1" x14ac:dyDescent="0.25">
      <c r="A291" s="266" t="s">
        <v>26</v>
      </c>
      <c r="B291" s="345">
        <f>B290-B277</f>
        <v>6</v>
      </c>
      <c r="C291" s="346">
        <f>C290-C277</f>
        <v>6</v>
      </c>
      <c r="D291" s="346">
        <f>D290-D277</f>
        <v>6</v>
      </c>
      <c r="E291" s="322"/>
      <c r="F291" s="200" t="s">
        <v>26</v>
      </c>
      <c r="G291" s="200">
        <f>G290-G277</f>
        <v>5.6900000000000119</v>
      </c>
      <c r="H291" s="350"/>
    </row>
    <row r="293" spans="1:8" ht="13.5" thickBot="1" x14ac:dyDescent="0.25"/>
    <row r="294" spans="1:8" ht="13.5" thickBot="1" x14ac:dyDescent="0.25">
      <c r="A294" s="270" t="s">
        <v>266</v>
      </c>
      <c r="B294" s="1034" t="s">
        <v>53</v>
      </c>
      <c r="C294" s="1035"/>
      <c r="D294" s="1035"/>
      <c r="E294" s="1031" t="s">
        <v>0</v>
      </c>
      <c r="F294" s="228">
        <v>34</v>
      </c>
    </row>
    <row r="295" spans="1:8" x14ac:dyDescent="0.2">
      <c r="A295" s="231" t="s">
        <v>2</v>
      </c>
      <c r="B295" s="294">
        <v>1</v>
      </c>
      <c r="C295" s="225">
        <v>2</v>
      </c>
      <c r="D295" s="755">
        <v>3</v>
      </c>
      <c r="E295" s="1168"/>
    </row>
    <row r="296" spans="1:8" x14ac:dyDescent="0.2">
      <c r="A296" s="234" t="s">
        <v>3</v>
      </c>
      <c r="B296" s="348">
        <v>3660</v>
      </c>
      <c r="C296" s="349">
        <v>3660</v>
      </c>
      <c r="D296" s="756">
        <v>3660</v>
      </c>
      <c r="E296" s="298">
        <v>3660</v>
      </c>
    </row>
    <row r="297" spans="1:8" x14ac:dyDescent="0.2">
      <c r="A297" s="238" t="s">
        <v>6</v>
      </c>
      <c r="B297" s="299">
        <v>3511</v>
      </c>
      <c r="C297" s="300">
        <v>3590</v>
      </c>
      <c r="D297" s="757">
        <v>3853</v>
      </c>
      <c r="E297" s="317">
        <v>3664</v>
      </c>
    </row>
    <row r="298" spans="1:8" x14ac:dyDescent="0.2">
      <c r="A298" s="231" t="s">
        <v>7</v>
      </c>
      <c r="B298" s="301">
        <v>100</v>
      </c>
      <c r="C298" s="302">
        <v>100</v>
      </c>
      <c r="D298" s="758">
        <v>91.7</v>
      </c>
      <c r="E298" s="245">
        <v>94.1</v>
      </c>
      <c r="F298" s="228"/>
    </row>
    <row r="299" spans="1:8" x14ac:dyDescent="0.2">
      <c r="A299" s="231" t="s">
        <v>8</v>
      </c>
      <c r="B299" s="246">
        <v>3.2000000000000001E-2</v>
      </c>
      <c r="C299" s="247">
        <v>4.1000000000000002E-2</v>
      </c>
      <c r="D299" s="759">
        <v>6.2E-2</v>
      </c>
      <c r="E299" s="249">
        <v>6.2E-2</v>
      </c>
    </row>
    <row r="300" spans="1:8" x14ac:dyDescent="0.2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</row>
    <row r="301" spans="1:8" ht="13.5" thickBot="1" x14ac:dyDescent="0.25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436">
        <f t="shared" si="54"/>
        <v>94</v>
      </c>
      <c r="E301" s="287">
        <f>E297-E284</f>
        <v>106</v>
      </c>
    </row>
    <row r="302" spans="1:8" x14ac:dyDescent="0.2">
      <c r="A302" s="265" t="s">
        <v>52</v>
      </c>
      <c r="B302" s="310">
        <v>67</v>
      </c>
      <c r="C302" s="311">
        <v>139</v>
      </c>
      <c r="D302" s="311">
        <v>122</v>
      </c>
      <c r="E302" s="261">
        <f>SUM(B302:D302)</f>
        <v>328</v>
      </c>
      <c r="F302" s="200" t="s">
        <v>56</v>
      </c>
      <c r="G302" s="263">
        <f>E289-E302</f>
        <v>0</v>
      </c>
      <c r="H302" s="768">
        <f>G302/E289</f>
        <v>0</v>
      </c>
    </row>
    <row r="303" spans="1:8" x14ac:dyDescent="0.2">
      <c r="A303" s="265" t="s">
        <v>28</v>
      </c>
      <c r="B303" s="218">
        <v>136</v>
      </c>
      <c r="C303" s="267">
        <v>135</v>
      </c>
      <c r="D303" s="267">
        <v>134.5</v>
      </c>
      <c r="E303" s="219"/>
      <c r="F303" s="200" t="s">
        <v>57</v>
      </c>
      <c r="G303" s="200">
        <v>129.01</v>
      </c>
      <c r="H303" s="350"/>
    </row>
    <row r="304" spans="1:8" ht="13.5" thickBot="1" x14ac:dyDescent="0.25">
      <c r="A304" s="266" t="s">
        <v>26</v>
      </c>
      <c r="B304" s="345">
        <f>B303-B290</f>
        <v>6</v>
      </c>
      <c r="C304" s="346">
        <f>C303-C290</f>
        <v>6</v>
      </c>
      <c r="D304" s="346">
        <f>D303-D290</f>
        <v>6</v>
      </c>
      <c r="E304" s="322"/>
      <c r="F304" s="200" t="s">
        <v>26</v>
      </c>
      <c r="G304" s="200">
        <f>G303-G290</f>
        <v>5.3599999999999852</v>
      </c>
      <c r="H304" s="350"/>
    </row>
    <row r="307" spans="1:12" ht="13.5" thickBot="1" x14ac:dyDescent="0.25">
      <c r="B307" s="200">
        <v>134.5</v>
      </c>
      <c r="C307" s="200">
        <v>135</v>
      </c>
      <c r="D307" s="200">
        <v>134.5</v>
      </c>
      <c r="E307" s="200">
        <v>135</v>
      </c>
      <c r="F307" s="200">
        <v>135</v>
      </c>
      <c r="G307" s="200">
        <v>136</v>
      </c>
    </row>
    <row r="308" spans="1:12" ht="13.5" thickBot="1" x14ac:dyDescent="0.25">
      <c r="A308" s="230" t="s">
        <v>273</v>
      </c>
      <c r="B308" s="1034" t="s">
        <v>53</v>
      </c>
      <c r="C308" s="1035"/>
      <c r="D308" s="1035"/>
      <c r="E308" s="1035"/>
      <c r="F308" s="1035"/>
      <c r="G308" s="1035"/>
      <c r="H308" s="1103" t="s">
        <v>0</v>
      </c>
      <c r="I308" s="228">
        <v>34</v>
      </c>
    </row>
    <row r="309" spans="1:12" x14ac:dyDescent="0.2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144"/>
    </row>
    <row r="310" spans="1:12" x14ac:dyDescent="0.2">
      <c r="A310" s="234" t="s">
        <v>3</v>
      </c>
      <c r="B310" s="348">
        <v>3820</v>
      </c>
      <c r="C310" s="349">
        <v>3820</v>
      </c>
      <c r="D310" s="297">
        <v>3820</v>
      </c>
      <c r="E310" s="349">
        <v>3820</v>
      </c>
      <c r="F310" s="349">
        <v>3820</v>
      </c>
      <c r="G310" s="349">
        <v>3820</v>
      </c>
      <c r="H310" s="374">
        <v>3820</v>
      </c>
    </row>
    <row r="311" spans="1:12" x14ac:dyDescent="0.2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375">
        <v>3875</v>
      </c>
    </row>
    <row r="312" spans="1:12" x14ac:dyDescent="0.2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376">
        <v>97.1</v>
      </c>
      <c r="I312" s="228"/>
    </row>
    <row r="313" spans="1:12" x14ac:dyDescent="0.2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377">
        <v>5.0999999999999997E-2</v>
      </c>
    </row>
    <row r="314" spans="1:12" x14ac:dyDescent="0.2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369">
        <f t="shared" si="55"/>
        <v>1.4397905759162342</v>
      </c>
    </row>
    <row r="315" spans="1:12" ht="13.5" thickBot="1" x14ac:dyDescent="0.25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370">
        <f t="shared" si="57"/>
        <v>211</v>
      </c>
    </row>
    <row r="316" spans="1:12" x14ac:dyDescent="0.2">
      <c r="A316" s="265" t="s">
        <v>52</v>
      </c>
      <c r="B316" s="310">
        <v>58</v>
      </c>
      <c r="C316" s="311">
        <v>58</v>
      </c>
      <c r="D316" s="311">
        <v>17</v>
      </c>
      <c r="E316" s="311">
        <v>58</v>
      </c>
      <c r="F316" s="311">
        <v>58</v>
      </c>
      <c r="G316" s="311">
        <v>58</v>
      </c>
      <c r="H316" s="364">
        <f>SUM(B316:G316)</f>
        <v>307</v>
      </c>
      <c r="I316" s="200" t="s">
        <v>56</v>
      </c>
      <c r="J316" s="914">
        <f>E302-H316</f>
        <v>21</v>
      </c>
      <c r="K316" s="768">
        <f>J316/E302</f>
        <v>6.402439024390244E-2</v>
      </c>
      <c r="L316" s="881" t="s">
        <v>275</v>
      </c>
    </row>
    <row r="317" spans="1:12" x14ac:dyDescent="0.2">
      <c r="A317" s="265" t="s">
        <v>28</v>
      </c>
      <c r="B317" s="218">
        <v>139</v>
      </c>
      <c r="C317" s="267">
        <v>139.5</v>
      </c>
      <c r="D317" s="267">
        <v>139</v>
      </c>
      <c r="E317" s="267">
        <v>139.5</v>
      </c>
      <c r="F317" s="267">
        <v>140</v>
      </c>
      <c r="G317" s="267">
        <v>140.5</v>
      </c>
      <c r="H317" s="325"/>
      <c r="I317" s="200" t="s">
        <v>57</v>
      </c>
      <c r="J317" s="200">
        <v>135.06</v>
      </c>
      <c r="K317" s="350"/>
    </row>
    <row r="318" spans="1:12" ht="13.5" thickBot="1" x14ac:dyDescent="0.25">
      <c r="A318" s="266" t="s">
        <v>26</v>
      </c>
      <c r="B318" s="345">
        <f>B317-B307</f>
        <v>4.5</v>
      </c>
      <c r="C318" s="346">
        <f t="shared" ref="C318:G318" si="58">C317-C307</f>
        <v>4.5</v>
      </c>
      <c r="D318" s="346">
        <f t="shared" si="58"/>
        <v>4.5</v>
      </c>
      <c r="E318" s="346">
        <f t="shared" si="58"/>
        <v>4.5</v>
      </c>
      <c r="F318" s="346">
        <f t="shared" si="58"/>
        <v>5</v>
      </c>
      <c r="G318" s="346">
        <f t="shared" si="58"/>
        <v>4.5</v>
      </c>
      <c r="H318" s="371"/>
      <c r="I318" s="200" t="s">
        <v>26</v>
      </c>
      <c r="J318" s="200">
        <f>J317-G303</f>
        <v>6.0500000000000114</v>
      </c>
      <c r="K318" s="350"/>
    </row>
    <row r="321" spans="1:11" ht="13.5" thickBot="1" x14ac:dyDescent="0.25"/>
    <row r="322" spans="1:11" ht="13.5" thickBot="1" x14ac:dyDescent="0.25">
      <c r="A322" s="230" t="s">
        <v>276</v>
      </c>
      <c r="B322" s="1034" t="s">
        <v>53</v>
      </c>
      <c r="C322" s="1035"/>
      <c r="D322" s="1035"/>
      <c r="E322" s="1035"/>
      <c r="F322" s="1035"/>
      <c r="G322" s="1035"/>
      <c r="H322" s="1103" t="s">
        <v>0</v>
      </c>
      <c r="I322" s="228">
        <v>68</v>
      </c>
    </row>
    <row r="323" spans="1:11" x14ac:dyDescent="0.2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144"/>
    </row>
    <row r="324" spans="1:11" x14ac:dyDescent="0.2">
      <c r="A324" s="234" t="s">
        <v>3</v>
      </c>
      <c r="B324" s="348">
        <v>3950</v>
      </c>
      <c r="C324" s="349">
        <v>3950</v>
      </c>
      <c r="D324" s="297">
        <v>3950</v>
      </c>
      <c r="E324" s="349">
        <v>3950</v>
      </c>
      <c r="F324" s="349">
        <v>3950</v>
      </c>
      <c r="G324" s="349">
        <v>3950</v>
      </c>
      <c r="H324" s="374">
        <v>3950</v>
      </c>
    </row>
    <row r="325" spans="1:11" x14ac:dyDescent="0.2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375">
        <v>4027</v>
      </c>
    </row>
    <row r="326" spans="1:11" x14ac:dyDescent="0.2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376">
        <v>86.8</v>
      </c>
      <c r="I326" s="228"/>
    </row>
    <row r="327" spans="1:11" x14ac:dyDescent="0.2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377">
        <v>7.2999999999999995E-2</v>
      </c>
    </row>
    <row r="328" spans="1:11" x14ac:dyDescent="0.2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369">
        <f t="shared" si="59"/>
        <v>1.9493670886076018</v>
      </c>
    </row>
    <row r="329" spans="1:11" ht="13.5" thickBot="1" x14ac:dyDescent="0.25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370">
        <f>H325-H311</f>
        <v>152</v>
      </c>
    </row>
    <row r="330" spans="1:11" x14ac:dyDescent="0.2">
      <c r="A330" s="265" t="s">
        <v>52</v>
      </c>
      <c r="B330" s="310">
        <v>58</v>
      </c>
      <c r="C330" s="311">
        <v>56</v>
      </c>
      <c r="D330" s="311">
        <v>17</v>
      </c>
      <c r="E330" s="311">
        <v>57</v>
      </c>
      <c r="F330" s="311">
        <v>56</v>
      </c>
      <c r="G330" s="311">
        <v>57</v>
      </c>
      <c r="H330" s="364">
        <f>SUM(B330:G330)</f>
        <v>301</v>
      </c>
      <c r="I330" s="200" t="s">
        <v>56</v>
      </c>
      <c r="J330" s="263">
        <f>H316-H330</f>
        <v>6</v>
      </c>
      <c r="K330" s="768">
        <f>J330/H316</f>
        <v>1.9543973941368076E-2</v>
      </c>
    </row>
    <row r="331" spans="1:11" x14ac:dyDescent="0.2">
      <c r="A331" s="265" t="s">
        <v>28</v>
      </c>
      <c r="B331" s="218">
        <v>141.5</v>
      </c>
      <c r="C331" s="267">
        <v>142</v>
      </c>
      <c r="D331" s="267">
        <v>142</v>
      </c>
      <c r="E331" s="267">
        <v>142.5</v>
      </c>
      <c r="F331" s="267">
        <v>143</v>
      </c>
      <c r="G331" s="267">
        <v>143.5</v>
      </c>
      <c r="H331" s="325"/>
      <c r="I331" s="200" t="s">
        <v>57</v>
      </c>
      <c r="J331" s="200">
        <v>142.34</v>
      </c>
      <c r="K331" s="350"/>
    </row>
    <row r="332" spans="1:11" ht="13.5" thickBot="1" x14ac:dyDescent="0.25">
      <c r="A332" s="266" t="s">
        <v>26</v>
      </c>
      <c r="B332" s="345">
        <f t="shared" ref="B332:F332" si="61">B331-B317</f>
        <v>2.5</v>
      </c>
      <c r="C332" s="346">
        <f t="shared" si="61"/>
        <v>2.5</v>
      </c>
      <c r="D332" s="346">
        <f t="shared" si="61"/>
        <v>3</v>
      </c>
      <c r="E332" s="346">
        <f t="shared" si="61"/>
        <v>3</v>
      </c>
      <c r="F332" s="346">
        <f t="shared" si="61"/>
        <v>3</v>
      </c>
      <c r="G332" s="346">
        <f>G331-G317</f>
        <v>3</v>
      </c>
      <c r="H332" s="371"/>
      <c r="I332" s="200" t="s">
        <v>26</v>
      </c>
      <c r="J332" s="215">
        <f>J331-J317</f>
        <v>7.2800000000000011</v>
      </c>
      <c r="K332" s="350"/>
    </row>
    <row r="335" spans="1:11" ht="13.5" thickBot="1" x14ac:dyDescent="0.25"/>
    <row r="336" spans="1:11" ht="13.5" thickBot="1" x14ac:dyDescent="0.25">
      <c r="A336" s="230" t="s">
        <v>279</v>
      </c>
      <c r="B336" s="1034" t="s">
        <v>53</v>
      </c>
      <c r="C336" s="1035"/>
      <c r="D336" s="1035"/>
      <c r="E336" s="1035"/>
      <c r="F336" s="1035"/>
      <c r="G336" s="1035"/>
      <c r="H336" s="1103" t="s">
        <v>0</v>
      </c>
      <c r="I336" s="228">
        <v>68</v>
      </c>
    </row>
    <row r="337" spans="1:11" x14ac:dyDescent="0.2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144"/>
    </row>
    <row r="338" spans="1:11" x14ac:dyDescent="0.2">
      <c r="A338" s="234" t="s">
        <v>3</v>
      </c>
      <c r="B338" s="348">
        <v>4040</v>
      </c>
      <c r="C338" s="349">
        <v>4040</v>
      </c>
      <c r="D338" s="297">
        <v>4040</v>
      </c>
      <c r="E338" s="349">
        <v>4040</v>
      </c>
      <c r="F338" s="349">
        <v>4040</v>
      </c>
      <c r="G338" s="349">
        <v>4040</v>
      </c>
      <c r="H338" s="374">
        <v>4040</v>
      </c>
    </row>
    <row r="339" spans="1:11" x14ac:dyDescent="0.2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375">
        <v>4150</v>
      </c>
    </row>
    <row r="340" spans="1:11" x14ac:dyDescent="0.2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376">
        <v>88.2</v>
      </c>
      <c r="I340" s="228"/>
    </row>
    <row r="341" spans="1:11" x14ac:dyDescent="0.2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377">
        <v>7.0000000000000007E-2</v>
      </c>
    </row>
    <row r="342" spans="1:11" x14ac:dyDescent="0.2">
      <c r="A342" s="238" t="s">
        <v>1</v>
      </c>
      <c r="B342" s="250">
        <f t="shared" ref="B342:H342" si="62">B339/B338*100-100</f>
        <v>10.569306930693074</v>
      </c>
      <c r="C342" s="251">
        <f t="shared" si="62"/>
        <v>0.61881188118810826</v>
      </c>
      <c r="D342" s="251">
        <f t="shared" si="62"/>
        <v>3.6881188118811821</v>
      </c>
      <c r="E342" s="251">
        <f t="shared" si="62"/>
        <v>3.0693069306930738</v>
      </c>
      <c r="F342" s="251">
        <f t="shared" si="62"/>
        <v>1.1633663366336577</v>
      </c>
      <c r="G342" s="251">
        <f t="shared" si="62"/>
        <v>-2.4752475247524757</v>
      </c>
      <c r="H342" s="369">
        <f t="shared" si="62"/>
        <v>2.722772277227719</v>
      </c>
    </row>
    <row r="343" spans="1:11" ht="13.5" thickBot="1" x14ac:dyDescent="0.25">
      <c r="A343" s="231" t="s">
        <v>27</v>
      </c>
      <c r="B343" s="220">
        <f t="shared" ref="B343:F343" si="63">B339-B325</f>
        <v>171</v>
      </c>
      <c r="C343" s="221">
        <f t="shared" si="63"/>
        <v>-78</v>
      </c>
      <c r="D343" s="221">
        <f t="shared" si="63"/>
        <v>177</v>
      </c>
      <c r="E343" s="221">
        <f t="shared" si="63"/>
        <v>178</v>
      </c>
      <c r="F343" s="221">
        <f t="shared" si="63"/>
        <v>257</v>
      </c>
      <c r="G343" s="221">
        <f>G339-G325</f>
        <v>50</v>
      </c>
      <c r="H343" s="370">
        <f>H339-H325</f>
        <v>123</v>
      </c>
    </row>
    <row r="344" spans="1:11" x14ac:dyDescent="0.2">
      <c r="A344" s="265" t="s">
        <v>52</v>
      </c>
      <c r="B344" s="310">
        <v>53</v>
      </c>
      <c r="C344" s="311">
        <v>54</v>
      </c>
      <c r="D344" s="311">
        <v>17</v>
      </c>
      <c r="E344" s="311">
        <v>52</v>
      </c>
      <c r="F344" s="311">
        <v>53</v>
      </c>
      <c r="G344" s="311">
        <v>55</v>
      </c>
      <c r="H344" s="364">
        <f>SUM(B344:G344)</f>
        <v>284</v>
      </c>
      <c r="I344" s="200" t="s">
        <v>56</v>
      </c>
      <c r="J344" s="263">
        <f>H330-H344</f>
        <v>17</v>
      </c>
      <c r="K344" s="768">
        <f>J344/H330</f>
        <v>5.647840531561462E-2</v>
      </c>
    </row>
    <row r="345" spans="1:11" x14ac:dyDescent="0.2">
      <c r="A345" s="265" t="s">
        <v>28</v>
      </c>
      <c r="B345" s="218">
        <v>143.5</v>
      </c>
      <c r="C345" s="267">
        <v>144.5</v>
      </c>
      <c r="D345" s="267">
        <v>144.5</v>
      </c>
      <c r="E345" s="267">
        <v>144.5</v>
      </c>
      <c r="F345" s="267">
        <v>145.5</v>
      </c>
      <c r="G345" s="267">
        <v>146</v>
      </c>
      <c r="H345" s="325"/>
      <c r="I345" s="200" t="s">
        <v>57</v>
      </c>
      <c r="J345" s="200">
        <v>147.99</v>
      </c>
      <c r="K345" s="350"/>
    </row>
    <row r="346" spans="1:11" ht="13.5" thickBot="1" x14ac:dyDescent="0.25">
      <c r="A346" s="266" t="s">
        <v>26</v>
      </c>
      <c r="B346" s="345">
        <f t="shared" ref="B346:F346" si="64">B345-B331</f>
        <v>2</v>
      </c>
      <c r="C346" s="346">
        <f t="shared" si="64"/>
        <v>2.5</v>
      </c>
      <c r="D346" s="346">
        <f t="shared" si="64"/>
        <v>2.5</v>
      </c>
      <c r="E346" s="346">
        <f t="shared" si="64"/>
        <v>2</v>
      </c>
      <c r="F346" s="346">
        <f t="shared" si="64"/>
        <v>2.5</v>
      </c>
      <c r="G346" s="346">
        <f>G345-G331</f>
        <v>2.5</v>
      </c>
      <c r="H346" s="371"/>
      <c r="I346" s="200" t="s">
        <v>26</v>
      </c>
      <c r="J346" s="215">
        <f>J345-J331</f>
        <v>5.6500000000000057</v>
      </c>
      <c r="K346" s="350"/>
    </row>
    <row r="347" spans="1:11" x14ac:dyDescent="0.2">
      <c r="G347" s="200" t="s">
        <v>101</v>
      </c>
    </row>
    <row r="349" spans="1:11" ht="13.5" thickBot="1" x14ac:dyDescent="0.25"/>
    <row r="350" spans="1:11" ht="13.5" thickBot="1" x14ac:dyDescent="0.25">
      <c r="A350" s="230" t="s">
        <v>280</v>
      </c>
      <c r="B350" s="1034" t="s">
        <v>53</v>
      </c>
      <c r="C350" s="1035"/>
      <c r="D350" s="1035"/>
      <c r="E350" s="1035"/>
      <c r="F350" s="1035"/>
      <c r="G350" s="1035"/>
      <c r="H350" s="1103" t="s">
        <v>0</v>
      </c>
      <c r="I350" s="228">
        <v>68</v>
      </c>
    </row>
    <row r="351" spans="1:11" x14ac:dyDescent="0.2">
      <c r="A351" s="231" t="s">
        <v>2</v>
      </c>
      <c r="B351" s="294">
        <v>6</v>
      </c>
      <c r="C351" s="225">
        <v>4</v>
      </c>
      <c r="D351" s="225">
        <v>5</v>
      </c>
      <c r="E351" s="225">
        <v>2</v>
      </c>
      <c r="F351" s="225">
        <v>3</v>
      </c>
      <c r="G351" s="225">
        <v>1</v>
      </c>
      <c r="H351" s="1144"/>
    </row>
    <row r="352" spans="1:11" x14ac:dyDescent="0.2">
      <c r="A352" s="234" t="s">
        <v>3</v>
      </c>
      <c r="B352" s="348">
        <v>4110</v>
      </c>
      <c r="C352" s="349">
        <v>4110</v>
      </c>
      <c r="D352" s="297">
        <v>4110</v>
      </c>
      <c r="E352" s="349">
        <v>4110</v>
      </c>
      <c r="F352" s="349">
        <v>4110</v>
      </c>
      <c r="G352" s="349">
        <v>4110</v>
      </c>
      <c r="H352" s="374">
        <v>4110</v>
      </c>
    </row>
    <row r="353" spans="1:11" x14ac:dyDescent="0.2">
      <c r="A353" s="238" t="s">
        <v>6</v>
      </c>
      <c r="B353" s="299">
        <v>4483</v>
      </c>
      <c r="C353" s="300">
        <v>4439</v>
      </c>
      <c r="D353" s="300">
        <v>4157</v>
      </c>
      <c r="E353" s="300">
        <v>4209</v>
      </c>
      <c r="F353" s="300">
        <v>4227</v>
      </c>
      <c r="G353" s="300">
        <v>4137</v>
      </c>
      <c r="H353" s="375">
        <v>4282</v>
      </c>
    </row>
    <row r="354" spans="1:11" x14ac:dyDescent="0.2">
      <c r="A354" s="231" t="s">
        <v>7</v>
      </c>
      <c r="B354" s="301">
        <v>75</v>
      </c>
      <c r="C354" s="302">
        <v>100</v>
      </c>
      <c r="D354" s="303">
        <v>75</v>
      </c>
      <c r="E354" s="302">
        <v>91.7</v>
      </c>
      <c r="F354" s="302">
        <v>100</v>
      </c>
      <c r="G354" s="302">
        <v>91.7</v>
      </c>
      <c r="H354" s="376">
        <v>92.6</v>
      </c>
      <c r="I354" s="228"/>
    </row>
    <row r="355" spans="1:11" x14ac:dyDescent="0.2">
      <c r="A355" s="231" t="s">
        <v>8</v>
      </c>
      <c r="B355" s="246">
        <v>7.9000000000000001E-2</v>
      </c>
      <c r="C355" s="247">
        <v>3.3000000000000002E-2</v>
      </c>
      <c r="D355" s="304">
        <v>0.09</v>
      </c>
      <c r="E355" s="247">
        <v>5.5E-2</v>
      </c>
      <c r="F355" s="247">
        <v>4.1000000000000002E-2</v>
      </c>
      <c r="G355" s="247">
        <v>5.2999999999999999E-2</v>
      </c>
      <c r="H355" s="377">
        <v>6.6000000000000003E-2</v>
      </c>
    </row>
    <row r="356" spans="1:11" x14ac:dyDescent="0.2">
      <c r="A356" s="238" t="s">
        <v>1</v>
      </c>
      <c r="B356" s="250">
        <f t="shared" ref="B356:H356" si="65">B353/B352*100-100</f>
        <v>9.0754257907542666</v>
      </c>
      <c r="C356" s="251">
        <f t="shared" si="65"/>
        <v>8.0048661800486514</v>
      </c>
      <c r="D356" s="251">
        <f t="shared" si="65"/>
        <v>1.1435523114355277</v>
      </c>
      <c r="E356" s="251">
        <f t="shared" si="65"/>
        <v>2.4087591240875952</v>
      </c>
      <c r="F356" s="251">
        <f t="shared" si="65"/>
        <v>2.8467153284671696</v>
      </c>
      <c r="G356" s="251">
        <f t="shared" si="65"/>
        <v>0.65693430656934027</v>
      </c>
      <c r="H356" s="369">
        <f t="shared" si="65"/>
        <v>4.1849148418491495</v>
      </c>
    </row>
    <row r="357" spans="1:11" ht="13.5" thickBot="1" x14ac:dyDescent="0.25">
      <c r="A357" s="231" t="s">
        <v>27</v>
      </c>
      <c r="B357" s="220">
        <f t="shared" ref="B357:F357" si="66">B353-B339</f>
        <v>16</v>
      </c>
      <c r="C357" s="221">
        <f t="shared" si="66"/>
        <v>374</v>
      </c>
      <c r="D357" s="221">
        <f t="shared" si="66"/>
        <v>-32</v>
      </c>
      <c r="E357" s="221">
        <f t="shared" si="66"/>
        <v>45</v>
      </c>
      <c r="F357" s="221">
        <f t="shared" si="66"/>
        <v>140</v>
      </c>
      <c r="G357" s="221">
        <f>G353-G339</f>
        <v>197</v>
      </c>
      <c r="H357" s="370">
        <f>H353-H339</f>
        <v>132</v>
      </c>
    </row>
    <row r="358" spans="1:11" x14ac:dyDescent="0.2">
      <c r="A358" s="265" t="s">
        <v>52</v>
      </c>
      <c r="B358" s="310">
        <v>52</v>
      </c>
      <c r="C358" s="311">
        <v>54</v>
      </c>
      <c r="D358" s="311">
        <v>13</v>
      </c>
      <c r="E358" s="311">
        <v>51</v>
      </c>
      <c r="F358" s="311">
        <v>53</v>
      </c>
      <c r="G358" s="311">
        <v>55</v>
      </c>
      <c r="H358" s="364">
        <f>SUM(B358:G358)</f>
        <v>278</v>
      </c>
      <c r="I358" s="200" t="s">
        <v>56</v>
      </c>
      <c r="J358" s="263">
        <f>H344-H358</f>
        <v>6</v>
      </c>
      <c r="K358" s="768">
        <f>J358/H344</f>
        <v>2.1126760563380281E-2</v>
      </c>
    </row>
    <row r="359" spans="1:11" x14ac:dyDescent="0.2">
      <c r="A359" s="265" t="s">
        <v>28</v>
      </c>
      <c r="B359" s="218">
        <v>145</v>
      </c>
      <c r="C359" s="267">
        <v>146</v>
      </c>
      <c r="D359" s="267">
        <v>146.5</v>
      </c>
      <c r="E359" s="267">
        <v>146.5</v>
      </c>
      <c r="F359" s="267">
        <v>147</v>
      </c>
      <c r="G359" s="267">
        <v>147.5</v>
      </c>
      <c r="H359" s="325"/>
      <c r="I359" s="200" t="s">
        <v>57</v>
      </c>
      <c r="J359" s="200">
        <v>146.04</v>
      </c>
      <c r="K359" s="350"/>
    </row>
    <row r="360" spans="1:11" ht="13.5" thickBot="1" x14ac:dyDescent="0.25">
      <c r="A360" s="266" t="s">
        <v>26</v>
      </c>
      <c r="B360" s="345">
        <f t="shared" ref="B360:F360" si="67">B359-B345</f>
        <v>1.5</v>
      </c>
      <c r="C360" s="346">
        <f t="shared" si="67"/>
        <v>1.5</v>
      </c>
      <c r="D360" s="346">
        <f t="shared" si="67"/>
        <v>2</v>
      </c>
      <c r="E360" s="346">
        <f t="shared" si="67"/>
        <v>2</v>
      </c>
      <c r="F360" s="346">
        <f t="shared" si="67"/>
        <v>1.5</v>
      </c>
      <c r="G360" s="346">
        <f>G359-G345</f>
        <v>1.5</v>
      </c>
      <c r="H360" s="371"/>
      <c r="I360" s="200" t="s">
        <v>26</v>
      </c>
      <c r="J360" s="215">
        <f>J359-J345</f>
        <v>-1.9500000000000171</v>
      </c>
      <c r="K360" s="350"/>
    </row>
    <row r="361" spans="1:11" x14ac:dyDescent="0.2">
      <c r="C361" s="200" t="s">
        <v>101</v>
      </c>
    </row>
    <row r="363" spans="1:11" ht="13.5" thickBot="1" x14ac:dyDescent="0.25"/>
    <row r="364" spans="1:11" ht="13.5" thickBot="1" x14ac:dyDescent="0.25">
      <c r="A364" s="230" t="s">
        <v>282</v>
      </c>
      <c r="B364" s="1034" t="s">
        <v>53</v>
      </c>
      <c r="C364" s="1035"/>
      <c r="D364" s="1035"/>
      <c r="E364" s="1035"/>
      <c r="F364" s="1035"/>
      <c r="G364" s="1035"/>
      <c r="H364" s="1103" t="s">
        <v>0</v>
      </c>
      <c r="I364" s="228">
        <v>67</v>
      </c>
    </row>
    <row r="365" spans="1:11" x14ac:dyDescent="0.2">
      <c r="A365" s="231" t="s">
        <v>2</v>
      </c>
      <c r="B365" s="294">
        <v>6</v>
      </c>
      <c r="C365" s="225">
        <v>4</v>
      </c>
      <c r="D365" s="225">
        <v>5</v>
      </c>
      <c r="E365" s="225">
        <v>2</v>
      </c>
      <c r="F365" s="225">
        <v>3</v>
      </c>
      <c r="G365" s="225">
        <v>1</v>
      </c>
      <c r="H365" s="1144"/>
    </row>
    <row r="366" spans="1:11" x14ac:dyDescent="0.2">
      <c r="A366" s="234" t="s">
        <v>3</v>
      </c>
      <c r="B366" s="348">
        <v>4170</v>
      </c>
      <c r="C366" s="349">
        <v>4170</v>
      </c>
      <c r="D366" s="297">
        <v>4170</v>
      </c>
      <c r="E366" s="349">
        <v>4170</v>
      </c>
      <c r="F366" s="349">
        <v>4170</v>
      </c>
      <c r="G366" s="349">
        <v>4170</v>
      </c>
      <c r="H366" s="374">
        <v>4170</v>
      </c>
    </row>
    <row r="367" spans="1:11" x14ac:dyDescent="0.2">
      <c r="A367" s="238" t="s">
        <v>6</v>
      </c>
      <c r="B367" s="299">
        <v>4617</v>
      </c>
      <c r="C367" s="300">
        <v>4399</v>
      </c>
      <c r="D367" s="920">
        <v>4400</v>
      </c>
      <c r="E367" s="300">
        <v>4422</v>
      </c>
      <c r="F367" s="300">
        <v>4213</v>
      </c>
      <c r="G367" s="300">
        <v>4244</v>
      </c>
      <c r="H367" s="375">
        <v>4381</v>
      </c>
    </row>
    <row r="368" spans="1:11" x14ac:dyDescent="0.2">
      <c r="A368" s="231" t="s">
        <v>7</v>
      </c>
      <c r="B368" s="301">
        <v>91.7</v>
      </c>
      <c r="C368" s="302">
        <v>91.7</v>
      </c>
      <c r="D368" s="303">
        <v>100</v>
      </c>
      <c r="E368" s="302">
        <v>91.7</v>
      </c>
      <c r="F368" s="302">
        <v>83.3</v>
      </c>
      <c r="G368" s="302">
        <v>83.3</v>
      </c>
      <c r="H368" s="376">
        <v>88.1</v>
      </c>
      <c r="I368" s="228"/>
    </row>
    <row r="369" spans="1:11" x14ac:dyDescent="0.2">
      <c r="A369" s="231" t="s">
        <v>8</v>
      </c>
      <c r="B369" s="246">
        <v>6.0999999999999999E-2</v>
      </c>
      <c r="C369" s="247">
        <v>6.8000000000000005E-2</v>
      </c>
      <c r="D369" s="304">
        <v>4.7E-2</v>
      </c>
      <c r="E369" s="247">
        <v>5.7000000000000002E-2</v>
      </c>
      <c r="F369" s="247">
        <v>6.8000000000000005E-2</v>
      </c>
      <c r="G369" s="247">
        <v>6.0999999999999999E-2</v>
      </c>
      <c r="H369" s="377">
        <v>6.7000000000000004E-2</v>
      </c>
    </row>
    <row r="370" spans="1:11" x14ac:dyDescent="0.2">
      <c r="A370" s="238" t="s">
        <v>1</v>
      </c>
      <c r="B370" s="250">
        <f t="shared" ref="B370:H370" si="68">B367/B366*100-100</f>
        <v>10.719424460431654</v>
      </c>
      <c r="C370" s="251">
        <f t="shared" si="68"/>
        <v>5.4916067146282899</v>
      </c>
      <c r="D370" s="921">
        <f t="shared" si="68"/>
        <v>5.5155875299760311</v>
      </c>
      <c r="E370" s="251">
        <f t="shared" si="68"/>
        <v>6.043165467625883</v>
      </c>
      <c r="F370" s="251">
        <f t="shared" si="68"/>
        <v>1.0311750599520337</v>
      </c>
      <c r="G370" s="251">
        <f t="shared" si="68"/>
        <v>1.7745803357314145</v>
      </c>
      <c r="H370" s="369">
        <f t="shared" si="68"/>
        <v>5.0599520383693033</v>
      </c>
    </row>
    <row r="371" spans="1:11" ht="13.5" thickBot="1" x14ac:dyDescent="0.25">
      <c r="A371" s="231" t="s">
        <v>27</v>
      </c>
      <c r="B371" s="220">
        <f t="shared" ref="B371:F371" si="69">B367-B353</f>
        <v>134</v>
      </c>
      <c r="C371" s="221">
        <f t="shared" si="69"/>
        <v>-40</v>
      </c>
      <c r="D371" s="221">
        <f t="shared" si="69"/>
        <v>243</v>
      </c>
      <c r="E371" s="221">
        <f t="shared" si="69"/>
        <v>213</v>
      </c>
      <c r="F371" s="221">
        <f t="shared" si="69"/>
        <v>-14</v>
      </c>
      <c r="G371" s="221">
        <f>G367-G353</f>
        <v>107</v>
      </c>
      <c r="H371" s="370">
        <f>H367-H353</f>
        <v>99</v>
      </c>
    </row>
    <row r="372" spans="1:11" x14ac:dyDescent="0.2">
      <c r="A372" s="265" t="s">
        <v>52</v>
      </c>
      <c r="B372" s="310">
        <v>51</v>
      </c>
      <c r="C372" s="311">
        <v>54</v>
      </c>
      <c r="D372" s="311">
        <v>11</v>
      </c>
      <c r="E372" s="311">
        <v>50</v>
      </c>
      <c r="F372" s="311">
        <v>52</v>
      </c>
      <c r="G372" s="311">
        <v>55</v>
      </c>
      <c r="H372" s="364">
        <f>SUM(B372:G372)</f>
        <v>273</v>
      </c>
      <c r="I372" s="200" t="s">
        <v>56</v>
      </c>
      <c r="J372" s="263">
        <f>H358-H372</f>
        <v>5</v>
      </c>
      <c r="K372" s="768">
        <f>J372/H358</f>
        <v>1.7985611510791366E-2</v>
      </c>
    </row>
    <row r="373" spans="1:11" x14ac:dyDescent="0.2">
      <c r="A373" s="265" t="s">
        <v>28</v>
      </c>
      <c r="B373" s="218">
        <v>146</v>
      </c>
      <c r="C373" s="267">
        <v>147.5</v>
      </c>
      <c r="D373" s="267">
        <v>148</v>
      </c>
      <c r="E373" s="267">
        <v>148</v>
      </c>
      <c r="F373" s="267">
        <v>148.5</v>
      </c>
      <c r="G373" s="267">
        <v>149</v>
      </c>
      <c r="H373" s="325"/>
      <c r="I373" s="200" t="s">
        <v>57</v>
      </c>
      <c r="J373" s="200">
        <v>148.19</v>
      </c>
      <c r="K373" s="350"/>
    </row>
    <row r="374" spans="1:11" ht="13.5" thickBot="1" x14ac:dyDescent="0.25">
      <c r="A374" s="266" t="s">
        <v>26</v>
      </c>
      <c r="B374" s="345">
        <f t="shared" ref="B374:F374" si="70">B373-B359</f>
        <v>1</v>
      </c>
      <c r="C374" s="346">
        <f t="shared" si="70"/>
        <v>1.5</v>
      </c>
      <c r="D374" s="346">
        <f t="shared" si="70"/>
        <v>1.5</v>
      </c>
      <c r="E374" s="346">
        <f t="shared" si="70"/>
        <v>1.5</v>
      </c>
      <c r="F374" s="346">
        <f t="shared" si="70"/>
        <v>1.5</v>
      </c>
      <c r="G374" s="346">
        <f>G373-G359</f>
        <v>1.5</v>
      </c>
      <c r="H374" s="371"/>
      <c r="I374" s="200" t="s">
        <v>26</v>
      </c>
      <c r="J374" s="215">
        <f>J373-J359</f>
        <v>2.1500000000000057</v>
      </c>
      <c r="K374" s="350"/>
    </row>
    <row r="377" spans="1:11" ht="13.5" thickBot="1" x14ac:dyDescent="0.25"/>
    <row r="378" spans="1:11" ht="13.5" thickBot="1" x14ac:dyDescent="0.25">
      <c r="A378" s="230" t="s">
        <v>283</v>
      </c>
      <c r="B378" s="1034" t="s">
        <v>53</v>
      </c>
      <c r="C378" s="1035"/>
      <c r="D378" s="1035"/>
      <c r="E378" s="1035"/>
      <c r="F378" s="1035"/>
      <c r="G378" s="1035"/>
      <c r="H378" s="1103" t="s">
        <v>0</v>
      </c>
      <c r="I378" s="228">
        <v>67</v>
      </c>
    </row>
    <row r="379" spans="1:11" x14ac:dyDescent="0.2">
      <c r="A379" s="231" t="s">
        <v>2</v>
      </c>
      <c r="B379" s="294">
        <v>6</v>
      </c>
      <c r="C379" s="225">
        <v>4</v>
      </c>
      <c r="D379" s="225">
        <v>5</v>
      </c>
      <c r="E379" s="225">
        <v>2</v>
      </c>
      <c r="F379" s="225">
        <v>3</v>
      </c>
      <c r="G379" s="225">
        <v>1</v>
      </c>
      <c r="H379" s="1144"/>
    </row>
    <row r="380" spans="1:11" x14ac:dyDescent="0.2">
      <c r="A380" s="234" t="s">
        <v>3</v>
      </c>
      <c r="B380" s="348">
        <v>4220</v>
      </c>
      <c r="C380" s="349">
        <v>4220</v>
      </c>
      <c r="D380" s="297">
        <v>4220</v>
      </c>
      <c r="E380" s="349">
        <v>4220</v>
      </c>
      <c r="F380" s="349">
        <v>4220</v>
      </c>
      <c r="G380" s="349">
        <v>4220</v>
      </c>
      <c r="H380" s="374">
        <v>4220</v>
      </c>
    </row>
    <row r="381" spans="1:11" x14ac:dyDescent="0.2">
      <c r="A381" s="238" t="s">
        <v>6</v>
      </c>
      <c r="B381" s="299">
        <v>4652</v>
      </c>
      <c r="C381" s="300">
        <v>4493</v>
      </c>
      <c r="D381" s="300">
        <v>4512</v>
      </c>
      <c r="E381" s="300">
        <v>4378</v>
      </c>
      <c r="F381" s="300">
        <v>4385</v>
      </c>
      <c r="G381" s="300">
        <v>4305</v>
      </c>
      <c r="H381" s="375">
        <v>4450</v>
      </c>
    </row>
    <row r="382" spans="1:11" x14ac:dyDescent="0.2">
      <c r="A382" s="231" t="s">
        <v>7</v>
      </c>
      <c r="B382" s="301">
        <v>75</v>
      </c>
      <c r="C382" s="302">
        <v>75</v>
      </c>
      <c r="D382" s="303">
        <v>85.7</v>
      </c>
      <c r="E382" s="302">
        <v>83.3</v>
      </c>
      <c r="F382" s="302">
        <v>83.3</v>
      </c>
      <c r="G382" s="302">
        <v>83.3</v>
      </c>
      <c r="H382" s="376">
        <v>76.099999999999994</v>
      </c>
      <c r="I382" s="228"/>
    </row>
    <row r="383" spans="1:11" x14ac:dyDescent="0.2">
      <c r="A383" s="231" t="s">
        <v>8</v>
      </c>
      <c r="B383" s="246">
        <v>7.8E-2</v>
      </c>
      <c r="C383" s="247">
        <v>8.3000000000000004E-2</v>
      </c>
      <c r="D383" s="304">
        <v>6.7000000000000004E-2</v>
      </c>
      <c r="E383" s="247">
        <v>0.09</v>
      </c>
      <c r="F383" s="247">
        <v>6.8000000000000005E-2</v>
      </c>
      <c r="G383" s="247">
        <v>7.6999999999999999E-2</v>
      </c>
      <c r="H383" s="377">
        <v>0.08</v>
      </c>
    </row>
    <row r="384" spans="1:11" x14ac:dyDescent="0.2">
      <c r="A384" s="238" t="s">
        <v>1</v>
      </c>
      <c r="B384" s="250">
        <f t="shared" ref="B384:H384" si="71">B381/B380*100-100</f>
        <v>10.23696682464454</v>
      </c>
      <c r="C384" s="251">
        <f t="shared" si="71"/>
        <v>6.4691943127962048</v>
      </c>
      <c r="D384" s="251">
        <f t="shared" si="71"/>
        <v>6.9194312796208521</v>
      </c>
      <c r="E384" s="251">
        <f t="shared" si="71"/>
        <v>3.7440758293839025</v>
      </c>
      <c r="F384" s="251">
        <f t="shared" si="71"/>
        <v>3.9099526066350734</v>
      </c>
      <c r="G384" s="251">
        <f t="shared" si="71"/>
        <v>2.0142180094786681</v>
      </c>
      <c r="H384" s="369">
        <f t="shared" si="71"/>
        <v>5.4502369668246473</v>
      </c>
    </row>
    <row r="385" spans="1:11" ht="13.5" thickBot="1" x14ac:dyDescent="0.25">
      <c r="A385" s="231" t="s">
        <v>27</v>
      </c>
      <c r="B385" s="220">
        <f t="shared" ref="B385:F385" si="72">B381-B367</f>
        <v>35</v>
      </c>
      <c r="C385" s="221">
        <f t="shared" si="72"/>
        <v>94</v>
      </c>
      <c r="D385" s="221">
        <f t="shared" si="72"/>
        <v>112</v>
      </c>
      <c r="E385" s="221">
        <f t="shared" si="72"/>
        <v>-44</v>
      </c>
      <c r="F385" s="221">
        <f t="shared" si="72"/>
        <v>172</v>
      </c>
      <c r="G385" s="221">
        <f>G381-G367</f>
        <v>61</v>
      </c>
      <c r="H385" s="370">
        <f>H381-H367</f>
        <v>69</v>
      </c>
    </row>
    <row r="386" spans="1:11" x14ac:dyDescent="0.2">
      <c r="A386" s="265" t="s">
        <v>52</v>
      </c>
      <c r="B386" s="310">
        <v>49</v>
      </c>
      <c r="C386" s="311">
        <v>54</v>
      </c>
      <c r="D386" s="311">
        <v>9</v>
      </c>
      <c r="E386" s="311">
        <v>48</v>
      </c>
      <c r="F386" s="311">
        <v>52</v>
      </c>
      <c r="G386" s="311">
        <v>55</v>
      </c>
      <c r="H386" s="364">
        <f>SUM(B386:G386)</f>
        <v>267</v>
      </c>
      <c r="I386" s="200" t="s">
        <v>56</v>
      </c>
      <c r="J386" s="263">
        <f>H372-H386</f>
        <v>6</v>
      </c>
      <c r="K386" s="768">
        <f>J386/H372</f>
        <v>2.197802197802198E-2</v>
      </c>
    </row>
    <row r="387" spans="1:11" x14ac:dyDescent="0.2">
      <c r="A387" s="265" t="s">
        <v>28</v>
      </c>
      <c r="B387" s="218">
        <v>147</v>
      </c>
      <c r="C387" s="267">
        <v>148.5</v>
      </c>
      <c r="D387" s="267">
        <v>149</v>
      </c>
      <c r="E387" s="267">
        <v>149</v>
      </c>
      <c r="F387" s="267">
        <v>149.5</v>
      </c>
      <c r="G387" s="267">
        <v>150</v>
      </c>
      <c r="H387" s="325"/>
      <c r="I387" s="200" t="s">
        <v>57</v>
      </c>
      <c r="J387" s="200">
        <v>150.94</v>
      </c>
      <c r="K387" s="350"/>
    </row>
    <row r="388" spans="1:11" ht="13.5" thickBot="1" x14ac:dyDescent="0.25">
      <c r="A388" s="266" t="s">
        <v>26</v>
      </c>
      <c r="B388" s="345">
        <f t="shared" ref="B388:F388" si="73">B387-B373</f>
        <v>1</v>
      </c>
      <c r="C388" s="346">
        <f t="shared" si="73"/>
        <v>1</v>
      </c>
      <c r="D388" s="346">
        <f t="shared" si="73"/>
        <v>1</v>
      </c>
      <c r="E388" s="346">
        <f t="shared" si="73"/>
        <v>1</v>
      </c>
      <c r="F388" s="346">
        <f t="shared" si="73"/>
        <v>1</v>
      </c>
      <c r="G388" s="346">
        <f>G387-G373</f>
        <v>1</v>
      </c>
      <c r="H388" s="371"/>
      <c r="I388" s="200" t="s">
        <v>26</v>
      </c>
      <c r="J388" s="215">
        <f>J387-J373</f>
        <v>2.75</v>
      </c>
      <c r="K388" s="350"/>
    </row>
    <row r="391" spans="1:11" ht="13.5" thickBot="1" x14ac:dyDescent="0.25"/>
    <row r="392" spans="1:11" ht="13.5" thickBot="1" x14ac:dyDescent="0.25">
      <c r="A392" s="230" t="s">
        <v>285</v>
      </c>
      <c r="B392" s="1034" t="s">
        <v>53</v>
      </c>
      <c r="C392" s="1035"/>
      <c r="D392" s="1035"/>
      <c r="E392" s="1035"/>
      <c r="F392" s="1035"/>
      <c r="G392" s="1035"/>
      <c r="H392" s="1103" t="s">
        <v>0</v>
      </c>
      <c r="I392" s="228">
        <v>67</v>
      </c>
    </row>
    <row r="393" spans="1:11" x14ac:dyDescent="0.2">
      <c r="A393" s="231" t="s">
        <v>2</v>
      </c>
      <c r="B393" s="294">
        <v>6</v>
      </c>
      <c r="C393" s="225">
        <v>4</v>
      </c>
      <c r="D393" s="225">
        <v>5</v>
      </c>
      <c r="E393" s="225">
        <v>2</v>
      </c>
      <c r="F393" s="225">
        <v>3</v>
      </c>
      <c r="G393" s="225">
        <v>1</v>
      </c>
      <c r="H393" s="1144"/>
    </row>
    <row r="394" spans="1:11" x14ac:dyDescent="0.2">
      <c r="A394" s="234" t="s">
        <v>3</v>
      </c>
      <c r="B394" s="348">
        <v>4260</v>
      </c>
      <c r="C394" s="349">
        <v>4260</v>
      </c>
      <c r="D394" s="297">
        <v>4260</v>
      </c>
      <c r="E394" s="349">
        <v>4260</v>
      </c>
      <c r="F394" s="349">
        <v>4260</v>
      </c>
      <c r="G394" s="349">
        <v>4260</v>
      </c>
      <c r="H394" s="374">
        <v>4260</v>
      </c>
    </row>
    <row r="395" spans="1:11" x14ac:dyDescent="0.2">
      <c r="A395" s="238" t="s">
        <v>6</v>
      </c>
      <c r="B395" s="299">
        <v>4973</v>
      </c>
      <c r="C395" s="300">
        <v>4718</v>
      </c>
      <c r="D395" s="300">
        <v>3889</v>
      </c>
      <c r="E395" s="300">
        <v>4461</v>
      </c>
      <c r="F395" s="300">
        <v>4443</v>
      </c>
      <c r="G395" s="300">
        <v>4303</v>
      </c>
      <c r="H395" s="375">
        <v>4507</v>
      </c>
    </row>
    <row r="396" spans="1:11" x14ac:dyDescent="0.2">
      <c r="A396" s="231" t="s">
        <v>7</v>
      </c>
      <c r="B396" s="301">
        <v>100</v>
      </c>
      <c r="C396" s="302">
        <v>100</v>
      </c>
      <c r="D396" s="303">
        <v>71.400000000000006</v>
      </c>
      <c r="E396" s="302">
        <v>91.7</v>
      </c>
      <c r="F396" s="302">
        <v>100</v>
      </c>
      <c r="G396" s="302">
        <v>100</v>
      </c>
      <c r="H396" s="376">
        <v>79.099999999999994</v>
      </c>
      <c r="I396" s="228"/>
    </row>
    <row r="397" spans="1:11" x14ac:dyDescent="0.2">
      <c r="A397" s="231" t="s">
        <v>8</v>
      </c>
      <c r="B397" s="246">
        <v>4.3999999999999997E-2</v>
      </c>
      <c r="C397" s="247">
        <v>3.5999999999999997E-2</v>
      </c>
      <c r="D397" s="304">
        <v>7.4999999999999997E-2</v>
      </c>
      <c r="E397" s="247">
        <v>4.7E-2</v>
      </c>
      <c r="F397" s="247">
        <v>3.2000000000000001E-2</v>
      </c>
      <c r="G397" s="247">
        <v>3.2000000000000001E-2</v>
      </c>
      <c r="H397" s="377">
        <v>0.08</v>
      </c>
    </row>
    <row r="398" spans="1:11" x14ac:dyDescent="0.2">
      <c r="A398" s="238" t="s">
        <v>1</v>
      </c>
      <c r="B398" s="250">
        <f t="shared" ref="B398:H398" si="74">B395/B394*100-100</f>
        <v>16.737089201877936</v>
      </c>
      <c r="C398" s="251">
        <f t="shared" si="74"/>
        <v>10.751173708920177</v>
      </c>
      <c r="D398" s="251">
        <f t="shared" si="74"/>
        <v>-8.7089201877934244</v>
      </c>
      <c r="E398" s="251">
        <f t="shared" si="74"/>
        <v>4.7183098591549282</v>
      </c>
      <c r="F398" s="251">
        <f t="shared" si="74"/>
        <v>4.2957746478873275</v>
      </c>
      <c r="G398" s="251">
        <f t="shared" si="74"/>
        <v>1.0093896713615038</v>
      </c>
      <c r="H398" s="369">
        <f t="shared" si="74"/>
        <v>5.7981220657276964</v>
      </c>
    </row>
    <row r="399" spans="1:11" ht="13.5" thickBot="1" x14ac:dyDescent="0.25">
      <c r="A399" s="231" t="s">
        <v>27</v>
      </c>
      <c r="B399" s="220">
        <f t="shared" ref="B399:F399" si="75">B395-B381</f>
        <v>321</v>
      </c>
      <c r="C399" s="221">
        <f t="shared" si="75"/>
        <v>225</v>
      </c>
      <c r="D399" s="221">
        <f t="shared" si="75"/>
        <v>-623</v>
      </c>
      <c r="E399" s="221">
        <f t="shared" si="75"/>
        <v>83</v>
      </c>
      <c r="F399" s="221">
        <f t="shared" si="75"/>
        <v>58</v>
      </c>
      <c r="G399" s="221">
        <f>G395-G381</f>
        <v>-2</v>
      </c>
      <c r="H399" s="370">
        <f>H395-H381</f>
        <v>57</v>
      </c>
    </row>
    <row r="400" spans="1:11" x14ac:dyDescent="0.2">
      <c r="A400" s="265" t="s">
        <v>52</v>
      </c>
      <c r="B400" s="310">
        <v>46</v>
      </c>
      <c r="C400" s="311">
        <v>46</v>
      </c>
      <c r="D400" s="311">
        <v>13</v>
      </c>
      <c r="E400" s="311">
        <v>46</v>
      </c>
      <c r="F400" s="311">
        <v>49</v>
      </c>
      <c r="G400" s="311">
        <v>48</v>
      </c>
      <c r="H400" s="364">
        <f>SUM(B400:G400)</f>
        <v>248</v>
      </c>
      <c r="I400" s="200" t="s">
        <v>56</v>
      </c>
      <c r="J400" s="263">
        <f>H386-H400</f>
        <v>19</v>
      </c>
      <c r="K400" s="768">
        <f>J400/H386</f>
        <v>7.116104868913857E-2</v>
      </c>
    </row>
    <row r="401" spans="1:11" x14ac:dyDescent="0.2">
      <c r="A401" s="265" t="s">
        <v>28</v>
      </c>
      <c r="B401" s="218">
        <v>147</v>
      </c>
      <c r="C401" s="267">
        <v>148.5</v>
      </c>
      <c r="D401" s="267">
        <v>150</v>
      </c>
      <c r="E401" s="267">
        <v>149</v>
      </c>
      <c r="F401" s="267">
        <v>149.5</v>
      </c>
      <c r="G401" s="267">
        <v>151</v>
      </c>
      <c r="H401" s="325"/>
      <c r="I401" s="200" t="s">
        <v>57</v>
      </c>
      <c r="J401" s="200">
        <v>152.32</v>
      </c>
      <c r="K401" s="350"/>
    </row>
    <row r="402" spans="1:11" ht="13.5" thickBot="1" x14ac:dyDescent="0.25">
      <c r="A402" s="266" t="s">
        <v>26</v>
      </c>
      <c r="B402" s="345">
        <f t="shared" ref="B402:F402" si="76">B401-B387</f>
        <v>0</v>
      </c>
      <c r="C402" s="346">
        <f t="shared" si="76"/>
        <v>0</v>
      </c>
      <c r="D402" s="346">
        <f t="shared" si="76"/>
        <v>1</v>
      </c>
      <c r="E402" s="346">
        <f t="shared" si="76"/>
        <v>0</v>
      </c>
      <c r="F402" s="346">
        <f t="shared" si="76"/>
        <v>0</v>
      </c>
      <c r="G402" s="346">
        <f>G401-G387</f>
        <v>1</v>
      </c>
      <c r="H402" s="371"/>
      <c r="I402" s="200" t="s">
        <v>26</v>
      </c>
      <c r="J402" s="215">
        <f>J401-J387</f>
        <v>1.3799999999999955</v>
      </c>
      <c r="K402" s="350"/>
    </row>
    <row r="405" spans="1:11" ht="13.5" thickBot="1" x14ac:dyDescent="0.25"/>
    <row r="406" spans="1:11" ht="13.5" thickBot="1" x14ac:dyDescent="0.25">
      <c r="A406" s="230" t="s">
        <v>286</v>
      </c>
      <c r="B406" s="1034" t="s">
        <v>53</v>
      </c>
      <c r="C406" s="1035"/>
      <c r="D406" s="1035"/>
      <c r="E406" s="1035"/>
      <c r="F406" s="1035"/>
      <c r="G406" s="1035"/>
      <c r="H406" s="1103" t="s">
        <v>0</v>
      </c>
      <c r="I406" s="228">
        <v>67</v>
      </c>
    </row>
    <row r="407" spans="1:11" x14ac:dyDescent="0.2">
      <c r="A407" s="231" t="s">
        <v>2</v>
      </c>
      <c r="B407" s="294">
        <v>6</v>
      </c>
      <c r="C407" s="225">
        <v>4</v>
      </c>
      <c r="D407" s="225">
        <v>5</v>
      </c>
      <c r="E407" s="225">
        <v>2</v>
      </c>
      <c r="F407" s="225">
        <v>3</v>
      </c>
      <c r="G407" s="225">
        <v>1</v>
      </c>
      <c r="H407" s="1144"/>
    </row>
    <row r="408" spans="1:11" x14ac:dyDescent="0.2">
      <c r="A408" s="234" t="s">
        <v>3</v>
      </c>
      <c r="B408" s="348">
        <v>4280</v>
      </c>
      <c r="C408" s="349">
        <v>4280</v>
      </c>
      <c r="D408" s="297">
        <v>4280</v>
      </c>
      <c r="E408" s="349">
        <v>4280</v>
      </c>
      <c r="F408" s="349">
        <v>4280</v>
      </c>
      <c r="G408" s="349">
        <v>4280</v>
      </c>
      <c r="H408" s="374">
        <v>4280</v>
      </c>
    </row>
    <row r="409" spans="1:11" x14ac:dyDescent="0.2">
      <c r="A409" s="238" t="s">
        <v>6</v>
      </c>
      <c r="B409" s="299">
        <v>4811</v>
      </c>
      <c r="C409" s="300">
        <v>4679</v>
      </c>
      <c r="D409" s="300">
        <v>4015</v>
      </c>
      <c r="E409" s="300">
        <v>4470</v>
      </c>
      <c r="F409" s="300">
        <v>4570</v>
      </c>
      <c r="G409" s="300">
        <v>4342</v>
      </c>
      <c r="H409" s="375">
        <v>4516</v>
      </c>
    </row>
    <row r="410" spans="1:11" x14ac:dyDescent="0.2">
      <c r="A410" s="231" t="s">
        <v>7</v>
      </c>
      <c r="B410" s="301">
        <v>91.7</v>
      </c>
      <c r="C410" s="302">
        <v>91.7</v>
      </c>
      <c r="D410" s="303">
        <v>85.7</v>
      </c>
      <c r="E410" s="302">
        <v>93.3</v>
      </c>
      <c r="F410" s="302">
        <v>100</v>
      </c>
      <c r="G410" s="302">
        <v>100</v>
      </c>
      <c r="H410" s="376">
        <v>85.1</v>
      </c>
      <c r="I410" s="228"/>
    </row>
    <row r="411" spans="1:11" x14ac:dyDescent="0.2">
      <c r="A411" s="231" t="s">
        <v>8</v>
      </c>
      <c r="B411" s="246">
        <v>0.05</v>
      </c>
      <c r="C411" s="247">
        <v>4.5999999999999999E-2</v>
      </c>
      <c r="D411" s="304">
        <v>6.2E-2</v>
      </c>
      <c r="E411" s="247">
        <v>6.6000000000000003E-2</v>
      </c>
      <c r="F411" s="247">
        <v>3.1E-2</v>
      </c>
      <c r="G411" s="247">
        <v>4.1000000000000002E-2</v>
      </c>
      <c r="H411" s="377">
        <v>7.0000000000000007E-2</v>
      </c>
    </row>
    <row r="412" spans="1:11" x14ac:dyDescent="0.2">
      <c r="A412" s="238" t="s">
        <v>1</v>
      </c>
      <c r="B412" s="250">
        <f t="shared" ref="B412:H412" si="77">B409/B408*100-100</f>
        <v>12.40654205607477</v>
      </c>
      <c r="C412" s="251">
        <f t="shared" si="77"/>
        <v>9.3224299065420553</v>
      </c>
      <c r="D412" s="251">
        <f t="shared" si="77"/>
        <v>-6.1915887850467328</v>
      </c>
      <c r="E412" s="251">
        <f t="shared" si="77"/>
        <v>4.4392523364485896</v>
      </c>
      <c r="F412" s="251">
        <f t="shared" si="77"/>
        <v>6.7757009345794472</v>
      </c>
      <c r="G412" s="251">
        <f t="shared" si="77"/>
        <v>1.448598130841134</v>
      </c>
      <c r="H412" s="369">
        <f t="shared" si="77"/>
        <v>5.5140186915887881</v>
      </c>
    </row>
    <row r="413" spans="1:11" ht="13.5" thickBot="1" x14ac:dyDescent="0.25">
      <c r="A413" s="231" t="s">
        <v>27</v>
      </c>
      <c r="B413" s="220">
        <f t="shared" ref="B413:F413" si="78">B409-B395</f>
        <v>-162</v>
      </c>
      <c r="C413" s="221">
        <f t="shared" si="78"/>
        <v>-39</v>
      </c>
      <c r="D413" s="221">
        <f t="shared" si="78"/>
        <v>126</v>
      </c>
      <c r="E413" s="221">
        <f t="shared" si="78"/>
        <v>9</v>
      </c>
      <c r="F413" s="221">
        <f t="shared" si="78"/>
        <v>127</v>
      </c>
      <c r="G413" s="221">
        <f>G409-G395</f>
        <v>39</v>
      </c>
      <c r="H413" s="370">
        <f>H409-H395</f>
        <v>9</v>
      </c>
    </row>
    <row r="414" spans="1:11" x14ac:dyDescent="0.2">
      <c r="A414" s="265" t="s">
        <v>52</v>
      </c>
      <c r="B414" s="310">
        <v>46</v>
      </c>
      <c r="C414" s="311">
        <v>46</v>
      </c>
      <c r="D414" s="311">
        <v>11</v>
      </c>
      <c r="E414" s="311">
        <v>46</v>
      </c>
      <c r="F414" s="311">
        <v>49</v>
      </c>
      <c r="G414" s="311">
        <v>48</v>
      </c>
      <c r="H414" s="364">
        <f>SUM(B414:G414)</f>
        <v>246</v>
      </c>
      <c r="I414" s="200" t="s">
        <v>56</v>
      </c>
      <c r="J414" s="263">
        <f>H400-H414</f>
        <v>2</v>
      </c>
      <c r="K414" s="768">
        <f>J414/H400</f>
        <v>8.0645161290322578E-3</v>
      </c>
    </row>
    <row r="415" spans="1:11" x14ac:dyDescent="0.2">
      <c r="A415" s="265" t="s">
        <v>28</v>
      </c>
      <c r="B415" s="218">
        <v>147</v>
      </c>
      <c r="C415" s="267">
        <v>148.5</v>
      </c>
      <c r="D415" s="267">
        <v>150</v>
      </c>
      <c r="E415" s="267">
        <v>149</v>
      </c>
      <c r="F415" s="267">
        <v>149.5</v>
      </c>
      <c r="G415" s="267">
        <v>151</v>
      </c>
      <c r="H415" s="325"/>
      <c r="I415" s="200" t="s">
        <v>57</v>
      </c>
      <c r="J415" s="200">
        <v>149.54</v>
      </c>
      <c r="K415" s="350"/>
    </row>
    <row r="416" spans="1:11" ht="13.5" thickBot="1" x14ac:dyDescent="0.25">
      <c r="A416" s="266" t="s">
        <v>26</v>
      </c>
      <c r="B416" s="345">
        <f t="shared" ref="B416:F416" si="79">B415-B401</f>
        <v>0</v>
      </c>
      <c r="C416" s="346">
        <f t="shared" si="79"/>
        <v>0</v>
      </c>
      <c r="D416" s="346">
        <f t="shared" si="79"/>
        <v>0</v>
      </c>
      <c r="E416" s="346">
        <f t="shared" si="79"/>
        <v>0</v>
      </c>
      <c r="F416" s="346">
        <f t="shared" si="79"/>
        <v>0</v>
      </c>
      <c r="G416" s="346">
        <f>G415-G401</f>
        <v>0</v>
      </c>
      <c r="H416" s="371"/>
      <c r="I416" s="200" t="s">
        <v>26</v>
      </c>
      <c r="J416" s="215">
        <f>J415-J401</f>
        <v>-2.7800000000000011</v>
      </c>
      <c r="K416" s="350"/>
    </row>
    <row r="419" spans="1:11" ht="13.5" thickBot="1" x14ac:dyDescent="0.25"/>
    <row r="420" spans="1:11" ht="13.5" thickBot="1" x14ac:dyDescent="0.25">
      <c r="A420" s="230" t="s">
        <v>287</v>
      </c>
      <c r="B420" s="1034" t="s">
        <v>53</v>
      </c>
      <c r="C420" s="1035"/>
      <c r="D420" s="1035"/>
      <c r="E420" s="1035"/>
      <c r="F420" s="1035"/>
      <c r="G420" s="1035"/>
      <c r="H420" s="1103" t="s">
        <v>0</v>
      </c>
      <c r="I420" s="228">
        <v>67</v>
      </c>
    </row>
    <row r="421" spans="1:11" x14ac:dyDescent="0.2">
      <c r="A421" s="231" t="s">
        <v>2</v>
      </c>
      <c r="B421" s="294">
        <v>6</v>
      </c>
      <c r="C421" s="225">
        <v>4</v>
      </c>
      <c r="D421" s="225">
        <v>5</v>
      </c>
      <c r="E421" s="225">
        <v>2</v>
      </c>
      <c r="F421" s="225">
        <v>3</v>
      </c>
      <c r="G421" s="225">
        <v>1</v>
      </c>
      <c r="H421" s="1144"/>
    </row>
    <row r="422" spans="1:11" x14ac:dyDescent="0.2">
      <c r="A422" s="234" t="s">
        <v>3</v>
      </c>
      <c r="B422" s="348">
        <v>4300</v>
      </c>
      <c r="C422" s="349">
        <v>4300</v>
      </c>
      <c r="D422" s="297">
        <v>4300</v>
      </c>
      <c r="E422" s="349">
        <v>4300</v>
      </c>
      <c r="F422" s="349">
        <v>4300</v>
      </c>
      <c r="G422" s="349">
        <v>4300</v>
      </c>
      <c r="H422" s="374">
        <v>4300</v>
      </c>
    </row>
    <row r="423" spans="1:11" x14ac:dyDescent="0.2">
      <c r="A423" s="238" t="s">
        <v>6</v>
      </c>
      <c r="B423" s="299">
        <v>4949</v>
      </c>
      <c r="C423" s="300">
        <v>4929</v>
      </c>
      <c r="D423" s="300">
        <v>4011</v>
      </c>
      <c r="E423" s="300">
        <v>4608</v>
      </c>
      <c r="F423" s="300">
        <v>4583</v>
      </c>
      <c r="G423" s="300">
        <v>4383</v>
      </c>
      <c r="H423" s="375">
        <v>4619</v>
      </c>
    </row>
    <row r="424" spans="1:11" x14ac:dyDescent="0.2">
      <c r="A424" s="231" t="s">
        <v>7</v>
      </c>
      <c r="B424" s="301">
        <v>83.3</v>
      </c>
      <c r="C424" s="302">
        <v>100</v>
      </c>
      <c r="D424" s="303">
        <v>71.400000000000006</v>
      </c>
      <c r="E424" s="302">
        <v>91.7</v>
      </c>
      <c r="F424" s="302">
        <v>91.7</v>
      </c>
      <c r="G424" s="302">
        <v>100</v>
      </c>
      <c r="H424" s="376">
        <v>79.099999999999994</v>
      </c>
      <c r="I424" s="228"/>
    </row>
    <row r="425" spans="1:11" x14ac:dyDescent="0.2">
      <c r="A425" s="231" t="s">
        <v>8</v>
      </c>
      <c r="B425" s="246">
        <v>5.8999999999999997E-2</v>
      </c>
      <c r="C425" s="247">
        <v>2.7E-2</v>
      </c>
      <c r="D425" s="304">
        <v>9.7000000000000003E-2</v>
      </c>
      <c r="E425" s="247">
        <v>4.5999999999999999E-2</v>
      </c>
      <c r="F425" s="247">
        <v>5.7000000000000002E-2</v>
      </c>
      <c r="G425" s="247">
        <v>4.3999999999999997E-2</v>
      </c>
      <c r="H425" s="377">
        <v>8.2000000000000003E-2</v>
      </c>
    </row>
    <row r="426" spans="1:11" x14ac:dyDescent="0.2">
      <c r="A426" s="238" t="s">
        <v>1</v>
      </c>
      <c r="B426" s="250">
        <f t="shared" ref="B426:H426" si="80">B423/B422*100-100</f>
        <v>15.093023255813961</v>
      </c>
      <c r="C426" s="251">
        <f t="shared" si="80"/>
        <v>14.627906976744185</v>
      </c>
      <c r="D426" s="251">
        <f t="shared" si="80"/>
        <v>-6.7209302325581461</v>
      </c>
      <c r="E426" s="251">
        <f t="shared" si="80"/>
        <v>7.1627906976744242</v>
      </c>
      <c r="F426" s="251">
        <f t="shared" si="80"/>
        <v>6.5813953488372192</v>
      </c>
      <c r="G426" s="251">
        <f t="shared" si="80"/>
        <v>1.9302325581395365</v>
      </c>
      <c r="H426" s="369">
        <f t="shared" si="80"/>
        <v>7.418604651162795</v>
      </c>
    </row>
    <row r="427" spans="1:11" ht="13.5" thickBot="1" x14ac:dyDescent="0.25">
      <c r="A427" s="231" t="s">
        <v>27</v>
      </c>
      <c r="B427" s="220">
        <f t="shared" ref="B427:F427" si="81">B423-B409</f>
        <v>138</v>
      </c>
      <c r="C427" s="221">
        <f t="shared" si="81"/>
        <v>250</v>
      </c>
      <c r="D427" s="221">
        <f t="shared" si="81"/>
        <v>-4</v>
      </c>
      <c r="E427" s="221">
        <f t="shared" si="81"/>
        <v>138</v>
      </c>
      <c r="F427" s="221">
        <f t="shared" si="81"/>
        <v>13</v>
      </c>
      <c r="G427" s="221">
        <f>G423-G409</f>
        <v>41</v>
      </c>
      <c r="H427" s="370">
        <f>H423-H409</f>
        <v>103</v>
      </c>
    </row>
    <row r="428" spans="1:11" x14ac:dyDescent="0.2">
      <c r="A428" s="265" t="s">
        <v>52</v>
      </c>
      <c r="B428" s="310">
        <v>46</v>
      </c>
      <c r="C428" s="311">
        <v>46</v>
      </c>
      <c r="D428" s="311">
        <v>11</v>
      </c>
      <c r="E428" s="311">
        <v>46</v>
      </c>
      <c r="F428" s="311">
        <v>49</v>
      </c>
      <c r="G428" s="311">
        <v>48</v>
      </c>
      <c r="H428" s="364">
        <f>SUM(B428:G428)</f>
        <v>246</v>
      </c>
      <c r="I428" s="200" t="s">
        <v>56</v>
      </c>
      <c r="J428" s="263">
        <f>H414-H428</f>
        <v>0</v>
      </c>
      <c r="K428" s="768">
        <f>J428/H414</f>
        <v>0</v>
      </c>
    </row>
    <row r="429" spans="1:11" x14ac:dyDescent="0.2">
      <c r="A429" s="265" t="s">
        <v>28</v>
      </c>
      <c r="B429" s="218">
        <v>147</v>
      </c>
      <c r="C429" s="267">
        <v>148.5</v>
      </c>
      <c r="D429" s="267">
        <v>151</v>
      </c>
      <c r="E429" s="267">
        <v>149</v>
      </c>
      <c r="F429" s="267">
        <v>150.5</v>
      </c>
      <c r="G429" s="267">
        <v>152</v>
      </c>
      <c r="H429" s="325"/>
      <c r="I429" s="200" t="s">
        <v>57</v>
      </c>
      <c r="J429" s="200">
        <v>149.19</v>
      </c>
      <c r="K429" s="350"/>
    </row>
    <row r="430" spans="1:11" ht="13.5" thickBot="1" x14ac:dyDescent="0.25">
      <c r="A430" s="266" t="s">
        <v>26</v>
      </c>
      <c r="B430" s="345">
        <f t="shared" ref="B430:F430" si="82">B429-B415</f>
        <v>0</v>
      </c>
      <c r="C430" s="346">
        <f t="shared" si="82"/>
        <v>0</v>
      </c>
      <c r="D430" s="346">
        <f t="shared" si="82"/>
        <v>1</v>
      </c>
      <c r="E430" s="346">
        <f t="shared" si="82"/>
        <v>0</v>
      </c>
      <c r="F430" s="346">
        <f t="shared" si="82"/>
        <v>1</v>
      </c>
      <c r="G430" s="346">
        <f>G429-G415</f>
        <v>1</v>
      </c>
      <c r="H430" s="371"/>
      <c r="I430" s="200" t="s">
        <v>26</v>
      </c>
      <c r="J430" s="215">
        <f>J429-J415</f>
        <v>-0.34999999999999432</v>
      </c>
      <c r="K430" s="350"/>
    </row>
    <row r="433" spans="1:11" ht="13.5" thickBot="1" x14ac:dyDescent="0.25"/>
    <row r="434" spans="1:11" ht="13.5" thickBot="1" x14ac:dyDescent="0.25">
      <c r="A434" s="230" t="s">
        <v>288</v>
      </c>
      <c r="B434" s="1034" t="s">
        <v>53</v>
      </c>
      <c r="C434" s="1035"/>
      <c r="D434" s="1035"/>
      <c r="E434" s="1035"/>
      <c r="F434" s="1035"/>
      <c r="G434" s="1035"/>
      <c r="H434" s="1103" t="s">
        <v>0</v>
      </c>
      <c r="I434" s="228">
        <v>67</v>
      </c>
    </row>
    <row r="435" spans="1:11" x14ac:dyDescent="0.2">
      <c r="A435" s="231" t="s">
        <v>2</v>
      </c>
      <c r="B435" s="294">
        <v>6</v>
      </c>
      <c r="C435" s="225">
        <v>4</v>
      </c>
      <c r="D435" s="225">
        <v>5</v>
      </c>
      <c r="E435" s="225">
        <v>2</v>
      </c>
      <c r="F435" s="225">
        <v>3</v>
      </c>
      <c r="G435" s="225">
        <v>1</v>
      </c>
      <c r="H435" s="1144"/>
    </row>
    <row r="436" spans="1:11" x14ac:dyDescent="0.2">
      <c r="A436" s="234" t="s">
        <v>3</v>
      </c>
      <c r="B436" s="348">
        <v>4320</v>
      </c>
      <c r="C436" s="349">
        <v>4320</v>
      </c>
      <c r="D436" s="297">
        <v>4320</v>
      </c>
      <c r="E436" s="349">
        <v>4320</v>
      </c>
      <c r="F436" s="349">
        <v>4320</v>
      </c>
      <c r="G436" s="349">
        <v>4320</v>
      </c>
      <c r="H436" s="374">
        <v>4320</v>
      </c>
    </row>
    <row r="437" spans="1:11" x14ac:dyDescent="0.2">
      <c r="A437" s="238" t="s">
        <v>6</v>
      </c>
      <c r="B437" s="299">
        <v>5026</v>
      </c>
      <c r="C437" s="300">
        <v>5004</v>
      </c>
      <c r="D437" s="300">
        <v>4265</v>
      </c>
      <c r="E437" s="300">
        <v>4609</v>
      </c>
      <c r="F437" s="300">
        <v>4701</v>
      </c>
      <c r="G437" s="300">
        <v>4446</v>
      </c>
      <c r="H437" s="375">
        <v>4706</v>
      </c>
    </row>
    <row r="438" spans="1:11" x14ac:dyDescent="0.2">
      <c r="A438" s="231" t="s">
        <v>7</v>
      </c>
      <c r="B438" s="301">
        <v>83.3</v>
      </c>
      <c r="C438" s="302">
        <v>100</v>
      </c>
      <c r="D438" s="303">
        <v>85.7</v>
      </c>
      <c r="E438" s="302">
        <v>83.3</v>
      </c>
      <c r="F438" s="302">
        <v>100</v>
      </c>
      <c r="G438" s="302">
        <v>91.7</v>
      </c>
      <c r="H438" s="376">
        <v>82.1</v>
      </c>
      <c r="I438" s="228"/>
    </row>
    <row r="439" spans="1:11" x14ac:dyDescent="0.2">
      <c r="A439" s="231" t="s">
        <v>8</v>
      </c>
      <c r="B439" s="246">
        <v>6.7000000000000004E-2</v>
      </c>
      <c r="C439" s="247">
        <v>3.2000000000000001E-2</v>
      </c>
      <c r="D439" s="304">
        <v>6.5000000000000002E-2</v>
      </c>
      <c r="E439" s="247">
        <v>8.7999999999999995E-2</v>
      </c>
      <c r="F439" s="247">
        <v>0.03</v>
      </c>
      <c r="G439" s="247">
        <v>4.2000000000000003E-2</v>
      </c>
      <c r="H439" s="377">
        <v>7.8E-2</v>
      </c>
    </row>
    <row r="440" spans="1:11" x14ac:dyDescent="0.2">
      <c r="A440" s="238" t="s">
        <v>1</v>
      </c>
      <c r="B440" s="250">
        <f t="shared" ref="B440:H440" si="83">B437/B436*100-100</f>
        <v>16.342592592592581</v>
      </c>
      <c r="C440" s="251">
        <f t="shared" si="83"/>
        <v>15.833333333333343</v>
      </c>
      <c r="D440" s="251">
        <f t="shared" si="83"/>
        <v>-1.2731481481481524</v>
      </c>
      <c r="E440" s="251">
        <f t="shared" si="83"/>
        <v>6.6898148148148096</v>
      </c>
      <c r="F440" s="251">
        <f t="shared" si="83"/>
        <v>8.8194444444444429</v>
      </c>
      <c r="G440" s="251">
        <f t="shared" si="83"/>
        <v>2.9166666666666572</v>
      </c>
      <c r="H440" s="369">
        <f t="shared" si="83"/>
        <v>8.9351851851851904</v>
      </c>
    </row>
    <row r="441" spans="1:11" ht="13.5" thickBot="1" x14ac:dyDescent="0.25">
      <c r="A441" s="231" t="s">
        <v>27</v>
      </c>
      <c r="B441" s="220">
        <f t="shared" ref="B441:F441" si="84">B437-B423</f>
        <v>77</v>
      </c>
      <c r="C441" s="221">
        <f t="shared" si="84"/>
        <v>75</v>
      </c>
      <c r="D441" s="221">
        <f t="shared" si="84"/>
        <v>254</v>
      </c>
      <c r="E441" s="221">
        <f t="shared" si="84"/>
        <v>1</v>
      </c>
      <c r="F441" s="221">
        <f t="shared" si="84"/>
        <v>118</v>
      </c>
      <c r="G441" s="221">
        <f>G437-G423</f>
        <v>63</v>
      </c>
      <c r="H441" s="370">
        <f>H437-H423</f>
        <v>87</v>
      </c>
    </row>
    <row r="442" spans="1:11" x14ac:dyDescent="0.2">
      <c r="A442" s="265" t="s">
        <v>52</v>
      </c>
      <c r="B442" s="310">
        <v>46</v>
      </c>
      <c r="C442" s="311">
        <v>46</v>
      </c>
      <c r="D442" s="311">
        <v>10</v>
      </c>
      <c r="E442" s="311">
        <v>46</v>
      </c>
      <c r="F442" s="311">
        <v>49</v>
      </c>
      <c r="G442" s="311">
        <v>48</v>
      </c>
      <c r="H442" s="364">
        <f>SUM(B442:G442)</f>
        <v>245</v>
      </c>
      <c r="I442" s="200" t="s">
        <v>56</v>
      </c>
      <c r="J442" s="263">
        <f>H428-H442</f>
        <v>1</v>
      </c>
      <c r="K442" s="768">
        <f>J442/H428</f>
        <v>4.0650406504065045E-3</v>
      </c>
    </row>
    <row r="443" spans="1:11" x14ac:dyDescent="0.2">
      <c r="A443" s="265" t="s">
        <v>28</v>
      </c>
      <c r="B443" s="218">
        <v>147</v>
      </c>
      <c r="C443" s="267">
        <v>148.5</v>
      </c>
      <c r="D443" s="267">
        <v>151</v>
      </c>
      <c r="E443" s="267">
        <v>149</v>
      </c>
      <c r="F443" s="267">
        <v>150.5</v>
      </c>
      <c r="G443" s="267">
        <v>152</v>
      </c>
      <c r="H443" s="325"/>
      <c r="I443" s="200" t="s">
        <v>57</v>
      </c>
      <c r="J443" s="200">
        <v>148.97999999999999</v>
      </c>
      <c r="K443" s="350"/>
    </row>
    <row r="444" spans="1:11" ht="13.5" thickBot="1" x14ac:dyDescent="0.25">
      <c r="A444" s="266" t="s">
        <v>26</v>
      </c>
      <c r="B444" s="345">
        <f t="shared" ref="B444:F444" si="85">B443-B429</f>
        <v>0</v>
      </c>
      <c r="C444" s="346">
        <f t="shared" si="85"/>
        <v>0</v>
      </c>
      <c r="D444" s="346">
        <f t="shared" si="85"/>
        <v>0</v>
      </c>
      <c r="E444" s="346">
        <f t="shared" si="85"/>
        <v>0</v>
      </c>
      <c r="F444" s="346">
        <f t="shared" si="85"/>
        <v>0</v>
      </c>
      <c r="G444" s="346">
        <f>G443-G429</f>
        <v>0</v>
      </c>
      <c r="H444" s="371"/>
      <c r="I444" s="200" t="s">
        <v>26</v>
      </c>
      <c r="J444" s="215">
        <f>J443-J429</f>
        <v>-0.21000000000000796</v>
      </c>
      <c r="K444" s="350"/>
    </row>
    <row r="447" spans="1:11" ht="13.5" thickBot="1" x14ac:dyDescent="0.25"/>
    <row r="448" spans="1:11" ht="13.5" thickBot="1" x14ac:dyDescent="0.25">
      <c r="A448" s="230" t="s">
        <v>289</v>
      </c>
      <c r="B448" s="1034" t="s">
        <v>53</v>
      </c>
      <c r="C448" s="1035"/>
      <c r="D448" s="1035"/>
      <c r="E448" s="1035"/>
      <c r="F448" s="1035"/>
      <c r="G448" s="1035"/>
      <c r="H448" s="1103" t="s">
        <v>0</v>
      </c>
      <c r="I448" s="228"/>
    </row>
    <row r="449" spans="1:11" x14ac:dyDescent="0.2">
      <c r="A449" s="231" t="s">
        <v>2</v>
      </c>
      <c r="B449" s="294">
        <v>6</v>
      </c>
      <c r="C449" s="225">
        <v>4</v>
      </c>
      <c r="D449" s="225">
        <v>5</v>
      </c>
      <c r="E449" s="225">
        <v>2</v>
      </c>
      <c r="F449" s="225">
        <v>3</v>
      </c>
      <c r="G449" s="225">
        <v>1</v>
      </c>
      <c r="H449" s="1144"/>
    </row>
    <row r="450" spans="1:11" x14ac:dyDescent="0.2">
      <c r="A450" s="234" t="s">
        <v>3</v>
      </c>
      <c r="B450" s="348">
        <v>4340</v>
      </c>
      <c r="C450" s="349">
        <v>4340</v>
      </c>
      <c r="D450" s="297">
        <v>4340</v>
      </c>
      <c r="E450" s="349">
        <v>4340</v>
      </c>
      <c r="F450" s="349">
        <v>4340</v>
      </c>
      <c r="G450" s="349">
        <v>4340</v>
      </c>
      <c r="H450" s="374">
        <v>4340</v>
      </c>
    </row>
    <row r="451" spans="1:11" x14ac:dyDescent="0.2">
      <c r="A451" s="238" t="s">
        <v>6</v>
      </c>
      <c r="B451" s="299">
        <v>5097</v>
      </c>
      <c r="C451" s="300">
        <v>4919</v>
      </c>
      <c r="D451" s="300">
        <v>4265</v>
      </c>
      <c r="E451" s="300">
        <v>4614</v>
      </c>
      <c r="F451" s="300">
        <v>4786</v>
      </c>
      <c r="G451" s="300">
        <v>4507</v>
      </c>
      <c r="H451" s="375">
        <v>4730</v>
      </c>
    </row>
    <row r="452" spans="1:11" x14ac:dyDescent="0.2">
      <c r="A452" s="231" t="s">
        <v>7</v>
      </c>
      <c r="B452" s="301">
        <v>83.3</v>
      </c>
      <c r="C452" s="302">
        <v>91.7</v>
      </c>
      <c r="D452" s="303">
        <v>71.400000000000006</v>
      </c>
      <c r="E452" s="302">
        <v>91.7</v>
      </c>
      <c r="F452" s="302">
        <v>100</v>
      </c>
      <c r="G452" s="302">
        <v>100</v>
      </c>
      <c r="H452" s="376">
        <v>77.599999999999994</v>
      </c>
      <c r="I452" s="228"/>
    </row>
    <row r="453" spans="1:11" x14ac:dyDescent="0.2">
      <c r="A453" s="231" t="s">
        <v>8</v>
      </c>
      <c r="B453" s="246">
        <v>6.4000000000000001E-2</v>
      </c>
      <c r="C453" s="247">
        <v>7.6999999999999999E-2</v>
      </c>
      <c r="D453" s="304">
        <v>9.8000000000000004E-2</v>
      </c>
      <c r="E453" s="247">
        <v>8.5000000000000006E-2</v>
      </c>
      <c r="F453" s="247">
        <v>5.1999999999999998E-2</v>
      </c>
      <c r="G453" s="247">
        <v>4.2999999999999997E-2</v>
      </c>
      <c r="H453" s="377">
        <v>8.5999999999999993E-2</v>
      </c>
    </row>
    <row r="454" spans="1:11" x14ac:dyDescent="0.2">
      <c r="A454" s="238" t="s">
        <v>1</v>
      </c>
      <c r="B454" s="250">
        <f t="shared" ref="B454:H454" si="86">B451/B450*100-100</f>
        <v>17.442396313364057</v>
      </c>
      <c r="C454" s="251">
        <f t="shared" si="86"/>
        <v>13.341013824884797</v>
      </c>
      <c r="D454" s="251">
        <f t="shared" si="86"/>
        <v>-1.7281105990783345</v>
      </c>
      <c r="E454" s="251">
        <f t="shared" si="86"/>
        <v>6.3133640552995445</v>
      </c>
      <c r="F454" s="251">
        <f t="shared" si="86"/>
        <v>10.276497695852527</v>
      </c>
      <c r="G454" s="251">
        <f t="shared" si="86"/>
        <v>3.8479262672810961</v>
      </c>
      <c r="H454" s="369">
        <f t="shared" si="86"/>
        <v>8.9861751152073879</v>
      </c>
    </row>
    <row r="455" spans="1:11" ht="13.5" thickBot="1" x14ac:dyDescent="0.25">
      <c r="A455" s="231" t="s">
        <v>27</v>
      </c>
      <c r="B455" s="220">
        <f t="shared" ref="B455:F455" si="87">B451-B437</f>
        <v>71</v>
      </c>
      <c r="C455" s="221">
        <f t="shared" si="87"/>
        <v>-85</v>
      </c>
      <c r="D455" s="221">
        <f t="shared" si="87"/>
        <v>0</v>
      </c>
      <c r="E455" s="221">
        <f t="shared" si="87"/>
        <v>5</v>
      </c>
      <c r="F455" s="221">
        <f t="shared" si="87"/>
        <v>85</v>
      </c>
      <c r="G455" s="221">
        <f>G451-G437</f>
        <v>61</v>
      </c>
      <c r="H455" s="370">
        <f>H451-H437</f>
        <v>24</v>
      </c>
    </row>
    <row r="456" spans="1:11" x14ac:dyDescent="0.2">
      <c r="A456" s="265" t="s">
        <v>52</v>
      </c>
      <c r="B456" s="310">
        <v>45</v>
      </c>
      <c r="C456" s="311">
        <v>46</v>
      </c>
      <c r="D456" s="311">
        <v>9</v>
      </c>
      <c r="E456" s="311">
        <v>45</v>
      </c>
      <c r="F456" s="311">
        <v>49</v>
      </c>
      <c r="G456" s="311">
        <v>48</v>
      </c>
      <c r="H456" s="364">
        <f>SUM(B456:G456)</f>
        <v>242</v>
      </c>
      <c r="I456" s="200" t="s">
        <v>56</v>
      </c>
      <c r="J456" s="263">
        <f>H442-H456</f>
        <v>3</v>
      </c>
      <c r="K456" s="768">
        <f>J456/H442</f>
        <v>1.2244897959183673E-2</v>
      </c>
    </row>
    <row r="457" spans="1:11" x14ac:dyDescent="0.2">
      <c r="A457" s="265" t="s">
        <v>28</v>
      </c>
      <c r="B457" s="218">
        <v>147.5</v>
      </c>
      <c r="C457" s="267">
        <v>149</v>
      </c>
      <c r="D457" s="267">
        <v>152</v>
      </c>
      <c r="E457" s="267">
        <v>150</v>
      </c>
      <c r="F457" s="267">
        <v>151</v>
      </c>
      <c r="G457" s="267">
        <v>153</v>
      </c>
      <c r="H457" s="325"/>
      <c r="I457" s="200" t="s">
        <v>57</v>
      </c>
      <c r="J457" s="200">
        <v>150.94</v>
      </c>
      <c r="K457" s="350"/>
    </row>
    <row r="458" spans="1:11" ht="13.5" thickBot="1" x14ac:dyDescent="0.25">
      <c r="A458" s="266" t="s">
        <v>26</v>
      </c>
      <c r="B458" s="345">
        <f t="shared" ref="B458:F458" si="88">B457-B443</f>
        <v>0.5</v>
      </c>
      <c r="C458" s="346">
        <f t="shared" si="88"/>
        <v>0.5</v>
      </c>
      <c r="D458" s="346">
        <f t="shared" si="88"/>
        <v>1</v>
      </c>
      <c r="E458" s="346">
        <f t="shared" si="88"/>
        <v>1</v>
      </c>
      <c r="F458" s="346">
        <f t="shared" si="88"/>
        <v>0.5</v>
      </c>
      <c r="G458" s="346">
        <f>G457-G443</f>
        <v>1</v>
      </c>
      <c r="H458" s="371"/>
      <c r="I458" s="200" t="s">
        <v>26</v>
      </c>
      <c r="J458" s="215">
        <f>J457-J443</f>
        <v>1.960000000000008</v>
      </c>
      <c r="K458" s="350"/>
    </row>
    <row r="461" spans="1:11" ht="13.5" thickBot="1" x14ac:dyDescent="0.25"/>
    <row r="462" spans="1:11" ht="13.5" thickBot="1" x14ac:dyDescent="0.25">
      <c r="A462" s="230" t="s">
        <v>290</v>
      </c>
      <c r="B462" s="1034" t="s">
        <v>53</v>
      </c>
      <c r="C462" s="1035"/>
      <c r="D462" s="1035"/>
      <c r="E462" s="1035"/>
      <c r="F462" s="1035"/>
      <c r="G462" s="1035"/>
      <c r="H462" s="1103" t="s">
        <v>0</v>
      </c>
      <c r="I462" s="228">
        <v>67</v>
      </c>
    </row>
    <row r="463" spans="1:11" x14ac:dyDescent="0.2">
      <c r="A463" s="231" t="s">
        <v>2</v>
      </c>
      <c r="B463" s="294">
        <v>6</v>
      </c>
      <c r="C463" s="225">
        <v>4</v>
      </c>
      <c r="D463" s="225">
        <v>5</v>
      </c>
      <c r="E463" s="225">
        <v>2</v>
      </c>
      <c r="F463" s="225">
        <v>3</v>
      </c>
      <c r="G463" s="225">
        <v>1</v>
      </c>
      <c r="H463" s="1144"/>
    </row>
    <row r="464" spans="1:11" x14ac:dyDescent="0.2">
      <c r="A464" s="234" t="s">
        <v>3</v>
      </c>
      <c r="B464" s="348">
        <v>4360</v>
      </c>
      <c r="C464" s="349">
        <v>4360</v>
      </c>
      <c r="D464" s="297">
        <v>4360</v>
      </c>
      <c r="E464" s="349">
        <v>4360</v>
      </c>
      <c r="F464" s="349">
        <v>4360</v>
      </c>
      <c r="G464" s="349">
        <v>4360</v>
      </c>
      <c r="H464" s="374">
        <v>4360</v>
      </c>
    </row>
    <row r="465" spans="1:11" x14ac:dyDescent="0.2">
      <c r="A465" s="238" t="s">
        <v>6</v>
      </c>
      <c r="B465" s="299">
        <v>4965</v>
      </c>
      <c r="C465" s="300">
        <v>4891</v>
      </c>
      <c r="D465" s="300">
        <v>4053</v>
      </c>
      <c r="E465" s="300">
        <v>4750</v>
      </c>
      <c r="F465" s="300">
        <v>4696</v>
      </c>
      <c r="G465" s="300">
        <v>4541</v>
      </c>
      <c r="H465" s="375">
        <v>4694</v>
      </c>
    </row>
    <row r="466" spans="1:11" x14ac:dyDescent="0.2">
      <c r="A466" s="231" t="s">
        <v>7</v>
      </c>
      <c r="B466" s="301">
        <v>100</v>
      </c>
      <c r="C466" s="302">
        <v>100</v>
      </c>
      <c r="D466" s="303">
        <v>85.7</v>
      </c>
      <c r="E466" s="302">
        <v>83.3</v>
      </c>
      <c r="F466" s="302">
        <v>75</v>
      </c>
      <c r="G466" s="302">
        <v>91.7</v>
      </c>
      <c r="H466" s="376">
        <v>77.599999999999994</v>
      </c>
      <c r="I466" s="228"/>
    </row>
    <row r="467" spans="1:11" x14ac:dyDescent="0.2">
      <c r="A467" s="231" t="s">
        <v>8</v>
      </c>
      <c r="B467" s="246">
        <v>3.7999999999999999E-2</v>
      </c>
      <c r="C467" s="247">
        <v>3.4000000000000002E-2</v>
      </c>
      <c r="D467" s="304">
        <v>6.4000000000000001E-2</v>
      </c>
      <c r="E467" s="247">
        <v>6.9000000000000006E-2</v>
      </c>
      <c r="F467" s="247">
        <v>0.11700000000000001</v>
      </c>
      <c r="G467" s="247">
        <v>5.8999999999999997E-2</v>
      </c>
      <c r="H467" s="377">
        <v>8.6999999999999994E-2</v>
      </c>
    </row>
    <row r="468" spans="1:11" x14ac:dyDescent="0.2">
      <c r="A468" s="238" t="s">
        <v>1</v>
      </c>
      <c r="B468" s="250">
        <f t="shared" ref="B468:H468" si="89">B465/B464*100-100</f>
        <v>13.876146788990823</v>
      </c>
      <c r="C468" s="251">
        <f t="shared" si="89"/>
        <v>12.178899082568819</v>
      </c>
      <c r="D468" s="251">
        <f t="shared" si="89"/>
        <v>-7.0412844036697209</v>
      </c>
      <c r="E468" s="251">
        <f t="shared" si="89"/>
        <v>8.944954128440358</v>
      </c>
      <c r="F468" s="251">
        <f t="shared" si="89"/>
        <v>7.7064220183486185</v>
      </c>
      <c r="G468" s="251">
        <f t="shared" si="89"/>
        <v>4.1513761467890049</v>
      </c>
      <c r="H468" s="369">
        <f t="shared" si="89"/>
        <v>7.6605504587155906</v>
      </c>
    </row>
    <row r="469" spans="1:11" ht="13.5" thickBot="1" x14ac:dyDescent="0.25">
      <c r="A469" s="231" t="s">
        <v>27</v>
      </c>
      <c r="B469" s="220">
        <f t="shared" ref="B469:F469" si="90">B465-B451</f>
        <v>-132</v>
      </c>
      <c r="C469" s="221">
        <f t="shared" si="90"/>
        <v>-28</v>
      </c>
      <c r="D469" s="221">
        <f t="shared" si="90"/>
        <v>-212</v>
      </c>
      <c r="E469" s="221">
        <f t="shared" si="90"/>
        <v>136</v>
      </c>
      <c r="F469" s="221">
        <f t="shared" si="90"/>
        <v>-90</v>
      </c>
      <c r="G469" s="221">
        <f>G465-G451</f>
        <v>34</v>
      </c>
      <c r="H469" s="370">
        <f>H465-H451</f>
        <v>-36</v>
      </c>
    </row>
    <row r="470" spans="1:11" x14ac:dyDescent="0.2">
      <c r="A470" s="265" t="s">
        <v>52</v>
      </c>
      <c r="B470" s="310">
        <v>44</v>
      </c>
      <c r="C470" s="311">
        <v>46</v>
      </c>
      <c r="D470" s="311">
        <v>9</v>
      </c>
      <c r="E470" s="311">
        <v>44</v>
      </c>
      <c r="F470" s="311">
        <v>49</v>
      </c>
      <c r="G470" s="311">
        <v>48</v>
      </c>
      <c r="H470" s="364">
        <f>SUM(B470:G470)</f>
        <v>240</v>
      </c>
      <c r="I470" s="200" t="s">
        <v>56</v>
      </c>
      <c r="J470" s="263">
        <f>H456-H470</f>
        <v>2</v>
      </c>
      <c r="K470" s="768">
        <f>J470/H456</f>
        <v>8.2644628099173556E-3</v>
      </c>
    </row>
    <row r="471" spans="1:11" x14ac:dyDescent="0.2">
      <c r="A471" s="265" t="s">
        <v>28</v>
      </c>
      <c r="B471" s="218">
        <v>147.5</v>
      </c>
      <c r="C471" s="267">
        <v>149</v>
      </c>
      <c r="D471" s="267">
        <v>152</v>
      </c>
      <c r="E471" s="267">
        <v>150</v>
      </c>
      <c r="F471" s="267">
        <v>151</v>
      </c>
      <c r="G471" s="267">
        <v>153</v>
      </c>
      <c r="H471" s="325"/>
      <c r="I471" s="200" t="s">
        <v>57</v>
      </c>
      <c r="J471" s="200">
        <v>150.24</v>
      </c>
      <c r="K471" s="350"/>
    </row>
    <row r="472" spans="1:11" ht="13.5" thickBot="1" x14ac:dyDescent="0.25">
      <c r="A472" s="266" t="s">
        <v>26</v>
      </c>
      <c r="B472" s="345">
        <f t="shared" ref="B472:F472" si="91">B471-B457</f>
        <v>0</v>
      </c>
      <c r="C472" s="346">
        <f t="shared" si="91"/>
        <v>0</v>
      </c>
      <c r="D472" s="346">
        <f t="shared" si="91"/>
        <v>0</v>
      </c>
      <c r="E472" s="346">
        <f t="shared" si="91"/>
        <v>0</v>
      </c>
      <c r="F472" s="346">
        <f t="shared" si="91"/>
        <v>0</v>
      </c>
      <c r="G472" s="346">
        <f>G471-G457</f>
        <v>0</v>
      </c>
      <c r="H472" s="371"/>
      <c r="I472" s="200" t="s">
        <v>26</v>
      </c>
      <c r="J472" s="215">
        <f>J471-J457</f>
        <v>-0.69999999999998863</v>
      </c>
      <c r="K472" s="350"/>
    </row>
    <row r="475" spans="1:11" ht="13.5" thickBot="1" x14ac:dyDescent="0.25"/>
    <row r="476" spans="1:11" ht="13.5" thickBot="1" x14ac:dyDescent="0.25">
      <c r="A476" s="230" t="s">
        <v>291</v>
      </c>
      <c r="B476" s="1034" t="s">
        <v>53</v>
      </c>
      <c r="C476" s="1035"/>
      <c r="D476" s="1035"/>
      <c r="E476" s="1035"/>
      <c r="F476" s="1035"/>
      <c r="G476" s="1035"/>
      <c r="H476" s="1103" t="s">
        <v>0</v>
      </c>
      <c r="I476" s="228"/>
    </row>
    <row r="477" spans="1:11" x14ac:dyDescent="0.2">
      <c r="A477" s="231" t="s">
        <v>2</v>
      </c>
      <c r="B477" s="294">
        <v>6</v>
      </c>
      <c r="C477" s="225">
        <v>4</v>
      </c>
      <c r="D477" s="225">
        <v>5</v>
      </c>
      <c r="E477" s="225">
        <v>2</v>
      </c>
      <c r="F477" s="225">
        <v>3</v>
      </c>
      <c r="G477" s="225">
        <v>1</v>
      </c>
      <c r="H477" s="1144"/>
    </row>
    <row r="478" spans="1:11" x14ac:dyDescent="0.2">
      <c r="A478" s="234" t="s">
        <v>3</v>
      </c>
      <c r="B478" s="348">
        <v>4380</v>
      </c>
      <c r="C478" s="349">
        <v>4380</v>
      </c>
      <c r="D478" s="297">
        <v>4380</v>
      </c>
      <c r="E478" s="349">
        <v>4380</v>
      </c>
      <c r="F478" s="349">
        <v>4380</v>
      </c>
      <c r="G478" s="349">
        <v>4380</v>
      </c>
      <c r="H478" s="374">
        <v>4380</v>
      </c>
    </row>
    <row r="479" spans="1:11" x14ac:dyDescent="0.2">
      <c r="A479" s="238" t="s">
        <v>6</v>
      </c>
      <c r="B479" s="299">
        <v>5175</v>
      </c>
      <c r="C479" s="300">
        <v>4880</v>
      </c>
      <c r="D479" s="300">
        <v>4066</v>
      </c>
      <c r="E479" s="300">
        <v>4852</v>
      </c>
      <c r="F479" s="300">
        <v>4835</v>
      </c>
      <c r="G479" s="300">
        <v>4791</v>
      </c>
      <c r="H479" s="375">
        <v>4830</v>
      </c>
      <c r="I479" s="215"/>
      <c r="J479" s="215"/>
    </row>
    <row r="480" spans="1:11" x14ac:dyDescent="0.2">
      <c r="A480" s="231" t="s">
        <v>7</v>
      </c>
      <c r="B480" s="301">
        <v>83.3</v>
      </c>
      <c r="C480" s="302">
        <v>91.7</v>
      </c>
      <c r="D480" s="303">
        <v>83.3</v>
      </c>
      <c r="E480" s="302">
        <v>75</v>
      </c>
      <c r="F480" s="302">
        <v>100</v>
      </c>
      <c r="G480" s="302">
        <v>100</v>
      </c>
      <c r="H480" s="376">
        <v>78.8</v>
      </c>
      <c r="I480" s="228"/>
    </row>
    <row r="481" spans="1:16" x14ac:dyDescent="0.2">
      <c r="A481" s="231" t="s">
        <v>8</v>
      </c>
      <c r="B481" s="246">
        <v>7.4999999999999997E-2</v>
      </c>
      <c r="C481" s="247">
        <v>5.3999999999999999E-2</v>
      </c>
      <c r="D481" s="304">
        <v>6.4</v>
      </c>
      <c r="E481" s="247">
        <v>9.1999999999999998E-2</v>
      </c>
      <c r="F481" s="247">
        <v>5.2999999999999999E-2</v>
      </c>
      <c r="G481" s="247">
        <v>4.4999999999999998E-2</v>
      </c>
      <c r="H481" s="377">
        <v>8.5999999999999993E-2</v>
      </c>
    </row>
    <row r="482" spans="1:16" x14ac:dyDescent="0.2">
      <c r="A482" s="238" t="s">
        <v>1</v>
      </c>
      <c r="B482" s="250">
        <f t="shared" ref="B482:H482" si="92">B479/B478*100-100</f>
        <v>18.150684931506845</v>
      </c>
      <c r="C482" s="251">
        <f t="shared" si="92"/>
        <v>11.415525114155244</v>
      </c>
      <c r="D482" s="251">
        <f t="shared" si="92"/>
        <v>-7.1689497716894977</v>
      </c>
      <c r="E482" s="251">
        <f t="shared" si="92"/>
        <v>10.776255707762544</v>
      </c>
      <c r="F482" s="251">
        <f t="shared" si="92"/>
        <v>10.388127853881286</v>
      </c>
      <c r="G482" s="251">
        <f t="shared" si="92"/>
        <v>9.3835616438356197</v>
      </c>
      <c r="H482" s="369">
        <f t="shared" si="92"/>
        <v>10.273972602739718</v>
      </c>
    </row>
    <row r="483" spans="1:16" ht="13.5" thickBot="1" x14ac:dyDescent="0.25">
      <c r="A483" s="231" t="s">
        <v>27</v>
      </c>
      <c r="B483" s="220">
        <f t="shared" ref="B483:F483" si="93">B479-B465</f>
        <v>210</v>
      </c>
      <c r="C483" s="221">
        <f t="shared" si="93"/>
        <v>-11</v>
      </c>
      <c r="D483" s="221">
        <f t="shared" si="93"/>
        <v>13</v>
      </c>
      <c r="E483" s="221">
        <f t="shared" si="93"/>
        <v>102</v>
      </c>
      <c r="F483" s="221">
        <f t="shared" si="93"/>
        <v>139</v>
      </c>
      <c r="G483" s="221">
        <f>G479-G465</f>
        <v>250</v>
      </c>
      <c r="H483" s="370">
        <f>H479-H465</f>
        <v>136</v>
      </c>
    </row>
    <row r="484" spans="1:16" x14ac:dyDescent="0.2">
      <c r="A484" s="265" t="s">
        <v>52</v>
      </c>
      <c r="B484" s="310">
        <v>44</v>
      </c>
      <c r="C484" s="311">
        <v>45</v>
      </c>
      <c r="D484" s="311">
        <v>9</v>
      </c>
      <c r="E484" s="311">
        <v>44</v>
      </c>
      <c r="F484" s="311">
        <v>49</v>
      </c>
      <c r="G484" s="311">
        <v>48</v>
      </c>
      <c r="H484" s="364">
        <f>SUM(B484:G484)</f>
        <v>239</v>
      </c>
      <c r="I484" s="200" t="s">
        <v>56</v>
      </c>
      <c r="J484" s="263">
        <f>H470-H484</f>
        <v>1</v>
      </c>
      <c r="K484" s="768">
        <f>J484/H470</f>
        <v>4.1666666666666666E-3</v>
      </c>
    </row>
    <row r="485" spans="1:16" ht="12.95" customHeight="1" x14ac:dyDescent="0.2">
      <c r="A485" s="265" t="s">
        <v>28</v>
      </c>
      <c r="B485" s="218">
        <v>147.5</v>
      </c>
      <c r="C485" s="267">
        <v>149</v>
      </c>
      <c r="D485" s="267">
        <v>152</v>
      </c>
      <c r="E485" s="267">
        <v>150</v>
      </c>
      <c r="F485" s="267">
        <v>151</v>
      </c>
      <c r="G485" s="267">
        <v>153</v>
      </c>
      <c r="H485" s="325"/>
      <c r="I485" s="200" t="s">
        <v>57</v>
      </c>
      <c r="J485" s="200">
        <v>150.21</v>
      </c>
      <c r="K485" s="210" t="s">
        <v>292</v>
      </c>
      <c r="L485" s="210"/>
      <c r="M485" s="210"/>
      <c r="N485" s="210"/>
      <c r="O485" s="210"/>
      <c r="P485" s="210"/>
    </row>
    <row r="486" spans="1:16" ht="13.5" thickBot="1" x14ac:dyDescent="0.25">
      <c r="A486" s="266" t="s">
        <v>26</v>
      </c>
      <c r="B486" s="345">
        <f t="shared" ref="B486:F486" si="94">B485-B471</f>
        <v>0</v>
      </c>
      <c r="C486" s="346">
        <f t="shared" si="94"/>
        <v>0</v>
      </c>
      <c r="D486" s="346">
        <f t="shared" si="94"/>
        <v>0</v>
      </c>
      <c r="E486" s="346">
        <f t="shared" si="94"/>
        <v>0</v>
      </c>
      <c r="F486" s="346">
        <f t="shared" si="94"/>
        <v>0</v>
      </c>
      <c r="G486" s="346">
        <f>G485-G471</f>
        <v>0</v>
      </c>
      <c r="H486" s="371"/>
      <c r="I486" s="200" t="s">
        <v>26</v>
      </c>
      <c r="J486" s="215">
        <f>J485-J471</f>
        <v>-3.0000000000001137E-2</v>
      </c>
      <c r="K486" s="350"/>
    </row>
    <row r="489" spans="1:16" ht="13.5" thickBot="1" x14ac:dyDescent="0.25"/>
    <row r="490" spans="1:16" ht="13.5" thickBot="1" x14ac:dyDescent="0.25">
      <c r="A490" s="230" t="s">
        <v>293</v>
      </c>
      <c r="B490" s="1034" t="s">
        <v>53</v>
      </c>
      <c r="C490" s="1035"/>
      <c r="D490" s="1035"/>
      <c r="E490" s="1035"/>
      <c r="F490" s="1035"/>
      <c r="G490" s="1035"/>
      <c r="H490" s="1103" t="s">
        <v>0</v>
      </c>
      <c r="I490" s="228"/>
    </row>
    <row r="491" spans="1:16" x14ac:dyDescent="0.2">
      <c r="A491" s="231" t="s">
        <v>2</v>
      </c>
      <c r="B491" s="294">
        <v>6</v>
      </c>
      <c r="C491" s="225">
        <v>4</v>
      </c>
      <c r="D491" s="225">
        <v>5</v>
      </c>
      <c r="E491" s="225">
        <v>2</v>
      </c>
      <c r="F491" s="225">
        <v>3</v>
      </c>
      <c r="G491" s="225">
        <v>1</v>
      </c>
      <c r="H491" s="1144"/>
    </row>
    <row r="492" spans="1:16" x14ac:dyDescent="0.2">
      <c r="A492" s="234" t="s">
        <v>3</v>
      </c>
      <c r="B492" s="348">
        <v>4400</v>
      </c>
      <c r="C492" s="349">
        <v>4400</v>
      </c>
      <c r="D492" s="297">
        <v>4400</v>
      </c>
      <c r="E492" s="349">
        <v>4400</v>
      </c>
      <c r="F492" s="349">
        <v>4400</v>
      </c>
      <c r="G492" s="349">
        <v>4400</v>
      </c>
      <c r="H492" s="374">
        <v>4400</v>
      </c>
    </row>
    <row r="493" spans="1:16" x14ac:dyDescent="0.2">
      <c r="A493" s="238" t="s">
        <v>6</v>
      </c>
      <c r="B493" s="299">
        <v>4884</v>
      </c>
      <c r="C493" s="300">
        <v>4982</v>
      </c>
      <c r="D493" s="300">
        <v>4292</v>
      </c>
      <c r="E493" s="300">
        <v>4610</v>
      </c>
      <c r="F493" s="300">
        <v>4947</v>
      </c>
      <c r="G493" s="300">
        <v>4776</v>
      </c>
      <c r="H493" s="375">
        <v>4790</v>
      </c>
      <c r="I493" s="215"/>
      <c r="J493" s="215"/>
    </row>
    <row r="494" spans="1:16" x14ac:dyDescent="0.2">
      <c r="A494" s="231" t="s">
        <v>7</v>
      </c>
      <c r="B494" s="301">
        <v>83.3</v>
      </c>
      <c r="C494" s="302">
        <v>75</v>
      </c>
      <c r="D494" s="303">
        <v>66.7</v>
      </c>
      <c r="E494" s="302">
        <v>666.7</v>
      </c>
      <c r="F494" s="302">
        <v>100</v>
      </c>
      <c r="G494" s="302">
        <v>91.7</v>
      </c>
      <c r="H494" s="376">
        <v>75.8</v>
      </c>
      <c r="I494" s="228"/>
    </row>
    <row r="495" spans="1:16" x14ac:dyDescent="0.2">
      <c r="A495" s="231" t="s">
        <v>8</v>
      </c>
      <c r="B495" s="246">
        <v>6.6000000000000003E-2</v>
      </c>
      <c r="C495" s="247">
        <v>7.6999999999999999E-2</v>
      </c>
      <c r="D495" s="304">
        <v>9.9000000000000005E-2</v>
      </c>
      <c r="E495" s="247">
        <v>9.9000000000000005E-2</v>
      </c>
      <c r="F495" s="247">
        <v>5.0999999999999997E-2</v>
      </c>
      <c r="G495" s="247">
        <v>5.7000000000000002E-2</v>
      </c>
      <c r="H495" s="377">
        <v>8.3000000000000004E-2</v>
      </c>
    </row>
    <row r="496" spans="1:16" x14ac:dyDescent="0.2">
      <c r="A496" s="238" t="s">
        <v>1</v>
      </c>
      <c r="B496" s="250">
        <f t="shared" ref="B496:H496" si="95">B493/B492*100-100</f>
        <v>11.000000000000014</v>
      </c>
      <c r="C496" s="251">
        <f t="shared" si="95"/>
        <v>13.227272727272734</v>
      </c>
      <c r="D496" s="251">
        <f t="shared" si="95"/>
        <v>-2.4545454545454533</v>
      </c>
      <c r="E496" s="251">
        <f t="shared" si="95"/>
        <v>4.7727272727272663</v>
      </c>
      <c r="F496" s="251">
        <f t="shared" si="95"/>
        <v>12.431818181818173</v>
      </c>
      <c r="G496" s="251">
        <f t="shared" si="95"/>
        <v>8.5454545454545467</v>
      </c>
      <c r="H496" s="369">
        <f t="shared" si="95"/>
        <v>8.8636363636363598</v>
      </c>
    </row>
    <row r="497" spans="1:11" ht="13.5" thickBot="1" x14ac:dyDescent="0.25">
      <c r="A497" s="231" t="s">
        <v>27</v>
      </c>
      <c r="B497" s="220">
        <f t="shared" ref="B497:F497" si="96">B493-B479</f>
        <v>-291</v>
      </c>
      <c r="C497" s="221">
        <f t="shared" si="96"/>
        <v>102</v>
      </c>
      <c r="D497" s="221">
        <f t="shared" si="96"/>
        <v>226</v>
      </c>
      <c r="E497" s="221">
        <f t="shared" si="96"/>
        <v>-242</v>
      </c>
      <c r="F497" s="221">
        <f t="shared" si="96"/>
        <v>112</v>
      </c>
      <c r="G497" s="221">
        <f>G493-G479</f>
        <v>-15</v>
      </c>
      <c r="H497" s="370">
        <f>H493-H479</f>
        <v>-40</v>
      </c>
    </row>
    <row r="498" spans="1:11" x14ac:dyDescent="0.2">
      <c r="A498" s="265" t="s">
        <v>52</v>
      </c>
      <c r="B498" s="310">
        <v>44</v>
      </c>
      <c r="C498" s="311">
        <v>44</v>
      </c>
      <c r="D498" s="311">
        <v>8</v>
      </c>
      <c r="E498" s="311">
        <v>44</v>
      </c>
      <c r="F498" s="311">
        <v>49</v>
      </c>
      <c r="G498" s="311">
        <v>48</v>
      </c>
      <c r="H498" s="364">
        <f>SUM(B498:G498)</f>
        <v>237</v>
      </c>
      <c r="I498" s="200" t="s">
        <v>56</v>
      </c>
      <c r="J498" s="263">
        <f>H484-H498</f>
        <v>2</v>
      </c>
      <c r="K498" s="768">
        <f>J498/H484</f>
        <v>8.368200836820083E-3</v>
      </c>
    </row>
    <row r="499" spans="1:11" x14ac:dyDescent="0.2">
      <c r="A499" s="265" t="s">
        <v>28</v>
      </c>
      <c r="B499" s="218">
        <v>148.5</v>
      </c>
      <c r="C499" s="267">
        <v>150</v>
      </c>
      <c r="D499" s="267">
        <v>153</v>
      </c>
      <c r="E499" s="267">
        <v>151</v>
      </c>
      <c r="F499" s="267">
        <v>151.5</v>
      </c>
      <c r="G499" s="267">
        <v>153.5</v>
      </c>
      <c r="H499" s="325"/>
      <c r="I499" s="200" t="s">
        <v>57</v>
      </c>
      <c r="J499" s="200">
        <v>150.87</v>
      </c>
      <c r="K499" s="210"/>
    </row>
    <row r="500" spans="1:11" ht="13.5" thickBot="1" x14ac:dyDescent="0.25">
      <c r="A500" s="266" t="s">
        <v>26</v>
      </c>
      <c r="B500" s="345">
        <f t="shared" ref="B500:F500" si="97">B499-B485</f>
        <v>1</v>
      </c>
      <c r="C500" s="346">
        <f t="shared" si="97"/>
        <v>1</v>
      </c>
      <c r="D500" s="346">
        <f t="shared" si="97"/>
        <v>1</v>
      </c>
      <c r="E500" s="346">
        <f t="shared" si="97"/>
        <v>1</v>
      </c>
      <c r="F500" s="346">
        <f t="shared" si="97"/>
        <v>0.5</v>
      </c>
      <c r="G500" s="346">
        <f>G499-G485</f>
        <v>0.5</v>
      </c>
      <c r="H500" s="371"/>
      <c r="I500" s="200" t="s">
        <v>26</v>
      </c>
      <c r="J500" s="215">
        <f>J499-J485</f>
        <v>0.65999999999999659</v>
      </c>
      <c r="K500" s="350"/>
    </row>
    <row r="503" spans="1:11" ht="13.5" thickBot="1" x14ac:dyDescent="0.25"/>
    <row r="504" spans="1:11" ht="13.5" thickBot="1" x14ac:dyDescent="0.25">
      <c r="A504" s="230" t="s">
        <v>294</v>
      </c>
      <c r="B504" s="1034" t="s">
        <v>53</v>
      </c>
      <c r="C504" s="1035"/>
      <c r="D504" s="1035"/>
      <c r="E504" s="1035"/>
      <c r="F504" s="1035"/>
      <c r="G504" s="1035"/>
      <c r="H504" s="1103" t="s">
        <v>0</v>
      </c>
      <c r="I504" s="228"/>
    </row>
    <row r="505" spans="1:11" x14ac:dyDescent="0.2">
      <c r="A505" s="231" t="s">
        <v>2</v>
      </c>
      <c r="B505" s="294">
        <v>6</v>
      </c>
      <c r="C505" s="225">
        <v>4</v>
      </c>
      <c r="D505" s="225">
        <v>5</v>
      </c>
      <c r="E505" s="225">
        <v>2</v>
      </c>
      <c r="F505" s="225">
        <v>3</v>
      </c>
      <c r="G505" s="225">
        <v>1</v>
      </c>
      <c r="H505" s="1144"/>
    </row>
    <row r="506" spans="1:11" x14ac:dyDescent="0.2">
      <c r="A506" s="234" t="s">
        <v>3</v>
      </c>
      <c r="B506" s="348">
        <v>4420</v>
      </c>
      <c r="C506" s="349">
        <v>4420</v>
      </c>
      <c r="D506" s="297">
        <v>4420</v>
      </c>
      <c r="E506" s="349">
        <v>4420</v>
      </c>
      <c r="F506" s="349">
        <v>4420</v>
      </c>
      <c r="G506" s="349">
        <v>4420</v>
      </c>
      <c r="H506" s="374">
        <v>4420</v>
      </c>
    </row>
    <row r="507" spans="1:11" x14ac:dyDescent="0.2">
      <c r="A507" s="238" t="s">
        <v>6</v>
      </c>
      <c r="B507" s="299">
        <v>4831</v>
      </c>
      <c r="C507" s="300">
        <v>4887</v>
      </c>
      <c r="D507" s="300">
        <v>4356</v>
      </c>
      <c r="E507" s="300">
        <v>4699</v>
      </c>
      <c r="F507" s="300">
        <v>5045</v>
      </c>
      <c r="G507" s="300">
        <v>4611</v>
      </c>
      <c r="H507" s="375">
        <v>4773</v>
      </c>
      <c r="I507" s="215"/>
      <c r="J507" s="215"/>
    </row>
    <row r="508" spans="1:11" x14ac:dyDescent="0.2">
      <c r="A508" s="231" t="s">
        <v>7</v>
      </c>
      <c r="B508" s="301">
        <v>66.7</v>
      </c>
      <c r="C508" s="302">
        <v>83.3</v>
      </c>
      <c r="D508" s="303">
        <v>66.7</v>
      </c>
      <c r="E508" s="302">
        <v>83.3</v>
      </c>
      <c r="F508" s="302">
        <v>100</v>
      </c>
      <c r="G508" s="302">
        <v>91.7</v>
      </c>
      <c r="H508" s="376">
        <v>77.3</v>
      </c>
      <c r="I508" s="228"/>
    </row>
    <row r="509" spans="1:11" x14ac:dyDescent="0.2">
      <c r="A509" s="231" t="s">
        <v>8</v>
      </c>
      <c r="B509" s="246">
        <v>8.4000000000000005E-2</v>
      </c>
      <c r="C509" s="247">
        <v>0.105</v>
      </c>
      <c r="D509" s="304">
        <v>0.109</v>
      </c>
      <c r="E509" s="247">
        <v>6.5000000000000002E-2</v>
      </c>
      <c r="F509" s="247">
        <v>4.2999999999999997E-2</v>
      </c>
      <c r="G509" s="247">
        <v>0.06</v>
      </c>
      <c r="H509" s="377">
        <v>8.5000000000000006E-2</v>
      </c>
    </row>
    <row r="510" spans="1:11" x14ac:dyDescent="0.2">
      <c r="A510" s="238" t="s">
        <v>1</v>
      </c>
      <c r="B510" s="250">
        <f t="shared" ref="B510:H510" si="98">B507/B506*100-100</f>
        <v>9.2986425339366434</v>
      </c>
      <c r="C510" s="251">
        <f t="shared" si="98"/>
        <v>10.565610859728508</v>
      </c>
      <c r="D510" s="251">
        <f t="shared" si="98"/>
        <v>-1.4479638009049722</v>
      </c>
      <c r="E510" s="251">
        <f t="shared" si="98"/>
        <v>6.3122171945701382</v>
      </c>
      <c r="F510" s="251">
        <f t="shared" si="98"/>
        <v>14.140271493212666</v>
      </c>
      <c r="G510" s="251">
        <f t="shared" si="98"/>
        <v>4.3212669683258014</v>
      </c>
      <c r="H510" s="369">
        <f t="shared" si="98"/>
        <v>7.9864253393665052</v>
      </c>
    </row>
    <row r="511" spans="1:11" ht="13.5" thickBot="1" x14ac:dyDescent="0.25">
      <c r="A511" s="231" t="s">
        <v>27</v>
      </c>
      <c r="B511" s="220">
        <f t="shared" ref="B511:F511" si="99">B507-B493</f>
        <v>-53</v>
      </c>
      <c r="C511" s="221">
        <f t="shared" si="99"/>
        <v>-95</v>
      </c>
      <c r="D511" s="221">
        <f t="shared" si="99"/>
        <v>64</v>
      </c>
      <c r="E511" s="221">
        <f t="shared" si="99"/>
        <v>89</v>
      </c>
      <c r="F511" s="221">
        <f t="shared" si="99"/>
        <v>98</v>
      </c>
      <c r="G511" s="221">
        <f>G507-G493</f>
        <v>-165</v>
      </c>
      <c r="H511" s="370">
        <f>H507-H493</f>
        <v>-17</v>
      </c>
    </row>
    <row r="512" spans="1:11" x14ac:dyDescent="0.2">
      <c r="A512" s="265" t="s">
        <v>52</v>
      </c>
      <c r="B512" s="310">
        <v>44</v>
      </c>
      <c r="C512" s="311">
        <v>44</v>
      </c>
      <c r="D512" s="311">
        <v>7</v>
      </c>
      <c r="E512" s="311">
        <v>44</v>
      </c>
      <c r="F512" s="311">
        <v>49</v>
      </c>
      <c r="G512" s="311">
        <v>47</v>
      </c>
      <c r="H512" s="364">
        <f>SUM(B512:G512)</f>
        <v>235</v>
      </c>
      <c r="I512" s="200" t="s">
        <v>56</v>
      </c>
      <c r="J512" s="263">
        <f>H498-H512</f>
        <v>2</v>
      </c>
      <c r="K512" s="768">
        <f>J512/H498</f>
        <v>8.4388185654008432E-3</v>
      </c>
    </row>
    <row r="513" spans="1:11" x14ac:dyDescent="0.2">
      <c r="A513" s="265" t="s">
        <v>28</v>
      </c>
      <c r="B513" s="925">
        <v>148.5</v>
      </c>
      <c r="C513" s="267">
        <v>150</v>
      </c>
      <c r="D513" s="267">
        <v>153</v>
      </c>
      <c r="E513" s="267">
        <v>151</v>
      </c>
      <c r="F513" s="267">
        <v>151.5</v>
      </c>
      <c r="G513" s="931">
        <v>153.5</v>
      </c>
      <c r="H513" s="325"/>
      <c r="I513" s="200" t="s">
        <v>57</v>
      </c>
      <c r="J513" s="200">
        <v>151</v>
      </c>
      <c r="K513" s="210"/>
    </row>
    <row r="514" spans="1:11" ht="13.5" thickBot="1" x14ac:dyDescent="0.25">
      <c r="A514" s="266" t="s">
        <v>26</v>
      </c>
      <c r="B514" s="345">
        <f t="shared" ref="B514:F514" si="100">B513-B499</f>
        <v>0</v>
      </c>
      <c r="C514" s="346">
        <f t="shared" si="100"/>
        <v>0</v>
      </c>
      <c r="D514" s="346">
        <f t="shared" si="100"/>
        <v>0</v>
      </c>
      <c r="E514" s="346">
        <f t="shared" si="100"/>
        <v>0</v>
      </c>
      <c r="F514" s="346">
        <f t="shared" si="100"/>
        <v>0</v>
      </c>
      <c r="G514" s="346">
        <f>G513-G499</f>
        <v>0</v>
      </c>
      <c r="H514" s="371"/>
      <c r="I514" s="200" t="s">
        <v>26</v>
      </c>
      <c r="J514" s="215">
        <f>J513-J499</f>
        <v>0.12999999999999545</v>
      </c>
      <c r="K514" s="350"/>
    </row>
    <row r="517" spans="1:11" ht="13.5" thickBot="1" x14ac:dyDescent="0.25"/>
    <row r="518" spans="1:11" ht="13.5" thickBot="1" x14ac:dyDescent="0.25">
      <c r="A518" s="230" t="s">
        <v>295</v>
      </c>
      <c r="B518" s="1034" t="s">
        <v>53</v>
      </c>
      <c r="C518" s="1035"/>
      <c r="D518" s="1035"/>
      <c r="E518" s="1035"/>
      <c r="F518" s="1035"/>
      <c r="G518" s="1035"/>
      <c r="H518" s="1103" t="s">
        <v>0</v>
      </c>
      <c r="I518" s="228"/>
    </row>
    <row r="519" spans="1:11" x14ac:dyDescent="0.2">
      <c r="A519" s="231" t="s">
        <v>2</v>
      </c>
      <c r="B519" s="294">
        <v>6</v>
      </c>
      <c r="C519" s="225">
        <v>4</v>
      </c>
      <c r="D519" s="225">
        <v>5</v>
      </c>
      <c r="E519" s="225">
        <v>2</v>
      </c>
      <c r="F519" s="225">
        <v>3</v>
      </c>
      <c r="G519" s="225">
        <v>1</v>
      </c>
      <c r="H519" s="1144"/>
    </row>
    <row r="520" spans="1:11" x14ac:dyDescent="0.2">
      <c r="A520" s="234" t="s">
        <v>3</v>
      </c>
      <c r="B520" s="348">
        <v>4440</v>
      </c>
      <c r="C520" s="349">
        <v>4440</v>
      </c>
      <c r="D520" s="297">
        <v>4440</v>
      </c>
      <c r="E520" s="349">
        <v>4440</v>
      </c>
      <c r="F520" s="349">
        <v>4440</v>
      </c>
      <c r="G520" s="349">
        <v>4440</v>
      </c>
      <c r="H520" s="374">
        <v>4440</v>
      </c>
    </row>
    <row r="521" spans="1:11" x14ac:dyDescent="0.2">
      <c r="A521" s="238" t="s">
        <v>6</v>
      </c>
      <c r="B521" s="299">
        <v>4985</v>
      </c>
      <c r="C521" s="300">
        <v>5001</v>
      </c>
      <c r="D521" s="300">
        <v>4271</v>
      </c>
      <c r="E521" s="300">
        <v>4826</v>
      </c>
      <c r="F521" s="300">
        <v>4895</v>
      </c>
      <c r="G521" s="300">
        <v>4726</v>
      </c>
      <c r="H521" s="375">
        <v>4839</v>
      </c>
      <c r="I521" s="215"/>
      <c r="J521" s="215"/>
    </row>
    <row r="522" spans="1:11" x14ac:dyDescent="0.2">
      <c r="A522" s="231" t="s">
        <v>7</v>
      </c>
      <c r="B522" s="301">
        <v>75</v>
      </c>
      <c r="C522" s="302">
        <v>91.7</v>
      </c>
      <c r="D522" s="303">
        <v>100</v>
      </c>
      <c r="E522" s="302">
        <v>66.7</v>
      </c>
      <c r="F522" s="302">
        <v>83.3</v>
      </c>
      <c r="G522" s="302">
        <v>100</v>
      </c>
      <c r="H522" s="376">
        <v>76.900000000000006</v>
      </c>
      <c r="I522" s="228"/>
    </row>
    <row r="523" spans="1:11" x14ac:dyDescent="0.2">
      <c r="A523" s="231" t="s">
        <v>8</v>
      </c>
      <c r="B523" s="246">
        <v>9.5000000000000001E-2</v>
      </c>
      <c r="C523" s="247">
        <v>5.6000000000000001E-2</v>
      </c>
      <c r="D523" s="304">
        <v>6.5000000000000002E-2</v>
      </c>
      <c r="E523" s="247">
        <v>0.08</v>
      </c>
      <c r="F523" s="247">
        <v>6.8000000000000005E-2</v>
      </c>
      <c r="G523" s="247">
        <v>5.6000000000000001E-2</v>
      </c>
      <c r="H523" s="377">
        <v>0.08</v>
      </c>
    </row>
    <row r="524" spans="1:11" x14ac:dyDescent="0.2">
      <c r="A524" s="238" t="s">
        <v>1</v>
      </c>
      <c r="B524" s="250">
        <f t="shared" ref="B524:H524" si="101">B521/B520*100-100</f>
        <v>12.27477477477477</v>
      </c>
      <c r="C524" s="251">
        <f t="shared" si="101"/>
        <v>12.635135135135144</v>
      </c>
      <c r="D524" s="251">
        <f t="shared" si="101"/>
        <v>-3.8063063063063112</v>
      </c>
      <c r="E524" s="251">
        <f t="shared" si="101"/>
        <v>8.6936936936936888</v>
      </c>
      <c r="F524" s="251">
        <f t="shared" si="101"/>
        <v>10.247747747747752</v>
      </c>
      <c r="G524" s="251">
        <f t="shared" si="101"/>
        <v>6.4414414414414267</v>
      </c>
      <c r="H524" s="369">
        <f t="shared" si="101"/>
        <v>8.9864864864864842</v>
      </c>
    </row>
    <row r="525" spans="1:11" ht="13.5" thickBot="1" x14ac:dyDescent="0.25">
      <c r="A525" s="231" t="s">
        <v>27</v>
      </c>
      <c r="B525" s="220">
        <f t="shared" ref="B525:F525" si="102">B521-B507</f>
        <v>154</v>
      </c>
      <c r="C525" s="221">
        <f t="shared" si="102"/>
        <v>114</v>
      </c>
      <c r="D525" s="221">
        <f t="shared" si="102"/>
        <v>-85</v>
      </c>
      <c r="E525" s="221">
        <f t="shared" si="102"/>
        <v>127</v>
      </c>
      <c r="F525" s="221">
        <f t="shared" si="102"/>
        <v>-150</v>
      </c>
      <c r="G525" s="221">
        <f>G521-G507</f>
        <v>115</v>
      </c>
      <c r="H525" s="370">
        <f t="shared" ref="H525" si="103">H521-$E$297</f>
        <v>1175</v>
      </c>
    </row>
    <row r="526" spans="1:11" x14ac:dyDescent="0.2">
      <c r="A526" s="265" t="s">
        <v>52</v>
      </c>
      <c r="B526" s="310">
        <v>44</v>
      </c>
      <c r="C526" s="311">
        <v>44</v>
      </c>
      <c r="D526" s="311">
        <v>7</v>
      </c>
      <c r="E526" s="311">
        <v>44</v>
      </c>
      <c r="F526" s="311">
        <v>49</v>
      </c>
      <c r="G526" s="311">
        <v>47</v>
      </c>
      <c r="H526" s="364">
        <f>SUM(B526:G526)</f>
        <v>235</v>
      </c>
      <c r="I526" s="200" t="s">
        <v>56</v>
      </c>
      <c r="J526" s="263">
        <f>H512-H526</f>
        <v>0</v>
      </c>
      <c r="K526" s="768">
        <f>J526/H512</f>
        <v>0</v>
      </c>
    </row>
    <row r="527" spans="1:11" x14ac:dyDescent="0.2">
      <c r="A527" s="265" t="s">
        <v>28</v>
      </c>
      <c r="B527" s="932">
        <v>153.5</v>
      </c>
      <c r="C527" s="267">
        <v>153</v>
      </c>
      <c r="D527" s="267">
        <v>151.5</v>
      </c>
      <c r="E527" s="710">
        <v>151</v>
      </c>
      <c r="F527" s="927">
        <v>148.5</v>
      </c>
      <c r="G527" s="927">
        <v>148.5</v>
      </c>
      <c r="H527" s="325"/>
      <c r="I527" s="200" t="s">
        <v>57</v>
      </c>
      <c r="J527" s="200">
        <v>151</v>
      </c>
      <c r="K527" s="930" t="s">
        <v>298</v>
      </c>
    </row>
    <row r="528" spans="1:11" ht="13.5" thickBot="1" x14ac:dyDescent="0.25">
      <c r="A528" s="266" t="s">
        <v>26</v>
      </c>
      <c r="B528" s="345">
        <f t="shared" ref="B528:F528" si="104">B527-B513</f>
        <v>5</v>
      </c>
      <c r="C528" s="346">
        <f t="shared" si="104"/>
        <v>3</v>
      </c>
      <c r="D528" s="346">
        <f t="shared" si="104"/>
        <v>-1.5</v>
      </c>
      <c r="E528" s="346">
        <f t="shared" si="104"/>
        <v>0</v>
      </c>
      <c r="F528" s="346">
        <f t="shared" si="104"/>
        <v>-3</v>
      </c>
      <c r="G528" s="346">
        <f>G527-G513</f>
        <v>-5</v>
      </c>
      <c r="H528" s="371"/>
      <c r="I528" s="200" t="s">
        <v>26</v>
      </c>
      <c r="J528" s="215">
        <f>J527-J513</f>
        <v>0</v>
      </c>
      <c r="K528" s="933" t="s">
        <v>300</v>
      </c>
    </row>
    <row r="530" spans="1:15" ht="13.5" thickBot="1" x14ac:dyDescent="0.25"/>
    <row r="531" spans="1:15" ht="13.5" thickBot="1" x14ac:dyDescent="0.25">
      <c r="A531" s="230" t="s">
        <v>296</v>
      </c>
      <c r="B531" s="1034" t="s">
        <v>53</v>
      </c>
      <c r="C531" s="1035"/>
      <c r="D531" s="1035"/>
      <c r="E531" s="1035"/>
      <c r="F531" s="1035"/>
      <c r="G531" s="1035"/>
      <c r="H531" s="1103" t="s">
        <v>0</v>
      </c>
      <c r="I531" s="228"/>
    </row>
    <row r="532" spans="1:15" ht="13.5" thickBot="1" x14ac:dyDescent="0.25">
      <c r="A532" s="231" t="s">
        <v>54</v>
      </c>
      <c r="B532" s="310">
        <v>1</v>
      </c>
      <c r="C532" s="311">
        <v>2</v>
      </c>
      <c r="D532" s="311">
        <v>3</v>
      </c>
      <c r="E532" s="311">
        <v>4</v>
      </c>
      <c r="F532" s="311">
        <v>5</v>
      </c>
      <c r="G532" s="312">
        <v>6</v>
      </c>
      <c r="H532" s="1032"/>
    </row>
    <row r="533" spans="1:15" x14ac:dyDescent="0.2">
      <c r="A533" s="231" t="s">
        <v>2</v>
      </c>
      <c r="B533" s="294">
        <v>6</v>
      </c>
      <c r="C533" s="225">
        <v>4</v>
      </c>
      <c r="D533" s="225">
        <v>5</v>
      </c>
      <c r="E533" s="225">
        <v>2</v>
      </c>
      <c r="F533" s="225">
        <v>3</v>
      </c>
      <c r="G533" s="225">
        <v>1</v>
      </c>
      <c r="H533" s="1144"/>
      <c r="M533" s="1114" t="s">
        <v>303</v>
      </c>
      <c r="N533" s="1114"/>
      <c r="O533" s="228" t="s">
        <v>304</v>
      </c>
    </row>
    <row r="534" spans="1:15" x14ac:dyDescent="0.2">
      <c r="A534" s="234" t="s">
        <v>3</v>
      </c>
      <c r="B534" s="348">
        <v>4460</v>
      </c>
      <c r="C534" s="349">
        <v>4460</v>
      </c>
      <c r="D534" s="348">
        <v>4460</v>
      </c>
      <c r="E534" s="349">
        <v>4460</v>
      </c>
      <c r="F534" s="348">
        <v>4460</v>
      </c>
      <c r="G534" s="349">
        <v>4460</v>
      </c>
      <c r="H534" s="348">
        <v>4460</v>
      </c>
      <c r="I534" s="215"/>
      <c r="J534" s="215"/>
      <c r="M534" s="267" t="s">
        <v>147</v>
      </c>
      <c r="N534" s="267">
        <v>154.5</v>
      </c>
    </row>
    <row r="535" spans="1:15" x14ac:dyDescent="0.2">
      <c r="A535" s="238" t="s">
        <v>6</v>
      </c>
      <c r="B535" s="299">
        <v>5336</v>
      </c>
      <c r="C535" s="300">
        <v>5212</v>
      </c>
      <c r="D535" s="300">
        <v>3838</v>
      </c>
      <c r="E535" s="300">
        <v>4897</v>
      </c>
      <c r="F535" s="300">
        <v>4856</v>
      </c>
      <c r="G535" s="300">
        <v>4419</v>
      </c>
      <c r="H535" s="375">
        <v>4759</v>
      </c>
      <c r="I535" s="228"/>
      <c r="M535" s="267" t="s">
        <v>148</v>
      </c>
      <c r="N535" s="267">
        <v>153</v>
      </c>
    </row>
    <row r="536" spans="1:15" x14ac:dyDescent="0.2">
      <c r="A536" s="231" t="s">
        <v>7</v>
      </c>
      <c r="B536" s="301">
        <v>100</v>
      </c>
      <c r="C536" s="302">
        <v>100</v>
      </c>
      <c r="D536" s="303">
        <v>100</v>
      </c>
      <c r="E536" s="302">
        <v>100</v>
      </c>
      <c r="F536" s="302">
        <v>100</v>
      </c>
      <c r="G536" s="302">
        <v>100</v>
      </c>
      <c r="H536" s="376">
        <v>100</v>
      </c>
      <c r="M536" s="267" t="s">
        <v>149</v>
      </c>
      <c r="N536" s="267">
        <v>150</v>
      </c>
    </row>
    <row r="537" spans="1:15" x14ac:dyDescent="0.2">
      <c r="A537" s="231" t="s">
        <v>8</v>
      </c>
      <c r="B537" s="246">
        <v>0.04</v>
      </c>
      <c r="C537" s="247">
        <v>3.3000000000000002E-2</v>
      </c>
      <c r="D537" s="304">
        <v>4.7E-2</v>
      </c>
      <c r="E537" s="247">
        <v>1.6E-2</v>
      </c>
      <c r="F537" s="247">
        <v>3.2000000000000001E-2</v>
      </c>
      <c r="G537" s="247">
        <v>3.9E-2</v>
      </c>
      <c r="H537" s="377">
        <v>3.4500000000000003E-2</v>
      </c>
    </row>
    <row r="538" spans="1:15" x14ac:dyDescent="0.2">
      <c r="A538" s="238" t="s">
        <v>1</v>
      </c>
      <c r="B538" s="250">
        <f t="shared" ref="B538:H538" si="105">B535/B534*100-100</f>
        <v>19.641255605381176</v>
      </c>
      <c r="C538" s="251">
        <f t="shared" si="105"/>
        <v>16.860986547085204</v>
      </c>
      <c r="D538" s="251">
        <f t="shared" si="105"/>
        <v>-13.946188340807169</v>
      </c>
      <c r="E538" s="251">
        <f t="shared" ref="E538" si="106">E535/E534*100-100</f>
        <v>9.7982062780268961</v>
      </c>
      <c r="F538" s="251">
        <f t="shared" si="105"/>
        <v>8.8789237668161434</v>
      </c>
      <c r="G538" s="251">
        <f t="shared" si="105"/>
        <v>-0.91928251121076698</v>
      </c>
      <c r="H538" s="369">
        <f t="shared" si="105"/>
        <v>6.7040358744394553</v>
      </c>
    </row>
    <row r="539" spans="1:15" ht="13.5" thickBot="1" x14ac:dyDescent="0.25">
      <c r="A539" s="231" t="s">
        <v>27</v>
      </c>
      <c r="B539" s="220">
        <f>B535-B521</f>
        <v>351</v>
      </c>
      <c r="C539" s="221">
        <f t="shared" ref="C539:H539" si="107">C535-C521</f>
        <v>211</v>
      </c>
      <c r="D539" s="221">
        <f t="shared" si="107"/>
        <v>-433</v>
      </c>
      <c r="E539" s="221">
        <f t="shared" si="107"/>
        <v>71</v>
      </c>
      <c r="F539" s="221">
        <f t="shared" si="107"/>
        <v>-39</v>
      </c>
      <c r="G539" s="221">
        <f t="shared" si="107"/>
        <v>-307</v>
      </c>
      <c r="H539" s="370">
        <f t="shared" si="107"/>
        <v>-80</v>
      </c>
      <c r="I539" s="200" t="s">
        <v>56</v>
      </c>
      <c r="J539" s="263">
        <f>H526-H540</f>
        <v>5</v>
      </c>
      <c r="K539" s="768">
        <f>J539/H526</f>
        <v>2.1276595744680851E-2</v>
      </c>
    </row>
    <row r="540" spans="1:15" x14ac:dyDescent="0.2">
      <c r="A540" s="265" t="s">
        <v>52</v>
      </c>
      <c r="B540" s="310">
        <v>43</v>
      </c>
      <c r="C540" s="311">
        <v>43</v>
      </c>
      <c r="D540" s="311">
        <v>10</v>
      </c>
      <c r="E540" s="311">
        <v>45</v>
      </c>
      <c r="F540" s="311">
        <v>44</v>
      </c>
      <c r="G540" s="311">
        <v>45</v>
      </c>
      <c r="H540" s="364">
        <f>SUM(B540:G540)</f>
        <v>230</v>
      </c>
      <c r="I540" s="200" t="s">
        <v>57</v>
      </c>
      <c r="J540" s="200">
        <v>154.29</v>
      </c>
      <c r="K540" s="313"/>
    </row>
    <row r="541" spans="1:15" x14ac:dyDescent="0.2">
      <c r="A541" s="265" t="s">
        <v>28</v>
      </c>
      <c r="B541" s="218"/>
      <c r="C541" s="267"/>
      <c r="D541" s="267"/>
      <c r="E541" s="267"/>
      <c r="F541" s="267"/>
      <c r="G541" s="267"/>
      <c r="H541" s="325"/>
      <c r="I541" s="200" t="s">
        <v>26</v>
      </c>
      <c r="J541" s="215">
        <f>J540-J527</f>
        <v>3.289999999999992</v>
      </c>
      <c r="K541" s="350"/>
    </row>
    <row r="542" spans="1:15" ht="13.5" thickBot="1" x14ac:dyDescent="0.25">
      <c r="A542" s="266" t="s">
        <v>26</v>
      </c>
      <c r="B542" s="345">
        <f t="shared" ref="B542:G542" si="108">B541-B527</f>
        <v>-153.5</v>
      </c>
      <c r="C542" s="346">
        <f t="shared" si="108"/>
        <v>-153</v>
      </c>
      <c r="D542" s="346">
        <f t="shared" si="108"/>
        <v>-151.5</v>
      </c>
      <c r="E542" s="346">
        <f t="shared" si="108"/>
        <v>-151</v>
      </c>
      <c r="F542" s="346">
        <f t="shared" si="108"/>
        <v>-148.5</v>
      </c>
      <c r="G542" s="346">
        <f t="shared" si="108"/>
        <v>-148.5</v>
      </c>
      <c r="H542" s="371"/>
    </row>
    <row r="543" spans="1:15" x14ac:dyDescent="0.2">
      <c r="A543" s="745" t="s">
        <v>301</v>
      </c>
      <c r="B543" s="765">
        <v>43</v>
      </c>
      <c r="C543" s="765">
        <v>43</v>
      </c>
      <c r="D543" s="765">
        <v>10</v>
      </c>
      <c r="E543" s="765">
        <v>45</v>
      </c>
      <c r="F543" s="765">
        <v>44</v>
      </c>
      <c r="G543" s="765">
        <v>45</v>
      </c>
    </row>
    <row r="544" spans="1:15" ht="13.5" thickBot="1" x14ac:dyDescent="0.25">
      <c r="A544" s="200" t="s">
        <v>302</v>
      </c>
      <c r="B544" s="200">
        <f>B540-B543</f>
        <v>0</v>
      </c>
      <c r="C544" s="200">
        <f t="shared" ref="C544:G544" si="109">C540-C543</f>
        <v>0</v>
      </c>
      <c r="D544" s="200">
        <f t="shared" si="109"/>
        <v>0</v>
      </c>
      <c r="E544" s="200">
        <f t="shared" si="109"/>
        <v>0</v>
      </c>
      <c r="F544" s="200">
        <f t="shared" si="109"/>
        <v>0</v>
      </c>
      <c r="G544" s="200">
        <f t="shared" si="109"/>
        <v>0</v>
      </c>
      <c r="H544" s="228"/>
    </row>
    <row r="545" spans="1:11" ht="13.5" thickBot="1" x14ac:dyDescent="0.25">
      <c r="A545" s="230" t="s">
        <v>305</v>
      </c>
      <c r="B545" s="1034" t="s">
        <v>53</v>
      </c>
      <c r="C545" s="1035"/>
      <c r="D545" s="1035"/>
      <c r="E545" s="1035"/>
      <c r="F545" s="1035"/>
      <c r="G545" s="1035"/>
      <c r="H545" s="1166" t="s">
        <v>0</v>
      </c>
      <c r="I545" s="228">
        <v>67</v>
      </c>
    </row>
    <row r="546" spans="1:11" x14ac:dyDescent="0.2">
      <c r="A546" s="231" t="s">
        <v>54</v>
      </c>
      <c r="B546" s="271">
        <v>1</v>
      </c>
      <c r="C546" s="273">
        <v>2</v>
      </c>
      <c r="D546" s="273">
        <v>3</v>
      </c>
      <c r="E546" s="273">
        <v>4</v>
      </c>
      <c r="F546" s="273">
        <v>5</v>
      </c>
      <c r="G546" s="684">
        <v>6</v>
      </c>
      <c r="H546" s="1167"/>
    </row>
    <row r="547" spans="1:11" x14ac:dyDescent="0.2">
      <c r="A547" s="234" t="s">
        <v>3</v>
      </c>
      <c r="B547" s="348">
        <v>4480</v>
      </c>
      <c r="C547" s="349">
        <v>4480</v>
      </c>
      <c r="D547" s="349">
        <v>4480</v>
      </c>
      <c r="E547" s="349">
        <v>4480</v>
      </c>
      <c r="F547" s="349">
        <v>4480</v>
      </c>
      <c r="G547" s="939">
        <v>4480</v>
      </c>
      <c r="H547" s="943">
        <v>4480</v>
      </c>
      <c r="I547" s="215"/>
      <c r="J547" s="215"/>
    </row>
    <row r="548" spans="1:11" x14ac:dyDescent="0.2">
      <c r="A548" s="238" t="s">
        <v>6</v>
      </c>
      <c r="B548" s="299">
        <v>5311</v>
      </c>
      <c r="C548" s="300">
        <v>5204</v>
      </c>
      <c r="D548" s="300">
        <v>3939</v>
      </c>
      <c r="E548" s="300">
        <v>4914</v>
      </c>
      <c r="F548" s="300">
        <v>4827</v>
      </c>
      <c r="G548" s="757">
        <v>4487</v>
      </c>
      <c r="H548" s="317">
        <v>4843</v>
      </c>
      <c r="I548" s="228"/>
    </row>
    <row r="549" spans="1:11" x14ac:dyDescent="0.2">
      <c r="A549" s="231" t="s">
        <v>7</v>
      </c>
      <c r="B549" s="301">
        <v>100</v>
      </c>
      <c r="C549" s="302">
        <v>100</v>
      </c>
      <c r="D549" s="303">
        <v>100</v>
      </c>
      <c r="E549" s="302">
        <v>100</v>
      </c>
      <c r="F549" s="302">
        <v>100</v>
      </c>
      <c r="G549" s="940">
        <v>100</v>
      </c>
      <c r="H549" s="245">
        <v>68.7</v>
      </c>
    </row>
    <row r="550" spans="1:11" ht="13.5" thickBot="1" x14ac:dyDescent="0.25">
      <c r="A550" s="231" t="s">
        <v>8</v>
      </c>
      <c r="B550" s="911">
        <v>0.03</v>
      </c>
      <c r="C550" s="912">
        <v>3.9E-2</v>
      </c>
      <c r="D550" s="938">
        <v>3.3000000000000002E-2</v>
      </c>
      <c r="E550" s="912">
        <v>3.6999999999999998E-2</v>
      </c>
      <c r="F550" s="912">
        <v>3.7999999999999999E-2</v>
      </c>
      <c r="G550" s="941">
        <v>4.9000000000000002E-2</v>
      </c>
      <c r="H550" s="249">
        <v>9.4E-2</v>
      </c>
    </row>
    <row r="551" spans="1:11" x14ac:dyDescent="0.2">
      <c r="A551" s="238" t="s">
        <v>1</v>
      </c>
      <c r="B551" s="936">
        <f t="shared" ref="B551:H551" si="110">B548/B547*100-100</f>
        <v>18.549107142857139</v>
      </c>
      <c r="C551" s="937">
        <f t="shared" si="110"/>
        <v>16.160714285714278</v>
      </c>
      <c r="D551" s="937">
        <f t="shared" si="110"/>
        <v>-12.075892857142861</v>
      </c>
      <c r="E551" s="937">
        <f t="shared" si="110"/>
        <v>9.6875</v>
      </c>
      <c r="F551" s="937">
        <f t="shared" si="110"/>
        <v>7.7455357142857082</v>
      </c>
      <c r="G551" s="942">
        <f t="shared" si="110"/>
        <v>0.15624999999998579</v>
      </c>
      <c r="H551" s="316">
        <f t="shared" si="110"/>
        <v>8.1026785714285694</v>
      </c>
    </row>
    <row r="552" spans="1:11" ht="13.5" thickBot="1" x14ac:dyDescent="0.25">
      <c r="A552" s="231" t="s">
        <v>27</v>
      </c>
      <c r="B552" s="220">
        <f t="shared" ref="B552:H552" si="111">B548-B535</f>
        <v>-25</v>
      </c>
      <c r="C552" s="221">
        <f t="shared" si="111"/>
        <v>-8</v>
      </c>
      <c r="D552" s="221">
        <f t="shared" si="111"/>
        <v>101</v>
      </c>
      <c r="E552" s="221">
        <f t="shared" si="111"/>
        <v>17</v>
      </c>
      <c r="F552" s="221">
        <f t="shared" si="111"/>
        <v>-29</v>
      </c>
      <c r="G552" s="341">
        <f t="shared" si="111"/>
        <v>68</v>
      </c>
      <c r="H552" s="245">
        <f t="shared" si="111"/>
        <v>84</v>
      </c>
      <c r="I552" s="200" t="s">
        <v>56</v>
      </c>
      <c r="J552" s="263">
        <f>H540-H553</f>
        <v>0</v>
      </c>
      <c r="K552" s="768">
        <f>J552/H540</f>
        <v>0</v>
      </c>
    </row>
    <row r="553" spans="1:11" x14ac:dyDescent="0.2">
      <c r="A553" s="265" t="s">
        <v>52</v>
      </c>
      <c r="B553" s="310">
        <v>43</v>
      </c>
      <c r="C553" s="311">
        <v>43</v>
      </c>
      <c r="D553" s="311">
        <v>10</v>
      </c>
      <c r="E553" s="311">
        <v>45</v>
      </c>
      <c r="F553" s="311">
        <v>44</v>
      </c>
      <c r="G553" s="326">
        <v>45</v>
      </c>
      <c r="H553" s="944">
        <f>SUM(B553:G553)</f>
        <v>230</v>
      </c>
      <c r="I553" s="200" t="s">
        <v>57</v>
      </c>
      <c r="J553" s="200">
        <v>152.30000000000001</v>
      </c>
      <c r="K553" s="313"/>
    </row>
    <row r="554" spans="1:11" x14ac:dyDescent="0.2">
      <c r="A554" s="265" t="s">
        <v>28</v>
      </c>
      <c r="B554" s="218">
        <v>150</v>
      </c>
      <c r="C554" s="267">
        <v>150</v>
      </c>
      <c r="D554" s="267">
        <v>154.5</v>
      </c>
      <c r="E554" s="267">
        <v>153</v>
      </c>
      <c r="F554" s="267">
        <v>153</v>
      </c>
      <c r="G554" s="309">
        <v>154.5</v>
      </c>
      <c r="H554" s="222"/>
      <c r="I554" s="200" t="s">
        <v>26</v>
      </c>
      <c r="J554" s="215">
        <f>J553-J540</f>
        <v>-1.9899999999999807</v>
      </c>
      <c r="K554" s="350"/>
    </row>
    <row r="555" spans="1:11" ht="13.5" thickBot="1" x14ac:dyDescent="0.25">
      <c r="A555" s="266" t="s">
        <v>26</v>
      </c>
      <c r="B555" s="345">
        <f t="shared" ref="B555:G555" si="112">B554-B541</f>
        <v>150</v>
      </c>
      <c r="C555" s="346">
        <f t="shared" si="112"/>
        <v>150</v>
      </c>
      <c r="D555" s="346">
        <f t="shared" si="112"/>
        <v>154.5</v>
      </c>
      <c r="E555" s="346">
        <f t="shared" si="112"/>
        <v>153</v>
      </c>
      <c r="F555" s="346">
        <f t="shared" si="112"/>
        <v>153</v>
      </c>
      <c r="G555" s="704">
        <f t="shared" si="112"/>
        <v>154.5</v>
      </c>
      <c r="H555" s="223"/>
    </row>
    <row r="557" spans="1:11" ht="13.5" thickBot="1" x14ac:dyDescent="0.25"/>
    <row r="558" spans="1:11" ht="13.5" thickBot="1" x14ac:dyDescent="0.25">
      <c r="A558" s="230" t="s">
        <v>306</v>
      </c>
      <c r="B558" s="1034" t="s">
        <v>53</v>
      </c>
      <c r="C558" s="1035"/>
      <c r="D558" s="1035"/>
      <c r="E558" s="1035"/>
      <c r="F558" s="1035"/>
      <c r="G558" s="1035"/>
      <c r="H558" s="1166" t="s">
        <v>0</v>
      </c>
      <c r="I558" s="228"/>
    </row>
    <row r="559" spans="1:11" x14ac:dyDescent="0.2">
      <c r="A559" s="231" t="s">
        <v>54</v>
      </c>
      <c r="B559" s="271">
        <v>1</v>
      </c>
      <c r="C559" s="273">
        <v>2</v>
      </c>
      <c r="D559" s="273">
        <v>3</v>
      </c>
      <c r="E559" s="273">
        <v>4</v>
      </c>
      <c r="F559" s="273">
        <v>5</v>
      </c>
      <c r="G559" s="684">
        <v>6</v>
      </c>
      <c r="H559" s="1167"/>
    </row>
    <row r="560" spans="1:11" x14ac:dyDescent="0.2">
      <c r="A560" s="234" t="s">
        <v>3</v>
      </c>
      <c r="B560" s="348">
        <v>4500</v>
      </c>
      <c r="C560" s="349">
        <v>4500</v>
      </c>
      <c r="D560" s="349">
        <v>4500</v>
      </c>
      <c r="E560" s="349">
        <v>4500</v>
      </c>
      <c r="F560" s="349">
        <v>4500</v>
      </c>
      <c r="G560" s="939">
        <v>4500</v>
      </c>
      <c r="H560" s="943">
        <v>4500</v>
      </c>
      <c r="I560" s="215"/>
      <c r="J560" s="215"/>
    </row>
    <row r="561" spans="1:11" x14ac:dyDescent="0.2">
      <c r="A561" s="238" t="s">
        <v>6</v>
      </c>
      <c r="B561" s="299">
        <v>5335</v>
      </c>
      <c r="C561" s="300">
        <v>5278</v>
      </c>
      <c r="D561" s="300">
        <v>3908</v>
      </c>
      <c r="E561" s="300">
        <v>4948</v>
      </c>
      <c r="F561" s="300">
        <v>4884</v>
      </c>
      <c r="G561" s="757">
        <v>4615</v>
      </c>
      <c r="H561" s="317">
        <v>4897</v>
      </c>
      <c r="I561" s="228"/>
    </row>
    <row r="562" spans="1:11" x14ac:dyDescent="0.2">
      <c r="A562" s="231" t="s">
        <v>7</v>
      </c>
      <c r="B562" s="301">
        <v>100</v>
      </c>
      <c r="C562" s="302">
        <v>100</v>
      </c>
      <c r="D562" s="303">
        <v>85.7</v>
      </c>
      <c r="E562" s="302">
        <v>91.7</v>
      </c>
      <c r="F562" s="302">
        <v>100</v>
      </c>
      <c r="G562" s="940">
        <v>91.7</v>
      </c>
      <c r="H562" s="245">
        <v>74.599999999999994</v>
      </c>
    </row>
    <row r="563" spans="1:11" ht="13.5" thickBot="1" x14ac:dyDescent="0.25">
      <c r="A563" s="231" t="s">
        <v>8</v>
      </c>
      <c r="B563" s="911">
        <v>4.3999999999999997E-2</v>
      </c>
      <c r="C563" s="912">
        <v>3.4000000000000002E-2</v>
      </c>
      <c r="D563" s="938">
        <v>5.7000000000000002E-2</v>
      </c>
      <c r="E563" s="912">
        <v>5.0999999999999997E-2</v>
      </c>
      <c r="F563" s="912">
        <v>4.2000000000000003E-2</v>
      </c>
      <c r="G563" s="941">
        <v>4.8000000000000001E-2</v>
      </c>
      <c r="H563" s="249">
        <v>9.7000000000000003E-2</v>
      </c>
    </row>
    <row r="564" spans="1:11" x14ac:dyDescent="0.2">
      <c r="A564" s="238" t="s">
        <v>1</v>
      </c>
      <c r="B564" s="936">
        <f t="shared" ref="B564:H564" si="113">B561/B560*100-100</f>
        <v>18.555555555555543</v>
      </c>
      <c r="C564" s="937">
        <f t="shared" si="113"/>
        <v>17.288888888888891</v>
      </c>
      <c r="D564" s="937">
        <f t="shared" si="113"/>
        <v>-13.155555555555551</v>
      </c>
      <c r="E564" s="937">
        <f t="shared" si="113"/>
        <v>9.9555555555555628</v>
      </c>
      <c r="F564" s="937">
        <f t="shared" si="113"/>
        <v>8.5333333333333314</v>
      </c>
      <c r="G564" s="942">
        <f t="shared" si="113"/>
        <v>2.5555555555555571</v>
      </c>
      <c r="H564" s="316">
        <f t="shared" si="113"/>
        <v>8.8222222222222229</v>
      </c>
    </row>
    <row r="565" spans="1:11" ht="13.5" thickBot="1" x14ac:dyDescent="0.25">
      <c r="A565" s="231" t="s">
        <v>27</v>
      </c>
      <c r="B565" s="220">
        <f t="shared" ref="B565:H565" si="114">B561-B548</f>
        <v>24</v>
      </c>
      <c r="C565" s="221">
        <f t="shared" si="114"/>
        <v>74</v>
      </c>
      <c r="D565" s="221">
        <f t="shared" si="114"/>
        <v>-31</v>
      </c>
      <c r="E565" s="221">
        <f t="shared" si="114"/>
        <v>34</v>
      </c>
      <c r="F565" s="221">
        <f t="shared" si="114"/>
        <v>57</v>
      </c>
      <c r="G565" s="341">
        <f t="shared" si="114"/>
        <v>128</v>
      </c>
      <c r="H565" s="245">
        <f t="shared" si="114"/>
        <v>54</v>
      </c>
      <c r="I565" s="200" t="s">
        <v>56</v>
      </c>
      <c r="J565" s="263">
        <f>H553-H566</f>
        <v>0</v>
      </c>
      <c r="K565" s="768">
        <f>J565/H553</f>
        <v>0</v>
      </c>
    </row>
    <row r="566" spans="1:11" x14ac:dyDescent="0.2">
      <c r="A566" s="265" t="s">
        <v>52</v>
      </c>
      <c r="B566" s="310">
        <v>43</v>
      </c>
      <c r="C566" s="311">
        <v>43</v>
      </c>
      <c r="D566" s="311">
        <v>10</v>
      </c>
      <c r="E566" s="311">
        <v>45</v>
      </c>
      <c r="F566" s="311">
        <v>44</v>
      </c>
      <c r="G566" s="326">
        <v>45</v>
      </c>
      <c r="H566" s="944">
        <f>SUM(B566:G566)</f>
        <v>230</v>
      </c>
      <c r="I566" s="200" t="s">
        <v>57</v>
      </c>
      <c r="J566" s="200">
        <v>152.80000000000001</v>
      </c>
      <c r="K566" s="313"/>
    </row>
    <row r="567" spans="1:11" x14ac:dyDescent="0.2">
      <c r="A567" s="265" t="s">
        <v>28</v>
      </c>
      <c r="B567" s="200">
        <v>150</v>
      </c>
      <c r="C567" s="200">
        <v>150</v>
      </c>
      <c r="D567" s="200">
        <v>155</v>
      </c>
      <c r="E567" s="200">
        <v>153.5</v>
      </c>
      <c r="F567" s="200">
        <v>153.5</v>
      </c>
      <c r="G567" s="200">
        <v>155</v>
      </c>
      <c r="H567" s="222"/>
      <c r="I567" s="200" t="s">
        <v>26</v>
      </c>
      <c r="J567" s="215">
        <f>J566-J553</f>
        <v>0.5</v>
      </c>
      <c r="K567" s="350"/>
    </row>
    <row r="568" spans="1:11" ht="13.5" thickBot="1" x14ac:dyDescent="0.25">
      <c r="A568" s="266" t="s">
        <v>26</v>
      </c>
      <c r="B568" s="345">
        <f t="shared" ref="B568:G568" si="115">B567-B554</f>
        <v>0</v>
      </c>
      <c r="C568" s="346">
        <f t="shared" si="115"/>
        <v>0</v>
      </c>
      <c r="D568" s="346">
        <f t="shared" si="115"/>
        <v>0.5</v>
      </c>
      <c r="E568" s="346">
        <f t="shared" si="115"/>
        <v>0.5</v>
      </c>
      <c r="F568" s="346">
        <f t="shared" si="115"/>
        <v>0.5</v>
      </c>
      <c r="G568" s="704">
        <f t="shared" si="115"/>
        <v>0.5</v>
      </c>
      <c r="H568" s="223"/>
    </row>
    <row r="570" spans="1:11" ht="13.5" thickBot="1" x14ac:dyDescent="0.25"/>
    <row r="571" spans="1:11" ht="13.5" thickBot="1" x14ac:dyDescent="0.25">
      <c r="A571" s="230" t="s">
        <v>307</v>
      </c>
      <c r="B571" s="1034" t="s">
        <v>53</v>
      </c>
      <c r="C571" s="1035"/>
      <c r="D571" s="1035"/>
      <c r="E571" s="1035"/>
      <c r="F571" s="1035"/>
      <c r="G571" s="1035"/>
      <c r="H571" s="1166" t="s">
        <v>0</v>
      </c>
      <c r="I571" s="228"/>
    </row>
    <row r="572" spans="1:11" x14ac:dyDescent="0.2">
      <c r="A572" s="231" t="s">
        <v>54</v>
      </c>
      <c r="B572" s="271">
        <v>1</v>
      </c>
      <c r="C572" s="273">
        <v>2</v>
      </c>
      <c r="D572" s="273">
        <v>3</v>
      </c>
      <c r="E572" s="273">
        <v>4</v>
      </c>
      <c r="F572" s="273">
        <v>5</v>
      </c>
      <c r="G572" s="684">
        <v>6</v>
      </c>
      <c r="H572" s="1167"/>
    </row>
    <row r="573" spans="1:11" x14ac:dyDescent="0.2">
      <c r="A573" s="234" t="s">
        <v>3</v>
      </c>
      <c r="B573" s="348">
        <v>4520</v>
      </c>
      <c r="C573" s="349">
        <v>4520</v>
      </c>
      <c r="D573" s="349">
        <v>4520</v>
      </c>
      <c r="E573" s="349">
        <v>4520</v>
      </c>
      <c r="F573" s="349">
        <v>4520</v>
      </c>
      <c r="G573" s="939">
        <v>4520</v>
      </c>
      <c r="H573" s="943">
        <v>4520</v>
      </c>
      <c r="I573" s="215"/>
      <c r="J573" s="215"/>
    </row>
    <row r="574" spans="1:11" x14ac:dyDescent="0.2">
      <c r="A574" s="238" t="s">
        <v>6</v>
      </c>
      <c r="B574" s="299">
        <v>5428</v>
      </c>
      <c r="C574" s="300">
        <v>5350</v>
      </c>
      <c r="D574" s="300">
        <v>4191</v>
      </c>
      <c r="E574" s="300">
        <v>4990</v>
      </c>
      <c r="F574" s="300">
        <v>4928</v>
      </c>
      <c r="G574" s="757">
        <v>4650</v>
      </c>
      <c r="H574" s="317">
        <f>+AVERAGE(B574:G574)</f>
        <v>4922.833333333333</v>
      </c>
      <c r="I574" s="228"/>
    </row>
    <row r="575" spans="1:11" x14ac:dyDescent="0.2">
      <c r="A575" s="231" t="s">
        <v>7</v>
      </c>
      <c r="B575" s="301">
        <v>100</v>
      </c>
      <c r="C575" s="302">
        <v>88.9</v>
      </c>
      <c r="D575" s="303">
        <v>100</v>
      </c>
      <c r="E575" s="302">
        <v>100</v>
      </c>
      <c r="F575" s="302">
        <v>100</v>
      </c>
      <c r="G575" s="940">
        <v>100</v>
      </c>
      <c r="H575" s="955">
        <f t="shared" ref="H575:H576" si="116">+AVERAGE(B575:G575)</f>
        <v>98.149999999999991</v>
      </c>
    </row>
    <row r="576" spans="1:11" ht="13.5" thickBot="1" x14ac:dyDescent="0.25">
      <c r="A576" s="231" t="s">
        <v>8</v>
      </c>
      <c r="B576" s="911">
        <v>5.5E-2</v>
      </c>
      <c r="C576" s="912">
        <v>7.1999999999999995E-2</v>
      </c>
      <c r="D576" s="938">
        <v>4.5999999999999999E-2</v>
      </c>
      <c r="E576" s="912">
        <v>4.1000000000000002E-2</v>
      </c>
      <c r="F576" s="912">
        <v>5.6000000000000001E-2</v>
      </c>
      <c r="G576" s="941">
        <v>5.1999999999999998E-2</v>
      </c>
      <c r="H576" s="969">
        <f t="shared" si="116"/>
        <v>5.3666666666666668E-2</v>
      </c>
    </row>
    <row r="577" spans="1:11" x14ac:dyDescent="0.2">
      <c r="A577" s="238" t="s">
        <v>1</v>
      </c>
      <c r="B577" s="936">
        <f t="shared" ref="B577:H577" si="117">B574/B573*100-100</f>
        <v>20.088495575221231</v>
      </c>
      <c r="C577" s="937">
        <f t="shared" si="117"/>
        <v>18.362831858407077</v>
      </c>
      <c r="D577" s="937">
        <f t="shared" si="117"/>
        <v>-7.2787610619469092</v>
      </c>
      <c r="E577" s="937">
        <f t="shared" si="117"/>
        <v>10.398230088495581</v>
      </c>
      <c r="F577" s="937">
        <f t="shared" si="117"/>
        <v>9.0265486725663777</v>
      </c>
      <c r="G577" s="942">
        <f t="shared" si="117"/>
        <v>2.8761061946902799</v>
      </c>
      <c r="H577" s="970">
        <f t="shared" si="117"/>
        <v>8.9122418879056085</v>
      </c>
    </row>
    <row r="578" spans="1:11" ht="13.5" thickBot="1" x14ac:dyDescent="0.25">
      <c r="A578" s="231" t="s">
        <v>27</v>
      </c>
      <c r="B578" s="254">
        <f t="shared" ref="B578:H578" si="118">B574-B561</f>
        <v>93</v>
      </c>
      <c r="C578" s="255">
        <f t="shared" si="118"/>
        <v>72</v>
      </c>
      <c r="D578" s="255">
        <f t="shared" si="118"/>
        <v>283</v>
      </c>
      <c r="E578" s="255">
        <f t="shared" si="118"/>
        <v>42</v>
      </c>
      <c r="F578" s="255">
        <f t="shared" si="118"/>
        <v>44</v>
      </c>
      <c r="G578" s="436">
        <f t="shared" si="118"/>
        <v>35</v>
      </c>
      <c r="H578" s="287">
        <f t="shared" si="118"/>
        <v>25.83333333333303</v>
      </c>
      <c r="I578" s="200" t="s">
        <v>56</v>
      </c>
      <c r="J578" s="263">
        <f>H566-H579</f>
        <v>30</v>
      </c>
      <c r="K578" s="768">
        <f>J578/H566</f>
        <v>0.13043478260869565</v>
      </c>
    </row>
    <row r="579" spans="1:11" x14ac:dyDescent="0.2">
      <c r="A579" s="265" t="s">
        <v>52</v>
      </c>
      <c r="B579" s="956">
        <v>37</v>
      </c>
      <c r="C579" s="957">
        <v>38</v>
      </c>
      <c r="D579" s="957">
        <v>4</v>
      </c>
      <c r="E579" s="957">
        <v>41</v>
      </c>
      <c r="F579" s="957">
        <v>41</v>
      </c>
      <c r="G579" s="958">
        <v>39</v>
      </c>
      <c r="H579" s="385">
        <f>SUM(B579:G579)</f>
        <v>200</v>
      </c>
      <c r="I579" s="200" t="s">
        <v>57</v>
      </c>
      <c r="J579" s="200">
        <v>152.24</v>
      </c>
      <c r="K579" s="313"/>
    </row>
    <row r="580" spans="1:11" x14ac:dyDescent="0.2">
      <c r="A580" s="265" t="s">
        <v>28</v>
      </c>
      <c r="B580" s="218"/>
      <c r="C580" s="267"/>
      <c r="D580" s="267"/>
      <c r="E580" s="267"/>
      <c r="F580" s="267"/>
      <c r="G580" s="219"/>
      <c r="H580" s="325"/>
      <c r="I580" s="200" t="s">
        <v>26</v>
      </c>
      <c r="J580" s="215">
        <f>J579-J566</f>
        <v>-0.56000000000000227</v>
      </c>
      <c r="K580" s="350"/>
    </row>
    <row r="581" spans="1:11" ht="13.5" thickBot="1" x14ac:dyDescent="0.25">
      <c r="A581" s="266" t="s">
        <v>26</v>
      </c>
      <c r="B581" s="345">
        <f t="shared" ref="B581:G581" si="119">B580-B567</f>
        <v>-150</v>
      </c>
      <c r="C581" s="346">
        <f t="shared" si="119"/>
        <v>-150</v>
      </c>
      <c r="D581" s="346">
        <f t="shared" si="119"/>
        <v>-155</v>
      </c>
      <c r="E581" s="346">
        <f t="shared" si="119"/>
        <v>-153.5</v>
      </c>
      <c r="F581" s="346">
        <f t="shared" si="119"/>
        <v>-153.5</v>
      </c>
      <c r="G581" s="347">
        <f t="shared" si="119"/>
        <v>-155</v>
      </c>
      <c r="H581" s="371"/>
    </row>
    <row r="583" spans="1:11" ht="13.5" thickBot="1" x14ac:dyDescent="0.25"/>
    <row r="584" spans="1:11" ht="13.5" thickBot="1" x14ac:dyDescent="0.25">
      <c r="A584" s="230" t="s">
        <v>308</v>
      </c>
      <c r="B584" s="1034" t="s">
        <v>53</v>
      </c>
      <c r="C584" s="1035"/>
      <c r="D584" s="1035"/>
      <c r="E584" s="1035"/>
      <c r="F584" s="1035"/>
      <c r="G584" s="1035"/>
      <c r="H584" s="1166" t="s">
        <v>0</v>
      </c>
      <c r="I584" s="228">
        <v>67</v>
      </c>
    </row>
    <row r="585" spans="1:11" x14ac:dyDescent="0.2">
      <c r="A585" s="231" t="s">
        <v>54</v>
      </c>
      <c r="B585" s="271">
        <v>1</v>
      </c>
      <c r="C585" s="273">
        <v>2</v>
      </c>
      <c r="D585" s="273">
        <v>3</v>
      </c>
      <c r="E585" s="273">
        <v>4</v>
      </c>
      <c r="F585" s="273">
        <v>5</v>
      </c>
      <c r="G585" s="684">
        <v>6</v>
      </c>
      <c r="H585" s="1167"/>
    </row>
    <row r="586" spans="1:11" x14ac:dyDescent="0.2">
      <c r="A586" s="234" t="s">
        <v>3</v>
      </c>
      <c r="B586" s="348">
        <v>4540</v>
      </c>
      <c r="C586" s="349">
        <v>4540</v>
      </c>
      <c r="D586" s="349">
        <v>4540</v>
      </c>
      <c r="E586" s="349">
        <v>4540</v>
      </c>
      <c r="F586" s="349">
        <v>4540</v>
      </c>
      <c r="G586" s="939">
        <v>4540</v>
      </c>
      <c r="H586" s="943">
        <v>4540</v>
      </c>
      <c r="I586" s="215"/>
      <c r="J586" s="215"/>
    </row>
    <row r="587" spans="1:11" x14ac:dyDescent="0.2">
      <c r="A587" s="238" t="s">
        <v>6</v>
      </c>
      <c r="B587" s="299">
        <v>5393</v>
      </c>
      <c r="C587" s="300">
        <v>5274</v>
      </c>
      <c r="D587" s="300">
        <v>4194</v>
      </c>
      <c r="E587" s="300">
        <v>4854</v>
      </c>
      <c r="F587" s="300">
        <v>4923</v>
      </c>
      <c r="G587" s="757">
        <v>4588</v>
      </c>
      <c r="H587" s="317">
        <v>4922</v>
      </c>
      <c r="I587" s="228"/>
    </row>
    <row r="588" spans="1:11" x14ac:dyDescent="0.2">
      <c r="A588" s="231" t="s">
        <v>7</v>
      </c>
      <c r="B588" s="301">
        <v>91.7</v>
      </c>
      <c r="C588" s="302">
        <v>91.7</v>
      </c>
      <c r="D588" s="303">
        <v>100</v>
      </c>
      <c r="E588" s="302">
        <v>91.7</v>
      </c>
      <c r="F588" s="302">
        <v>91.7</v>
      </c>
      <c r="G588" s="940">
        <v>100</v>
      </c>
      <c r="H588" s="955">
        <v>67.2</v>
      </c>
    </row>
    <row r="589" spans="1:11" ht="13.5" thickBot="1" x14ac:dyDescent="0.25">
      <c r="A589" s="231" t="s">
        <v>8</v>
      </c>
      <c r="B589" s="911">
        <v>5.5E-2</v>
      </c>
      <c r="C589" s="912">
        <v>6.8000000000000005E-2</v>
      </c>
      <c r="D589" s="938">
        <v>2.3E-2</v>
      </c>
      <c r="E589" s="912">
        <v>5.8999999999999997E-2</v>
      </c>
      <c r="F589" s="912">
        <v>5.0999999999999997E-2</v>
      </c>
      <c r="G589" s="941">
        <v>3.5000000000000003E-2</v>
      </c>
      <c r="H589" s="976">
        <v>9.1999999999999998E-2</v>
      </c>
    </row>
    <row r="590" spans="1:11" x14ac:dyDescent="0.2">
      <c r="A590" s="238" t="s">
        <v>1</v>
      </c>
      <c r="B590" s="432">
        <f t="shared" ref="B590:H590" si="120">B587/B586*100-100</f>
        <v>18.788546255506617</v>
      </c>
      <c r="C590" s="433">
        <f t="shared" si="120"/>
        <v>16.167400881057262</v>
      </c>
      <c r="D590" s="433">
        <f t="shared" si="120"/>
        <v>-7.6211453744493269</v>
      </c>
      <c r="E590" s="433">
        <f t="shared" si="120"/>
        <v>6.9162995594713692</v>
      </c>
      <c r="F590" s="433">
        <f t="shared" si="120"/>
        <v>8.4361233480176168</v>
      </c>
      <c r="G590" s="434">
        <f t="shared" si="120"/>
        <v>1.0572687224669579</v>
      </c>
      <c r="H590" s="970">
        <f t="shared" si="120"/>
        <v>8.414096916299556</v>
      </c>
    </row>
    <row r="591" spans="1:11" ht="13.5" thickBot="1" x14ac:dyDescent="0.25">
      <c r="A591" s="231" t="s">
        <v>27</v>
      </c>
      <c r="B591" s="254">
        <f t="shared" ref="B591:H591" si="121">B587-B574</f>
        <v>-35</v>
      </c>
      <c r="C591" s="255">
        <f t="shared" si="121"/>
        <v>-76</v>
      </c>
      <c r="D591" s="255">
        <f t="shared" si="121"/>
        <v>3</v>
      </c>
      <c r="E591" s="255">
        <f t="shared" si="121"/>
        <v>-136</v>
      </c>
      <c r="F591" s="255">
        <f t="shared" si="121"/>
        <v>-5</v>
      </c>
      <c r="G591" s="256">
        <f t="shared" si="121"/>
        <v>-62</v>
      </c>
      <c r="H591" s="287">
        <f t="shared" si="121"/>
        <v>-0.83333333333303017</v>
      </c>
      <c r="I591" s="200" t="s">
        <v>56</v>
      </c>
      <c r="J591" s="263">
        <f>H579-H592</f>
        <v>-27</v>
      </c>
      <c r="K591" s="768">
        <f>J591/H579</f>
        <v>-0.13500000000000001</v>
      </c>
    </row>
    <row r="592" spans="1:11" x14ac:dyDescent="0.2">
      <c r="A592" s="265" t="s">
        <v>52</v>
      </c>
      <c r="B592" s="956">
        <v>43</v>
      </c>
      <c r="C592" s="957">
        <v>42</v>
      </c>
      <c r="D592" s="957">
        <v>9</v>
      </c>
      <c r="E592" s="957">
        <v>44</v>
      </c>
      <c r="F592" s="957">
        <v>44</v>
      </c>
      <c r="G592" s="958">
        <v>45</v>
      </c>
      <c r="H592" s="385">
        <f>SUM(B592:G592)</f>
        <v>227</v>
      </c>
      <c r="I592" s="200" t="s">
        <v>57</v>
      </c>
      <c r="J592" s="200">
        <v>153.56</v>
      </c>
      <c r="K592" s="313"/>
    </row>
    <row r="593" spans="1:11" x14ac:dyDescent="0.2">
      <c r="A593" s="265" t="s">
        <v>28</v>
      </c>
      <c r="B593" s="218">
        <v>150</v>
      </c>
      <c r="C593" s="267">
        <v>150</v>
      </c>
      <c r="D593" s="267">
        <v>154.5</v>
      </c>
      <c r="E593" s="267">
        <v>153</v>
      </c>
      <c r="F593" s="267">
        <v>153</v>
      </c>
      <c r="G593" s="219">
        <v>154.5</v>
      </c>
      <c r="H593" s="325"/>
      <c r="I593" s="200" t="s">
        <v>26</v>
      </c>
      <c r="J593" s="215">
        <f>J592-J579</f>
        <v>1.3199999999999932</v>
      </c>
      <c r="K593" s="350"/>
    </row>
    <row r="594" spans="1:11" ht="13.5" thickBot="1" x14ac:dyDescent="0.25">
      <c r="A594" s="266" t="s">
        <v>26</v>
      </c>
      <c r="B594" s="345">
        <f t="shared" ref="B594:G594" si="122">B593-B580</f>
        <v>150</v>
      </c>
      <c r="C594" s="346">
        <f t="shared" si="122"/>
        <v>150</v>
      </c>
      <c r="D594" s="346">
        <f t="shared" si="122"/>
        <v>154.5</v>
      </c>
      <c r="E594" s="346">
        <f t="shared" si="122"/>
        <v>153</v>
      </c>
      <c r="F594" s="346">
        <f t="shared" si="122"/>
        <v>153</v>
      </c>
      <c r="G594" s="347">
        <f t="shared" si="122"/>
        <v>154.5</v>
      </c>
      <c r="H594" s="371"/>
    </row>
    <row r="596" spans="1:11" ht="13.5" thickBot="1" x14ac:dyDescent="0.25"/>
    <row r="597" spans="1:11" ht="13.5" thickBot="1" x14ac:dyDescent="0.25">
      <c r="A597" s="230" t="s">
        <v>309</v>
      </c>
      <c r="B597" s="1034" t="s">
        <v>53</v>
      </c>
      <c r="C597" s="1035"/>
      <c r="D597" s="1035"/>
      <c r="E597" s="1035"/>
      <c r="F597" s="1035"/>
      <c r="G597" s="1035"/>
      <c r="H597" s="1166" t="s">
        <v>0</v>
      </c>
      <c r="I597" s="228">
        <v>73</v>
      </c>
    </row>
    <row r="598" spans="1:11" x14ac:dyDescent="0.2">
      <c r="A598" s="231" t="s">
        <v>54</v>
      </c>
      <c r="B598" s="271">
        <v>1</v>
      </c>
      <c r="C598" s="273">
        <v>2</v>
      </c>
      <c r="D598" s="273">
        <v>3</v>
      </c>
      <c r="E598" s="273">
        <v>4</v>
      </c>
      <c r="F598" s="273">
        <v>5</v>
      </c>
      <c r="G598" s="684">
        <v>6</v>
      </c>
      <c r="H598" s="1167"/>
    </row>
    <row r="599" spans="1:11" x14ac:dyDescent="0.2">
      <c r="A599" s="234" t="s">
        <v>3</v>
      </c>
      <c r="B599" s="348">
        <v>4560</v>
      </c>
      <c r="C599" s="349">
        <v>4560</v>
      </c>
      <c r="D599" s="349">
        <v>4560</v>
      </c>
      <c r="E599" s="349">
        <v>4560</v>
      </c>
      <c r="F599" s="349">
        <v>4560</v>
      </c>
      <c r="G599" s="939">
        <v>4560</v>
      </c>
      <c r="H599" s="943">
        <v>4560</v>
      </c>
      <c r="I599" s="215"/>
      <c r="J599" s="215"/>
    </row>
    <row r="600" spans="1:11" x14ac:dyDescent="0.2">
      <c r="A600" s="238" t="s">
        <v>6</v>
      </c>
      <c r="B600" s="299">
        <v>5337</v>
      </c>
      <c r="C600" s="300">
        <v>5256</v>
      </c>
      <c r="D600" s="300">
        <v>4316</v>
      </c>
      <c r="E600" s="300">
        <v>5009</v>
      </c>
      <c r="F600" s="300">
        <v>4904</v>
      </c>
      <c r="G600" s="757">
        <v>4763</v>
      </c>
      <c r="H600" s="317">
        <v>4973</v>
      </c>
      <c r="I600" s="228"/>
    </row>
    <row r="601" spans="1:11" x14ac:dyDescent="0.2">
      <c r="A601" s="231" t="s">
        <v>7</v>
      </c>
      <c r="B601" s="301">
        <v>100</v>
      </c>
      <c r="C601" s="302">
        <v>76.900000000000006</v>
      </c>
      <c r="D601" s="303">
        <v>100</v>
      </c>
      <c r="E601" s="302">
        <v>92.3</v>
      </c>
      <c r="F601" s="302">
        <v>100</v>
      </c>
      <c r="G601" s="940">
        <v>92.3</v>
      </c>
      <c r="H601" s="955">
        <v>75.3</v>
      </c>
    </row>
    <row r="602" spans="1:11" ht="13.5" thickBot="1" x14ac:dyDescent="0.25">
      <c r="A602" s="231" t="s">
        <v>8</v>
      </c>
      <c r="B602" s="911">
        <v>4.2000000000000003E-2</v>
      </c>
      <c r="C602" s="912">
        <v>8.1000000000000003E-2</v>
      </c>
      <c r="D602" s="938">
        <v>3.9E-2</v>
      </c>
      <c r="E602" s="912">
        <v>5.8999999999999997E-2</v>
      </c>
      <c r="F602" s="912">
        <v>0.05</v>
      </c>
      <c r="G602" s="941">
        <v>5.1999999999999998E-2</v>
      </c>
      <c r="H602" s="976">
        <v>8.3000000000000004E-2</v>
      </c>
    </row>
    <row r="603" spans="1:11" x14ac:dyDescent="0.2">
      <c r="A603" s="238" t="s">
        <v>1</v>
      </c>
      <c r="B603" s="432">
        <f t="shared" ref="B603:H603" si="123">B600/B599*100-100</f>
        <v>17.03947368421052</v>
      </c>
      <c r="C603" s="433">
        <f t="shared" si="123"/>
        <v>15.26315789473685</v>
      </c>
      <c r="D603" s="433">
        <f t="shared" si="123"/>
        <v>-5.3508771929824661</v>
      </c>
      <c r="E603" s="433">
        <f t="shared" si="123"/>
        <v>9.8464912280701782</v>
      </c>
      <c r="F603" s="433">
        <f t="shared" si="123"/>
        <v>7.5438596491228083</v>
      </c>
      <c r="G603" s="434">
        <f t="shared" si="123"/>
        <v>4.451754385964918</v>
      </c>
      <c r="H603" s="970">
        <f t="shared" si="123"/>
        <v>9.0570175438596578</v>
      </c>
    </row>
    <row r="604" spans="1:11" ht="13.5" thickBot="1" x14ac:dyDescent="0.25">
      <c r="A604" s="231" t="s">
        <v>27</v>
      </c>
      <c r="B604" s="254">
        <f t="shared" ref="B604:H604" si="124">B600-B587</f>
        <v>-56</v>
      </c>
      <c r="C604" s="255">
        <f t="shared" si="124"/>
        <v>-18</v>
      </c>
      <c r="D604" s="255">
        <f t="shared" si="124"/>
        <v>122</v>
      </c>
      <c r="E604" s="255">
        <f t="shared" si="124"/>
        <v>155</v>
      </c>
      <c r="F604" s="255">
        <f t="shared" si="124"/>
        <v>-19</v>
      </c>
      <c r="G604" s="256">
        <f t="shared" si="124"/>
        <v>175</v>
      </c>
      <c r="H604" s="287">
        <f t="shared" si="124"/>
        <v>51</v>
      </c>
      <c r="I604" s="200" t="s">
        <v>56</v>
      </c>
      <c r="J604" s="263">
        <f>H592-H605</f>
        <v>2</v>
      </c>
      <c r="K604" s="768">
        <f>J604/H592</f>
        <v>8.8105726872246704E-3</v>
      </c>
    </row>
    <row r="605" spans="1:11" x14ac:dyDescent="0.2">
      <c r="A605" s="265" t="s">
        <v>52</v>
      </c>
      <c r="B605" s="956">
        <v>43</v>
      </c>
      <c r="C605" s="957">
        <v>42</v>
      </c>
      <c r="D605" s="957">
        <v>9</v>
      </c>
      <c r="E605" s="957">
        <v>43</v>
      </c>
      <c r="F605" s="957">
        <v>44</v>
      </c>
      <c r="G605" s="958">
        <v>44</v>
      </c>
      <c r="H605" s="385">
        <f>SUM(B605:G605)</f>
        <v>225</v>
      </c>
      <c r="I605" s="200" t="s">
        <v>57</v>
      </c>
      <c r="J605" s="200">
        <v>152.88999999999999</v>
      </c>
      <c r="K605" s="313"/>
    </row>
    <row r="606" spans="1:11" x14ac:dyDescent="0.2">
      <c r="A606" s="265" t="s">
        <v>28</v>
      </c>
      <c r="B606" s="218">
        <v>150.5</v>
      </c>
      <c r="C606" s="218">
        <v>150.5</v>
      </c>
      <c r="D606" s="267">
        <v>155</v>
      </c>
      <c r="E606" s="267">
        <v>153.5</v>
      </c>
      <c r="F606" s="267">
        <v>153.5</v>
      </c>
      <c r="G606" s="219">
        <v>155</v>
      </c>
      <c r="H606" s="325"/>
      <c r="I606" s="200" t="s">
        <v>26</v>
      </c>
      <c r="J606" s="215">
        <f>J605-J592</f>
        <v>-0.67000000000001592</v>
      </c>
      <c r="K606" s="350"/>
    </row>
    <row r="607" spans="1:11" ht="13.5" thickBot="1" x14ac:dyDescent="0.25">
      <c r="A607" s="266" t="s">
        <v>26</v>
      </c>
      <c r="B607" s="345">
        <f t="shared" ref="B607:G607" si="125">B606-B593</f>
        <v>0.5</v>
      </c>
      <c r="C607" s="346">
        <f t="shared" si="125"/>
        <v>0.5</v>
      </c>
      <c r="D607" s="346">
        <f t="shared" si="125"/>
        <v>0.5</v>
      </c>
      <c r="E607" s="346">
        <f t="shared" si="125"/>
        <v>0.5</v>
      </c>
      <c r="F607" s="346">
        <f t="shared" si="125"/>
        <v>0.5</v>
      </c>
      <c r="G607" s="347">
        <f t="shared" si="125"/>
        <v>0.5</v>
      </c>
      <c r="H607" s="371"/>
    </row>
    <row r="609" spans="1:11" ht="13.5" thickBot="1" x14ac:dyDescent="0.25"/>
    <row r="610" spans="1:11" ht="13.5" thickBot="1" x14ac:dyDescent="0.25">
      <c r="A610" s="230" t="s">
        <v>310</v>
      </c>
      <c r="B610" s="1034" t="s">
        <v>53</v>
      </c>
      <c r="C610" s="1035"/>
      <c r="D610" s="1035"/>
      <c r="E610" s="1035"/>
      <c r="F610" s="1035"/>
      <c r="G610" s="1035"/>
      <c r="H610" s="1166" t="s">
        <v>0</v>
      </c>
      <c r="I610" s="228">
        <v>73</v>
      </c>
    </row>
    <row r="611" spans="1:11" x14ac:dyDescent="0.2">
      <c r="A611" s="231" t="s">
        <v>54</v>
      </c>
      <c r="B611" s="271">
        <v>1</v>
      </c>
      <c r="C611" s="273">
        <v>2</v>
      </c>
      <c r="D611" s="273">
        <v>3</v>
      </c>
      <c r="E611" s="273">
        <v>4</v>
      </c>
      <c r="F611" s="273">
        <v>5</v>
      </c>
      <c r="G611" s="684">
        <v>6</v>
      </c>
      <c r="H611" s="1167"/>
    </row>
    <row r="612" spans="1:11" x14ac:dyDescent="0.2">
      <c r="A612" s="234" t="s">
        <v>3</v>
      </c>
      <c r="B612" s="348">
        <v>4580</v>
      </c>
      <c r="C612" s="349">
        <v>4580</v>
      </c>
      <c r="D612" s="349">
        <v>4580</v>
      </c>
      <c r="E612" s="349">
        <v>4580</v>
      </c>
      <c r="F612" s="349">
        <v>4580</v>
      </c>
      <c r="G612" s="939">
        <v>4580</v>
      </c>
      <c r="H612" s="943">
        <v>4580</v>
      </c>
      <c r="I612" s="215"/>
      <c r="J612" s="215"/>
    </row>
    <row r="613" spans="1:11" x14ac:dyDescent="0.2">
      <c r="A613" s="238" t="s">
        <v>6</v>
      </c>
      <c r="B613" s="299">
        <v>4628</v>
      </c>
      <c r="C613" s="300">
        <v>4824</v>
      </c>
      <c r="D613" s="300">
        <v>4943</v>
      </c>
      <c r="E613" s="300">
        <v>4449</v>
      </c>
      <c r="F613" s="300">
        <v>5431</v>
      </c>
      <c r="G613" s="757">
        <v>5243</v>
      </c>
      <c r="H613" s="317">
        <v>4955</v>
      </c>
      <c r="I613" s="228"/>
    </row>
    <row r="614" spans="1:11" x14ac:dyDescent="0.2">
      <c r="A614" s="231" t="s">
        <v>7</v>
      </c>
      <c r="B614" s="301">
        <v>100</v>
      </c>
      <c r="C614" s="302">
        <v>100</v>
      </c>
      <c r="D614" s="303">
        <v>100</v>
      </c>
      <c r="E614" s="302">
        <v>85.7</v>
      </c>
      <c r="F614" s="302">
        <v>83.3</v>
      </c>
      <c r="G614" s="940">
        <v>100</v>
      </c>
      <c r="H614" s="955">
        <v>77.599999999999994</v>
      </c>
    </row>
    <row r="615" spans="1:11" ht="13.5" thickBot="1" x14ac:dyDescent="0.25">
      <c r="A615" s="231" t="s">
        <v>8</v>
      </c>
      <c r="B615" s="911">
        <v>5.2999999999999999E-2</v>
      </c>
      <c r="C615" s="912">
        <v>4.5999999999999999E-2</v>
      </c>
      <c r="D615" s="938">
        <v>4.1000000000000002E-2</v>
      </c>
      <c r="E615" s="912">
        <v>5.2999999999999999E-2</v>
      </c>
      <c r="F615" s="912">
        <v>6.8000000000000005E-2</v>
      </c>
      <c r="G615" s="941">
        <v>4.9000000000000002E-2</v>
      </c>
      <c r="H615" s="976">
        <v>8.3000000000000004E-2</v>
      </c>
    </row>
    <row r="616" spans="1:11" x14ac:dyDescent="0.2">
      <c r="A616" s="238" t="s">
        <v>1</v>
      </c>
      <c r="B616" s="432">
        <f t="shared" ref="B616:H616" si="126">B613/B612*100-100</f>
        <v>1.0480349344978066</v>
      </c>
      <c r="C616" s="433">
        <f t="shared" si="126"/>
        <v>5.3275109170305655</v>
      </c>
      <c r="D616" s="433">
        <f t="shared" si="126"/>
        <v>7.9257641921397237</v>
      </c>
      <c r="E616" s="433">
        <f t="shared" si="126"/>
        <v>-2.8602620087336277</v>
      </c>
      <c r="F616" s="433">
        <f t="shared" si="126"/>
        <v>18.580786026200883</v>
      </c>
      <c r="G616" s="434">
        <f t="shared" si="126"/>
        <v>14.47598253275109</v>
      </c>
      <c r="H616" s="970">
        <f t="shared" si="126"/>
        <v>8.1877729257642073</v>
      </c>
    </row>
    <row r="617" spans="1:11" ht="13.5" thickBot="1" x14ac:dyDescent="0.25">
      <c r="A617" s="231" t="s">
        <v>27</v>
      </c>
      <c r="B617" s="254">
        <f t="shared" ref="B617:H617" si="127">B613-B600</f>
        <v>-709</v>
      </c>
      <c r="C617" s="255">
        <f t="shared" si="127"/>
        <v>-432</v>
      </c>
      <c r="D617" s="255">
        <f t="shared" si="127"/>
        <v>627</v>
      </c>
      <c r="E617" s="255">
        <f t="shared" si="127"/>
        <v>-560</v>
      </c>
      <c r="F617" s="255">
        <f t="shared" si="127"/>
        <v>527</v>
      </c>
      <c r="G617" s="256">
        <f t="shared" si="127"/>
        <v>480</v>
      </c>
      <c r="H617" s="287">
        <f t="shared" si="127"/>
        <v>-18</v>
      </c>
      <c r="I617" s="200" t="s">
        <v>56</v>
      </c>
      <c r="J617" s="263">
        <f>H605-H618</f>
        <v>25</v>
      </c>
      <c r="K617" s="768">
        <f>J617/H605</f>
        <v>0.1111111111111111</v>
      </c>
    </row>
    <row r="618" spans="1:11" x14ac:dyDescent="0.2">
      <c r="A618" s="265" t="s">
        <v>52</v>
      </c>
      <c r="B618" s="956">
        <v>37</v>
      </c>
      <c r="C618" s="957">
        <v>38</v>
      </c>
      <c r="D618" s="957">
        <v>4</v>
      </c>
      <c r="E618" s="957">
        <v>41</v>
      </c>
      <c r="F618" s="957">
        <v>41</v>
      </c>
      <c r="G618" s="958">
        <v>39</v>
      </c>
      <c r="H618" s="385">
        <f>SUM(B618:G618)</f>
        <v>200</v>
      </c>
      <c r="I618" s="200" t="s">
        <v>57</v>
      </c>
      <c r="J618" s="200">
        <v>152.69999999999999</v>
      </c>
      <c r="K618" s="313"/>
    </row>
    <row r="619" spans="1:11" x14ac:dyDescent="0.2">
      <c r="A619" s="265" t="s">
        <v>28</v>
      </c>
      <c r="B619" s="218"/>
      <c r="C619" s="218"/>
      <c r="D619" s="267"/>
      <c r="E619" s="267"/>
      <c r="F619" s="267"/>
      <c r="G619" s="219"/>
      <c r="H619" s="325"/>
      <c r="I619" s="200" t="s">
        <v>26</v>
      </c>
      <c r="J619" s="215">
        <f>J618-J605</f>
        <v>-0.18999999999999773</v>
      </c>
      <c r="K619" s="350"/>
    </row>
    <row r="620" spans="1:11" ht="13.5" thickBot="1" x14ac:dyDescent="0.25">
      <c r="A620" s="266" t="s">
        <v>26</v>
      </c>
      <c r="B620" s="345">
        <f t="shared" ref="B620:G620" si="128">B619-B606</f>
        <v>-150.5</v>
      </c>
      <c r="C620" s="346">
        <f t="shared" si="128"/>
        <v>-150.5</v>
      </c>
      <c r="D620" s="346">
        <f t="shared" si="128"/>
        <v>-155</v>
      </c>
      <c r="E620" s="346">
        <f t="shared" si="128"/>
        <v>-153.5</v>
      </c>
      <c r="F620" s="346">
        <f t="shared" si="128"/>
        <v>-153.5</v>
      </c>
      <c r="G620" s="347">
        <f t="shared" si="128"/>
        <v>-155</v>
      </c>
      <c r="H620" s="371"/>
    </row>
    <row r="622" spans="1:11" ht="13.5" thickBot="1" x14ac:dyDescent="0.25"/>
    <row r="623" spans="1:11" ht="13.5" thickBot="1" x14ac:dyDescent="0.25">
      <c r="A623" s="230" t="s">
        <v>311</v>
      </c>
      <c r="B623" s="1034" t="s">
        <v>53</v>
      </c>
      <c r="C623" s="1035"/>
      <c r="D623" s="1035"/>
      <c r="E623" s="1035"/>
      <c r="F623" s="1035"/>
      <c r="G623" s="1035"/>
      <c r="H623" s="1166" t="s">
        <v>0</v>
      </c>
      <c r="I623" s="228">
        <v>73</v>
      </c>
    </row>
    <row r="624" spans="1:11" x14ac:dyDescent="0.2">
      <c r="A624" s="231" t="s">
        <v>54</v>
      </c>
      <c r="B624" s="271">
        <v>1</v>
      </c>
      <c r="C624" s="273">
        <v>2</v>
      </c>
      <c r="D624" s="273">
        <v>3</v>
      </c>
      <c r="E624" s="273">
        <v>4</v>
      </c>
      <c r="F624" s="273">
        <v>5</v>
      </c>
      <c r="G624" s="684">
        <v>6</v>
      </c>
      <c r="H624" s="1167"/>
    </row>
    <row r="625" spans="1:11" x14ac:dyDescent="0.2">
      <c r="A625" s="234" t="s">
        <v>3</v>
      </c>
      <c r="B625" s="348">
        <v>4600</v>
      </c>
      <c r="C625" s="349">
        <v>4600</v>
      </c>
      <c r="D625" s="349">
        <v>4600</v>
      </c>
      <c r="E625" s="349">
        <v>4600</v>
      </c>
      <c r="F625" s="349">
        <v>4600</v>
      </c>
      <c r="G625" s="939">
        <v>4600</v>
      </c>
      <c r="H625" s="943">
        <v>4600</v>
      </c>
      <c r="I625" s="215"/>
      <c r="J625" s="215"/>
    </row>
    <row r="626" spans="1:11" x14ac:dyDescent="0.2">
      <c r="A626" s="238" t="s">
        <v>6</v>
      </c>
      <c r="B626" s="299">
        <v>5279</v>
      </c>
      <c r="C626" s="300">
        <v>5412</v>
      </c>
      <c r="D626" s="300">
        <v>4501</v>
      </c>
      <c r="E626" s="300">
        <v>4867</v>
      </c>
      <c r="F626" s="300">
        <v>4900</v>
      </c>
      <c r="G626" s="757">
        <v>4882</v>
      </c>
      <c r="H626" s="317">
        <v>5024</v>
      </c>
      <c r="I626" s="228"/>
    </row>
    <row r="627" spans="1:11" x14ac:dyDescent="0.2">
      <c r="A627" s="231" t="s">
        <v>7</v>
      </c>
      <c r="B627" s="301">
        <v>100</v>
      </c>
      <c r="C627" s="302">
        <v>75</v>
      </c>
      <c r="D627" s="303">
        <v>100</v>
      </c>
      <c r="E627" s="302">
        <v>83.3</v>
      </c>
      <c r="F627" s="302">
        <v>75</v>
      </c>
      <c r="G627" s="940">
        <v>91.7</v>
      </c>
      <c r="H627" s="955">
        <v>81.5</v>
      </c>
    </row>
    <row r="628" spans="1:11" ht="13.5" thickBot="1" x14ac:dyDescent="0.25">
      <c r="A628" s="231" t="s">
        <v>8</v>
      </c>
      <c r="B628" s="911">
        <v>4.9000000000000002E-2</v>
      </c>
      <c r="C628" s="912">
        <v>8.5999999999999993E-2</v>
      </c>
      <c r="D628" s="938">
        <v>5.3999999999999999E-2</v>
      </c>
      <c r="E628" s="912">
        <v>6.8000000000000005E-2</v>
      </c>
      <c r="F628" s="912">
        <v>6.9000000000000006E-2</v>
      </c>
      <c r="G628" s="941">
        <v>0.06</v>
      </c>
      <c r="H628" s="975">
        <v>8.4000000000000005E-2</v>
      </c>
    </row>
    <row r="629" spans="1:11" x14ac:dyDescent="0.2">
      <c r="A629" s="238" t="s">
        <v>1</v>
      </c>
      <c r="B629" s="432">
        <f t="shared" ref="B629:H629" si="129">B626/B625*100-100</f>
        <v>14.760869565217376</v>
      </c>
      <c r="C629" s="433">
        <f t="shared" si="129"/>
        <v>17.652173913043484</v>
      </c>
      <c r="D629" s="433">
        <f t="shared" si="129"/>
        <v>-2.1521739130434696</v>
      </c>
      <c r="E629" s="433">
        <f t="shared" si="129"/>
        <v>5.8043478260869676</v>
      </c>
      <c r="F629" s="433">
        <f t="shared" si="129"/>
        <v>6.5217391304347956</v>
      </c>
      <c r="G629" s="977">
        <f t="shared" si="129"/>
        <v>6.1304347826086882</v>
      </c>
      <c r="H629" s="970">
        <f t="shared" si="129"/>
        <v>9.2173913043478279</v>
      </c>
    </row>
    <row r="630" spans="1:11" ht="13.5" thickBot="1" x14ac:dyDescent="0.25">
      <c r="A630" s="231" t="s">
        <v>27</v>
      </c>
      <c r="B630" s="254">
        <f t="shared" ref="B630:H630" si="130">B626-B613</f>
        <v>651</v>
      </c>
      <c r="C630" s="255">
        <f t="shared" si="130"/>
        <v>588</v>
      </c>
      <c r="D630" s="255">
        <f t="shared" si="130"/>
        <v>-442</v>
      </c>
      <c r="E630" s="255">
        <f t="shared" si="130"/>
        <v>418</v>
      </c>
      <c r="F630" s="255">
        <f t="shared" si="130"/>
        <v>-531</v>
      </c>
      <c r="G630" s="436">
        <f t="shared" si="130"/>
        <v>-361</v>
      </c>
      <c r="H630" s="287">
        <f t="shared" si="130"/>
        <v>69</v>
      </c>
      <c r="I630" s="200" t="s">
        <v>56</v>
      </c>
      <c r="J630" s="263">
        <f>H618-H631</f>
        <v>-24</v>
      </c>
      <c r="K630" s="768">
        <f>J630/H618</f>
        <v>-0.12</v>
      </c>
    </row>
    <row r="631" spans="1:11" x14ac:dyDescent="0.2">
      <c r="A631" s="265" t="s">
        <v>52</v>
      </c>
      <c r="B631" s="956">
        <v>43</v>
      </c>
      <c r="C631" s="957">
        <v>42</v>
      </c>
      <c r="D631" s="957">
        <v>9</v>
      </c>
      <c r="E631" s="957">
        <v>43</v>
      </c>
      <c r="F631" s="957">
        <v>44</v>
      </c>
      <c r="G631" s="960">
        <v>43</v>
      </c>
      <c r="H631" s="262">
        <f>SUM(B631:G631)</f>
        <v>224</v>
      </c>
      <c r="I631" s="200" t="s">
        <v>57</v>
      </c>
      <c r="J631" s="200">
        <v>153.38</v>
      </c>
      <c r="K631" s="313"/>
    </row>
    <row r="632" spans="1:11" x14ac:dyDescent="0.2">
      <c r="A632" s="265" t="s">
        <v>28</v>
      </c>
      <c r="B632" s="218"/>
      <c r="C632" s="218"/>
      <c r="D632" s="267"/>
      <c r="E632" s="267"/>
      <c r="F632" s="267"/>
      <c r="G632" s="309"/>
      <c r="H632" s="222"/>
      <c r="I632" s="200" t="s">
        <v>26</v>
      </c>
      <c r="J632" s="215">
        <f>J631-J618</f>
        <v>0.68000000000000682</v>
      </c>
      <c r="K632" s="350"/>
    </row>
    <row r="633" spans="1:11" ht="13.5" thickBot="1" x14ac:dyDescent="0.25">
      <c r="A633" s="266" t="s">
        <v>26</v>
      </c>
      <c r="B633" s="345">
        <f t="shared" ref="B633:G633" si="131">B632-B619</f>
        <v>0</v>
      </c>
      <c r="C633" s="346">
        <f t="shared" si="131"/>
        <v>0</v>
      </c>
      <c r="D633" s="346">
        <f t="shared" si="131"/>
        <v>0</v>
      </c>
      <c r="E633" s="346">
        <f t="shared" si="131"/>
        <v>0</v>
      </c>
      <c r="F633" s="346">
        <f t="shared" si="131"/>
        <v>0</v>
      </c>
      <c r="G633" s="704">
        <f t="shared" si="131"/>
        <v>0</v>
      </c>
      <c r="H633" s="223"/>
    </row>
    <row r="635" spans="1:11" ht="13.5" thickBot="1" x14ac:dyDescent="0.25"/>
    <row r="636" spans="1:11" ht="13.5" thickBot="1" x14ac:dyDescent="0.25">
      <c r="A636" s="230" t="s">
        <v>312</v>
      </c>
      <c r="B636" s="1034" t="s">
        <v>53</v>
      </c>
      <c r="C636" s="1035"/>
      <c r="D636" s="1035"/>
      <c r="E636" s="1035"/>
      <c r="F636" s="1035"/>
      <c r="G636" s="1035"/>
      <c r="H636" s="1166" t="s">
        <v>0</v>
      </c>
      <c r="I636" s="228">
        <v>73</v>
      </c>
    </row>
    <row r="637" spans="1:11" x14ac:dyDescent="0.2">
      <c r="A637" s="231" t="s">
        <v>54</v>
      </c>
      <c r="B637" s="271">
        <v>1</v>
      </c>
      <c r="C637" s="273">
        <v>2</v>
      </c>
      <c r="D637" s="273">
        <v>3</v>
      </c>
      <c r="E637" s="273">
        <v>4</v>
      </c>
      <c r="F637" s="273">
        <v>5</v>
      </c>
      <c r="G637" s="684">
        <v>6</v>
      </c>
      <c r="H637" s="1167"/>
    </row>
    <row r="638" spans="1:11" x14ac:dyDescent="0.2">
      <c r="A638" s="234" t="s">
        <v>3</v>
      </c>
      <c r="B638" s="348">
        <v>4620</v>
      </c>
      <c r="C638" s="349">
        <v>4620</v>
      </c>
      <c r="D638" s="349">
        <v>4620</v>
      </c>
      <c r="E638" s="349">
        <v>4620</v>
      </c>
      <c r="F638" s="349">
        <v>4620</v>
      </c>
      <c r="G638" s="939">
        <v>4620</v>
      </c>
      <c r="H638" s="943">
        <v>4620</v>
      </c>
      <c r="I638" s="215"/>
      <c r="J638" s="215"/>
    </row>
    <row r="639" spans="1:11" x14ac:dyDescent="0.2">
      <c r="A639" s="238" t="s">
        <v>6</v>
      </c>
      <c r="B639" s="299">
        <v>5327</v>
      </c>
      <c r="C639" s="300">
        <v>5372</v>
      </c>
      <c r="D639" s="300">
        <v>4688</v>
      </c>
      <c r="E639" s="300">
        <v>4839</v>
      </c>
      <c r="F639" s="300">
        <v>4960</v>
      </c>
      <c r="G639" s="757">
        <v>4792</v>
      </c>
      <c r="H639" s="317">
        <v>5015</v>
      </c>
      <c r="I639" s="228"/>
    </row>
    <row r="640" spans="1:11" x14ac:dyDescent="0.2">
      <c r="A640" s="231" t="s">
        <v>7</v>
      </c>
      <c r="B640" s="301">
        <v>91.7</v>
      </c>
      <c r="C640" s="302">
        <v>66.7</v>
      </c>
      <c r="D640" s="303">
        <v>87.5</v>
      </c>
      <c r="E640" s="302">
        <v>83.3</v>
      </c>
      <c r="F640" s="302">
        <v>75</v>
      </c>
      <c r="G640" s="940">
        <v>83.3</v>
      </c>
      <c r="H640" s="955">
        <v>73.5</v>
      </c>
    </row>
    <row r="641" spans="1:11" ht="13.5" thickBot="1" x14ac:dyDescent="0.25">
      <c r="A641" s="231" t="s">
        <v>8</v>
      </c>
      <c r="B641" s="911">
        <v>6.8000000000000005E-2</v>
      </c>
      <c r="C641" s="912">
        <v>9.4E-2</v>
      </c>
      <c r="D641" s="938">
        <v>8.2000000000000003E-2</v>
      </c>
      <c r="E641" s="912">
        <v>0.08</v>
      </c>
      <c r="F641" s="912">
        <v>6.8000000000000005E-2</v>
      </c>
      <c r="G641" s="941">
        <v>7.4999999999999997E-2</v>
      </c>
      <c r="H641" s="975">
        <v>9.1999999999999998E-2</v>
      </c>
    </row>
    <row r="642" spans="1:11" x14ac:dyDescent="0.2">
      <c r="A642" s="238" t="s">
        <v>1</v>
      </c>
      <c r="B642" s="432">
        <f t="shared" ref="B642:H642" si="132">B639/B638*100-100</f>
        <v>15.303030303030312</v>
      </c>
      <c r="C642" s="433">
        <f t="shared" si="132"/>
        <v>16.277056277056261</v>
      </c>
      <c r="D642" s="433">
        <f t="shared" si="132"/>
        <v>1.4718614718614731</v>
      </c>
      <c r="E642" s="433">
        <f t="shared" si="132"/>
        <v>4.7402597402597308</v>
      </c>
      <c r="F642" s="433">
        <f t="shared" si="132"/>
        <v>7.3593073593073655</v>
      </c>
      <c r="G642" s="977">
        <f t="shared" si="132"/>
        <v>3.7229437229437252</v>
      </c>
      <c r="H642" s="970">
        <f t="shared" si="132"/>
        <v>8.5497835497835553</v>
      </c>
    </row>
    <row r="643" spans="1:11" ht="13.5" thickBot="1" x14ac:dyDescent="0.25">
      <c r="A643" s="231" t="s">
        <v>27</v>
      </c>
      <c r="B643" s="254">
        <f t="shared" ref="B643:H643" si="133">B639-B626</f>
        <v>48</v>
      </c>
      <c r="C643" s="255">
        <f t="shared" si="133"/>
        <v>-40</v>
      </c>
      <c r="D643" s="255">
        <f t="shared" si="133"/>
        <v>187</v>
      </c>
      <c r="E643" s="255">
        <f t="shared" si="133"/>
        <v>-28</v>
      </c>
      <c r="F643" s="255">
        <f t="shared" si="133"/>
        <v>60</v>
      </c>
      <c r="G643" s="436">
        <f t="shared" si="133"/>
        <v>-90</v>
      </c>
      <c r="H643" s="287">
        <f t="shared" si="133"/>
        <v>-9</v>
      </c>
      <c r="I643" s="200" t="s">
        <v>56</v>
      </c>
      <c r="J643" s="263">
        <f>H631-H644</f>
        <v>1</v>
      </c>
      <c r="K643" s="768">
        <f>J643/H631</f>
        <v>4.464285714285714E-3</v>
      </c>
    </row>
    <row r="644" spans="1:11" x14ac:dyDescent="0.2">
      <c r="A644" s="265" t="s">
        <v>52</v>
      </c>
      <c r="B644" s="956">
        <v>43</v>
      </c>
      <c r="C644" s="957">
        <v>42</v>
      </c>
      <c r="D644" s="957">
        <v>8</v>
      </c>
      <c r="E644" s="957">
        <v>43</v>
      </c>
      <c r="F644" s="957">
        <v>44</v>
      </c>
      <c r="G644" s="960">
        <v>43</v>
      </c>
      <c r="H644" s="262">
        <f>SUM(B644:G644)</f>
        <v>223</v>
      </c>
      <c r="I644" s="200" t="s">
        <v>57</v>
      </c>
      <c r="J644" s="200">
        <v>153.43</v>
      </c>
      <c r="K644" s="313"/>
    </row>
    <row r="645" spans="1:11" x14ac:dyDescent="0.2">
      <c r="A645" s="265" t="s">
        <v>28</v>
      </c>
      <c r="B645" s="218">
        <v>151</v>
      </c>
      <c r="C645" s="218">
        <v>151</v>
      </c>
      <c r="D645" s="267">
        <v>155.5</v>
      </c>
      <c r="E645" s="267">
        <v>154</v>
      </c>
      <c r="F645" s="267">
        <v>154</v>
      </c>
      <c r="G645" s="309">
        <v>155.5</v>
      </c>
      <c r="H645" s="222"/>
      <c r="I645" s="200" t="s">
        <v>26</v>
      </c>
      <c r="J645" s="215">
        <f>J644-J631</f>
        <v>5.0000000000011369E-2</v>
      </c>
      <c r="K645" s="350"/>
    </row>
    <row r="646" spans="1:11" ht="13.5" thickBot="1" x14ac:dyDescent="0.25">
      <c r="A646" s="266" t="s">
        <v>26</v>
      </c>
      <c r="B646" s="345">
        <f t="shared" ref="B646:G646" si="134">B645-B632</f>
        <v>151</v>
      </c>
      <c r="C646" s="346">
        <f t="shared" si="134"/>
        <v>151</v>
      </c>
      <c r="D646" s="346">
        <f t="shared" si="134"/>
        <v>155.5</v>
      </c>
      <c r="E646" s="346">
        <f t="shared" si="134"/>
        <v>154</v>
      </c>
      <c r="F646" s="346">
        <f t="shared" si="134"/>
        <v>154</v>
      </c>
      <c r="G646" s="704">
        <f t="shared" si="134"/>
        <v>155.5</v>
      </c>
      <c r="H646" s="223"/>
    </row>
    <row r="648" spans="1:11" ht="13.5" thickBot="1" x14ac:dyDescent="0.25"/>
    <row r="649" spans="1:11" ht="13.5" thickBot="1" x14ac:dyDescent="0.25">
      <c r="A649" s="230" t="s">
        <v>313</v>
      </c>
      <c r="B649" s="1034" t="s">
        <v>53</v>
      </c>
      <c r="C649" s="1035"/>
      <c r="D649" s="1035"/>
      <c r="E649" s="1035"/>
      <c r="F649" s="1035"/>
      <c r="G649" s="1035"/>
      <c r="H649" s="1166" t="s">
        <v>0</v>
      </c>
      <c r="I649" s="228">
        <v>67</v>
      </c>
    </row>
    <row r="650" spans="1:11" x14ac:dyDescent="0.2">
      <c r="A650" s="231" t="s">
        <v>54</v>
      </c>
      <c r="B650" s="271">
        <v>1</v>
      </c>
      <c r="C650" s="273">
        <v>2</v>
      </c>
      <c r="D650" s="273">
        <v>3</v>
      </c>
      <c r="E650" s="273">
        <v>4</v>
      </c>
      <c r="F650" s="273">
        <v>5</v>
      </c>
      <c r="G650" s="684">
        <v>6</v>
      </c>
      <c r="H650" s="1167"/>
    </row>
    <row r="651" spans="1:11" x14ac:dyDescent="0.2">
      <c r="A651" s="234" t="s">
        <v>3</v>
      </c>
      <c r="B651" s="348">
        <v>4640</v>
      </c>
      <c r="C651" s="349">
        <v>4640</v>
      </c>
      <c r="D651" s="349">
        <v>4640</v>
      </c>
      <c r="E651" s="349">
        <v>4640</v>
      </c>
      <c r="F651" s="349">
        <v>4640</v>
      </c>
      <c r="G651" s="939">
        <v>4640</v>
      </c>
      <c r="H651" s="943">
        <v>4640</v>
      </c>
      <c r="I651" s="215"/>
      <c r="J651" s="215"/>
    </row>
    <row r="652" spans="1:11" x14ac:dyDescent="0.2">
      <c r="A652" s="238" t="s">
        <v>6</v>
      </c>
      <c r="B652" s="299">
        <v>5332</v>
      </c>
      <c r="C652" s="300">
        <v>5415</v>
      </c>
      <c r="D652" s="300">
        <v>4751</v>
      </c>
      <c r="E652" s="300">
        <v>4798</v>
      </c>
      <c r="F652" s="300">
        <v>4864</v>
      </c>
      <c r="G652" s="757">
        <v>4912</v>
      </c>
      <c r="H652" s="317">
        <v>5032</v>
      </c>
      <c r="I652" s="228"/>
    </row>
    <row r="653" spans="1:11" x14ac:dyDescent="0.2">
      <c r="A653" s="231" t="s">
        <v>7</v>
      </c>
      <c r="B653" s="301">
        <v>100</v>
      </c>
      <c r="C653" s="302">
        <v>83.3</v>
      </c>
      <c r="D653" s="303">
        <v>85.7</v>
      </c>
      <c r="E653" s="302">
        <v>91.7</v>
      </c>
      <c r="F653" s="302">
        <v>66.7</v>
      </c>
      <c r="G653" s="940">
        <v>83.3</v>
      </c>
      <c r="H653" s="955">
        <v>76.099999999999994</v>
      </c>
    </row>
    <row r="654" spans="1:11" ht="13.5" thickBot="1" x14ac:dyDescent="0.25">
      <c r="A654" s="231" t="s">
        <v>8</v>
      </c>
      <c r="B654" s="911">
        <v>4.9000000000000002E-2</v>
      </c>
      <c r="C654" s="912">
        <v>7.8E-2</v>
      </c>
      <c r="D654" s="938">
        <v>8.5000000000000006E-2</v>
      </c>
      <c r="E654" s="912">
        <v>7.0999999999999994E-2</v>
      </c>
      <c r="F654" s="912">
        <v>0.1</v>
      </c>
      <c r="G654" s="941">
        <v>7.0999999999999994E-2</v>
      </c>
      <c r="H654" s="975">
        <v>0.09</v>
      </c>
    </row>
    <row r="655" spans="1:11" x14ac:dyDescent="0.2">
      <c r="A655" s="238" t="s">
        <v>1</v>
      </c>
      <c r="B655" s="432">
        <f t="shared" ref="B655:H655" si="135">B652/B651*100-100</f>
        <v>14.91379310344827</v>
      </c>
      <c r="C655" s="433">
        <f t="shared" si="135"/>
        <v>16.702586206896555</v>
      </c>
      <c r="D655" s="433">
        <f t="shared" si="135"/>
        <v>2.3922413793103487</v>
      </c>
      <c r="E655" s="433">
        <f t="shared" si="135"/>
        <v>3.4051724137930961</v>
      </c>
      <c r="F655" s="433">
        <f t="shared" si="135"/>
        <v>4.8275862068965552</v>
      </c>
      <c r="G655" s="977">
        <f t="shared" si="135"/>
        <v>5.8620689655172384</v>
      </c>
      <c r="H655" s="970">
        <f t="shared" si="135"/>
        <v>8.4482758620689538</v>
      </c>
    </row>
    <row r="656" spans="1:11" ht="13.5" thickBot="1" x14ac:dyDescent="0.25">
      <c r="A656" s="231" t="s">
        <v>27</v>
      </c>
      <c r="B656" s="254">
        <f t="shared" ref="B656:H656" si="136">B652-B639</f>
        <v>5</v>
      </c>
      <c r="C656" s="255">
        <f t="shared" si="136"/>
        <v>43</v>
      </c>
      <c r="D656" s="255">
        <f t="shared" si="136"/>
        <v>63</v>
      </c>
      <c r="E656" s="255">
        <f t="shared" si="136"/>
        <v>-41</v>
      </c>
      <c r="F656" s="255">
        <f t="shared" si="136"/>
        <v>-96</v>
      </c>
      <c r="G656" s="436">
        <f t="shared" si="136"/>
        <v>120</v>
      </c>
      <c r="H656" s="287">
        <f t="shared" si="136"/>
        <v>17</v>
      </c>
      <c r="I656" s="200" t="s">
        <v>56</v>
      </c>
      <c r="J656" s="263">
        <f>H644-H657</f>
        <v>1</v>
      </c>
      <c r="K656" s="768">
        <f>J656/H644</f>
        <v>4.4843049327354259E-3</v>
      </c>
    </row>
    <row r="657" spans="1:11" x14ac:dyDescent="0.2">
      <c r="A657" s="265" t="s">
        <v>52</v>
      </c>
      <c r="B657" s="956">
        <v>43</v>
      </c>
      <c r="C657" s="957">
        <v>41</v>
      </c>
      <c r="D657" s="957">
        <v>8</v>
      </c>
      <c r="E657" s="957">
        <v>43</v>
      </c>
      <c r="F657" s="957">
        <v>44</v>
      </c>
      <c r="G657" s="960">
        <v>43</v>
      </c>
      <c r="H657" s="262">
        <f>SUM(B657:G657)</f>
        <v>222</v>
      </c>
      <c r="I657" s="200" t="s">
        <v>57</v>
      </c>
      <c r="J657" s="200">
        <v>153.93</v>
      </c>
      <c r="K657" s="313"/>
    </row>
    <row r="658" spans="1:11" x14ac:dyDescent="0.2">
      <c r="A658" s="265" t="s">
        <v>28</v>
      </c>
      <c r="B658" s="218">
        <v>150.5</v>
      </c>
      <c r="C658" s="218">
        <v>150.5</v>
      </c>
      <c r="D658" s="267">
        <v>155</v>
      </c>
      <c r="E658" s="267">
        <v>153.5</v>
      </c>
      <c r="F658" s="267">
        <v>153.5</v>
      </c>
      <c r="G658" s="309">
        <v>155</v>
      </c>
      <c r="H658" s="222"/>
      <c r="I658" s="200" t="s">
        <v>26</v>
      </c>
      <c r="J658" s="215">
        <f>J657-J644</f>
        <v>0.5</v>
      </c>
      <c r="K658" s="350"/>
    </row>
    <row r="659" spans="1:11" ht="13.5" thickBot="1" x14ac:dyDescent="0.25">
      <c r="A659" s="266" t="s">
        <v>26</v>
      </c>
      <c r="B659" s="345">
        <f t="shared" ref="B659:G659" si="137">B658-B645</f>
        <v>-0.5</v>
      </c>
      <c r="C659" s="346">
        <f t="shared" si="137"/>
        <v>-0.5</v>
      </c>
      <c r="D659" s="346">
        <f t="shared" si="137"/>
        <v>-0.5</v>
      </c>
      <c r="E659" s="346">
        <f t="shared" si="137"/>
        <v>-0.5</v>
      </c>
      <c r="F659" s="346">
        <f t="shared" si="137"/>
        <v>-0.5</v>
      </c>
      <c r="G659" s="704">
        <f t="shared" si="137"/>
        <v>-0.5</v>
      </c>
      <c r="H659" s="223"/>
    </row>
    <row r="661" spans="1:11" ht="13.5" thickBot="1" x14ac:dyDescent="0.25"/>
    <row r="662" spans="1:11" ht="13.5" thickBot="1" x14ac:dyDescent="0.25">
      <c r="A662" s="230" t="s">
        <v>314</v>
      </c>
      <c r="B662" s="1034" t="s">
        <v>53</v>
      </c>
      <c r="C662" s="1035"/>
      <c r="D662" s="1035"/>
      <c r="E662" s="1035"/>
      <c r="F662" s="1035"/>
      <c r="G662" s="1035"/>
      <c r="H662" s="1166" t="s">
        <v>0</v>
      </c>
      <c r="I662" s="228">
        <v>67</v>
      </c>
    </row>
    <row r="663" spans="1:11" x14ac:dyDescent="0.2">
      <c r="A663" s="231" t="s">
        <v>54</v>
      </c>
      <c r="B663" s="271">
        <v>1</v>
      </c>
      <c r="C663" s="273">
        <v>2</v>
      </c>
      <c r="D663" s="273">
        <v>3</v>
      </c>
      <c r="E663" s="273">
        <v>4</v>
      </c>
      <c r="F663" s="273">
        <v>5</v>
      </c>
      <c r="G663" s="684">
        <v>6</v>
      </c>
      <c r="H663" s="1167"/>
    </row>
    <row r="664" spans="1:11" x14ac:dyDescent="0.2">
      <c r="A664" s="234" t="s">
        <v>3</v>
      </c>
      <c r="B664" s="348">
        <v>4660</v>
      </c>
      <c r="C664" s="349">
        <v>4660</v>
      </c>
      <c r="D664" s="349">
        <v>4660</v>
      </c>
      <c r="E664" s="349">
        <v>4660</v>
      </c>
      <c r="F664" s="349">
        <v>4660</v>
      </c>
      <c r="G664" s="939">
        <v>4660</v>
      </c>
      <c r="H664" s="943">
        <v>4660</v>
      </c>
      <c r="I664" s="215"/>
      <c r="J664" s="215"/>
    </row>
    <row r="665" spans="1:11" x14ac:dyDescent="0.2">
      <c r="A665" s="238" t="s">
        <v>6</v>
      </c>
      <c r="B665" s="299">
        <v>5577</v>
      </c>
      <c r="C665" s="300">
        <v>5170</v>
      </c>
      <c r="D665" s="300">
        <v>4191</v>
      </c>
      <c r="E665" s="300">
        <v>5066</v>
      </c>
      <c r="F665" s="300">
        <v>4687</v>
      </c>
      <c r="G665" s="757">
        <v>4648</v>
      </c>
      <c r="H665" s="317">
        <v>4967</v>
      </c>
      <c r="I665" s="228"/>
    </row>
    <row r="666" spans="1:11" x14ac:dyDescent="0.2">
      <c r="A666" s="231" t="s">
        <v>7</v>
      </c>
      <c r="B666" s="301">
        <v>100</v>
      </c>
      <c r="C666" s="302">
        <v>91.7</v>
      </c>
      <c r="D666" s="303">
        <v>80</v>
      </c>
      <c r="E666" s="302">
        <v>92.3</v>
      </c>
      <c r="F666" s="302">
        <v>100</v>
      </c>
      <c r="G666" s="940">
        <v>100</v>
      </c>
      <c r="H666" s="955">
        <v>74.2</v>
      </c>
    </row>
    <row r="667" spans="1:11" ht="13.5" thickBot="1" x14ac:dyDescent="0.25">
      <c r="A667" s="231" t="s">
        <v>8</v>
      </c>
      <c r="B667" s="911">
        <v>4.2000000000000003E-2</v>
      </c>
      <c r="C667" s="912">
        <v>5.3999999999999999E-2</v>
      </c>
      <c r="D667" s="938">
        <v>7.6999999999999999E-2</v>
      </c>
      <c r="E667" s="912">
        <v>4.1000000000000002E-2</v>
      </c>
      <c r="F667" s="912">
        <v>3.6999999999999998E-2</v>
      </c>
      <c r="G667" s="941">
        <v>3.5999999999999997E-2</v>
      </c>
      <c r="H667" s="975">
        <v>9.0999999999999998E-2</v>
      </c>
    </row>
    <row r="668" spans="1:11" x14ac:dyDescent="0.2">
      <c r="A668" s="238" t="s">
        <v>1</v>
      </c>
      <c r="B668" s="432">
        <f t="shared" ref="B668:H668" si="138">B665/B664*100-100</f>
        <v>19.678111587982826</v>
      </c>
      <c r="C668" s="433">
        <f t="shared" si="138"/>
        <v>10.944206008583706</v>
      </c>
      <c r="D668" s="433">
        <f t="shared" si="138"/>
        <v>-10.064377682403432</v>
      </c>
      <c r="E668" s="433">
        <f t="shared" si="138"/>
        <v>8.7124463519313338</v>
      </c>
      <c r="F668" s="433">
        <f t="shared" si="138"/>
        <v>0.57939914163090123</v>
      </c>
      <c r="G668" s="977">
        <f t="shared" si="138"/>
        <v>-0.25751072961372756</v>
      </c>
      <c r="H668" s="970">
        <f t="shared" si="138"/>
        <v>6.5879828326180387</v>
      </c>
    </row>
    <row r="669" spans="1:11" ht="13.5" thickBot="1" x14ac:dyDescent="0.25">
      <c r="A669" s="231" t="s">
        <v>27</v>
      </c>
      <c r="B669" s="254">
        <f t="shared" ref="B669:H669" si="139">B665-B652</f>
        <v>245</v>
      </c>
      <c r="C669" s="255">
        <f t="shared" si="139"/>
        <v>-245</v>
      </c>
      <c r="D669" s="255">
        <f t="shared" si="139"/>
        <v>-560</v>
      </c>
      <c r="E669" s="255">
        <f t="shared" si="139"/>
        <v>268</v>
      </c>
      <c r="F669" s="255">
        <f t="shared" si="139"/>
        <v>-177</v>
      </c>
      <c r="G669" s="436">
        <f t="shared" si="139"/>
        <v>-264</v>
      </c>
      <c r="H669" s="287">
        <f t="shared" si="139"/>
        <v>-65</v>
      </c>
      <c r="I669" s="200" t="s">
        <v>56</v>
      </c>
      <c r="J669" s="263">
        <f>H657-H670</f>
        <v>18</v>
      </c>
      <c r="K669" s="768">
        <f>J669/H657</f>
        <v>8.1081081081081086E-2</v>
      </c>
    </row>
    <row r="670" spans="1:11" x14ac:dyDescent="0.2">
      <c r="A670" s="265" t="s">
        <v>52</v>
      </c>
      <c r="B670" s="956">
        <v>38</v>
      </c>
      <c r="C670" s="957">
        <v>38</v>
      </c>
      <c r="D670" s="957">
        <v>5</v>
      </c>
      <c r="E670" s="957">
        <v>41</v>
      </c>
      <c r="F670" s="957">
        <v>41</v>
      </c>
      <c r="G670" s="960">
        <v>41</v>
      </c>
      <c r="H670" s="262">
        <f>SUM(B670:G670)</f>
        <v>204</v>
      </c>
      <c r="I670" s="200" t="s">
        <v>57</v>
      </c>
      <c r="J670" s="200">
        <v>153.07</v>
      </c>
      <c r="K670" s="313"/>
    </row>
    <row r="671" spans="1:11" x14ac:dyDescent="0.2">
      <c r="A671" s="265" t="s">
        <v>28</v>
      </c>
      <c r="B671" s="218">
        <v>151</v>
      </c>
      <c r="C671" s="218">
        <v>151</v>
      </c>
      <c r="D671" s="267">
        <v>155.5</v>
      </c>
      <c r="E671" s="267">
        <v>154</v>
      </c>
      <c r="F671" s="267">
        <v>154</v>
      </c>
      <c r="G671" s="309">
        <v>155.5</v>
      </c>
      <c r="H671" s="222"/>
      <c r="I671" s="200" t="s">
        <v>26</v>
      </c>
      <c r="J671" s="215">
        <f>J670-J657</f>
        <v>-0.86000000000001364</v>
      </c>
      <c r="K671" s="350"/>
    </row>
    <row r="672" spans="1:11" ht="13.5" thickBot="1" x14ac:dyDescent="0.25">
      <c r="A672" s="266" t="s">
        <v>26</v>
      </c>
      <c r="B672" s="345">
        <f t="shared" ref="B672:G672" si="140">B671-B658</f>
        <v>0.5</v>
      </c>
      <c r="C672" s="346">
        <f t="shared" si="140"/>
        <v>0.5</v>
      </c>
      <c r="D672" s="346">
        <f t="shared" si="140"/>
        <v>0.5</v>
      </c>
      <c r="E672" s="346">
        <f t="shared" si="140"/>
        <v>0.5</v>
      </c>
      <c r="F672" s="346">
        <f t="shared" si="140"/>
        <v>0.5</v>
      </c>
      <c r="G672" s="704">
        <f t="shared" si="140"/>
        <v>0.5</v>
      </c>
      <c r="H672" s="223"/>
    </row>
    <row r="674" spans="1:11" ht="13.5" thickBot="1" x14ac:dyDescent="0.25"/>
    <row r="675" spans="1:11" ht="13.5" thickBot="1" x14ac:dyDescent="0.25">
      <c r="A675" s="230" t="s">
        <v>315</v>
      </c>
      <c r="B675" s="1034" t="s">
        <v>53</v>
      </c>
      <c r="C675" s="1035"/>
      <c r="D675" s="1035"/>
      <c r="E675" s="1035"/>
      <c r="F675" s="1035"/>
      <c r="G675" s="1035"/>
      <c r="H675" s="1166" t="s">
        <v>0</v>
      </c>
      <c r="I675" s="228">
        <v>67</v>
      </c>
    </row>
    <row r="676" spans="1:11" x14ac:dyDescent="0.2">
      <c r="A676" s="231" t="s">
        <v>54</v>
      </c>
      <c r="B676" s="271">
        <v>1</v>
      </c>
      <c r="C676" s="273">
        <v>2</v>
      </c>
      <c r="D676" s="273">
        <v>3</v>
      </c>
      <c r="E676" s="273">
        <v>4</v>
      </c>
      <c r="F676" s="273">
        <v>5</v>
      </c>
      <c r="G676" s="684">
        <v>6</v>
      </c>
      <c r="H676" s="1167"/>
    </row>
    <row r="677" spans="1:11" x14ac:dyDescent="0.2">
      <c r="A677" s="234" t="s">
        <v>3</v>
      </c>
      <c r="B677" s="348">
        <v>4680</v>
      </c>
      <c r="C677" s="349">
        <v>4680</v>
      </c>
      <c r="D677" s="349">
        <v>4680</v>
      </c>
      <c r="E677" s="349">
        <v>4680</v>
      </c>
      <c r="F677" s="349">
        <v>4680</v>
      </c>
      <c r="G677" s="939">
        <v>4680</v>
      </c>
      <c r="H677" s="943">
        <v>4680</v>
      </c>
      <c r="I677" s="215"/>
      <c r="J677" s="215"/>
    </row>
    <row r="678" spans="1:11" x14ac:dyDescent="0.2">
      <c r="A678" s="238" t="s">
        <v>6</v>
      </c>
      <c r="B678" s="299">
        <v>5628</v>
      </c>
      <c r="C678" s="300">
        <v>5242</v>
      </c>
      <c r="D678" s="300">
        <v>4921</v>
      </c>
      <c r="E678" s="300">
        <v>4943</v>
      </c>
      <c r="F678" s="300">
        <v>4790</v>
      </c>
      <c r="G678" s="757">
        <v>4589</v>
      </c>
      <c r="H678" s="317">
        <v>4981</v>
      </c>
      <c r="I678" s="228"/>
    </row>
    <row r="679" spans="1:11" x14ac:dyDescent="0.2">
      <c r="A679" s="231" t="s">
        <v>7</v>
      </c>
      <c r="B679" s="301">
        <v>100</v>
      </c>
      <c r="C679" s="302">
        <v>100</v>
      </c>
      <c r="D679" s="303">
        <v>80</v>
      </c>
      <c r="E679" s="302">
        <v>91.7</v>
      </c>
      <c r="F679" s="302">
        <v>91.7</v>
      </c>
      <c r="G679" s="940">
        <v>83.3</v>
      </c>
      <c r="H679" s="955">
        <v>70.8</v>
      </c>
    </row>
    <row r="680" spans="1:11" ht="13.5" thickBot="1" x14ac:dyDescent="0.25">
      <c r="A680" s="231" t="s">
        <v>8</v>
      </c>
      <c r="B680" s="911">
        <v>4.3999999999999997E-2</v>
      </c>
      <c r="C680" s="912">
        <v>5.1999999999999998E-2</v>
      </c>
      <c r="D680" s="938">
        <v>9.5000000000000001E-2</v>
      </c>
      <c r="E680" s="912">
        <v>5.7000000000000002E-2</v>
      </c>
      <c r="F680" s="912">
        <v>5.3999999999999999E-2</v>
      </c>
      <c r="G680" s="941">
        <v>6.4000000000000001E-2</v>
      </c>
      <c r="H680" s="975">
        <v>9.8000000000000004E-2</v>
      </c>
    </row>
    <row r="681" spans="1:11" x14ac:dyDescent="0.2">
      <c r="A681" s="238" t="s">
        <v>1</v>
      </c>
      <c r="B681" s="432">
        <f t="shared" ref="B681:H681" si="141">B678/B677*100-100</f>
        <v>20.256410256410248</v>
      </c>
      <c r="C681" s="433">
        <f t="shared" si="141"/>
        <v>12.008547008547012</v>
      </c>
      <c r="D681" s="433">
        <f t="shared" si="141"/>
        <v>5.1495726495726473</v>
      </c>
      <c r="E681" s="433">
        <f t="shared" si="141"/>
        <v>5.6196581196581263</v>
      </c>
      <c r="F681" s="433">
        <f t="shared" si="141"/>
        <v>2.3504273504273385</v>
      </c>
      <c r="G681" s="977">
        <f t="shared" si="141"/>
        <v>-1.9444444444444429</v>
      </c>
      <c r="H681" s="970">
        <f t="shared" si="141"/>
        <v>6.4316239316239319</v>
      </c>
    </row>
    <row r="682" spans="1:11" ht="13.5" thickBot="1" x14ac:dyDescent="0.25">
      <c r="A682" s="231" t="s">
        <v>27</v>
      </c>
      <c r="B682" s="254">
        <f t="shared" ref="B682:H682" si="142">B678-B665</f>
        <v>51</v>
      </c>
      <c r="C682" s="255">
        <f t="shared" si="142"/>
        <v>72</v>
      </c>
      <c r="D682" s="255">
        <f t="shared" si="142"/>
        <v>730</v>
      </c>
      <c r="E682" s="255">
        <f t="shared" si="142"/>
        <v>-123</v>
      </c>
      <c r="F682" s="255">
        <f t="shared" si="142"/>
        <v>103</v>
      </c>
      <c r="G682" s="436">
        <f t="shared" si="142"/>
        <v>-59</v>
      </c>
      <c r="H682" s="287">
        <f t="shared" si="142"/>
        <v>14</v>
      </c>
      <c r="I682" s="200" t="s">
        <v>56</v>
      </c>
      <c r="J682" s="263">
        <f>H670-H683</f>
        <v>1</v>
      </c>
      <c r="K682" s="768">
        <f>J682/H670</f>
        <v>4.9019607843137254E-3</v>
      </c>
    </row>
    <row r="683" spans="1:11" x14ac:dyDescent="0.2">
      <c r="A683" s="265" t="s">
        <v>52</v>
      </c>
      <c r="B683" s="956">
        <v>38</v>
      </c>
      <c r="C683" s="957">
        <v>38</v>
      </c>
      <c r="D683" s="957">
        <v>5</v>
      </c>
      <c r="E683" s="957">
        <v>41</v>
      </c>
      <c r="F683" s="957">
        <v>41</v>
      </c>
      <c r="G683" s="960">
        <v>40</v>
      </c>
      <c r="H683" s="262">
        <f>SUM(B683:G683)</f>
        <v>203</v>
      </c>
      <c r="I683" s="200" t="s">
        <v>57</v>
      </c>
      <c r="J683" s="200">
        <v>153.97999999999999</v>
      </c>
      <c r="K683" s="313"/>
    </row>
    <row r="684" spans="1:11" x14ac:dyDescent="0.2">
      <c r="A684" s="265" t="s">
        <v>28</v>
      </c>
      <c r="B684" s="218">
        <v>151</v>
      </c>
      <c r="C684" s="218">
        <v>151</v>
      </c>
      <c r="D684" s="267">
        <v>155.5</v>
      </c>
      <c r="E684" s="267">
        <v>154</v>
      </c>
      <c r="F684" s="267">
        <v>154</v>
      </c>
      <c r="G684" s="309">
        <v>155.5</v>
      </c>
      <c r="H684" s="222"/>
      <c r="I684" s="200" t="s">
        <v>26</v>
      </c>
      <c r="J684" s="215">
        <f>J683-J670</f>
        <v>0.90999999999999659</v>
      </c>
      <c r="K684" s="350"/>
    </row>
    <row r="685" spans="1:11" ht="13.5" thickBot="1" x14ac:dyDescent="0.25">
      <c r="A685" s="266" t="s">
        <v>26</v>
      </c>
      <c r="B685" s="345">
        <f t="shared" ref="B685:G685" si="143">B684-B671</f>
        <v>0</v>
      </c>
      <c r="C685" s="346">
        <f t="shared" si="143"/>
        <v>0</v>
      </c>
      <c r="D685" s="346">
        <f t="shared" si="143"/>
        <v>0</v>
      </c>
      <c r="E685" s="346">
        <f t="shared" si="143"/>
        <v>0</v>
      </c>
      <c r="F685" s="346">
        <f t="shared" si="143"/>
        <v>0</v>
      </c>
      <c r="G685" s="704">
        <f t="shared" si="143"/>
        <v>0</v>
      </c>
      <c r="H685" s="223"/>
    </row>
    <row r="687" spans="1:11" ht="13.5" thickBot="1" x14ac:dyDescent="0.25"/>
    <row r="688" spans="1:11" ht="13.5" thickBot="1" x14ac:dyDescent="0.25">
      <c r="A688" s="230" t="s">
        <v>316</v>
      </c>
      <c r="B688" s="1034" t="s">
        <v>53</v>
      </c>
      <c r="C688" s="1035"/>
      <c r="D688" s="1035"/>
      <c r="E688" s="1035"/>
      <c r="F688" s="1035"/>
      <c r="G688" s="1035"/>
      <c r="H688" s="1166" t="s">
        <v>0</v>
      </c>
      <c r="I688" s="228">
        <v>67</v>
      </c>
    </row>
    <row r="689" spans="1:11" x14ac:dyDescent="0.2">
      <c r="A689" s="231" t="s">
        <v>54</v>
      </c>
      <c r="B689" s="271">
        <v>1</v>
      </c>
      <c r="C689" s="273">
        <v>2</v>
      </c>
      <c r="D689" s="273">
        <v>3</v>
      </c>
      <c r="E689" s="273">
        <v>4</v>
      </c>
      <c r="F689" s="273">
        <v>5</v>
      </c>
      <c r="G689" s="684">
        <v>6</v>
      </c>
      <c r="H689" s="1167"/>
    </row>
    <row r="690" spans="1:11" x14ac:dyDescent="0.2">
      <c r="A690" s="234" t="s">
        <v>3</v>
      </c>
      <c r="B690" s="348">
        <v>4700</v>
      </c>
      <c r="C690" s="349">
        <v>4700</v>
      </c>
      <c r="D690" s="349">
        <v>4700</v>
      </c>
      <c r="E690" s="349">
        <v>4700</v>
      </c>
      <c r="F690" s="349">
        <v>4700</v>
      </c>
      <c r="G690" s="939">
        <v>4700</v>
      </c>
      <c r="H690" s="943">
        <v>4700</v>
      </c>
      <c r="I690" s="215"/>
      <c r="J690" s="215"/>
    </row>
    <row r="691" spans="1:11" x14ac:dyDescent="0.2">
      <c r="A691" s="238" t="s">
        <v>6</v>
      </c>
      <c r="B691" s="299">
        <v>5532</v>
      </c>
      <c r="C691" s="300">
        <v>5358</v>
      </c>
      <c r="D691" s="300">
        <v>4809</v>
      </c>
      <c r="E691" s="300">
        <v>5053</v>
      </c>
      <c r="F691" s="300">
        <v>4910</v>
      </c>
      <c r="G691" s="757">
        <v>4847</v>
      </c>
      <c r="H691" s="317">
        <v>5119</v>
      </c>
      <c r="I691" s="228"/>
    </row>
    <row r="692" spans="1:11" x14ac:dyDescent="0.2">
      <c r="A692" s="231" t="s">
        <v>7</v>
      </c>
      <c r="B692" s="301">
        <v>100</v>
      </c>
      <c r="C692" s="302">
        <v>91.7</v>
      </c>
      <c r="D692" s="303">
        <v>100</v>
      </c>
      <c r="E692" s="302">
        <v>83.3</v>
      </c>
      <c r="F692" s="302">
        <v>100</v>
      </c>
      <c r="G692" s="940">
        <v>91.7</v>
      </c>
      <c r="H692" s="955">
        <v>78.099999999999994</v>
      </c>
    </row>
    <row r="693" spans="1:11" ht="13.5" thickBot="1" x14ac:dyDescent="0.25">
      <c r="A693" s="231" t="s">
        <v>8</v>
      </c>
      <c r="B693" s="911">
        <v>3.2000000000000001E-2</v>
      </c>
      <c r="C693" s="912">
        <v>5.0999999999999997E-2</v>
      </c>
      <c r="D693" s="938">
        <v>7.2999999999999995E-2</v>
      </c>
      <c r="E693" s="912">
        <v>7.6999999999999999E-2</v>
      </c>
      <c r="F693" s="912">
        <v>4.3999999999999997E-2</v>
      </c>
      <c r="G693" s="941">
        <v>6.8000000000000005E-2</v>
      </c>
      <c r="H693" s="975">
        <v>7.5999999999999998E-2</v>
      </c>
    </row>
    <row r="694" spans="1:11" x14ac:dyDescent="0.2">
      <c r="A694" s="238" t="s">
        <v>1</v>
      </c>
      <c r="B694" s="432">
        <f t="shared" ref="B694:H694" si="144">B691/B690*100-100</f>
        <v>17.702127659574458</v>
      </c>
      <c r="C694" s="433">
        <f t="shared" si="144"/>
        <v>13.999999999999986</v>
      </c>
      <c r="D694" s="433">
        <f t="shared" si="144"/>
        <v>2.3191489361702224</v>
      </c>
      <c r="E694" s="433">
        <f t="shared" si="144"/>
        <v>7.5106382978723332</v>
      </c>
      <c r="F694" s="433">
        <f t="shared" si="144"/>
        <v>4.4680851063829721</v>
      </c>
      <c r="G694" s="977">
        <f t="shared" si="144"/>
        <v>3.1276595744680833</v>
      </c>
      <c r="H694" s="970">
        <f t="shared" si="144"/>
        <v>8.9148936170212636</v>
      </c>
    </row>
    <row r="695" spans="1:11" ht="13.5" thickBot="1" x14ac:dyDescent="0.25">
      <c r="A695" s="231" t="s">
        <v>27</v>
      </c>
      <c r="B695" s="254">
        <f t="shared" ref="B695:H695" si="145">B691-B678</f>
        <v>-96</v>
      </c>
      <c r="C695" s="255">
        <f t="shared" si="145"/>
        <v>116</v>
      </c>
      <c r="D695" s="255">
        <f t="shared" si="145"/>
        <v>-112</v>
      </c>
      <c r="E695" s="255">
        <f t="shared" si="145"/>
        <v>110</v>
      </c>
      <c r="F695" s="255">
        <f t="shared" si="145"/>
        <v>120</v>
      </c>
      <c r="G695" s="436">
        <f t="shared" si="145"/>
        <v>258</v>
      </c>
      <c r="H695" s="287">
        <f t="shared" si="145"/>
        <v>138</v>
      </c>
      <c r="I695" s="200" t="s">
        <v>56</v>
      </c>
      <c r="J695" s="263">
        <f>H683-H696</f>
        <v>2</v>
      </c>
      <c r="K695" s="768">
        <f>J695/H683</f>
        <v>9.852216748768473E-3</v>
      </c>
    </row>
    <row r="696" spans="1:11" x14ac:dyDescent="0.2">
      <c r="A696" s="265" t="s">
        <v>52</v>
      </c>
      <c r="B696" s="956">
        <v>37</v>
      </c>
      <c r="C696" s="957">
        <v>38</v>
      </c>
      <c r="D696" s="957">
        <v>4</v>
      </c>
      <c r="E696" s="957">
        <v>41</v>
      </c>
      <c r="F696" s="957">
        <v>41</v>
      </c>
      <c r="G696" s="960">
        <v>40</v>
      </c>
      <c r="H696" s="262">
        <f>SUM(B696:G696)</f>
        <v>201</v>
      </c>
      <c r="I696" s="200" t="s">
        <v>57</v>
      </c>
      <c r="J696" s="200">
        <v>154.22999999999999</v>
      </c>
      <c r="K696" s="313"/>
    </row>
    <row r="697" spans="1:11" x14ac:dyDescent="0.2">
      <c r="A697" s="265" t="s">
        <v>28</v>
      </c>
      <c r="B697" s="218">
        <v>151</v>
      </c>
      <c r="C697" s="218">
        <v>151</v>
      </c>
      <c r="D697" s="267">
        <v>155.5</v>
      </c>
      <c r="E697" s="267">
        <v>154</v>
      </c>
      <c r="F697" s="267">
        <v>154</v>
      </c>
      <c r="G697" s="309">
        <v>155.5</v>
      </c>
      <c r="H697" s="222"/>
      <c r="I697" s="200" t="s">
        <v>26</v>
      </c>
      <c r="J697" s="215">
        <f>J696-J683</f>
        <v>0.25</v>
      </c>
      <c r="K697" s="350"/>
    </row>
    <row r="698" spans="1:11" ht="13.5" thickBot="1" x14ac:dyDescent="0.25">
      <c r="A698" s="266" t="s">
        <v>26</v>
      </c>
      <c r="B698" s="345">
        <f t="shared" ref="B698:G698" si="146">B697-B684</f>
        <v>0</v>
      </c>
      <c r="C698" s="346">
        <f t="shared" si="146"/>
        <v>0</v>
      </c>
      <c r="D698" s="346">
        <f t="shared" si="146"/>
        <v>0</v>
      </c>
      <c r="E698" s="346">
        <f t="shared" si="146"/>
        <v>0</v>
      </c>
      <c r="F698" s="346">
        <f t="shared" si="146"/>
        <v>0</v>
      </c>
      <c r="G698" s="704">
        <f t="shared" si="146"/>
        <v>0</v>
      </c>
      <c r="H698" s="223"/>
    </row>
    <row r="700" spans="1:11" ht="13.5" thickBot="1" x14ac:dyDescent="0.25"/>
    <row r="701" spans="1:11" ht="13.5" thickBot="1" x14ac:dyDescent="0.25">
      <c r="A701" s="230" t="s">
        <v>317</v>
      </c>
      <c r="B701" s="1034" t="s">
        <v>53</v>
      </c>
      <c r="C701" s="1035"/>
      <c r="D701" s="1035"/>
      <c r="E701" s="1035"/>
      <c r="F701" s="1035"/>
      <c r="G701" s="1035"/>
      <c r="H701" s="1166" t="s">
        <v>0</v>
      </c>
      <c r="I701" s="228">
        <v>64</v>
      </c>
    </row>
    <row r="702" spans="1:11" x14ac:dyDescent="0.2">
      <c r="A702" s="231" t="s">
        <v>54</v>
      </c>
      <c r="B702" s="271">
        <v>1</v>
      </c>
      <c r="C702" s="273">
        <v>2</v>
      </c>
      <c r="D702" s="273">
        <v>3</v>
      </c>
      <c r="E702" s="273">
        <v>4</v>
      </c>
      <c r="F702" s="273">
        <v>5</v>
      </c>
      <c r="G702" s="684">
        <v>6</v>
      </c>
      <c r="H702" s="1167"/>
    </row>
    <row r="703" spans="1:11" x14ac:dyDescent="0.2">
      <c r="A703" s="234" t="s">
        <v>3</v>
      </c>
      <c r="B703" s="348">
        <v>4720</v>
      </c>
      <c r="C703" s="349">
        <v>4720</v>
      </c>
      <c r="D703" s="349">
        <v>4720</v>
      </c>
      <c r="E703" s="349">
        <v>4720</v>
      </c>
      <c r="F703" s="349">
        <v>4720</v>
      </c>
      <c r="G703" s="939">
        <v>4720</v>
      </c>
      <c r="H703" s="943">
        <v>4720</v>
      </c>
      <c r="I703" s="215"/>
      <c r="J703" s="215"/>
    </row>
    <row r="704" spans="1:11" x14ac:dyDescent="0.2">
      <c r="A704" s="238" t="s">
        <v>6</v>
      </c>
      <c r="B704" s="299">
        <v>5755</v>
      </c>
      <c r="C704" s="300">
        <v>5214</v>
      </c>
      <c r="D704" s="300">
        <v>4656</v>
      </c>
      <c r="E704" s="300">
        <v>5021</v>
      </c>
      <c r="F704" s="300">
        <v>5018</v>
      </c>
      <c r="G704" s="757">
        <v>4774</v>
      </c>
      <c r="H704" s="317">
        <v>5125</v>
      </c>
      <c r="I704" s="228"/>
    </row>
    <row r="705" spans="1:11" x14ac:dyDescent="0.2">
      <c r="A705" s="231" t="s">
        <v>7</v>
      </c>
      <c r="B705" s="301">
        <v>91.7</v>
      </c>
      <c r="C705" s="302">
        <v>100</v>
      </c>
      <c r="D705" s="303">
        <v>75</v>
      </c>
      <c r="E705" s="302">
        <v>83.3</v>
      </c>
      <c r="F705" s="302">
        <v>100</v>
      </c>
      <c r="G705" s="940">
        <v>91.7</v>
      </c>
      <c r="H705" s="955">
        <v>78.099999999999994</v>
      </c>
    </row>
    <row r="706" spans="1:11" ht="13.5" thickBot="1" x14ac:dyDescent="0.25">
      <c r="A706" s="231" t="s">
        <v>8</v>
      </c>
      <c r="B706" s="911">
        <v>0.06</v>
      </c>
      <c r="C706" s="912">
        <v>5.5E-2</v>
      </c>
      <c r="D706" s="938">
        <v>8.4000000000000005E-2</v>
      </c>
      <c r="E706" s="912">
        <v>5.5E-2</v>
      </c>
      <c r="F706" s="912">
        <v>5.6000000000000001E-2</v>
      </c>
      <c r="G706" s="941">
        <v>5.6000000000000001E-2</v>
      </c>
      <c r="H706" s="975">
        <v>8.6999999999999994E-2</v>
      </c>
    </row>
    <row r="707" spans="1:11" x14ac:dyDescent="0.2">
      <c r="A707" s="238" t="s">
        <v>1</v>
      </c>
      <c r="B707" s="432">
        <f t="shared" ref="B707:H707" si="147">B704/B703*100-100</f>
        <v>21.927966101694921</v>
      </c>
      <c r="C707" s="433">
        <f t="shared" si="147"/>
        <v>10.466101694915267</v>
      </c>
      <c r="D707" s="433">
        <f t="shared" si="147"/>
        <v>-1.3559322033898269</v>
      </c>
      <c r="E707" s="433">
        <f t="shared" si="147"/>
        <v>6.3771186440678065</v>
      </c>
      <c r="F707" s="433">
        <f t="shared" si="147"/>
        <v>6.3135593220338961</v>
      </c>
      <c r="G707" s="977">
        <f t="shared" si="147"/>
        <v>1.1440677966101589</v>
      </c>
      <c r="H707" s="970">
        <f t="shared" si="147"/>
        <v>8.580508474576277</v>
      </c>
    </row>
    <row r="708" spans="1:11" ht="13.5" thickBot="1" x14ac:dyDescent="0.25">
      <c r="A708" s="231" t="s">
        <v>27</v>
      </c>
      <c r="B708" s="254">
        <f t="shared" ref="B708:H708" si="148">B704-B691</f>
        <v>223</v>
      </c>
      <c r="C708" s="255">
        <f t="shared" si="148"/>
        <v>-144</v>
      </c>
      <c r="D708" s="255">
        <f t="shared" si="148"/>
        <v>-153</v>
      </c>
      <c r="E708" s="255">
        <f t="shared" si="148"/>
        <v>-32</v>
      </c>
      <c r="F708" s="255">
        <f t="shared" si="148"/>
        <v>108</v>
      </c>
      <c r="G708" s="436">
        <f t="shared" si="148"/>
        <v>-73</v>
      </c>
      <c r="H708" s="287">
        <f t="shared" si="148"/>
        <v>6</v>
      </c>
      <c r="I708" s="200" t="s">
        <v>56</v>
      </c>
      <c r="J708" s="263">
        <f>H696-H709</f>
        <v>0</v>
      </c>
      <c r="K708" s="768">
        <f>J708/H696</f>
        <v>0</v>
      </c>
    </row>
    <row r="709" spans="1:11" x14ac:dyDescent="0.2">
      <c r="A709" s="265" t="s">
        <v>52</v>
      </c>
      <c r="B709" s="956">
        <v>37</v>
      </c>
      <c r="C709" s="957">
        <v>38</v>
      </c>
      <c r="D709" s="957">
        <v>4</v>
      </c>
      <c r="E709" s="957">
        <v>41</v>
      </c>
      <c r="F709" s="957">
        <v>41</v>
      </c>
      <c r="G709" s="960">
        <v>40</v>
      </c>
      <c r="H709" s="262">
        <f>SUM(B709:G709)</f>
        <v>201</v>
      </c>
      <c r="I709" s="200" t="s">
        <v>57</v>
      </c>
      <c r="J709" s="200">
        <v>155.15</v>
      </c>
      <c r="K709" s="313"/>
    </row>
    <row r="710" spans="1:11" x14ac:dyDescent="0.2">
      <c r="A710" s="265" t="s">
        <v>28</v>
      </c>
      <c r="B710" s="218">
        <v>152.5</v>
      </c>
      <c r="C710" s="218">
        <v>152.5</v>
      </c>
      <c r="D710" s="267">
        <v>157</v>
      </c>
      <c r="E710" s="267">
        <v>155.5</v>
      </c>
      <c r="F710" s="267">
        <v>155.5</v>
      </c>
      <c r="G710" s="309">
        <v>157</v>
      </c>
      <c r="H710" s="222"/>
      <c r="I710" s="200" t="s">
        <v>26</v>
      </c>
      <c r="J710" s="215">
        <f>J709-J696</f>
        <v>0.92000000000001592</v>
      </c>
      <c r="K710" s="350"/>
    </row>
    <row r="711" spans="1:11" ht="13.5" thickBot="1" x14ac:dyDescent="0.25">
      <c r="A711" s="266" t="s">
        <v>26</v>
      </c>
      <c r="B711" s="345">
        <f t="shared" ref="B711:G711" si="149">B710-B697</f>
        <v>1.5</v>
      </c>
      <c r="C711" s="346">
        <f t="shared" si="149"/>
        <v>1.5</v>
      </c>
      <c r="D711" s="346">
        <f t="shared" si="149"/>
        <v>1.5</v>
      </c>
      <c r="E711" s="346">
        <f t="shared" si="149"/>
        <v>1.5</v>
      </c>
      <c r="F711" s="346">
        <f t="shared" si="149"/>
        <v>1.5</v>
      </c>
      <c r="G711" s="704">
        <f t="shared" si="149"/>
        <v>1.5</v>
      </c>
      <c r="H711" s="223"/>
    </row>
    <row r="713" spans="1:11" ht="13.5" thickBot="1" x14ac:dyDescent="0.25"/>
    <row r="714" spans="1:11" ht="13.5" thickBot="1" x14ac:dyDescent="0.25">
      <c r="A714" s="230" t="s">
        <v>318</v>
      </c>
      <c r="B714" s="1034" t="s">
        <v>53</v>
      </c>
      <c r="C714" s="1035"/>
      <c r="D714" s="1035"/>
      <c r="E714" s="1035"/>
      <c r="F714" s="1035"/>
      <c r="G714" s="1035"/>
      <c r="H714" s="1166" t="s">
        <v>0</v>
      </c>
      <c r="I714" s="228"/>
    </row>
    <row r="715" spans="1:11" x14ac:dyDescent="0.2">
      <c r="A715" s="231" t="s">
        <v>54</v>
      </c>
      <c r="B715" s="271">
        <v>1</v>
      </c>
      <c r="C715" s="273">
        <v>2</v>
      </c>
      <c r="D715" s="273">
        <v>3</v>
      </c>
      <c r="E715" s="273">
        <v>4</v>
      </c>
      <c r="F715" s="273">
        <v>5</v>
      </c>
      <c r="G715" s="684">
        <v>6</v>
      </c>
      <c r="H715" s="1167"/>
    </row>
    <row r="716" spans="1:11" x14ac:dyDescent="0.2">
      <c r="A716" s="234" t="s">
        <v>3</v>
      </c>
      <c r="B716" s="348">
        <v>4740</v>
      </c>
      <c r="C716" s="349">
        <v>4740</v>
      </c>
      <c r="D716" s="349">
        <v>4740</v>
      </c>
      <c r="E716" s="349">
        <v>4740</v>
      </c>
      <c r="F716" s="349">
        <v>4740</v>
      </c>
      <c r="G716" s="939">
        <v>4740</v>
      </c>
      <c r="H716" s="943">
        <v>4740</v>
      </c>
      <c r="I716" s="215"/>
      <c r="J716" s="215"/>
    </row>
    <row r="717" spans="1:11" x14ac:dyDescent="0.2">
      <c r="A717" s="238" t="s">
        <v>6</v>
      </c>
      <c r="B717" s="299">
        <v>5842</v>
      </c>
      <c r="C717" s="300">
        <v>5277</v>
      </c>
      <c r="D717" s="300">
        <v>4993</v>
      </c>
      <c r="E717" s="300">
        <v>4958</v>
      </c>
      <c r="F717" s="300">
        <v>4906</v>
      </c>
      <c r="G717" s="757">
        <v>4786</v>
      </c>
      <c r="H717" s="317">
        <v>5144</v>
      </c>
      <c r="I717" s="228"/>
    </row>
    <row r="718" spans="1:11" x14ac:dyDescent="0.2">
      <c r="A718" s="231" t="s">
        <v>7</v>
      </c>
      <c r="B718" s="301">
        <v>83.3</v>
      </c>
      <c r="C718" s="302">
        <v>66.7</v>
      </c>
      <c r="D718" s="303">
        <v>75</v>
      </c>
      <c r="E718" s="302">
        <v>83.3</v>
      </c>
      <c r="F718" s="302">
        <v>83.3</v>
      </c>
      <c r="G718" s="940">
        <v>75</v>
      </c>
      <c r="H718" s="955">
        <v>62.5</v>
      </c>
    </row>
    <row r="719" spans="1:11" ht="13.5" thickBot="1" x14ac:dyDescent="0.25">
      <c r="A719" s="231" t="s">
        <v>8</v>
      </c>
      <c r="B719" s="911">
        <v>6.8000000000000005E-2</v>
      </c>
      <c r="C719" s="912">
        <v>0.08</v>
      </c>
      <c r="D719" s="938">
        <v>8.5999999999999993E-2</v>
      </c>
      <c r="E719" s="912">
        <v>6.6000000000000003E-2</v>
      </c>
      <c r="F719" s="912">
        <v>9.8000000000000004E-2</v>
      </c>
      <c r="G719" s="941">
        <v>7.8E-2</v>
      </c>
      <c r="H719" s="975">
        <v>0.105</v>
      </c>
    </row>
    <row r="720" spans="1:11" x14ac:dyDescent="0.2">
      <c r="A720" s="238" t="s">
        <v>1</v>
      </c>
      <c r="B720" s="432">
        <f t="shared" ref="B720:H720" si="150">B717/B716*100-100</f>
        <v>23.248945147679322</v>
      </c>
      <c r="C720" s="433">
        <f t="shared" si="150"/>
        <v>11.329113924050631</v>
      </c>
      <c r="D720" s="433">
        <f t="shared" si="150"/>
        <v>5.3375527426160261</v>
      </c>
      <c r="E720" s="433">
        <f t="shared" si="150"/>
        <v>4.5991561181434548</v>
      </c>
      <c r="F720" s="433">
        <f t="shared" si="150"/>
        <v>3.5021097046413558</v>
      </c>
      <c r="G720" s="977">
        <f t="shared" si="150"/>
        <v>0.97046413502108919</v>
      </c>
      <c r="H720" s="970">
        <f t="shared" si="150"/>
        <v>8.5232067510548433</v>
      </c>
    </row>
    <row r="721" spans="1:11" ht="13.5" thickBot="1" x14ac:dyDescent="0.25">
      <c r="A721" s="231" t="s">
        <v>27</v>
      </c>
      <c r="B721" s="254">
        <f t="shared" ref="B721:H721" si="151">B717-B704</f>
        <v>87</v>
      </c>
      <c r="C721" s="255">
        <f t="shared" si="151"/>
        <v>63</v>
      </c>
      <c r="D721" s="255">
        <f t="shared" si="151"/>
        <v>337</v>
      </c>
      <c r="E721" s="255">
        <f t="shared" si="151"/>
        <v>-63</v>
      </c>
      <c r="F721" s="255">
        <f t="shared" si="151"/>
        <v>-112</v>
      </c>
      <c r="G721" s="436">
        <f t="shared" si="151"/>
        <v>12</v>
      </c>
      <c r="H721" s="287">
        <f t="shared" si="151"/>
        <v>19</v>
      </c>
      <c r="I721" s="200" t="s">
        <v>56</v>
      </c>
      <c r="J721" s="263">
        <f>H709-H722</f>
        <v>0</v>
      </c>
      <c r="K721" s="768">
        <f>J721/H709</f>
        <v>0</v>
      </c>
    </row>
    <row r="722" spans="1:11" x14ac:dyDescent="0.2">
      <c r="A722" s="265" t="s">
        <v>52</v>
      </c>
      <c r="B722" s="956">
        <v>37</v>
      </c>
      <c r="C722" s="957">
        <v>38</v>
      </c>
      <c r="D722" s="957">
        <v>4</v>
      </c>
      <c r="E722" s="957">
        <v>41</v>
      </c>
      <c r="F722" s="957">
        <v>41</v>
      </c>
      <c r="G722" s="960">
        <v>40</v>
      </c>
      <c r="H722" s="262">
        <f>SUM(B722:G722)</f>
        <v>201</v>
      </c>
      <c r="I722" s="200" t="s">
        <v>57</v>
      </c>
      <c r="J722" s="200">
        <v>155.01</v>
      </c>
      <c r="K722" s="313"/>
    </row>
    <row r="723" spans="1:11" x14ac:dyDescent="0.2">
      <c r="A723" s="265" t="s">
        <v>28</v>
      </c>
      <c r="B723" s="218">
        <v>153.5</v>
      </c>
      <c r="C723" s="218">
        <v>152.5</v>
      </c>
      <c r="D723" s="267">
        <v>158</v>
      </c>
      <c r="E723" s="267">
        <v>155.5</v>
      </c>
      <c r="F723" s="267">
        <v>155.5</v>
      </c>
      <c r="G723" s="309">
        <v>157</v>
      </c>
      <c r="H723" s="222"/>
      <c r="I723" s="200" t="s">
        <v>26</v>
      </c>
      <c r="J723" s="215">
        <f>J722-J709</f>
        <v>-0.14000000000001478</v>
      </c>
      <c r="K723" s="350"/>
    </row>
    <row r="724" spans="1:11" ht="13.5" thickBot="1" x14ac:dyDescent="0.25">
      <c r="A724" s="266" t="s">
        <v>26</v>
      </c>
      <c r="B724" s="345">
        <f t="shared" ref="B724:G724" si="152">B723-B710</f>
        <v>1</v>
      </c>
      <c r="C724" s="346">
        <f t="shared" si="152"/>
        <v>0</v>
      </c>
      <c r="D724" s="346">
        <f t="shared" si="152"/>
        <v>1</v>
      </c>
      <c r="E724" s="346">
        <f t="shared" si="152"/>
        <v>0</v>
      </c>
      <c r="F724" s="346">
        <f t="shared" si="152"/>
        <v>0</v>
      </c>
      <c r="G724" s="704">
        <f t="shared" si="152"/>
        <v>0</v>
      </c>
      <c r="H724" s="223"/>
    </row>
    <row r="726" spans="1:11" ht="13.5" thickBot="1" x14ac:dyDescent="0.25"/>
    <row r="727" spans="1:11" ht="13.5" thickBot="1" x14ac:dyDescent="0.25">
      <c r="A727" s="230" t="s">
        <v>319</v>
      </c>
      <c r="B727" s="1034" t="s">
        <v>53</v>
      </c>
      <c r="C727" s="1035"/>
      <c r="D727" s="1035"/>
      <c r="E727" s="1035"/>
      <c r="F727" s="1035"/>
      <c r="G727" s="1035"/>
      <c r="H727" s="1166" t="s">
        <v>0</v>
      </c>
      <c r="I727" s="228"/>
    </row>
    <row r="728" spans="1:11" x14ac:dyDescent="0.2">
      <c r="A728" s="231" t="s">
        <v>54</v>
      </c>
      <c r="B728" s="271">
        <v>1</v>
      </c>
      <c r="C728" s="273">
        <v>2</v>
      </c>
      <c r="D728" s="273">
        <v>3</v>
      </c>
      <c r="E728" s="273">
        <v>4</v>
      </c>
      <c r="F728" s="273">
        <v>5</v>
      </c>
      <c r="G728" s="684">
        <v>6</v>
      </c>
      <c r="H728" s="1167"/>
    </row>
    <row r="729" spans="1:11" x14ac:dyDescent="0.2">
      <c r="A729" s="234" t="s">
        <v>3</v>
      </c>
      <c r="B729" s="348">
        <v>4760</v>
      </c>
      <c r="C729" s="349">
        <v>4760</v>
      </c>
      <c r="D729" s="349">
        <v>4760</v>
      </c>
      <c r="E729" s="349">
        <v>4760</v>
      </c>
      <c r="F729" s="349">
        <v>4760</v>
      </c>
      <c r="G729" s="939">
        <v>4760</v>
      </c>
      <c r="H729" s="943">
        <v>4760</v>
      </c>
      <c r="I729" s="215"/>
      <c r="J729" s="215"/>
    </row>
    <row r="730" spans="1:11" x14ac:dyDescent="0.2">
      <c r="A730" s="238" t="s">
        <v>6</v>
      </c>
      <c r="B730" s="299">
        <v>5824</v>
      </c>
      <c r="C730" s="300">
        <v>5294</v>
      </c>
      <c r="D730" s="300">
        <v>4977</v>
      </c>
      <c r="E730" s="300">
        <v>4924</v>
      </c>
      <c r="F730" s="300">
        <v>4997</v>
      </c>
      <c r="G730" s="757">
        <v>4981</v>
      </c>
      <c r="H730" s="317">
        <v>5190</v>
      </c>
      <c r="I730" s="228"/>
    </row>
    <row r="731" spans="1:11" x14ac:dyDescent="0.2">
      <c r="A731" s="231" t="s">
        <v>7</v>
      </c>
      <c r="B731" s="301">
        <v>100</v>
      </c>
      <c r="C731" s="302">
        <v>91.7</v>
      </c>
      <c r="D731" s="303">
        <v>75</v>
      </c>
      <c r="E731" s="302">
        <v>91.7</v>
      </c>
      <c r="F731" s="302">
        <v>75</v>
      </c>
      <c r="G731" s="940">
        <v>91.7</v>
      </c>
      <c r="H731" s="955">
        <v>73.400000000000006</v>
      </c>
    </row>
    <row r="732" spans="1:11" ht="13.5" thickBot="1" x14ac:dyDescent="0.25">
      <c r="A732" s="231" t="s">
        <v>8</v>
      </c>
      <c r="B732" s="911">
        <v>0.04</v>
      </c>
      <c r="C732" s="912">
        <v>6.4000000000000001E-2</v>
      </c>
      <c r="D732" s="938">
        <v>0.08</v>
      </c>
      <c r="E732" s="912">
        <v>4.9000000000000002E-2</v>
      </c>
      <c r="F732" s="912">
        <v>7.5999999999999998E-2</v>
      </c>
      <c r="G732" s="941">
        <v>5.1999999999999998E-2</v>
      </c>
      <c r="H732" s="975">
        <v>8.5000000000000006E-2</v>
      </c>
    </row>
    <row r="733" spans="1:11" x14ac:dyDescent="0.2">
      <c r="A733" s="238" t="s">
        <v>1</v>
      </c>
      <c r="B733" s="432">
        <f t="shared" ref="B733:H733" si="153">B730/B729*100-100</f>
        <v>22.352941176470594</v>
      </c>
      <c r="C733" s="433">
        <f t="shared" si="153"/>
        <v>11.21848739495799</v>
      </c>
      <c r="D733" s="433">
        <f t="shared" si="153"/>
        <v>4.558823529411768</v>
      </c>
      <c r="E733" s="433">
        <f t="shared" si="153"/>
        <v>3.4453781512605133</v>
      </c>
      <c r="F733" s="433">
        <f t="shared" si="153"/>
        <v>4.9789915966386644</v>
      </c>
      <c r="G733" s="977">
        <f t="shared" si="153"/>
        <v>4.642857142857153</v>
      </c>
      <c r="H733" s="970">
        <f t="shared" si="153"/>
        <v>9.0336134453781369</v>
      </c>
    </row>
    <row r="734" spans="1:11" ht="13.5" thickBot="1" x14ac:dyDescent="0.25">
      <c r="A734" s="231" t="s">
        <v>27</v>
      </c>
      <c r="B734" s="254">
        <f t="shared" ref="B734:H734" si="154">B730-B717</f>
        <v>-18</v>
      </c>
      <c r="C734" s="255">
        <f t="shared" si="154"/>
        <v>17</v>
      </c>
      <c r="D734" s="255">
        <f t="shared" si="154"/>
        <v>-16</v>
      </c>
      <c r="E734" s="255">
        <f t="shared" si="154"/>
        <v>-34</v>
      </c>
      <c r="F734" s="255">
        <f t="shared" si="154"/>
        <v>91</v>
      </c>
      <c r="G734" s="436">
        <f t="shared" si="154"/>
        <v>195</v>
      </c>
      <c r="H734" s="287">
        <f t="shared" si="154"/>
        <v>46</v>
      </c>
      <c r="I734" s="200" t="s">
        <v>56</v>
      </c>
      <c r="J734" s="263">
        <f>H722-H735</f>
        <v>1</v>
      </c>
      <c r="K734" s="768">
        <f>J734/H722</f>
        <v>4.9751243781094526E-3</v>
      </c>
    </row>
    <row r="735" spans="1:11" x14ac:dyDescent="0.2">
      <c r="A735" s="265" t="s">
        <v>52</v>
      </c>
      <c r="B735" s="956">
        <v>37</v>
      </c>
      <c r="C735" s="957">
        <v>38</v>
      </c>
      <c r="D735" s="957">
        <v>4</v>
      </c>
      <c r="E735" s="957">
        <v>41</v>
      </c>
      <c r="F735" s="957">
        <v>41</v>
      </c>
      <c r="G735" s="960">
        <v>39</v>
      </c>
      <c r="H735" s="262">
        <f>SUM(B735:G735)</f>
        <v>200</v>
      </c>
      <c r="I735" s="200" t="s">
        <v>57</v>
      </c>
      <c r="J735" s="200">
        <v>155</v>
      </c>
      <c r="K735" s="313"/>
    </row>
    <row r="736" spans="1:11" x14ac:dyDescent="0.2">
      <c r="A736" s="265" t="s">
        <v>28</v>
      </c>
      <c r="B736" s="218">
        <v>154.5</v>
      </c>
      <c r="C736" s="218">
        <v>153.5</v>
      </c>
      <c r="D736" s="267">
        <v>159</v>
      </c>
      <c r="E736" s="267">
        <v>156.5</v>
      </c>
      <c r="F736" s="267">
        <v>156.5</v>
      </c>
      <c r="G736" s="309">
        <v>158</v>
      </c>
      <c r="H736" s="222"/>
      <c r="I736" s="200" t="s">
        <v>26</v>
      </c>
      <c r="J736" s="215">
        <f>J735-J722</f>
        <v>-9.9999999999909051E-3</v>
      </c>
      <c r="K736" s="350"/>
    </row>
    <row r="737" spans="1:11" ht="13.5" thickBot="1" x14ac:dyDescent="0.25">
      <c r="A737" s="266" t="s">
        <v>26</v>
      </c>
      <c r="B737" s="345">
        <f t="shared" ref="B737:G737" si="155">B736-B723</f>
        <v>1</v>
      </c>
      <c r="C737" s="346">
        <f t="shared" si="155"/>
        <v>1</v>
      </c>
      <c r="D737" s="346">
        <f t="shared" si="155"/>
        <v>1</v>
      </c>
      <c r="E737" s="346">
        <f t="shared" si="155"/>
        <v>1</v>
      </c>
      <c r="F737" s="346">
        <f t="shared" si="155"/>
        <v>1</v>
      </c>
      <c r="G737" s="704">
        <f t="shared" si="155"/>
        <v>1</v>
      </c>
      <c r="H737" s="223"/>
    </row>
    <row r="739" spans="1:11" ht="13.5" thickBot="1" x14ac:dyDescent="0.25"/>
    <row r="740" spans="1:11" ht="13.5" thickBot="1" x14ac:dyDescent="0.25">
      <c r="A740" s="230" t="s">
        <v>320</v>
      </c>
      <c r="B740" s="1034" t="s">
        <v>53</v>
      </c>
      <c r="C740" s="1035"/>
      <c r="D740" s="1035"/>
      <c r="E740" s="1035"/>
      <c r="F740" s="1035"/>
      <c r="G740" s="1035"/>
      <c r="H740" s="1166" t="s">
        <v>0</v>
      </c>
      <c r="I740" s="228"/>
    </row>
    <row r="741" spans="1:11" x14ac:dyDescent="0.2">
      <c r="A741" s="231" t="s">
        <v>54</v>
      </c>
      <c r="B741" s="271">
        <v>1</v>
      </c>
      <c r="C741" s="273">
        <v>2</v>
      </c>
      <c r="D741" s="273">
        <v>3</v>
      </c>
      <c r="E741" s="273">
        <v>4</v>
      </c>
      <c r="F741" s="273">
        <v>5</v>
      </c>
      <c r="G741" s="684">
        <v>6</v>
      </c>
      <c r="H741" s="1167"/>
    </row>
    <row r="742" spans="1:11" x14ac:dyDescent="0.2">
      <c r="A742" s="234" t="s">
        <v>3</v>
      </c>
      <c r="B742" s="348">
        <v>4780</v>
      </c>
      <c r="C742" s="349">
        <v>4780</v>
      </c>
      <c r="D742" s="349">
        <v>4780</v>
      </c>
      <c r="E742" s="349">
        <v>4780</v>
      </c>
      <c r="F742" s="349">
        <v>4780</v>
      </c>
      <c r="G742" s="939">
        <v>4780</v>
      </c>
      <c r="H742" s="943">
        <v>4780</v>
      </c>
      <c r="I742" s="215"/>
      <c r="J742" s="215"/>
    </row>
    <row r="743" spans="1:11" x14ac:dyDescent="0.2">
      <c r="A743" s="238" t="s">
        <v>6</v>
      </c>
      <c r="B743" s="299">
        <v>5828</v>
      </c>
      <c r="C743" s="300">
        <v>5503</v>
      </c>
      <c r="D743" s="300">
        <v>5137</v>
      </c>
      <c r="E743" s="300">
        <v>4873</v>
      </c>
      <c r="F743" s="300">
        <v>4779</v>
      </c>
      <c r="G743" s="757">
        <v>4956</v>
      </c>
      <c r="H743" s="317">
        <v>5185</v>
      </c>
      <c r="I743" s="228"/>
    </row>
    <row r="744" spans="1:11" x14ac:dyDescent="0.2">
      <c r="A744" s="231" t="s">
        <v>7</v>
      </c>
      <c r="B744" s="301">
        <v>91.7</v>
      </c>
      <c r="C744" s="302">
        <v>100</v>
      </c>
      <c r="D744" s="303">
        <v>75</v>
      </c>
      <c r="E744" s="302">
        <v>100</v>
      </c>
      <c r="F744" s="302">
        <v>91.7</v>
      </c>
      <c r="G744" s="940">
        <v>91.7</v>
      </c>
      <c r="H744" s="955">
        <v>70.3</v>
      </c>
    </row>
    <row r="745" spans="1:11" ht="13.5" thickBot="1" x14ac:dyDescent="0.25">
      <c r="A745" s="231" t="s">
        <v>8</v>
      </c>
      <c r="B745" s="911">
        <v>5.7000000000000002E-2</v>
      </c>
      <c r="C745" s="912">
        <v>0.05</v>
      </c>
      <c r="D745" s="938">
        <v>9.5000000000000001E-2</v>
      </c>
      <c r="E745" s="912">
        <v>5.1999999999999998E-2</v>
      </c>
      <c r="F745" s="912">
        <v>7.9000000000000001E-2</v>
      </c>
      <c r="G745" s="941">
        <v>0.05</v>
      </c>
      <c r="H745" s="975">
        <v>9.6000000000000002E-2</v>
      </c>
    </row>
    <row r="746" spans="1:11" x14ac:dyDescent="0.2">
      <c r="A746" s="238" t="s">
        <v>1</v>
      </c>
      <c r="B746" s="432">
        <f t="shared" ref="B746:H746" si="156">B743/B742*100-100</f>
        <v>21.924686192468613</v>
      </c>
      <c r="C746" s="433">
        <f t="shared" si="156"/>
        <v>15.125523012552293</v>
      </c>
      <c r="D746" s="433">
        <f t="shared" si="156"/>
        <v>7.4686192468619339</v>
      </c>
      <c r="E746" s="433">
        <f t="shared" si="156"/>
        <v>1.9456066945606807</v>
      </c>
      <c r="F746" s="433">
        <f t="shared" si="156"/>
        <v>-2.0920502092053539E-2</v>
      </c>
      <c r="G746" s="977">
        <f t="shared" si="156"/>
        <v>3.682008368200826</v>
      </c>
      <c r="H746" s="970">
        <f t="shared" si="156"/>
        <v>8.4728033472803332</v>
      </c>
    </row>
    <row r="747" spans="1:11" ht="13.5" thickBot="1" x14ac:dyDescent="0.25">
      <c r="A747" s="231" t="s">
        <v>27</v>
      </c>
      <c r="B747" s="254">
        <f t="shared" ref="B747:H747" si="157">B743-B730</f>
        <v>4</v>
      </c>
      <c r="C747" s="255">
        <f t="shared" si="157"/>
        <v>209</v>
      </c>
      <c r="D747" s="255">
        <f t="shared" si="157"/>
        <v>160</v>
      </c>
      <c r="E747" s="255">
        <f t="shared" si="157"/>
        <v>-51</v>
      </c>
      <c r="F747" s="255">
        <f t="shared" si="157"/>
        <v>-218</v>
      </c>
      <c r="G747" s="436">
        <f t="shared" si="157"/>
        <v>-25</v>
      </c>
      <c r="H747" s="287">
        <f t="shared" si="157"/>
        <v>-5</v>
      </c>
      <c r="I747" s="200" t="s">
        <v>56</v>
      </c>
      <c r="J747" s="263">
        <f>H735-H748</f>
        <v>0</v>
      </c>
      <c r="K747" s="768">
        <f>J747/H735</f>
        <v>0</v>
      </c>
    </row>
    <row r="748" spans="1:11" x14ac:dyDescent="0.2">
      <c r="A748" s="265" t="s">
        <v>52</v>
      </c>
      <c r="B748" s="956">
        <v>37</v>
      </c>
      <c r="C748" s="957">
        <v>38</v>
      </c>
      <c r="D748" s="957">
        <v>4</v>
      </c>
      <c r="E748" s="957">
        <v>41</v>
      </c>
      <c r="F748" s="957">
        <v>41</v>
      </c>
      <c r="G748" s="960">
        <v>39</v>
      </c>
      <c r="H748" s="262">
        <f>SUM(B748:G748)</f>
        <v>200</v>
      </c>
      <c r="I748" s="200" t="s">
        <v>57</v>
      </c>
      <c r="J748" s="200">
        <v>155.86000000000001</v>
      </c>
      <c r="K748" s="313"/>
    </row>
    <row r="749" spans="1:11" x14ac:dyDescent="0.2">
      <c r="A749" s="265" t="s">
        <v>28</v>
      </c>
      <c r="B749" s="218">
        <v>154.5</v>
      </c>
      <c r="C749" s="218">
        <v>153.5</v>
      </c>
      <c r="D749" s="267">
        <v>159</v>
      </c>
      <c r="E749" s="267">
        <v>156.5</v>
      </c>
      <c r="F749" s="267">
        <v>156.5</v>
      </c>
      <c r="G749" s="309">
        <v>158</v>
      </c>
      <c r="H749" s="222"/>
      <c r="I749" s="200" t="s">
        <v>26</v>
      </c>
      <c r="J749" s="215">
        <f>J748-J735</f>
        <v>0.86000000000001364</v>
      </c>
      <c r="K749" s="350"/>
    </row>
    <row r="750" spans="1:11" ht="13.5" thickBot="1" x14ac:dyDescent="0.25">
      <c r="A750" s="266" t="s">
        <v>26</v>
      </c>
      <c r="B750" s="345">
        <f t="shared" ref="B750:G750" si="158">B749-B736</f>
        <v>0</v>
      </c>
      <c r="C750" s="346">
        <f t="shared" si="158"/>
        <v>0</v>
      </c>
      <c r="D750" s="346">
        <f t="shared" si="158"/>
        <v>0</v>
      </c>
      <c r="E750" s="346">
        <f t="shared" si="158"/>
        <v>0</v>
      </c>
      <c r="F750" s="346">
        <f t="shared" si="158"/>
        <v>0</v>
      </c>
      <c r="G750" s="704">
        <f t="shared" si="158"/>
        <v>0</v>
      </c>
      <c r="H750" s="223"/>
    </row>
    <row r="752" spans="1:11" ht="13.5" thickBot="1" x14ac:dyDescent="0.25"/>
    <row r="753" spans="1:11" ht="13.5" thickBot="1" x14ac:dyDescent="0.25">
      <c r="A753" s="230" t="s">
        <v>321</v>
      </c>
      <c r="B753" s="1034" t="s">
        <v>53</v>
      </c>
      <c r="C753" s="1035"/>
      <c r="D753" s="1035"/>
      <c r="E753" s="1035"/>
      <c r="F753" s="1035"/>
      <c r="G753" s="1035"/>
      <c r="H753" s="1166" t="s">
        <v>0</v>
      </c>
      <c r="I753" s="228"/>
    </row>
    <row r="754" spans="1:11" x14ac:dyDescent="0.2">
      <c r="A754" s="231" t="s">
        <v>54</v>
      </c>
      <c r="B754" s="271">
        <v>1</v>
      </c>
      <c r="C754" s="273">
        <v>2</v>
      </c>
      <c r="D754" s="273">
        <v>3</v>
      </c>
      <c r="E754" s="273">
        <v>4</v>
      </c>
      <c r="F754" s="273">
        <v>5</v>
      </c>
      <c r="G754" s="684">
        <v>6</v>
      </c>
      <c r="H754" s="1167"/>
    </row>
    <row r="755" spans="1:11" x14ac:dyDescent="0.2">
      <c r="A755" s="234" t="s">
        <v>3</v>
      </c>
      <c r="B755" s="348">
        <v>4800</v>
      </c>
      <c r="C755" s="349">
        <v>4800</v>
      </c>
      <c r="D755" s="349">
        <v>4800</v>
      </c>
      <c r="E755" s="349">
        <v>4800</v>
      </c>
      <c r="F755" s="349">
        <v>4800</v>
      </c>
      <c r="G755" s="939">
        <v>4800</v>
      </c>
      <c r="H755" s="943">
        <v>4800</v>
      </c>
      <c r="I755" s="215">
        <f>H755-H742</f>
        <v>20</v>
      </c>
      <c r="J755" s="215"/>
    </row>
    <row r="756" spans="1:11" x14ac:dyDescent="0.2">
      <c r="A756" s="238" t="s">
        <v>6</v>
      </c>
      <c r="B756" s="299">
        <v>5618</v>
      </c>
      <c r="C756" s="300">
        <v>5422</v>
      </c>
      <c r="D756" s="300">
        <v>5193</v>
      </c>
      <c r="E756" s="300">
        <v>5181</v>
      </c>
      <c r="F756" s="300">
        <v>5045</v>
      </c>
      <c r="G756" s="757">
        <v>4867</v>
      </c>
      <c r="H756" s="317">
        <v>5225</v>
      </c>
      <c r="I756" s="228"/>
    </row>
    <row r="757" spans="1:11" x14ac:dyDescent="0.2">
      <c r="A757" s="231" t="s">
        <v>7</v>
      </c>
      <c r="B757" s="301">
        <v>75</v>
      </c>
      <c r="C757" s="302">
        <v>83.3</v>
      </c>
      <c r="D757" s="303">
        <v>75</v>
      </c>
      <c r="E757" s="302">
        <v>83.3</v>
      </c>
      <c r="F757" s="302">
        <v>75</v>
      </c>
      <c r="G757" s="940">
        <v>100</v>
      </c>
      <c r="H757" s="955">
        <v>67.2</v>
      </c>
    </row>
    <row r="758" spans="1:11" ht="13.5" thickBot="1" x14ac:dyDescent="0.25">
      <c r="A758" s="231" t="s">
        <v>8</v>
      </c>
      <c r="B758" s="911">
        <v>9.0999999999999998E-2</v>
      </c>
      <c r="C758" s="912">
        <v>7.2999999999999995E-2</v>
      </c>
      <c r="D758" s="938">
        <v>9.5000000000000001E-2</v>
      </c>
      <c r="E758" s="912">
        <v>7.2999999999999995E-2</v>
      </c>
      <c r="F758" s="912">
        <v>7.0000000000000007E-2</v>
      </c>
      <c r="G758" s="941">
        <v>6.5000000000000002E-2</v>
      </c>
      <c r="H758" s="975">
        <v>8.8999999999999996E-2</v>
      </c>
    </row>
    <row r="759" spans="1:11" x14ac:dyDescent="0.2">
      <c r="A759" s="238" t="s">
        <v>1</v>
      </c>
      <c r="B759" s="432">
        <f t="shared" ref="B759:H759" si="159">B756/B755*100-100</f>
        <v>17.041666666666671</v>
      </c>
      <c r="C759" s="433">
        <f t="shared" si="159"/>
        <v>12.958333333333343</v>
      </c>
      <c r="D759" s="433">
        <f t="shared" si="159"/>
        <v>8.1874999999999858</v>
      </c>
      <c r="E759" s="433">
        <f t="shared" si="159"/>
        <v>7.9375</v>
      </c>
      <c r="F759" s="433">
        <f t="shared" si="159"/>
        <v>5.1041666666666714</v>
      </c>
      <c r="G759" s="977">
        <f t="shared" si="159"/>
        <v>1.3958333333333286</v>
      </c>
      <c r="H759" s="970">
        <f t="shared" si="159"/>
        <v>8.8541666666666714</v>
      </c>
    </row>
    <row r="760" spans="1:11" ht="13.5" thickBot="1" x14ac:dyDescent="0.25">
      <c r="A760" s="231" t="s">
        <v>27</v>
      </c>
      <c r="B760" s="254">
        <f t="shared" ref="B760:H760" si="160">B756-B743</f>
        <v>-210</v>
      </c>
      <c r="C760" s="255">
        <f t="shared" si="160"/>
        <v>-81</v>
      </c>
      <c r="D760" s="255">
        <f t="shared" si="160"/>
        <v>56</v>
      </c>
      <c r="E760" s="255">
        <f t="shared" si="160"/>
        <v>308</v>
      </c>
      <c r="F760" s="255">
        <f t="shared" si="160"/>
        <v>266</v>
      </c>
      <c r="G760" s="436">
        <f t="shared" si="160"/>
        <v>-89</v>
      </c>
      <c r="H760" s="287">
        <f t="shared" si="160"/>
        <v>40</v>
      </c>
      <c r="I760" s="200" t="s">
        <v>56</v>
      </c>
      <c r="J760" s="263">
        <f>H748-H761</f>
        <v>0</v>
      </c>
      <c r="K760" s="768">
        <f>J760/H748</f>
        <v>0</v>
      </c>
    </row>
    <row r="761" spans="1:11" x14ac:dyDescent="0.2">
      <c r="A761" s="265" t="s">
        <v>52</v>
      </c>
      <c r="B761" s="956">
        <v>37</v>
      </c>
      <c r="C761" s="957">
        <v>38</v>
      </c>
      <c r="D761" s="957">
        <v>4</v>
      </c>
      <c r="E761" s="957">
        <v>41</v>
      </c>
      <c r="F761" s="957">
        <v>41</v>
      </c>
      <c r="G761" s="960">
        <v>39</v>
      </c>
      <c r="H761" s="262">
        <f>SUM(B761:G761)</f>
        <v>200</v>
      </c>
      <c r="I761" s="200" t="s">
        <v>57</v>
      </c>
      <c r="J761" s="200">
        <v>156</v>
      </c>
      <c r="K761" s="313"/>
    </row>
    <row r="762" spans="1:11" x14ac:dyDescent="0.2">
      <c r="A762" s="265" t="s">
        <v>28</v>
      </c>
      <c r="B762" s="218">
        <v>154.5</v>
      </c>
      <c r="C762" s="218">
        <v>153.5</v>
      </c>
      <c r="D762" s="267">
        <v>159</v>
      </c>
      <c r="E762" s="267">
        <v>156.5</v>
      </c>
      <c r="F762" s="267">
        <v>156.5</v>
      </c>
      <c r="G762" s="309">
        <v>158</v>
      </c>
      <c r="H762" s="222"/>
      <c r="I762" s="200" t="s">
        <v>26</v>
      </c>
      <c r="J762" s="215">
        <f>J761-J748</f>
        <v>0.13999999999998636</v>
      </c>
      <c r="K762" s="350"/>
    </row>
    <row r="763" spans="1:11" ht="13.5" thickBot="1" x14ac:dyDescent="0.25">
      <c r="A763" s="266" t="s">
        <v>26</v>
      </c>
      <c r="B763" s="345">
        <f t="shared" ref="B763:G763" si="161">B762-B749</f>
        <v>0</v>
      </c>
      <c r="C763" s="346">
        <f t="shared" si="161"/>
        <v>0</v>
      </c>
      <c r="D763" s="346">
        <f t="shared" si="161"/>
        <v>0</v>
      </c>
      <c r="E763" s="346">
        <f t="shared" si="161"/>
        <v>0</v>
      </c>
      <c r="F763" s="346">
        <f t="shared" si="161"/>
        <v>0</v>
      </c>
      <c r="G763" s="704">
        <f t="shared" si="161"/>
        <v>0</v>
      </c>
      <c r="H763" s="223"/>
    </row>
    <row r="764" spans="1:11" ht="13.5" thickBot="1" x14ac:dyDescent="0.25"/>
    <row r="765" spans="1:11" ht="13.5" thickBot="1" x14ac:dyDescent="0.25">
      <c r="A765" s="1003">
        <v>45783</v>
      </c>
      <c r="B765" s="989">
        <f>B770/B776</f>
        <v>0.32432432432432434</v>
      </c>
      <c r="C765" s="989">
        <f t="shared" ref="C765:G765" si="162">C770/C776</f>
        <v>0.31578947368421051</v>
      </c>
      <c r="D765" s="989">
        <f t="shared" si="162"/>
        <v>1</v>
      </c>
      <c r="E765" s="989">
        <f t="shared" si="162"/>
        <v>0.29268292682926828</v>
      </c>
      <c r="F765" s="989">
        <f t="shared" si="162"/>
        <v>0.29268292682926828</v>
      </c>
      <c r="G765" s="989">
        <f t="shared" si="162"/>
        <v>0.30769230769230771</v>
      </c>
    </row>
    <row r="766" spans="1:11" ht="13.5" thickBot="1" x14ac:dyDescent="0.25">
      <c r="A766" s="230" t="s">
        <v>322</v>
      </c>
      <c r="B766" s="1034" t="s">
        <v>53</v>
      </c>
      <c r="C766" s="1035"/>
      <c r="D766" s="1035"/>
      <c r="E766" s="1035"/>
      <c r="F766" s="1035"/>
      <c r="G766" s="1035"/>
      <c r="H766" s="1166" t="s">
        <v>0</v>
      </c>
      <c r="I766" s="228"/>
    </row>
    <row r="767" spans="1:11" x14ac:dyDescent="0.2">
      <c r="A767" s="231" t="s">
        <v>54</v>
      </c>
      <c r="B767" s="271">
        <v>1</v>
      </c>
      <c r="C767" s="273">
        <v>2</v>
      </c>
      <c r="D767" s="273">
        <v>3</v>
      </c>
      <c r="E767" s="273">
        <v>4</v>
      </c>
      <c r="F767" s="273">
        <v>5</v>
      </c>
      <c r="G767" s="684">
        <v>6</v>
      </c>
      <c r="H767" s="1167"/>
    </row>
    <row r="768" spans="1:11" x14ac:dyDescent="0.2">
      <c r="A768" s="234" t="s">
        <v>3</v>
      </c>
      <c r="B768" s="348">
        <v>4820</v>
      </c>
      <c r="C768" s="349">
        <v>4820</v>
      </c>
      <c r="D768" s="349">
        <v>4820</v>
      </c>
      <c r="E768" s="349">
        <v>4820</v>
      </c>
      <c r="F768" s="349">
        <v>4820</v>
      </c>
      <c r="G768" s="939">
        <v>4820</v>
      </c>
      <c r="H768" s="943">
        <v>4820</v>
      </c>
      <c r="I768" s="215">
        <f>H768-H755</f>
        <v>20</v>
      </c>
      <c r="J768" s="215"/>
    </row>
    <row r="769" spans="1:11" hidden="1" x14ac:dyDescent="0.2">
      <c r="A769" s="234" t="s">
        <v>324</v>
      </c>
      <c r="B769" s="986">
        <v>69230</v>
      </c>
      <c r="C769" s="987">
        <v>64641</v>
      </c>
      <c r="D769" s="987">
        <v>20416</v>
      </c>
      <c r="E769" s="987">
        <v>61137</v>
      </c>
      <c r="F769" s="987">
        <v>61083</v>
      </c>
      <c r="G769" s="988">
        <v>60102</v>
      </c>
      <c r="H769" s="944">
        <f>SUM(B769:G769)</f>
        <v>336609</v>
      </c>
      <c r="I769" s="215"/>
      <c r="J769" s="215"/>
    </row>
    <row r="770" spans="1:11" hidden="1" x14ac:dyDescent="0.2">
      <c r="A770" s="234" t="s">
        <v>323</v>
      </c>
      <c r="B770" s="986">
        <v>12</v>
      </c>
      <c r="C770" s="987">
        <v>12</v>
      </c>
      <c r="D770" s="987">
        <v>4</v>
      </c>
      <c r="E770" s="987">
        <v>12</v>
      </c>
      <c r="F770" s="987">
        <v>12</v>
      </c>
      <c r="G770" s="988">
        <v>12</v>
      </c>
      <c r="H770" s="944">
        <f>SUM(B770:G770)</f>
        <v>64</v>
      </c>
      <c r="I770" s="215"/>
      <c r="J770" s="215"/>
    </row>
    <row r="771" spans="1:11" x14ac:dyDescent="0.2">
      <c r="A771" s="238" t="s">
        <v>6</v>
      </c>
      <c r="B771" s="299">
        <v>5769</v>
      </c>
      <c r="C771" s="300">
        <v>5387</v>
      </c>
      <c r="D771" s="300">
        <v>5104</v>
      </c>
      <c r="E771" s="300">
        <v>5095</v>
      </c>
      <c r="F771" s="300">
        <v>5090</v>
      </c>
      <c r="G771" s="757">
        <v>5009</v>
      </c>
      <c r="H771" s="317">
        <v>5260</v>
      </c>
      <c r="I771" s="228"/>
    </row>
    <row r="772" spans="1:11" x14ac:dyDescent="0.2">
      <c r="A772" s="231" t="s">
        <v>7</v>
      </c>
      <c r="B772" s="301">
        <v>83.3</v>
      </c>
      <c r="C772" s="302">
        <v>83.3</v>
      </c>
      <c r="D772" s="303">
        <v>0</v>
      </c>
      <c r="E772" s="302">
        <v>50</v>
      </c>
      <c r="F772" s="302">
        <v>83.3</v>
      </c>
      <c r="G772" s="940">
        <v>58.3</v>
      </c>
      <c r="H772" s="955">
        <v>67.2</v>
      </c>
    </row>
    <row r="773" spans="1:11" ht="13.5" thickBot="1" x14ac:dyDescent="0.25">
      <c r="A773" s="231" t="s">
        <v>8</v>
      </c>
      <c r="B773" s="911">
        <v>7.0999999999999994E-2</v>
      </c>
      <c r="C773" s="912">
        <v>7.0000000000000007E-2</v>
      </c>
      <c r="D773" s="938">
        <v>0.14099999999999999</v>
      </c>
      <c r="E773" s="912">
        <v>9.2999999999999999E-2</v>
      </c>
      <c r="F773" s="912">
        <v>0.08</v>
      </c>
      <c r="G773" s="941">
        <v>9.2999999999999999E-2</v>
      </c>
      <c r="H773" s="975">
        <v>9.7000000000000003E-2</v>
      </c>
    </row>
    <row r="774" spans="1:11" x14ac:dyDescent="0.2">
      <c r="A774" s="238" t="s">
        <v>1</v>
      </c>
      <c r="B774" s="432">
        <f t="shared" ref="B774:H774" si="163">B771/B768*100-100</f>
        <v>19.688796680497916</v>
      </c>
      <c r="C774" s="433">
        <f t="shared" si="163"/>
        <v>11.763485477178421</v>
      </c>
      <c r="D774" s="433">
        <f t="shared" si="163"/>
        <v>5.8921161825726216</v>
      </c>
      <c r="E774" s="433">
        <f t="shared" si="163"/>
        <v>5.7053941908713739</v>
      </c>
      <c r="F774" s="433">
        <f t="shared" si="163"/>
        <v>5.6016597510373458</v>
      </c>
      <c r="G774" s="977">
        <f t="shared" si="163"/>
        <v>3.9211618257261449</v>
      </c>
      <c r="H774" s="970">
        <f t="shared" si="163"/>
        <v>9.1286307053941869</v>
      </c>
    </row>
    <row r="775" spans="1:11" ht="13.5" thickBot="1" x14ac:dyDescent="0.25">
      <c r="A775" s="231" t="s">
        <v>27</v>
      </c>
      <c r="B775" s="254">
        <f t="shared" ref="B775:H775" si="164">B771-B756</f>
        <v>151</v>
      </c>
      <c r="C775" s="255">
        <f t="shared" si="164"/>
        <v>-35</v>
      </c>
      <c r="D775" s="255">
        <f t="shared" si="164"/>
        <v>-89</v>
      </c>
      <c r="E775" s="255">
        <f t="shared" si="164"/>
        <v>-86</v>
      </c>
      <c r="F775" s="255">
        <f t="shared" si="164"/>
        <v>45</v>
      </c>
      <c r="G775" s="436">
        <f t="shared" si="164"/>
        <v>142</v>
      </c>
      <c r="H775" s="287">
        <f t="shared" si="164"/>
        <v>35</v>
      </c>
      <c r="I775" s="200" t="s">
        <v>56</v>
      </c>
      <c r="J775" s="263">
        <f>H761-H776</f>
        <v>0</v>
      </c>
      <c r="K775" s="768">
        <f>J775/H761</f>
        <v>0</v>
      </c>
    </row>
    <row r="776" spans="1:11" x14ac:dyDescent="0.2">
      <c r="A776" s="265" t="s">
        <v>52</v>
      </c>
      <c r="B776" s="956">
        <v>37</v>
      </c>
      <c r="C776" s="957">
        <v>38</v>
      </c>
      <c r="D776" s="957">
        <v>4</v>
      </c>
      <c r="E776" s="957">
        <v>41</v>
      </c>
      <c r="F776" s="957">
        <v>41</v>
      </c>
      <c r="G776" s="958">
        <v>39</v>
      </c>
      <c r="H776" s="364">
        <f>SUM(B776:G776)</f>
        <v>200</v>
      </c>
      <c r="I776" s="200" t="s">
        <v>57</v>
      </c>
      <c r="J776" s="200">
        <v>155.86000000000001</v>
      </c>
      <c r="K776" s="313"/>
    </row>
    <row r="777" spans="1:11" x14ac:dyDescent="0.2">
      <c r="A777" s="265" t="s">
        <v>28</v>
      </c>
      <c r="B777" s="218">
        <v>155.5</v>
      </c>
      <c r="C777" s="267">
        <v>154.5</v>
      </c>
      <c r="D777" s="267">
        <v>160</v>
      </c>
      <c r="E777" s="267">
        <v>157.5</v>
      </c>
      <c r="F777" s="267">
        <v>157.5</v>
      </c>
      <c r="G777" s="219">
        <v>159</v>
      </c>
      <c r="H777" s="1015">
        <f>AVERAGE(B777:G777)</f>
        <v>157.33333333333334</v>
      </c>
      <c r="I777" s="200" t="s">
        <v>26</v>
      </c>
      <c r="J777" s="215">
        <f>J776-J761</f>
        <v>-0.13999999999998636</v>
      </c>
      <c r="K777" s="350"/>
    </row>
    <row r="778" spans="1:11" ht="13.5" thickBot="1" x14ac:dyDescent="0.25">
      <c r="A778" s="266" t="s">
        <v>26</v>
      </c>
      <c r="B778" s="345">
        <f t="shared" ref="B778:G778" si="165">B777-B762</f>
        <v>1</v>
      </c>
      <c r="C778" s="346">
        <f t="shared" si="165"/>
        <v>1</v>
      </c>
      <c r="D778" s="346">
        <f t="shared" si="165"/>
        <v>1</v>
      </c>
      <c r="E778" s="346">
        <f t="shared" si="165"/>
        <v>1</v>
      </c>
      <c r="F778" s="346">
        <f t="shared" si="165"/>
        <v>1</v>
      </c>
      <c r="G778" s="347">
        <f t="shared" si="165"/>
        <v>1</v>
      </c>
      <c r="H778" s="371"/>
    </row>
    <row r="779" spans="1:11" ht="13.5" thickBot="1" x14ac:dyDescent="0.25"/>
    <row r="780" spans="1:11" ht="13.5" thickBot="1" x14ac:dyDescent="0.25">
      <c r="A780" s="1003">
        <f>A765+7</f>
        <v>45790</v>
      </c>
      <c r="B780" s="991">
        <f t="shared" ref="B780:G780" si="166">B785/B791</f>
        <v>0.32432432432432434</v>
      </c>
      <c r="C780" s="991">
        <f t="shared" si="166"/>
        <v>0.32432432432432434</v>
      </c>
      <c r="D780" s="991">
        <f t="shared" si="166"/>
        <v>1</v>
      </c>
      <c r="E780" s="991">
        <f t="shared" si="166"/>
        <v>0.29268292682926828</v>
      </c>
      <c r="F780" s="991">
        <f t="shared" si="166"/>
        <v>0.29268292682926828</v>
      </c>
      <c r="G780" s="991">
        <f t="shared" si="166"/>
        <v>0.30769230769230771</v>
      </c>
    </row>
    <row r="781" spans="1:11" ht="13.5" thickBot="1" x14ac:dyDescent="0.25">
      <c r="A781" s="230" t="s">
        <v>325</v>
      </c>
      <c r="B781" s="1034" t="s">
        <v>53</v>
      </c>
      <c r="C781" s="1035"/>
      <c r="D781" s="1035"/>
      <c r="E781" s="1035"/>
      <c r="F781" s="1035"/>
      <c r="G781" s="1035"/>
      <c r="H781" s="1166" t="s">
        <v>0</v>
      </c>
      <c r="I781" s="228"/>
    </row>
    <row r="782" spans="1:11" x14ac:dyDescent="0.2">
      <c r="A782" s="231" t="s">
        <v>54</v>
      </c>
      <c r="B782" s="271">
        <v>1</v>
      </c>
      <c r="C782" s="273">
        <v>2</v>
      </c>
      <c r="D782" s="273">
        <v>3</v>
      </c>
      <c r="E782" s="273">
        <v>4</v>
      </c>
      <c r="F782" s="273">
        <v>5</v>
      </c>
      <c r="G782" s="684">
        <v>6</v>
      </c>
      <c r="H782" s="1167"/>
    </row>
    <row r="783" spans="1:11" x14ac:dyDescent="0.2">
      <c r="A783" s="234" t="s">
        <v>3</v>
      </c>
      <c r="B783" s="348">
        <v>4840</v>
      </c>
      <c r="C783" s="349">
        <v>4840</v>
      </c>
      <c r="D783" s="349">
        <v>4840</v>
      </c>
      <c r="E783" s="349">
        <v>4840</v>
      </c>
      <c r="F783" s="349">
        <v>4840</v>
      </c>
      <c r="G783" s="939">
        <v>4840</v>
      </c>
      <c r="H783" s="943">
        <v>4840</v>
      </c>
      <c r="I783" s="215">
        <f>H783-H768</f>
        <v>20</v>
      </c>
      <c r="J783" s="215"/>
    </row>
    <row r="784" spans="1:11" x14ac:dyDescent="0.2">
      <c r="A784" s="234" t="s">
        <v>324</v>
      </c>
      <c r="B784" s="986">
        <v>68897</v>
      </c>
      <c r="C784" s="987">
        <v>65063</v>
      </c>
      <c r="D784" s="987">
        <v>21524</v>
      </c>
      <c r="E784" s="987">
        <v>62370</v>
      </c>
      <c r="F784" s="987">
        <v>63248</v>
      </c>
      <c r="G784" s="988">
        <v>59655</v>
      </c>
      <c r="H784" s="944">
        <v>340757</v>
      </c>
      <c r="I784" s="215"/>
      <c r="J784" s="215"/>
    </row>
    <row r="785" spans="1:11" x14ac:dyDescent="0.2">
      <c r="A785" s="234" t="s">
        <v>323</v>
      </c>
      <c r="B785" s="986">
        <v>12</v>
      </c>
      <c r="C785" s="987">
        <v>12</v>
      </c>
      <c r="D785" s="987">
        <v>4</v>
      </c>
      <c r="E785" s="987">
        <v>12</v>
      </c>
      <c r="F785" s="987">
        <v>12</v>
      </c>
      <c r="G785" s="988">
        <v>12</v>
      </c>
      <c r="H785" s="944">
        <v>64</v>
      </c>
      <c r="I785" s="215"/>
      <c r="J785" s="215"/>
    </row>
    <row r="786" spans="1:11" x14ac:dyDescent="0.2">
      <c r="A786" s="238" t="s">
        <v>6</v>
      </c>
      <c r="B786" s="299">
        <v>5741.416666666667</v>
      </c>
      <c r="C786" s="300">
        <v>5421.916666666667</v>
      </c>
      <c r="D786" s="300">
        <v>5381</v>
      </c>
      <c r="E786" s="300">
        <v>5197.5</v>
      </c>
      <c r="F786" s="300">
        <v>5270.666666666667</v>
      </c>
      <c r="G786" s="757">
        <v>4971.25</v>
      </c>
      <c r="H786" s="317">
        <v>5324.328125</v>
      </c>
      <c r="I786" s="228"/>
    </row>
    <row r="787" spans="1:11" x14ac:dyDescent="0.2">
      <c r="A787" s="231" t="s">
        <v>7</v>
      </c>
      <c r="B787" s="1011">
        <v>0.66666666666666663</v>
      </c>
      <c r="C787" s="1012">
        <v>0.75</v>
      </c>
      <c r="D787" s="1012">
        <v>0.5</v>
      </c>
      <c r="E787" s="1012">
        <v>0.91666666666666652</v>
      </c>
      <c r="F787" s="1012">
        <v>0.66666666666666663</v>
      </c>
      <c r="G787" s="1013">
        <v>0.66666666666666663</v>
      </c>
      <c r="H787" s="1014">
        <v>0.71874999999999944</v>
      </c>
    </row>
    <row r="788" spans="1:11" ht="13.5" thickBot="1" x14ac:dyDescent="0.25">
      <c r="A788" s="231" t="s">
        <v>8</v>
      </c>
      <c r="B788" s="911">
        <v>0.11464633994221211</v>
      </c>
      <c r="C788" s="912">
        <v>7.1860363329295268E-2</v>
      </c>
      <c r="D788" s="938">
        <v>0.12350447129873968</v>
      </c>
      <c r="E788" s="912">
        <v>6.7686719804360723E-2</v>
      </c>
      <c r="F788" s="912">
        <v>8.2297537439151927E-2</v>
      </c>
      <c r="G788" s="941">
        <v>0.11199163424204145</v>
      </c>
      <c r="H788" s="975">
        <v>9.1809515973120343E-2</v>
      </c>
    </row>
    <row r="789" spans="1:11" x14ac:dyDescent="0.2">
      <c r="A789" s="238" t="s">
        <v>1</v>
      </c>
      <c r="B789" s="432">
        <f t="shared" ref="B789:H789" si="167">B786/B783*100-100</f>
        <v>18.624311294765846</v>
      </c>
      <c r="C789" s="433">
        <f t="shared" si="167"/>
        <v>12.023071625344357</v>
      </c>
      <c r="D789" s="433">
        <f t="shared" si="167"/>
        <v>11.17768595041322</v>
      </c>
      <c r="E789" s="433">
        <f t="shared" si="167"/>
        <v>7.3863636363636402</v>
      </c>
      <c r="F789" s="433">
        <f t="shared" si="167"/>
        <v>8.8980716253443575</v>
      </c>
      <c r="G789" s="977">
        <f t="shared" si="167"/>
        <v>2.7117768595041269</v>
      </c>
      <c r="H789" s="970">
        <f t="shared" si="167"/>
        <v>10.006779442148755</v>
      </c>
    </row>
    <row r="790" spans="1:11" ht="13.5" thickBot="1" x14ac:dyDescent="0.25">
      <c r="A790" s="231" t="s">
        <v>27</v>
      </c>
      <c r="B790" s="254">
        <f t="shared" ref="B790:H790" si="168">B786-B771</f>
        <v>-27.58333333333303</v>
      </c>
      <c r="C790" s="255">
        <f t="shared" si="168"/>
        <v>34.91666666666697</v>
      </c>
      <c r="D790" s="255">
        <f t="shared" si="168"/>
        <v>277</v>
      </c>
      <c r="E790" s="255">
        <f t="shared" si="168"/>
        <v>102.5</v>
      </c>
      <c r="F790" s="255">
        <f t="shared" si="168"/>
        <v>180.66666666666697</v>
      </c>
      <c r="G790" s="436">
        <f t="shared" si="168"/>
        <v>-37.75</v>
      </c>
      <c r="H790" s="287">
        <f t="shared" si="168"/>
        <v>64.328125</v>
      </c>
      <c r="I790" s="200" t="s">
        <v>56</v>
      </c>
      <c r="J790" s="263">
        <f>H776-H791</f>
        <v>1</v>
      </c>
      <c r="K790" s="768">
        <f>J790/H776</f>
        <v>5.0000000000000001E-3</v>
      </c>
    </row>
    <row r="791" spans="1:11" x14ac:dyDescent="0.2">
      <c r="A791" s="265" t="s">
        <v>52</v>
      </c>
      <c r="B791" s="956">
        <v>37</v>
      </c>
      <c r="C791" s="957">
        <v>37</v>
      </c>
      <c r="D791" s="957">
        <v>4</v>
      </c>
      <c r="E791" s="957">
        <v>41</v>
      </c>
      <c r="F791" s="957">
        <v>41</v>
      </c>
      <c r="G791" s="958">
        <v>39</v>
      </c>
      <c r="H791" s="364">
        <f>SUM(B791:G791)</f>
        <v>199</v>
      </c>
      <c r="I791" s="200" t="s">
        <v>57</v>
      </c>
      <c r="J791" s="200">
        <v>157.21</v>
      </c>
      <c r="K791" s="313"/>
    </row>
    <row r="792" spans="1:11" x14ac:dyDescent="0.2">
      <c r="A792" s="265" t="s">
        <v>28</v>
      </c>
      <c r="B792" s="218">
        <v>155.5</v>
      </c>
      <c r="C792" s="267">
        <v>154.5</v>
      </c>
      <c r="D792" s="267">
        <v>160</v>
      </c>
      <c r="E792" s="267">
        <v>157.5</v>
      </c>
      <c r="F792" s="267">
        <v>157.5</v>
      </c>
      <c r="G792" s="219">
        <v>159</v>
      </c>
      <c r="H792" s="1015">
        <f>AVERAGE(B792:G792)</f>
        <v>157.33333333333334</v>
      </c>
      <c r="I792" s="200" t="s">
        <v>26</v>
      </c>
      <c r="J792" s="215">
        <f>J791-J776</f>
        <v>1.3499999999999943</v>
      </c>
      <c r="K792" s="350"/>
    </row>
    <row r="793" spans="1:11" ht="13.5" thickBot="1" x14ac:dyDescent="0.25">
      <c r="A793" s="266" t="s">
        <v>26</v>
      </c>
      <c r="B793" s="345">
        <f t="shared" ref="B793:G793" si="169">B792-B777</f>
        <v>0</v>
      </c>
      <c r="C793" s="346">
        <f t="shared" si="169"/>
        <v>0</v>
      </c>
      <c r="D793" s="346">
        <f t="shared" si="169"/>
        <v>0</v>
      </c>
      <c r="E793" s="346">
        <f t="shared" si="169"/>
        <v>0</v>
      </c>
      <c r="F793" s="346">
        <f t="shared" si="169"/>
        <v>0</v>
      </c>
      <c r="G793" s="347">
        <f t="shared" si="169"/>
        <v>0</v>
      </c>
      <c r="H793" s="371"/>
    </row>
  </sheetData>
  <mergeCells count="114">
    <mergeCell ref="H688:H689"/>
    <mergeCell ref="B675:G675"/>
    <mergeCell ref="B420:G420"/>
    <mergeCell ref="H420:H421"/>
    <mergeCell ref="B781:G781"/>
    <mergeCell ref="H781:H782"/>
    <mergeCell ref="B740:G740"/>
    <mergeCell ref="H740:H741"/>
    <mergeCell ref="M533:N533"/>
    <mergeCell ref="B504:G504"/>
    <mergeCell ref="H504:H505"/>
    <mergeCell ref="B571:G571"/>
    <mergeCell ref="H571:H572"/>
    <mergeCell ref="B558:G558"/>
    <mergeCell ref="H558:H559"/>
    <mergeCell ref="B701:G701"/>
    <mergeCell ref="H701:H702"/>
    <mergeCell ref="B662:G662"/>
    <mergeCell ref="H662:H663"/>
    <mergeCell ref="B649:G649"/>
    <mergeCell ref="H649:H650"/>
    <mergeCell ref="B636:G636"/>
    <mergeCell ref="H636:H637"/>
    <mergeCell ref="B610:G610"/>
    <mergeCell ref="H610:H611"/>
    <mergeCell ref="B688:G688"/>
    <mergeCell ref="B308:G308"/>
    <mergeCell ref="H350:H351"/>
    <mergeCell ref="B364:G364"/>
    <mergeCell ref="H364:H365"/>
    <mergeCell ref="B350:G350"/>
    <mergeCell ref="B151:D151"/>
    <mergeCell ref="B177:D177"/>
    <mergeCell ref="B268:D268"/>
    <mergeCell ref="E268:E269"/>
    <mergeCell ref="E255:E256"/>
    <mergeCell ref="B242:D242"/>
    <mergeCell ref="E242:E243"/>
    <mergeCell ref="B255:D255"/>
    <mergeCell ref="B229:D229"/>
    <mergeCell ref="E229:E230"/>
    <mergeCell ref="B216:D216"/>
    <mergeCell ref="E216:E217"/>
    <mergeCell ref="B164:D164"/>
    <mergeCell ref="B336:G336"/>
    <mergeCell ref="H336:H337"/>
    <mergeCell ref="B322:G322"/>
    <mergeCell ref="H322:H323"/>
    <mergeCell ref="B8:E8"/>
    <mergeCell ref="B21:E21"/>
    <mergeCell ref="B34:E34"/>
    <mergeCell ref="B47:E47"/>
    <mergeCell ref="B60:E60"/>
    <mergeCell ref="K113:N113"/>
    <mergeCell ref="K114:N114"/>
    <mergeCell ref="B138:E138"/>
    <mergeCell ref="K146:M146"/>
    <mergeCell ref="Q69:Q71"/>
    <mergeCell ref="B86:E86"/>
    <mergeCell ref="B73:E73"/>
    <mergeCell ref="J82:P84"/>
    <mergeCell ref="J69:P71"/>
    <mergeCell ref="B99:E99"/>
    <mergeCell ref="B112:E112"/>
    <mergeCell ref="K133:M133"/>
    <mergeCell ref="B125:E125"/>
    <mergeCell ref="B727:G727"/>
    <mergeCell ref="H727:H728"/>
    <mergeCell ref="B714:G714"/>
    <mergeCell ref="H714:H715"/>
    <mergeCell ref="H448:H449"/>
    <mergeCell ref="H545:H546"/>
    <mergeCell ref="B476:G476"/>
    <mergeCell ref="H476:H477"/>
    <mergeCell ref="B462:G462"/>
    <mergeCell ref="H462:H463"/>
    <mergeCell ref="H531:H533"/>
    <mergeCell ref="H518:H519"/>
    <mergeCell ref="B531:G531"/>
    <mergeCell ref="B597:G597"/>
    <mergeCell ref="H597:H598"/>
    <mergeCell ref="B623:G623"/>
    <mergeCell ref="H623:H624"/>
    <mergeCell ref="B584:G584"/>
    <mergeCell ref="H584:H585"/>
    <mergeCell ref="B545:G545"/>
    <mergeCell ref="H675:H676"/>
    <mergeCell ref="B518:G518"/>
    <mergeCell ref="B490:G490"/>
    <mergeCell ref="H490:H491"/>
    <mergeCell ref="B766:G766"/>
    <mergeCell ref="H766:H767"/>
    <mergeCell ref="B753:G753"/>
    <mergeCell ref="H753:H754"/>
    <mergeCell ref="K177:N177"/>
    <mergeCell ref="K178:N178"/>
    <mergeCell ref="B294:D294"/>
    <mergeCell ref="E294:E295"/>
    <mergeCell ref="B281:D281"/>
    <mergeCell ref="E281:E282"/>
    <mergeCell ref="E190:E191"/>
    <mergeCell ref="B448:G448"/>
    <mergeCell ref="B434:G434"/>
    <mergeCell ref="H434:H435"/>
    <mergeCell ref="B392:G392"/>
    <mergeCell ref="H392:H393"/>
    <mergeCell ref="B406:G406"/>
    <mergeCell ref="B203:D203"/>
    <mergeCell ref="E203:E204"/>
    <mergeCell ref="B190:D190"/>
    <mergeCell ref="B378:G378"/>
    <mergeCell ref="H378:H379"/>
    <mergeCell ref="H308:H309"/>
    <mergeCell ref="H406:H407"/>
  </mergeCells>
  <conditionalFormatting sqref="B311:G31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G32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3:G35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7:G36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G38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5:G39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9:G40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G42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7:G43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G45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5:G46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9:G47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G49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G50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G53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8:G54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1:G56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4:G57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7:G58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G6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3:G6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6:G6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9:G63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2:G6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5:G66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8:G67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1:G69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4:G70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7:G7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0:G7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3:G7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6:G7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1:G7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6:G7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16" t="s">
        <v>18</v>
      </c>
      <c r="C4" s="1017"/>
      <c r="D4" s="1017"/>
      <c r="E4" s="1017"/>
      <c r="F4" s="1017"/>
      <c r="G4" s="1017"/>
      <c r="H4" s="1017"/>
      <c r="I4" s="1017"/>
      <c r="J4" s="1018"/>
      <c r="K4" s="1016" t="s">
        <v>21</v>
      </c>
      <c r="L4" s="1017"/>
      <c r="M4" s="1017"/>
      <c r="N4" s="1017"/>
      <c r="O4" s="1017"/>
      <c r="P4" s="1017"/>
      <c r="Q4" s="1017"/>
      <c r="R4" s="1017"/>
      <c r="S4" s="1017"/>
      <c r="T4" s="1017"/>
      <c r="U4" s="1017"/>
      <c r="V4" s="1017"/>
      <c r="W4" s="101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16" t="s">
        <v>23</v>
      </c>
      <c r="C17" s="1017"/>
      <c r="D17" s="1017"/>
      <c r="E17" s="1017"/>
      <c r="F17" s="101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16" t="s">
        <v>18</v>
      </c>
      <c r="C4" s="1017"/>
      <c r="D4" s="1017"/>
      <c r="E4" s="1017"/>
      <c r="F4" s="1017"/>
      <c r="G4" s="1017"/>
      <c r="H4" s="1017"/>
      <c r="I4" s="1017"/>
      <c r="J4" s="1018"/>
      <c r="K4" s="1016" t="s">
        <v>21</v>
      </c>
      <c r="L4" s="1017"/>
      <c r="M4" s="1017"/>
      <c r="N4" s="1017"/>
      <c r="O4" s="1017"/>
      <c r="P4" s="1017"/>
      <c r="Q4" s="1017"/>
      <c r="R4" s="1017"/>
      <c r="S4" s="1017"/>
      <c r="T4" s="1017"/>
      <c r="U4" s="1017"/>
      <c r="V4" s="1017"/>
      <c r="W4" s="101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16" t="s">
        <v>23</v>
      </c>
      <c r="C17" s="1017"/>
      <c r="D17" s="1017"/>
      <c r="E17" s="1017"/>
      <c r="F17" s="101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16" t="s">
        <v>18</v>
      </c>
      <c r="C4" s="1017"/>
      <c r="D4" s="1017"/>
      <c r="E4" s="1017"/>
      <c r="F4" s="1017"/>
      <c r="G4" s="1017"/>
      <c r="H4" s="1017"/>
      <c r="I4" s="1017"/>
      <c r="J4" s="1018"/>
      <c r="K4" s="1016" t="s">
        <v>21</v>
      </c>
      <c r="L4" s="1017"/>
      <c r="M4" s="1017"/>
      <c r="N4" s="1017"/>
      <c r="O4" s="1017"/>
      <c r="P4" s="1017"/>
      <c r="Q4" s="1017"/>
      <c r="R4" s="1017"/>
      <c r="S4" s="1017"/>
      <c r="T4" s="1017"/>
      <c r="U4" s="1017"/>
      <c r="V4" s="1017"/>
      <c r="W4" s="101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16" t="s">
        <v>23</v>
      </c>
      <c r="C17" s="1017"/>
      <c r="D17" s="1017"/>
      <c r="E17" s="1017"/>
      <c r="F17" s="101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19" t="s">
        <v>42</v>
      </c>
      <c r="B1" s="1019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19" t="s">
        <v>42</v>
      </c>
      <c r="B1" s="1019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20" t="s">
        <v>42</v>
      </c>
      <c r="B1" s="1020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19" t="s">
        <v>42</v>
      </c>
      <c r="B1" s="1019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Q814"/>
  <sheetViews>
    <sheetView showGridLines="0" topLeftCell="O780" zoomScale="80" zoomScaleNormal="80" workbookViewId="0">
      <selection activeCell="W804" sqref="B804:W804"/>
    </sheetView>
  </sheetViews>
  <sheetFormatPr baseColWidth="10" defaultColWidth="11.42578125" defaultRowHeight="12.75" x14ac:dyDescent="0.2"/>
  <cols>
    <col min="1" max="1" width="16.28515625" style="200" bestFit="1" customWidth="1"/>
    <col min="2" max="22" width="10" style="200" customWidth="1"/>
    <col min="23" max="23" width="12" style="200" customWidth="1"/>
    <col min="24" max="24" width="10.42578125" style="200" customWidth="1"/>
    <col min="25" max="26" width="9.140625" style="200" customWidth="1"/>
    <col min="27" max="33" width="11.42578125" style="200"/>
    <col min="34" max="34" width="14" style="200" bestFit="1" customWidth="1"/>
    <col min="35" max="16384" width="11.42578125" style="200"/>
  </cols>
  <sheetData>
    <row r="1" spans="1:34" x14ac:dyDescent="0.2">
      <c r="A1" s="200" t="s">
        <v>58</v>
      </c>
    </row>
    <row r="2" spans="1:34" x14ac:dyDescent="0.2">
      <c r="A2" s="200" t="s">
        <v>59</v>
      </c>
      <c r="B2" s="227">
        <v>40.590000000000003</v>
      </c>
      <c r="F2" s="1124"/>
      <c r="G2" s="1124"/>
      <c r="H2" s="1124"/>
      <c r="I2" s="1124"/>
    </row>
    <row r="3" spans="1:34" x14ac:dyDescent="0.2">
      <c r="A3" s="200" t="s">
        <v>7</v>
      </c>
      <c r="B3" s="227">
        <v>64.23</v>
      </c>
    </row>
    <row r="4" spans="1:34" x14ac:dyDescent="0.2">
      <c r="A4" s="200" t="s">
        <v>60</v>
      </c>
      <c r="B4" s="200">
        <v>12315</v>
      </c>
    </row>
    <row r="6" spans="1:34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124"/>
      <c r="AH6" s="1124"/>
    </row>
    <row r="7" spans="1:34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200">
        <v>21.8</v>
      </c>
      <c r="Z7" s="228"/>
      <c r="AA7" s="213"/>
    </row>
    <row r="8" spans="1:34" ht="13.5" thickBot="1" x14ac:dyDescent="0.25">
      <c r="A8" s="230" t="s">
        <v>49</v>
      </c>
      <c r="B8" s="1021" t="s">
        <v>50</v>
      </c>
      <c r="C8" s="1022"/>
      <c r="D8" s="1022"/>
      <c r="E8" s="1022"/>
      <c r="F8" s="1022"/>
      <c r="G8" s="1022"/>
      <c r="H8" s="1022"/>
      <c r="I8" s="1022"/>
      <c r="J8" s="1022"/>
      <c r="K8" s="1125"/>
      <c r="L8" s="1021" t="s">
        <v>53</v>
      </c>
      <c r="M8" s="1022"/>
      <c r="N8" s="1022"/>
      <c r="O8" s="1022"/>
      <c r="P8" s="1022"/>
      <c r="Q8" s="1022"/>
      <c r="R8" s="1022"/>
      <c r="S8" s="1022"/>
      <c r="T8" s="1022"/>
      <c r="U8" s="1023"/>
      <c r="V8" s="324" t="s">
        <v>55</v>
      </c>
      <c r="AA8" s="1124"/>
      <c r="AB8" s="1124"/>
      <c r="AC8" s="1124"/>
      <c r="AD8" s="1124"/>
      <c r="AE8" s="1124"/>
      <c r="AF8" s="1124"/>
    </row>
    <row r="9" spans="1:34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26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5">
        <v>1217</v>
      </c>
      <c r="AA9" s="210"/>
      <c r="AB9" s="210"/>
      <c r="AC9" s="210"/>
      <c r="AD9" s="210"/>
      <c r="AE9" s="210"/>
      <c r="AF9" s="210"/>
    </row>
    <row r="10" spans="1:34" ht="13.5" thickBot="1" x14ac:dyDescent="0.25">
      <c r="A10" s="231" t="s">
        <v>2</v>
      </c>
      <c r="B10" s="327">
        <v>1</v>
      </c>
      <c r="C10" s="328">
        <v>2</v>
      </c>
      <c r="D10" s="329">
        <v>3</v>
      </c>
      <c r="E10" s="329">
        <v>3</v>
      </c>
      <c r="F10" s="330">
        <v>4</v>
      </c>
      <c r="G10" s="330">
        <v>4</v>
      </c>
      <c r="H10" s="331">
        <v>5</v>
      </c>
      <c r="I10" s="332">
        <v>6</v>
      </c>
      <c r="J10" s="333">
        <v>7</v>
      </c>
      <c r="K10" s="344">
        <v>8</v>
      </c>
      <c r="L10" s="327">
        <v>1</v>
      </c>
      <c r="M10" s="328">
        <v>2</v>
      </c>
      <c r="N10" s="329">
        <v>3</v>
      </c>
      <c r="O10" s="329">
        <v>3</v>
      </c>
      <c r="P10" s="330">
        <v>4</v>
      </c>
      <c r="Q10" s="330">
        <v>4</v>
      </c>
      <c r="R10" s="331">
        <v>5</v>
      </c>
      <c r="S10" s="332">
        <v>6</v>
      </c>
      <c r="T10" s="333">
        <v>7</v>
      </c>
      <c r="U10" s="344">
        <v>8</v>
      </c>
      <c r="V10" s="334" t="s">
        <v>0</v>
      </c>
      <c r="AA10" s="210"/>
      <c r="AB10" s="210"/>
      <c r="AC10" s="210"/>
      <c r="AD10" s="210"/>
      <c r="AE10" s="210"/>
      <c r="AF10" s="210"/>
    </row>
    <row r="11" spans="1:34" x14ac:dyDescent="0.2">
      <c r="A11" s="234" t="s">
        <v>3</v>
      </c>
      <c r="B11" s="338">
        <v>140</v>
      </c>
      <c r="C11" s="339">
        <v>140</v>
      </c>
      <c r="D11" s="339">
        <v>140</v>
      </c>
      <c r="E11" s="339">
        <v>140</v>
      </c>
      <c r="F11" s="339">
        <v>140</v>
      </c>
      <c r="G11" s="339">
        <v>140</v>
      </c>
      <c r="H11" s="339">
        <v>140</v>
      </c>
      <c r="I11" s="339">
        <v>140</v>
      </c>
      <c r="J11" s="339">
        <v>140</v>
      </c>
      <c r="K11" s="340">
        <v>140</v>
      </c>
      <c r="L11" s="338">
        <v>140</v>
      </c>
      <c r="M11" s="339">
        <v>140</v>
      </c>
      <c r="N11" s="339">
        <v>140</v>
      </c>
      <c r="O11" s="339">
        <v>140</v>
      </c>
      <c r="P11" s="339">
        <v>140</v>
      </c>
      <c r="Q11" s="339">
        <v>140</v>
      </c>
      <c r="R11" s="339">
        <v>140</v>
      </c>
      <c r="S11" s="339">
        <v>140</v>
      </c>
      <c r="T11" s="339">
        <v>140</v>
      </c>
      <c r="U11" s="343">
        <v>140</v>
      </c>
      <c r="V11" s="342">
        <v>140</v>
      </c>
      <c r="W11" s="313"/>
      <c r="X11" s="313"/>
      <c r="Y11" s="313"/>
      <c r="Z11" s="313"/>
      <c r="AA11" s="210"/>
      <c r="AB11" s="210"/>
      <c r="AC11" s="210"/>
      <c r="AD11" s="210"/>
      <c r="AE11" s="210"/>
      <c r="AF11" s="210"/>
    </row>
    <row r="12" spans="1:34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X12" s="313"/>
      <c r="Y12" s="313"/>
      <c r="Z12" s="1126" t="s">
        <v>63</v>
      </c>
      <c r="AA12" s="1126"/>
      <c r="AB12" s="1126"/>
      <c r="AC12" s="1126"/>
      <c r="AD12" s="1126"/>
      <c r="AE12" s="210"/>
      <c r="AF12" s="210"/>
    </row>
    <row r="13" spans="1:34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13"/>
      <c r="Z13" s="1126"/>
      <c r="AA13" s="1126"/>
      <c r="AB13" s="1126"/>
      <c r="AC13" s="1126"/>
      <c r="AD13" s="1126"/>
      <c r="AE13" s="210"/>
      <c r="AF13" s="210"/>
    </row>
    <row r="14" spans="1:34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13"/>
      <c r="X14" s="210"/>
      <c r="Y14" s="210"/>
      <c r="Z14" s="1126"/>
      <c r="AA14" s="1126"/>
      <c r="AB14" s="1126"/>
      <c r="AC14" s="1126"/>
      <c r="AD14" s="1126"/>
      <c r="AE14" s="210"/>
      <c r="AF14" s="210"/>
    </row>
    <row r="15" spans="1:34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AA15" s="210"/>
      <c r="AB15" s="210"/>
      <c r="AC15" s="210"/>
      <c r="AD15" s="210"/>
      <c r="AE15" s="210"/>
      <c r="AF15" s="210"/>
    </row>
    <row r="16" spans="1:34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1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210"/>
      <c r="X16" s="210"/>
      <c r="Y16" s="210"/>
      <c r="Z16" s="210"/>
      <c r="AA16" s="210"/>
      <c r="AB16" s="210"/>
      <c r="AC16" s="210"/>
      <c r="AD16" s="210"/>
      <c r="AE16" s="210"/>
      <c r="AF16" s="210"/>
    </row>
    <row r="17" spans="1:32" x14ac:dyDescent="0.2">
      <c r="A17" s="258" t="s">
        <v>51</v>
      </c>
      <c r="B17" s="321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35">
        <v>617</v>
      </c>
      <c r="L17" s="321">
        <v>344</v>
      </c>
      <c r="M17" s="308">
        <v>559</v>
      </c>
      <c r="N17" s="308">
        <v>512</v>
      </c>
      <c r="O17" s="308">
        <v>512</v>
      </c>
      <c r="P17" s="308">
        <v>589</v>
      </c>
      <c r="Q17" s="308">
        <v>590</v>
      </c>
      <c r="R17" s="308">
        <v>931</v>
      </c>
      <c r="S17" s="308">
        <v>672</v>
      </c>
      <c r="T17" s="308">
        <v>381</v>
      </c>
      <c r="U17" s="336">
        <v>225</v>
      </c>
      <c r="V17" s="337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210"/>
      <c r="AB17" s="210"/>
      <c r="AC17" s="210"/>
      <c r="AD17" s="210"/>
      <c r="AE17" s="210"/>
      <c r="AF17" s="210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210"/>
      <c r="AB18" s="210"/>
      <c r="AC18" s="210"/>
      <c r="AD18" s="210"/>
      <c r="AE18" s="210"/>
      <c r="AF18" s="210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3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2">
        <f t="shared" ref="U19" si="12">(U18-U7)</f>
        <v>5.6999999999999993</v>
      </c>
      <c r="V19" s="223"/>
      <c r="W19" s="200" t="s">
        <v>26</v>
      </c>
      <c r="AA19" s="210"/>
      <c r="AB19" s="210"/>
      <c r="AC19" s="210"/>
      <c r="AD19" s="210"/>
      <c r="AE19" s="210"/>
      <c r="AF19" s="210"/>
    </row>
    <row r="20" spans="1:32" x14ac:dyDescent="0.2">
      <c r="B20" s="200">
        <v>30.5</v>
      </c>
      <c r="C20" s="200">
        <v>30</v>
      </c>
      <c r="D20" s="200">
        <v>29.5</v>
      </c>
      <c r="E20" s="200">
        <v>29.5</v>
      </c>
      <c r="I20" s="200">
        <v>29</v>
      </c>
    </row>
    <row r="21" spans="1:32" ht="13.5" thickBot="1" x14ac:dyDescent="0.25"/>
    <row r="22" spans="1:32" ht="13.5" thickBot="1" x14ac:dyDescent="0.25">
      <c r="A22" s="230" t="s">
        <v>65</v>
      </c>
      <c r="B22" s="1021" t="s">
        <v>50</v>
      </c>
      <c r="C22" s="1022"/>
      <c r="D22" s="1022"/>
      <c r="E22" s="1022"/>
      <c r="F22" s="1022"/>
      <c r="G22" s="1022"/>
      <c r="H22" s="1022"/>
      <c r="I22" s="1022"/>
      <c r="J22" s="1022"/>
      <c r="K22" s="1125"/>
      <c r="L22" s="1021" t="s">
        <v>53</v>
      </c>
      <c r="M22" s="1022"/>
      <c r="N22" s="1022"/>
      <c r="O22" s="1022"/>
      <c r="P22" s="1022"/>
      <c r="Q22" s="1022"/>
      <c r="R22" s="1022"/>
      <c r="S22" s="1022"/>
      <c r="T22" s="1022"/>
      <c r="U22" s="1023"/>
      <c r="V22" s="324" t="s">
        <v>55</v>
      </c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26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5">
        <v>1219</v>
      </c>
    </row>
    <row r="24" spans="1:32" ht="13.5" thickBot="1" x14ac:dyDescent="0.25">
      <c r="A24" s="231" t="s">
        <v>2</v>
      </c>
      <c r="B24" s="327">
        <v>1</v>
      </c>
      <c r="C24" s="328">
        <v>2</v>
      </c>
      <c r="D24" s="329">
        <v>3</v>
      </c>
      <c r="E24" s="329">
        <v>3</v>
      </c>
      <c r="F24" s="330">
        <v>4</v>
      </c>
      <c r="G24" s="330">
        <v>4</v>
      </c>
      <c r="H24" s="331">
        <v>5</v>
      </c>
      <c r="I24" s="332">
        <v>6</v>
      </c>
      <c r="J24" s="333">
        <v>7</v>
      </c>
      <c r="K24" s="344">
        <v>8</v>
      </c>
      <c r="L24" s="327">
        <v>1</v>
      </c>
      <c r="M24" s="328">
        <v>2</v>
      </c>
      <c r="N24" s="329">
        <v>3</v>
      </c>
      <c r="O24" s="329">
        <v>3</v>
      </c>
      <c r="P24" s="330">
        <v>4</v>
      </c>
      <c r="Q24" s="330">
        <v>4</v>
      </c>
      <c r="R24" s="331">
        <v>5</v>
      </c>
      <c r="S24" s="332">
        <v>6</v>
      </c>
      <c r="T24" s="333">
        <v>7</v>
      </c>
      <c r="U24" s="344">
        <v>8</v>
      </c>
      <c r="V24" s="334" t="s">
        <v>0</v>
      </c>
    </row>
    <row r="25" spans="1:32" x14ac:dyDescent="0.2">
      <c r="A25" s="234" t="s">
        <v>3</v>
      </c>
      <c r="B25" s="338">
        <v>270</v>
      </c>
      <c r="C25" s="339">
        <v>270</v>
      </c>
      <c r="D25" s="339">
        <v>270</v>
      </c>
      <c r="E25" s="339">
        <v>270</v>
      </c>
      <c r="F25" s="339">
        <v>270</v>
      </c>
      <c r="G25" s="339">
        <v>270</v>
      </c>
      <c r="H25" s="339">
        <v>270</v>
      </c>
      <c r="I25" s="339">
        <v>270</v>
      </c>
      <c r="J25" s="339">
        <v>270</v>
      </c>
      <c r="K25" s="340">
        <v>270</v>
      </c>
      <c r="L25" s="338">
        <v>270</v>
      </c>
      <c r="M25" s="339">
        <v>270</v>
      </c>
      <c r="N25" s="339">
        <v>270</v>
      </c>
      <c r="O25" s="339">
        <v>270</v>
      </c>
      <c r="P25" s="339">
        <v>270</v>
      </c>
      <c r="Q25" s="339">
        <v>270</v>
      </c>
      <c r="R25" s="339">
        <v>270</v>
      </c>
      <c r="S25" s="339">
        <v>270</v>
      </c>
      <c r="T25" s="339">
        <v>270</v>
      </c>
      <c r="U25" s="343">
        <v>270</v>
      </c>
      <c r="V25" s="342">
        <v>270</v>
      </c>
      <c r="W25" s="313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13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13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1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210"/>
      <c r="X30" s="210"/>
      <c r="Y30" s="210"/>
    </row>
    <row r="31" spans="1:32" x14ac:dyDescent="0.2">
      <c r="A31" s="258" t="s">
        <v>51</v>
      </c>
      <c r="B31" s="321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35">
        <v>616</v>
      </c>
      <c r="L31" s="321">
        <v>332</v>
      </c>
      <c r="M31" s="308">
        <v>553</v>
      </c>
      <c r="N31" s="308">
        <v>510</v>
      </c>
      <c r="O31" s="308">
        <v>508</v>
      </c>
      <c r="P31" s="308">
        <v>588</v>
      </c>
      <c r="Q31" s="308">
        <v>590</v>
      </c>
      <c r="R31" s="308">
        <v>930</v>
      </c>
      <c r="S31" s="308">
        <v>670</v>
      </c>
      <c r="T31" s="308">
        <v>380</v>
      </c>
      <c r="U31" s="336">
        <v>223</v>
      </c>
      <c r="V31" s="337">
        <f>SUM(B31:U31)</f>
        <v>12018</v>
      </c>
      <c r="W31" s="200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200" t="s">
        <v>57</v>
      </c>
      <c r="X32" s="200">
        <v>28.91</v>
      </c>
    </row>
    <row r="33" spans="1:36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3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2">
        <f t="shared" si="17"/>
        <v>5.5</v>
      </c>
      <c r="V33" s="223"/>
      <c r="W33" s="200" t="s">
        <v>26</v>
      </c>
      <c r="X33" s="200">
        <f>X32-X18</f>
        <v>7.1000000000000014</v>
      </c>
      <c r="AA33" s="358" t="s">
        <v>77</v>
      </c>
      <c r="AB33" s="359"/>
      <c r="AC33" s="359"/>
      <c r="AD33" s="360"/>
    </row>
    <row r="34" spans="1:36" ht="13.5" thickBot="1" x14ac:dyDescent="0.25">
      <c r="AA34" s="352" t="s">
        <v>74</v>
      </c>
      <c r="AB34" s="351" t="s">
        <v>75</v>
      </c>
      <c r="AC34" s="351" t="s">
        <v>76</v>
      </c>
      <c r="AD34" s="353" t="s">
        <v>84</v>
      </c>
    </row>
    <row r="35" spans="1:36" ht="13.5" thickBot="1" x14ac:dyDescent="0.25">
      <c r="AA35" s="310">
        <v>1</v>
      </c>
      <c r="AB35" s="311">
        <v>370</v>
      </c>
      <c r="AC35" s="311">
        <v>603</v>
      </c>
      <c r="AD35" s="312">
        <v>39</v>
      </c>
    </row>
    <row r="36" spans="1:36" ht="13.5" thickBot="1" x14ac:dyDescent="0.25">
      <c r="A36" s="230" t="s">
        <v>66</v>
      </c>
      <c r="B36" s="1021" t="s">
        <v>50</v>
      </c>
      <c r="C36" s="1022"/>
      <c r="D36" s="1022"/>
      <c r="E36" s="1022"/>
      <c r="F36" s="1022"/>
      <c r="G36" s="1022"/>
      <c r="H36" s="1022"/>
      <c r="I36" s="1022"/>
      <c r="J36" s="1022"/>
      <c r="K36" s="1125"/>
      <c r="L36" s="1021" t="s">
        <v>53</v>
      </c>
      <c r="M36" s="1022"/>
      <c r="N36" s="1022"/>
      <c r="O36" s="1022"/>
      <c r="P36" s="1022"/>
      <c r="Q36" s="1022"/>
      <c r="R36" s="1022"/>
      <c r="S36" s="1022"/>
      <c r="T36" s="1022"/>
      <c r="U36" s="1023"/>
      <c r="V36" s="324" t="s">
        <v>55</v>
      </c>
      <c r="AA36" s="354">
        <v>2</v>
      </c>
      <c r="AB36" s="267" t="s">
        <v>78</v>
      </c>
      <c r="AC36" s="267">
        <v>480</v>
      </c>
      <c r="AD36" s="219">
        <v>38.5</v>
      </c>
      <c r="AG36" s="1127" t="s">
        <v>85</v>
      </c>
      <c r="AH36" s="1128"/>
      <c r="AI36" s="1128"/>
      <c r="AJ36" s="1129"/>
    </row>
    <row r="37" spans="1:36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26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5">
        <v>1191</v>
      </c>
      <c r="AA37" s="354">
        <v>2</v>
      </c>
      <c r="AB37" s="267" t="s">
        <v>78</v>
      </c>
      <c r="AC37" s="267">
        <v>480</v>
      </c>
      <c r="AD37" s="219">
        <v>38.5</v>
      </c>
      <c r="AG37" s="218" t="s">
        <v>86</v>
      </c>
      <c r="AH37" s="267" t="s">
        <v>75</v>
      </c>
      <c r="AI37" s="267" t="s">
        <v>52</v>
      </c>
      <c r="AJ37" s="219" t="s">
        <v>69</v>
      </c>
    </row>
    <row r="38" spans="1:36" ht="13.5" thickBot="1" x14ac:dyDescent="0.25">
      <c r="A38" s="231" t="s">
        <v>2</v>
      </c>
      <c r="B38" s="327">
        <v>1</v>
      </c>
      <c r="C38" s="328">
        <v>2</v>
      </c>
      <c r="D38" s="329">
        <v>3</v>
      </c>
      <c r="E38" s="329">
        <v>3</v>
      </c>
      <c r="F38" s="330">
        <v>4</v>
      </c>
      <c r="G38" s="330">
        <v>4</v>
      </c>
      <c r="H38" s="331">
        <v>5</v>
      </c>
      <c r="I38" s="332">
        <v>6</v>
      </c>
      <c r="J38" s="333">
        <v>7</v>
      </c>
      <c r="K38" s="344">
        <v>8</v>
      </c>
      <c r="L38" s="327">
        <v>1</v>
      </c>
      <c r="M38" s="328">
        <v>2</v>
      </c>
      <c r="N38" s="329">
        <v>3</v>
      </c>
      <c r="O38" s="329">
        <v>3</v>
      </c>
      <c r="P38" s="330">
        <v>4</v>
      </c>
      <c r="Q38" s="330">
        <v>4</v>
      </c>
      <c r="R38" s="331">
        <v>5</v>
      </c>
      <c r="S38" s="332">
        <v>6</v>
      </c>
      <c r="T38" s="333">
        <v>7</v>
      </c>
      <c r="U38" s="344">
        <v>8</v>
      </c>
      <c r="V38" s="334" t="s">
        <v>0</v>
      </c>
      <c r="AA38" s="355">
        <v>3</v>
      </c>
      <c r="AB38" s="267" t="s">
        <v>79</v>
      </c>
      <c r="AC38" s="267">
        <v>527</v>
      </c>
      <c r="AD38" s="219">
        <v>38.5</v>
      </c>
      <c r="AE38" s="200">
        <v>38.5</v>
      </c>
      <c r="AG38" s="218">
        <v>1</v>
      </c>
      <c r="AH38" s="267">
        <v>350</v>
      </c>
      <c r="AI38" s="267">
        <v>257</v>
      </c>
      <c r="AJ38" s="219">
        <v>39.5</v>
      </c>
    </row>
    <row r="39" spans="1:36" x14ac:dyDescent="0.2">
      <c r="A39" s="234" t="s">
        <v>3</v>
      </c>
      <c r="B39" s="338">
        <v>400</v>
      </c>
      <c r="C39" s="339">
        <v>400</v>
      </c>
      <c r="D39" s="339">
        <v>400</v>
      </c>
      <c r="E39" s="339">
        <v>400</v>
      </c>
      <c r="F39" s="339">
        <v>400</v>
      </c>
      <c r="G39" s="339">
        <v>400</v>
      </c>
      <c r="H39" s="339">
        <v>400</v>
      </c>
      <c r="I39" s="339">
        <v>400</v>
      </c>
      <c r="J39" s="339">
        <v>400</v>
      </c>
      <c r="K39" s="340">
        <v>400</v>
      </c>
      <c r="L39" s="338">
        <v>400</v>
      </c>
      <c r="M39" s="339">
        <v>400</v>
      </c>
      <c r="N39" s="339">
        <v>400</v>
      </c>
      <c r="O39" s="339">
        <v>400</v>
      </c>
      <c r="P39" s="339">
        <v>400</v>
      </c>
      <c r="Q39" s="339">
        <v>400</v>
      </c>
      <c r="R39" s="339">
        <v>400</v>
      </c>
      <c r="S39" s="339">
        <v>400</v>
      </c>
      <c r="T39" s="339">
        <v>400</v>
      </c>
      <c r="U39" s="343">
        <v>400</v>
      </c>
      <c r="V39" s="342">
        <v>400</v>
      </c>
      <c r="W39" s="313"/>
      <c r="X39" s="313"/>
      <c r="Y39" s="313"/>
      <c r="AA39" s="355">
        <v>3</v>
      </c>
      <c r="AB39" s="267" t="s">
        <v>79</v>
      </c>
      <c r="AC39" s="267">
        <v>528</v>
      </c>
      <c r="AD39" s="219">
        <v>38.5</v>
      </c>
      <c r="AE39" s="200">
        <v>38.5</v>
      </c>
      <c r="AG39" s="354">
        <v>2</v>
      </c>
      <c r="AH39" s="267" t="s">
        <v>70</v>
      </c>
      <c r="AI39" s="267">
        <v>745</v>
      </c>
      <c r="AJ39" s="219">
        <v>39</v>
      </c>
    </row>
    <row r="40" spans="1:36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X40" s="313"/>
      <c r="Y40" s="313"/>
      <c r="AA40" s="355">
        <v>3</v>
      </c>
      <c r="AB40" s="267" t="s">
        <v>79</v>
      </c>
      <c r="AC40" s="267">
        <v>528</v>
      </c>
      <c r="AD40" s="219">
        <v>38.5</v>
      </c>
      <c r="AE40" s="200">
        <v>38.5</v>
      </c>
      <c r="AG40" s="355">
        <v>3</v>
      </c>
      <c r="AH40" s="267" t="s">
        <v>71</v>
      </c>
      <c r="AI40" s="267">
        <v>562</v>
      </c>
      <c r="AJ40" s="219">
        <v>38.5</v>
      </c>
    </row>
    <row r="41" spans="1:36" x14ac:dyDescent="0.2">
      <c r="A41" s="231" t="s">
        <v>7</v>
      </c>
      <c r="B41" s="242">
        <v>81.8</v>
      </c>
      <c r="C41" s="243">
        <v>72.5</v>
      </c>
      <c r="D41" s="243">
        <v>80</v>
      </c>
      <c r="E41" s="243">
        <v>73.599999999999994</v>
      </c>
      <c r="F41" s="243">
        <v>84.2</v>
      </c>
      <c r="G41" s="243">
        <v>80.7</v>
      </c>
      <c r="H41" s="243">
        <v>68.7</v>
      </c>
      <c r="I41" s="243">
        <v>75.3</v>
      </c>
      <c r="J41" s="243">
        <v>66.7</v>
      </c>
      <c r="K41" s="281">
        <v>77</v>
      </c>
      <c r="L41" s="242">
        <v>66.7</v>
      </c>
      <c r="M41" s="243">
        <v>85.5</v>
      </c>
      <c r="N41" s="243">
        <v>68.599999999999994</v>
      </c>
      <c r="O41" s="243">
        <v>80</v>
      </c>
      <c r="P41" s="243">
        <v>75.900000000000006</v>
      </c>
      <c r="Q41" s="243">
        <v>72.400000000000006</v>
      </c>
      <c r="R41" s="243">
        <v>78.099999999999994</v>
      </c>
      <c r="S41" s="243">
        <v>72.7</v>
      </c>
      <c r="T41" s="243">
        <v>68.8</v>
      </c>
      <c r="U41" s="244">
        <v>69.599999999999994</v>
      </c>
      <c r="V41" s="245">
        <v>68</v>
      </c>
      <c r="W41" s="313"/>
      <c r="AA41" s="356">
        <v>4</v>
      </c>
      <c r="AB41" s="267" t="s">
        <v>80</v>
      </c>
      <c r="AC41" s="267">
        <v>583</v>
      </c>
      <c r="AD41" s="219">
        <v>38</v>
      </c>
      <c r="AE41" s="200">
        <v>38</v>
      </c>
      <c r="AG41" s="355">
        <v>3</v>
      </c>
      <c r="AH41" s="267" t="s">
        <v>71</v>
      </c>
      <c r="AI41" s="267">
        <v>562</v>
      </c>
      <c r="AJ41" s="219">
        <v>38.5</v>
      </c>
    </row>
    <row r="42" spans="1:36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13"/>
      <c r="X42" s="210"/>
      <c r="Y42" s="210"/>
      <c r="AA42" s="356">
        <v>4</v>
      </c>
      <c r="AB42" s="267" t="s">
        <v>80</v>
      </c>
      <c r="AC42" s="267">
        <v>583</v>
      </c>
      <c r="AD42" s="219">
        <v>38</v>
      </c>
      <c r="AE42" s="200">
        <v>38</v>
      </c>
      <c r="AG42" s="356">
        <v>4</v>
      </c>
      <c r="AH42" s="267" t="s">
        <v>87</v>
      </c>
      <c r="AI42" s="267">
        <v>812</v>
      </c>
      <c r="AJ42" s="219">
        <v>38</v>
      </c>
    </row>
    <row r="43" spans="1:36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AA43" s="357">
        <v>5</v>
      </c>
      <c r="AB43" s="267" t="s">
        <v>81</v>
      </c>
      <c r="AC43" s="267">
        <v>478</v>
      </c>
      <c r="AD43" s="219">
        <v>37.5</v>
      </c>
      <c r="AE43" s="200">
        <v>37.5</v>
      </c>
      <c r="AG43" s="357">
        <v>5</v>
      </c>
      <c r="AH43" s="267" t="s">
        <v>88</v>
      </c>
      <c r="AI43" s="267">
        <v>785</v>
      </c>
      <c r="AJ43" s="219">
        <v>37.5</v>
      </c>
    </row>
    <row r="44" spans="1:36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1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210"/>
      <c r="X44" s="210"/>
      <c r="Y44" s="210"/>
      <c r="AA44" s="357">
        <v>5</v>
      </c>
      <c r="AB44" s="267" t="s">
        <v>81</v>
      </c>
      <c r="AC44" s="267">
        <v>478</v>
      </c>
      <c r="AD44" s="219">
        <v>37.5</v>
      </c>
      <c r="AE44" s="200">
        <v>37.5</v>
      </c>
      <c r="AG44" s="218">
        <v>6</v>
      </c>
      <c r="AH44" s="267" t="s">
        <v>89</v>
      </c>
      <c r="AI44" s="267">
        <v>632</v>
      </c>
      <c r="AJ44" s="219">
        <v>37</v>
      </c>
    </row>
    <row r="45" spans="1:36" x14ac:dyDescent="0.2">
      <c r="A45" s="258" t="s">
        <v>51</v>
      </c>
      <c r="B45" s="321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35">
        <v>615</v>
      </c>
      <c r="L45" s="321">
        <v>326</v>
      </c>
      <c r="M45" s="308">
        <v>552</v>
      </c>
      <c r="N45" s="308">
        <v>510</v>
      </c>
      <c r="O45" s="308">
        <v>508</v>
      </c>
      <c r="P45" s="308">
        <v>587</v>
      </c>
      <c r="Q45" s="308">
        <v>590</v>
      </c>
      <c r="R45" s="308">
        <v>929</v>
      </c>
      <c r="S45" s="308">
        <v>670</v>
      </c>
      <c r="T45" s="308">
        <v>380</v>
      </c>
      <c r="U45" s="336">
        <v>223</v>
      </c>
      <c r="V45" s="337">
        <f>SUM(B45:U45)</f>
        <v>11997</v>
      </c>
      <c r="W45" s="200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267" t="s">
        <v>82</v>
      </c>
      <c r="AC45" s="267">
        <v>688</v>
      </c>
      <c r="AD45" s="219">
        <v>37</v>
      </c>
      <c r="AE45" s="200">
        <v>37</v>
      </c>
      <c r="AG45" s="218">
        <v>7</v>
      </c>
      <c r="AH45" s="267" t="s">
        <v>90</v>
      </c>
      <c r="AI45" s="267">
        <v>462</v>
      </c>
      <c r="AJ45" s="219">
        <v>36.5</v>
      </c>
    </row>
    <row r="46" spans="1:36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200" t="s">
        <v>57</v>
      </c>
      <c r="X46" s="200">
        <v>33.97</v>
      </c>
      <c r="AA46" s="218">
        <v>7</v>
      </c>
      <c r="AB46" s="267" t="s">
        <v>83</v>
      </c>
      <c r="AC46" s="267">
        <v>534</v>
      </c>
      <c r="AD46" s="219">
        <v>36.5</v>
      </c>
      <c r="AE46" s="200">
        <v>36.5</v>
      </c>
      <c r="AG46" s="216">
        <v>8</v>
      </c>
      <c r="AH46" s="217">
        <v>510</v>
      </c>
      <c r="AI46" s="217">
        <v>444</v>
      </c>
      <c r="AJ46" s="322">
        <v>36.5</v>
      </c>
    </row>
    <row r="47" spans="1:36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3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2">
        <f t="shared" si="22"/>
        <v>3.5</v>
      </c>
      <c r="V47" s="223"/>
      <c r="W47" s="200" t="s">
        <v>26</v>
      </c>
      <c r="X47" s="200">
        <f>X46-X32</f>
        <v>5.0599999999999987</v>
      </c>
      <c r="AA47" s="216">
        <v>8</v>
      </c>
      <c r="AB47" s="217">
        <v>530</v>
      </c>
      <c r="AC47" s="217">
        <v>231</v>
      </c>
      <c r="AD47" s="322">
        <v>36</v>
      </c>
      <c r="AE47" s="200">
        <v>36</v>
      </c>
    </row>
    <row r="49" spans="1:27" ht="13.5" thickBot="1" x14ac:dyDescent="0.25">
      <c r="B49" s="200">
        <v>39</v>
      </c>
      <c r="C49" s="200">
        <v>38.5</v>
      </c>
      <c r="D49" s="200">
        <v>38.5</v>
      </c>
      <c r="E49" s="200">
        <v>38.5</v>
      </c>
      <c r="F49" s="200">
        <v>38.5</v>
      </c>
      <c r="G49" s="200">
        <v>38.5</v>
      </c>
      <c r="H49" s="200">
        <v>38</v>
      </c>
      <c r="I49" s="200">
        <v>38</v>
      </c>
      <c r="J49" s="200">
        <v>37.5</v>
      </c>
      <c r="K49" s="200">
        <v>37.5</v>
      </c>
      <c r="L49" s="200">
        <v>37</v>
      </c>
      <c r="M49" s="200">
        <v>36.5</v>
      </c>
      <c r="N49" s="200">
        <v>36</v>
      </c>
      <c r="O49" s="200">
        <v>39.5</v>
      </c>
      <c r="P49" s="200">
        <v>39</v>
      </c>
      <c r="Q49" s="200">
        <v>38.5</v>
      </c>
      <c r="R49" s="200">
        <v>38.5</v>
      </c>
      <c r="S49" s="200">
        <v>38</v>
      </c>
      <c r="T49" s="200">
        <v>37.5</v>
      </c>
      <c r="U49" s="200">
        <v>37</v>
      </c>
      <c r="V49" s="200">
        <v>36.5</v>
      </c>
      <c r="W49" s="200">
        <v>36.5</v>
      </c>
    </row>
    <row r="50" spans="1:27" ht="13.5" thickBot="1" x14ac:dyDescent="0.25">
      <c r="A50" s="230" t="s">
        <v>91</v>
      </c>
      <c r="B50" s="1034" t="s">
        <v>50</v>
      </c>
      <c r="C50" s="1035"/>
      <c r="D50" s="1035"/>
      <c r="E50" s="1035"/>
      <c r="F50" s="1035"/>
      <c r="G50" s="1035"/>
      <c r="H50" s="1035"/>
      <c r="I50" s="1035"/>
      <c r="J50" s="1035"/>
      <c r="K50" s="1035"/>
      <c r="L50" s="1035"/>
      <c r="M50" s="1035"/>
      <c r="N50" s="1036"/>
      <c r="O50" s="1034" t="s">
        <v>53</v>
      </c>
      <c r="P50" s="1035"/>
      <c r="Q50" s="1035"/>
      <c r="R50" s="1035"/>
      <c r="S50" s="1035"/>
      <c r="T50" s="1035"/>
      <c r="U50" s="1035"/>
      <c r="V50" s="1035"/>
      <c r="W50" s="1036"/>
      <c r="X50" s="324" t="s">
        <v>55</v>
      </c>
    </row>
    <row r="51" spans="1:27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5">
        <v>1190</v>
      </c>
    </row>
    <row r="52" spans="1:27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0">
        <v>4</v>
      </c>
      <c r="I52" s="330">
        <v>4</v>
      </c>
      <c r="J52" s="331">
        <v>5</v>
      </c>
      <c r="K52" s="331">
        <v>5</v>
      </c>
      <c r="L52" s="332">
        <v>6</v>
      </c>
      <c r="M52" s="333">
        <v>7</v>
      </c>
      <c r="N52" s="383">
        <v>8</v>
      </c>
      <c r="O52" s="327">
        <v>1</v>
      </c>
      <c r="P52" s="328">
        <v>2</v>
      </c>
      <c r="Q52" s="329">
        <v>3</v>
      </c>
      <c r="R52" s="329">
        <v>3</v>
      </c>
      <c r="S52" s="330">
        <v>4</v>
      </c>
      <c r="T52" s="331">
        <v>5</v>
      </c>
      <c r="U52" s="332">
        <v>6</v>
      </c>
      <c r="V52" s="333">
        <v>7</v>
      </c>
      <c r="W52" s="383">
        <v>8</v>
      </c>
      <c r="X52" s="334" t="s">
        <v>0</v>
      </c>
    </row>
    <row r="53" spans="1:27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38">
        <v>520</v>
      </c>
      <c r="P53" s="339">
        <v>520</v>
      </c>
      <c r="Q53" s="339">
        <v>520</v>
      </c>
      <c r="R53" s="339">
        <v>520</v>
      </c>
      <c r="S53" s="339">
        <v>520</v>
      </c>
      <c r="T53" s="339">
        <v>520</v>
      </c>
      <c r="U53" s="339">
        <v>520</v>
      </c>
      <c r="V53" s="339">
        <v>520</v>
      </c>
      <c r="W53" s="343">
        <v>520</v>
      </c>
      <c r="X53" s="384">
        <v>520</v>
      </c>
      <c r="Y53" s="313"/>
      <c r="Z53" s="313"/>
      <c r="AA53" s="313"/>
    </row>
    <row r="54" spans="1:27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375">
        <v>547</v>
      </c>
      <c r="Z54" s="313"/>
      <c r="AA54" s="313"/>
    </row>
    <row r="55" spans="1:27" x14ac:dyDescent="0.2">
      <c r="A55" s="231" t="s">
        <v>7</v>
      </c>
      <c r="B55" s="242">
        <v>73.3</v>
      </c>
      <c r="C55" s="243">
        <v>91.7</v>
      </c>
      <c r="D55" s="243">
        <v>89.6</v>
      </c>
      <c r="E55" s="243">
        <v>86.5</v>
      </c>
      <c r="F55" s="243">
        <v>94.2</v>
      </c>
      <c r="G55" s="243">
        <v>98.1</v>
      </c>
      <c r="H55" s="243">
        <v>91.4</v>
      </c>
      <c r="I55" s="243">
        <v>94.6</v>
      </c>
      <c r="J55" s="243">
        <v>95.7</v>
      </c>
      <c r="K55" s="243">
        <v>93.6</v>
      </c>
      <c r="L55" s="243">
        <v>95.7</v>
      </c>
      <c r="M55" s="243">
        <v>88.7</v>
      </c>
      <c r="N55" s="244">
        <v>95.7</v>
      </c>
      <c r="O55" s="242">
        <v>88</v>
      </c>
      <c r="P55" s="243">
        <v>94.7</v>
      </c>
      <c r="Q55" s="243">
        <v>100</v>
      </c>
      <c r="R55" s="243">
        <v>100</v>
      </c>
      <c r="S55" s="243">
        <v>97.5</v>
      </c>
      <c r="T55" s="243">
        <v>98.7</v>
      </c>
      <c r="U55" s="243">
        <v>95.2</v>
      </c>
      <c r="V55" s="243">
        <v>100</v>
      </c>
      <c r="W55" s="244">
        <v>93.2</v>
      </c>
      <c r="X55" s="376">
        <v>80.7</v>
      </c>
      <c r="Y55" s="313"/>
    </row>
    <row r="56" spans="1:27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377">
        <v>7.9000000000000001E-2</v>
      </c>
      <c r="Y56" s="313"/>
      <c r="Z56" s="210"/>
      <c r="AA56" s="210"/>
    </row>
    <row r="57" spans="1:27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369">
        <f>X54/X53*100-100</f>
        <v>5.1923076923076934</v>
      </c>
    </row>
    <row r="58" spans="1:27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370">
        <f>X54-V40</f>
        <v>115</v>
      </c>
      <c r="Y58" s="210"/>
      <c r="Z58" s="210"/>
      <c r="AA58" s="210"/>
    </row>
    <row r="59" spans="1:27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260">
        <v>478</v>
      </c>
      <c r="L59" s="260">
        <v>687</v>
      </c>
      <c r="M59" s="260">
        <v>534</v>
      </c>
      <c r="N59" s="261">
        <v>231</v>
      </c>
      <c r="O59" s="321">
        <v>255</v>
      </c>
      <c r="P59" s="308">
        <v>744</v>
      </c>
      <c r="Q59" s="308">
        <v>562</v>
      </c>
      <c r="R59" s="308">
        <v>562</v>
      </c>
      <c r="S59" s="308">
        <v>812</v>
      </c>
      <c r="T59" s="308">
        <v>785</v>
      </c>
      <c r="U59" s="308">
        <v>632</v>
      </c>
      <c r="V59" s="308">
        <v>462</v>
      </c>
      <c r="W59" s="336">
        <v>444</v>
      </c>
      <c r="X59" s="385">
        <f>SUM(B59:W59)</f>
        <v>11968</v>
      </c>
      <c r="Y59" s="200" t="s">
        <v>56</v>
      </c>
      <c r="Z59" s="263">
        <f>V45-X59</f>
        <v>29</v>
      </c>
      <c r="AA59" s="264">
        <f>Z59/V45</f>
        <v>2.4172709844127701E-3</v>
      </c>
    </row>
    <row r="60" spans="1:27" x14ac:dyDescent="0.2">
      <c r="A60" s="265" t="s">
        <v>28</v>
      </c>
      <c r="B60" s="218">
        <v>43</v>
      </c>
      <c r="C60" s="267">
        <v>42.5</v>
      </c>
      <c r="D60" s="267">
        <v>42.5</v>
      </c>
      <c r="E60" s="267">
        <v>42</v>
      </c>
      <c r="F60" s="267">
        <v>42</v>
      </c>
      <c r="G60" s="267">
        <v>42</v>
      </c>
      <c r="H60" s="267">
        <v>41.5</v>
      </c>
      <c r="I60" s="267">
        <v>41.5</v>
      </c>
      <c r="J60" s="267">
        <v>41.5</v>
      </c>
      <c r="K60" s="267">
        <v>41.5</v>
      </c>
      <c r="L60" s="267">
        <v>40</v>
      </c>
      <c r="M60" s="267">
        <v>39.5</v>
      </c>
      <c r="N60" s="219">
        <v>39</v>
      </c>
      <c r="O60" s="218">
        <v>44</v>
      </c>
      <c r="P60" s="267">
        <v>43.5</v>
      </c>
      <c r="Q60" s="267">
        <v>42.5</v>
      </c>
      <c r="R60" s="267">
        <v>42.5</v>
      </c>
      <c r="S60" s="267">
        <v>41.5</v>
      </c>
      <c r="T60" s="267">
        <v>41</v>
      </c>
      <c r="U60" s="267">
        <v>40.5</v>
      </c>
      <c r="V60" s="267">
        <v>39.5</v>
      </c>
      <c r="W60" s="219">
        <v>39.5</v>
      </c>
      <c r="X60" s="325"/>
      <c r="Y60" s="200" t="s">
        <v>57</v>
      </c>
      <c r="Z60" s="200">
        <v>38.1</v>
      </c>
    </row>
    <row r="61" spans="1:27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2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2">
        <f t="shared" ref="W61" si="38">W60-W49</f>
        <v>3</v>
      </c>
      <c r="X61" s="371"/>
      <c r="Y61" s="200" t="s">
        <v>26</v>
      </c>
      <c r="Z61" s="200">
        <f>Z60-X46</f>
        <v>4.1300000000000026</v>
      </c>
    </row>
    <row r="62" spans="1:27" x14ac:dyDescent="0.2">
      <c r="D62" s="200">
        <v>42.5</v>
      </c>
      <c r="H62" s="200">
        <v>41.5</v>
      </c>
      <c r="I62" s="200">
        <v>41.5</v>
      </c>
      <c r="J62" s="200">
        <v>41.5</v>
      </c>
      <c r="K62" s="200">
        <v>41.5</v>
      </c>
      <c r="L62" s="200">
        <v>40</v>
      </c>
      <c r="U62" s="200">
        <v>40.5</v>
      </c>
      <c r="W62" s="200">
        <v>39.5</v>
      </c>
    </row>
    <row r="63" spans="1:27" ht="13.5" thickBot="1" x14ac:dyDescent="0.25"/>
    <row r="64" spans="1:27" ht="13.5" thickBot="1" x14ac:dyDescent="0.25">
      <c r="A64" s="230" t="s">
        <v>92</v>
      </c>
      <c r="B64" s="1034" t="s">
        <v>50</v>
      </c>
      <c r="C64" s="1035"/>
      <c r="D64" s="1035"/>
      <c r="E64" s="1035"/>
      <c r="F64" s="1035"/>
      <c r="G64" s="1035"/>
      <c r="H64" s="1035"/>
      <c r="I64" s="1035"/>
      <c r="J64" s="1035"/>
      <c r="K64" s="1035"/>
      <c r="L64" s="1035"/>
      <c r="M64" s="1035"/>
      <c r="N64" s="1036"/>
      <c r="O64" s="1034" t="s">
        <v>53</v>
      </c>
      <c r="P64" s="1035"/>
      <c r="Q64" s="1035"/>
      <c r="R64" s="1035"/>
      <c r="S64" s="1035"/>
      <c r="T64" s="1035"/>
      <c r="U64" s="1035"/>
      <c r="V64" s="1035"/>
      <c r="W64" s="1036"/>
      <c r="X64" s="324" t="s">
        <v>55</v>
      </c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5">
        <v>903</v>
      </c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0">
        <v>4</v>
      </c>
      <c r="I66" s="330">
        <v>4</v>
      </c>
      <c r="J66" s="331">
        <v>5</v>
      </c>
      <c r="K66" s="331">
        <v>5</v>
      </c>
      <c r="L66" s="332">
        <v>6</v>
      </c>
      <c r="M66" s="333">
        <v>7</v>
      </c>
      <c r="N66" s="383">
        <v>8</v>
      </c>
      <c r="O66" s="327">
        <v>1</v>
      </c>
      <c r="P66" s="328">
        <v>2</v>
      </c>
      <c r="Q66" s="329">
        <v>3</v>
      </c>
      <c r="R66" s="329">
        <v>3</v>
      </c>
      <c r="S66" s="330">
        <v>4</v>
      </c>
      <c r="T66" s="331">
        <v>5</v>
      </c>
      <c r="U66" s="332">
        <v>6</v>
      </c>
      <c r="V66" s="333">
        <v>7</v>
      </c>
      <c r="W66" s="383">
        <v>8</v>
      </c>
      <c r="X66" s="334" t="s">
        <v>0</v>
      </c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38">
        <v>620</v>
      </c>
      <c r="P67" s="339">
        <v>620</v>
      </c>
      <c r="Q67" s="339">
        <v>620</v>
      </c>
      <c r="R67" s="339">
        <v>620</v>
      </c>
      <c r="S67" s="339">
        <v>620</v>
      </c>
      <c r="T67" s="339">
        <v>620</v>
      </c>
      <c r="U67" s="339">
        <v>620</v>
      </c>
      <c r="V67" s="339">
        <v>620</v>
      </c>
      <c r="W67" s="343">
        <v>620</v>
      </c>
      <c r="X67" s="384">
        <v>620</v>
      </c>
      <c r="Y67" s="313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375">
        <v>661</v>
      </c>
      <c r="Z68" s="313"/>
      <c r="AA68" s="313"/>
    </row>
    <row r="69" spans="1:27" x14ac:dyDescent="0.2">
      <c r="A69" s="231" t="s">
        <v>7</v>
      </c>
      <c r="B69" s="390">
        <v>65.900000000000006</v>
      </c>
      <c r="C69" s="243">
        <v>86.1</v>
      </c>
      <c r="D69" s="243">
        <v>97.2</v>
      </c>
      <c r="E69" s="243">
        <v>95</v>
      </c>
      <c r="F69" s="243">
        <v>91.7</v>
      </c>
      <c r="G69" s="243">
        <v>95</v>
      </c>
      <c r="H69" s="243">
        <v>88.6</v>
      </c>
      <c r="I69" s="243">
        <v>97.7</v>
      </c>
      <c r="J69" s="243">
        <v>80.599999999999994</v>
      </c>
      <c r="K69" s="243">
        <v>97.2</v>
      </c>
      <c r="L69" s="392">
        <v>76.900000000000006</v>
      </c>
      <c r="M69" s="243">
        <v>97.5</v>
      </c>
      <c r="N69" s="244">
        <v>88.2</v>
      </c>
      <c r="O69" s="242">
        <v>94.7</v>
      </c>
      <c r="P69" s="243">
        <v>89.1</v>
      </c>
      <c r="Q69" s="243">
        <v>95.2</v>
      </c>
      <c r="R69" s="243">
        <v>90.5</v>
      </c>
      <c r="S69" s="243">
        <v>93.3</v>
      </c>
      <c r="T69" s="243">
        <v>93.1</v>
      </c>
      <c r="U69" s="243">
        <v>95.7</v>
      </c>
      <c r="V69" s="243">
        <v>85.3</v>
      </c>
      <c r="W69" s="244">
        <v>93.9</v>
      </c>
      <c r="X69" s="376">
        <v>78.7</v>
      </c>
      <c r="Y69" s="391" t="s">
        <v>97</v>
      </c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377">
        <v>8.4000000000000005E-2</v>
      </c>
      <c r="Y70" s="313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369">
        <f>X68/X67*100-100</f>
        <v>6.6129032258064484</v>
      </c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370">
        <f>X68-V54</f>
        <v>81</v>
      </c>
      <c r="Y72" s="210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260">
        <v>476</v>
      </c>
      <c r="L73" s="260">
        <v>686</v>
      </c>
      <c r="M73" s="260">
        <v>533</v>
      </c>
      <c r="N73" s="261">
        <v>231</v>
      </c>
      <c r="O73" s="259">
        <v>252</v>
      </c>
      <c r="P73" s="260">
        <v>744</v>
      </c>
      <c r="Q73" s="260">
        <v>561</v>
      </c>
      <c r="R73" s="260">
        <v>562</v>
      </c>
      <c r="S73" s="260">
        <v>812</v>
      </c>
      <c r="T73" s="260">
        <v>784</v>
      </c>
      <c r="U73" s="260">
        <v>632</v>
      </c>
      <c r="V73" s="260">
        <v>461</v>
      </c>
      <c r="W73" s="261">
        <v>442</v>
      </c>
      <c r="X73" s="385">
        <f>SUM(B73:W73)</f>
        <v>11950</v>
      </c>
      <c r="Y73" s="200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267">
        <v>44</v>
      </c>
      <c r="D74" s="267">
        <v>44</v>
      </c>
      <c r="E74" s="267">
        <v>43.5</v>
      </c>
      <c r="F74" s="267">
        <v>43.5</v>
      </c>
      <c r="G74" s="267">
        <v>43.5</v>
      </c>
      <c r="H74" s="267">
        <v>43</v>
      </c>
      <c r="I74" s="267">
        <v>43</v>
      </c>
      <c r="J74" s="267">
        <v>43</v>
      </c>
      <c r="K74" s="267">
        <v>43</v>
      </c>
      <c r="L74" s="267">
        <v>41.5</v>
      </c>
      <c r="M74" s="267">
        <v>41</v>
      </c>
      <c r="N74" s="219">
        <v>40.5</v>
      </c>
      <c r="O74" s="218">
        <v>47</v>
      </c>
      <c r="P74" s="267">
        <v>46</v>
      </c>
      <c r="Q74" s="267">
        <v>45</v>
      </c>
      <c r="R74" s="267">
        <v>45</v>
      </c>
      <c r="S74" s="267">
        <v>44</v>
      </c>
      <c r="T74" s="267">
        <v>43</v>
      </c>
      <c r="U74" s="267">
        <v>42.5</v>
      </c>
      <c r="V74" s="267">
        <v>41.5</v>
      </c>
      <c r="W74" s="219">
        <v>41</v>
      </c>
      <c r="X74" s="325"/>
      <c r="Y74" s="200" t="s">
        <v>57</v>
      </c>
      <c r="Z74" s="200">
        <v>41.59</v>
      </c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2">
        <f t="shared" si="53"/>
        <v>1.5</v>
      </c>
      <c r="X75" s="371"/>
      <c r="Y75" s="200" t="s">
        <v>26</v>
      </c>
      <c r="Z75" s="200">
        <f>Z74-Z60</f>
        <v>3.490000000000002</v>
      </c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/>
    <row r="78" spans="1:27" ht="13.5" thickBot="1" x14ac:dyDescent="0.25">
      <c r="A78" s="230" t="s">
        <v>98</v>
      </c>
      <c r="B78" s="1034" t="s">
        <v>50</v>
      </c>
      <c r="C78" s="1035"/>
      <c r="D78" s="1035"/>
      <c r="E78" s="1035"/>
      <c r="F78" s="1035"/>
      <c r="G78" s="1035"/>
      <c r="H78" s="1035"/>
      <c r="I78" s="1035"/>
      <c r="J78" s="1035"/>
      <c r="K78" s="1035"/>
      <c r="L78" s="1035"/>
      <c r="M78" s="1035"/>
      <c r="N78" s="1036"/>
      <c r="O78" s="1034" t="s">
        <v>53</v>
      </c>
      <c r="P78" s="1035"/>
      <c r="Q78" s="1035"/>
      <c r="R78" s="1035"/>
      <c r="S78" s="1035"/>
      <c r="T78" s="1035"/>
      <c r="U78" s="1035"/>
      <c r="V78" s="1035"/>
      <c r="W78" s="1036"/>
      <c r="X78" s="324" t="s">
        <v>55</v>
      </c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5">
        <v>896</v>
      </c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0">
        <v>4</v>
      </c>
      <c r="I80" s="330">
        <v>4</v>
      </c>
      <c r="J80" s="331">
        <v>5</v>
      </c>
      <c r="K80" s="331">
        <v>5</v>
      </c>
      <c r="L80" s="332">
        <v>6</v>
      </c>
      <c r="M80" s="333">
        <v>7</v>
      </c>
      <c r="N80" s="383">
        <v>8</v>
      </c>
      <c r="O80" s="327">
        <v>1</v>
      </c>
      <c r="P80" s="328">
        <v>2</v>
      </c>
      <c r="Q80" s="329">
        <v>3</v>
      </c>
      <c r="R80" s="329">
        <v>3</v>
      </c>
      <c r="S80" s="330">
        <v>4</v>
      </c>
      <c r="T80" s="331">
        <v>5</v>
      </c>
      <c r="U80" s="332">
        <v>6</v>
      </c>
      <c r="V80" s="333">
        <v>7</v>
      </c>
      <c r="W80" s="383">
        <v>8</v>
      </c>
      <c r="X80" s="334" t="s">
        <v>0</v>
      </c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38">
        <v>720</v>
      </c>
      <c r="P81" s="339">
        <v>720</v>
      </c>
      <c r="Q81" s="339">
        <v>720</v>
      </c>
      <c r="R81" s="339">
        <v>720</v>
      </c>
      <c r="S81" s="339">
        <v>720</v>
      </c>
      <c r="T81" s="339">
        <v>720</v>
      </c>
      <c r="U81" s="339">
        <v>720</v>
      </c>
      <c r="V81" s="339">
        <v>720</v>
      </c>
      <c r="W81" s="343">
        <v>720</v>
      </c>
      <c r="X81" s="384">
        <v>720</v>
      </c>
      <c r="Y81" s="313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375">
        <v>745</v>
      </c>
      <c r="Z82" s="313"/>
      <c r="AA82" s="313"/>
    </row>
    <row r="83" spans="1:27" x14ac:dyDescent="0.2">
      <c r="A83" s="231" t="s">
        <v>7</v>
      </c>
      <c r="B83" s="242">
        <v>59.1</v>
      </c>
      <c r="C83" s="243">
        <v>86.1</v>
      </c>
      <c r="D83" s="243">
        <v>73</v>
      </c>
      <c r="E83" s="243">
        <v>79.5</v>
      </c>
      <c r="F83" s="243">
        <v>79.5</v>
      </c>
      <c r="G83" s="243">
        <v>87.2</v>
      </c>
      <c r="H83" s="243">
        <v>81.8</v>
      </c>
      <c r="I83" s="243">
        <v>81.8</v>
      </c>
      <c r="J83" s="243">
        <v>91.7</v>
      </c>
      <c r="K83" s="243">
        <v>86.1</v>
      </c>
      <c r="L83" s="243">
        <v>90.2</v>
      </c>
      <c r="M83" s="243">
        <v>87.5</v>
      </c>
      <c r="N83" s="244">
        <v>82.4</v>
      </c>
      <c r="O83" s="242">
        <v>84.2</v>
      </c>
      <c r="P83" s="243">
        <v>73.2</v>
      </c>
      <c r="Q83" s="243">
        <v>90.5</v>
      </c>
      <c r="R83" s="243">
        <v>85.7</v>
      </c>
      <c r="S83" s="243">
        <v>88.5</v>
      </c>
      <c r="T83" s="243">
        <v>88.1</v>
      </c>
      <c r="U83" s="243">
        <v>85.1</v>
      </c>
      <c r="V83" s="243">
        <v>91.4</v>
      </c>
      <c r="W83" s="281">
        <v>90.9</v>
      </c>
      <c r="X83" s="376">
        <v>78.5</v>
      </c>
      <c r="Y83" s="39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377">
        <v>8.5000000000000006E-2</v>
      </c>
      <c r="Y84" s="313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369">
        <f>X82/X81*100-100</f>
        <v>3.4722222222222285</v>
      </c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370">
        <f>X82-V68</f>
        <v>74</v>
      </c>
      <c r="Y86" s="210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260">
        <v>474</v>
      </c>
      <c r="L87" s="260">
        <v>681</v>
      </c>
      <c r="M87" s="260">
        <v>533</v>
      </c>
      <c r="N87" s="394">
        <v>230</v>
      </c>
      <c r="O87" s="259">
        <v>252</v>
      </c>
      <c r="P87" s="260">
        <v>740</v>
      </c>
      <c r="Q87" s="260">
        <v>560</v>
      </c>
      <c r="R87" s="260">
        <v>561</v>
      </c>
      <c r="S87" s="260">
        <v>812</v>
      </c>
      <c r="T87" s="260">
        <v>784</v>
      </c>
      <c r="U87" s="260">
        <v>632</v>
      </c>
      <c r="V87" s="260">
        <v>461</v>
      </c>
      <c r="W87" s="261">
        <v>442</v>
      </c>
      <c r="X87" s="385">
        <f>SUM(B87:W87)</f>
        <v>11928</v>
      </c>
      <c r="Y87" s="200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267">
        <v>45.5</v>
      </c>
      <c r="D88" s="267">
        <v>45.5</v>
      </c>
      <c r="E88" s="267">
        <v>45</v>
      </c>
      <c r="F88" s="267">
        <v>45</v>
      </c>
      <c r="G88" s="267">
        <v>45</v>
      </c>
      <c r="H88" s="267">
        <v>44</v>
      </c>
      <c r="I88" s="267">
        <v>45</v>
      </c>
      <c r="J88" s="267">
        <v>44.5</v>
      </c>
      <c r="K88" s="267">
        <v>44.5</v>
      </c>
      <c r="L88" s="267">
        <v>43</v>
      </c>
      <c r="M88" s="267">
        <v>42.5</v>
      </c>
      <c r="N88" s="309">
        <v>42</v>
      </c>
      <c r="O88" s="218">
        <v>49.5</v>
      </c>
      <c r="P88" s="267">
        <v>48.5</v>
      </c>
      <c r="Q88" s="267">
        <v>46.5</v>
      </c>
      <c r="R88" s="267">
        <v>46.5</v>
      </c>
      <c r="S88" s="267">
        <v>46</v>
      </c>
      <c r="T88" s="267">
        <v>45</v>
      </c>
      <c r="U88" s="267">
        <v>44.5</v>
      </c>
      <c r="V88" s="267">
        <v>43.5</v>
      </c>
      <c r="W88" s="219">
        <v>42.5</v>
      </c>
      <c r="X88" s="325"/>
      <c r="Y88" s="200" t="s">
        <v>57</v>
      </c>
      <c r="Z88" s="200">
        <v>43.42</v>
      </c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3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2">
        <f t="shared" si="68"/>
        <v>1.5</v>
      </c>
      <c r="X89" s="371"/>
      <c r="Y89" s="200" t="s">
        <v>26</v>
      </c>
      <c r="Z89" s="200">
        <f>Z88-Z74</f>
        <v>1.8299999999999983</v>
      </c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200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034" t="s">
        <v>50</v>
      </c>
      <c r="C92" s="1035"/>
      <c r="D92" s="1035"/>
      <c r="E92" s="1035"/>
      <c r="F92" s="1035"/>
      <c r="G92" s="1035"/>
      <c r="H92" s="1035"/>
      <c r="I92" s="1035"/>
      <c r="J92" s="1035"/>
      <c r="K92" s="1035"/>
      <c r="L92" s="1035"/>
      <c r="M92" s="1035"/>
      <c r="N92" s="1036"/>
      <c r="O92" s="1034" t="s">
        <v>53</v>
      </c>
      <c r="P92" s="1035"/>
      <c r="Q92" s="1035"/>
      <c r="R92" s="1035"/>
      <c r="S92" s="1035"/>
      <c r="T92" s="1035"/>
      <c r="U92" s="1035"/>
      <c r="V92" s="1035"/>
      <c r="W92" s="1036"/>
      <c r="X92" s="324" t="s">
        <v>55</v>
      </c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5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0">
        <v>4</v>
      </c>
      <c r="I94" s="330">
        <v>4</v>
      </c>
      <c r="J94" s="331">
        <v>5</v>
      </c>
      <c r="K94" s="331">
        <v>5</v>
      </c>
      <c r="L94" s="332">
        <v>6</v>
      </c>
      <c r="M94" s="333">
        <v>7</v>
      </c>
      <c r="N94" s="383">
        <v>8</v>
      </c>
      <c r="O94" s="327">
        <v>1</v>
      </c>
      <c r="P94" s="328">
        <v>2</v>
      </c>
      <c r="Q94" s="329">
        <v>3</v>
      </c>
      <c r="R94" s="329">
        <v>3</v>
      </c>
      <c r="S94" s="330">
        <v>4</v>
      </c>
      <c r="T94" s="331">
        <v>5</v>
      </c>
      <c r="U94" s="332">
        <v>6</v>
      </c>
      <c r="V94" s="333">
        <v>7</v>
      </c>
      <c r="W94" s="383">
        <v>8</v>
      </c>
      <c r="X94" s="334" t="s">
        <v>0</v>
      </c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38">
        <v>810</v>
      </c>
      <c r="P95" s="339">
        <v>810</v>
      </c>
      <c r="Q95" s="339">
        <v>810</v>
      </c>
      <c r="R95" s="339">
        <v>810</v>
      </c>
      <c r="S95" s="339">
        <v>810</v>
      </c>
      <c r="T95" s="339">
        <v>810</v>
      </c>
      <c r="U95" s="339">
        <v>810</v>
      </c>
      <c r="V95" s="339">
        <v>810</v>
      </c>
      <c r="W95" s="340">
        <v>810</v>
      </c>
      <c r="X95" s="342">
        <v>810</v>
      </c>
      <c r="Y95" s="313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Z96" s="313"/>
      <c r="AA96" s="313"/>
    </row>
    <row r="97" spans="1:27" x14ac:dyDescent="0.2">
      <c r="A97" s="231" t="s">
        <v>7</v>
      </c>
      <c r="B97" s="242">
        <v>70.5</v>
      </c>
      <c r="C97" s="243">
        <v>88.9</v>
      </c>
      <c r="D97" s="243">
        <v>75</v>
      </c>
      <c r="E97" s="243">
        <v>74.400000000000006</v>
      </c>
      <c r="F97" s="243">
        <v>84.6</v>
      </c>
      <c r="G97" s="243">
        <v>76.900000000000006</v>
      </c>
      <c r="H97" s="243">
        <v>88.6</v>
      </c>
      <c r="I97" s="243">
        <v>88.6</v>
      </c>
      <c r="J97" s="243">
        <v>81</v>
      </c>
      <c r="K97" s="243">
        <v>86.1</v>
      </c>
      <c r="L97" s="243">
        <v>80.400000000000006</v>
      </c>
      <c r="M97" s="243">
        <v>92.5</v>
      </c>
      <c r="N97" s="244">
        <v>70.599999999999994</v>
      </c>
      <c r="O97" s="242">
        <v>84.2</v>
      </c>
      <c r="P97" s="243">
        <v>89.3</v>
      </c>
      <c r="Q97" s="243">
        <v>95.2</v>
      </c>
      <c r="R97" s="243">
        <v>88.1</v>
      </c>
      <c r="S97" s="243">
        <v>83.6</v>
      </c>
      <c r="T97" s="243">
        <v>86.4</v>
      </c>
      <c r="U97" s="243">
        <v>87.2</v>
      </c>
      <c r="V97" s="243">
        <v>91.7</v>
      </c>
      <c r="W97" s="281">
        <v>67.599999999999994</v>
      </c>
      <c r="X97" s="245">
        <v>80.7</v>
      </c>
      <c r="Y97" s="393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13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1">
        <f t="shared" ref="W100" si="82">W96-T82</f>
        <v>112</v>
      </c>
      <c r="X100" s="287">
        <f>X96-V82</f>
        <v>76</v>
      </c>
      <c r="Y100" s="210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260">
        <v>474</v>
      </c>
      <c r="L101" s="260">
        <v>681</v>
      </c>
      <c r="M101" s="260">
        <v>533</v>
      </c>
      <c r="N101" s="394">
        <v>229</v>
      </c>
      <c r="O101" s="259">
        <v>252</v>
      </c>
      <c r="P101" s="260">
        <v>740</v>
      </c>
      <c r="Q101" s="260">
        <v>560</v>
      </c>
      <c r="R101" s="260">
        <v>561</v>
      </c>
      <c r="S101" s="260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385">
        <f>SUM(B101:W101)</f>
        <v>11918</v>
      </c>
      <c r="Y101" s="200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267">
        <v>47.5</v>
      </c>
      <c r="D102" s="267">
        <v>47.5</v>
      </c>
      <c r="E102" s="267">
        <v>47</v>
      </c>
      <c r="F102" s="267">
        <v>46.5</v>
      </c>
      <c r="G102" s="267">
        <v>47</v>
      </c>
      <c r="H102" s="267">
        <v>45.5</v>
      </c>
      <c r="I102" s="267">
        <v>46.5</v>
      </c>
      <c r="J102" s="267">
        <v>46.5</v>
      </c>
      <c r="K102" s="267">
        <v>46.5</v>
      </c>
      <c r="L102" s="267">
        <v>45</v>
      </c>
      <c r="M102" s="267">
        <v>44.5</v>
      </c>
      <c r="N102" s="309">
        <v>44</v>
      </c>
      <c r="O102" s="218">
        <v>51</v>
      </c>
      <c r="P102" s="267">
        <v>50.5</v>
      </c>
      <c r="Q102" s="267">
        <v>48.5</v>
      </c>
      <c r="R102" s="267">
        <v>48.5</v>
      </c>
      <c r="S102" s="267">
        <v>48</v>
      </c>
      <c r="T102" s="267">
        <v>47</v>
      </c>
      <c r="U102" s="267">
        <v>46.5</v>
      </c>
      <c r="V102" s="267">
        <v>45.5</v>
      </c>
      <c r="W102" s="219">
        <v>44.5</v>
      </c>
      <c r="X102" s="325"/>
      <c r="Y102" s="200" t="s">
        <v>57</v>
      </c>
      <c r="Z102" s="200">
        <v>45.11</v>
      </c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3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2">
        <f t="shared" si="83"/>
        <v>2</v>
      </c>
      <c r="X103" s="371"/>
      <c r="Y103" s="200" t="s">
        <v>26</v>
      </c>
      <c r="Z103" s="200">
        <f>Z102-Z88</f>
        <v>1.6899999999999977</v>
      </c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200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034" t="s">
        <v>50</v>
      </c>
      <c r="C106" s="1035"/>
      <c r="D106" s="1035"/>
      <c r="E106" s="1035"/>
      <c r="F106" s="1035"/>
      <c r="G106" s="1035"/>
      <c r="H106" s="1035"/>
      <c r="I106" s="1035"/>
      <c r="J106" s="1035"/>
      <c r="K106" s="1035"/>
      <c r="L106" s="1035"/>
      <c r="M106" s="1035"/>
      <c r="N106" s="1036"/>
      <c r="O106" s="1034" t="s">
        <v>53</v>
      </c>
      <c r="P106" s="1035"/>
      <c r="Q106" s="1035"/>
      <c r="R106" s="1035"/>
      <c r="S106" s="1035"/>
      <c r="T106" s="1035"/>
      <c r="U106" s="1035"/>
      <c r="V106" s="1035"/>
      <c r="W106" s="1036"/>
      <c r="X106" s="324" t="s">
        <v>55</v>
      </c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5">
        <v>896</v>
      </c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0">
        <v>4</v>
      </c>
      <c r="I108" s="330">
        <v>4</v>
      </c>
      <c r="J108" s="331">
        <v>5</v>
      </c>
      <c r="K108" s="331">
        <v>5</v>
      </c>
      <c r="L108" s="332">
        <v>6</v>
      </c>
      <c r="M108" s="333">
        <v>7</v>
      </c>
      <c r="N108" s="383">
        <v>8</v>
      </c>
      <c r="O108" s="327">
        <v>1</v>
      </c>
      <c r="P108" s="328">
        <v>2</v>
      </c>
      <c r="Q108" s="329">
        <v>3</v>
      </c>
      <c r="R108" s="329">
        <v>3</v>
      </c>
      <c r="S108" s="330">
        <v>4</v>
      </c>
      <c r="T108" s="331">
        <v>5</v>
      </c>
      <c r="U108" s="332">
        <v>6</v>
      </c>
      <c r="V108" s="333">
        <v>7</v>
      </c>
      <c r="W108" s="383">
        <v>8</v>
      </c>
      <c r="X108" s="334" t="s">
        <v>0</v>
      </c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38">
        <v>900</v>
      </c>
      <c r="P109" s="339">
        <v>900</v>
      </c>
      <c r="Q109" s="339">
        <v>900</v>
      </c>
      <c r="R109" s="339">
        <v>900</v>
      </c>
      <c r="S109" s="339">
        <v>900</v>
      </c>
      <c r="T109" s="339">
        <v>900</v>
      </c>
      <c r="U109" s="339">
        <v>900</v>
      </c>
      <c r="V109" s="339">
        <v>900</v>
      </c>
      <c r="W109" s="340">
        <v>900</v>
      </c>
      <c r="X109" s="342">
        <v>900</v>
      </c>
      <c r="Y109" s="313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Z110" s="313"/>
      <c r="AA110" s="313"/>
    </row>
    <row r="111" spans="1:27" x14ac:dyDescent="0.2">
      <c r="A111" s="231" t="s">
        <v>7</v>
      </c>
      <c r="B111" s="242">
        <v>56.8</v>
      </c>
      <c r="C111" s="243">
        <v>83.3</v>
      </c>
      <c r="D111" s="243">
        <v>63.9</v>
      </c>
      <c r="E111" s="243">
        <v>66.7</v>
      </c>
      <c r="F111" s="243">
        <v>82.1</v>
      </c>
      <c r="G111" s="243">
        <v>87.2</v>
      </c>
      <c r="H111" s="243">
        <v>88.6</v>
      </c>
      <c r="I111" s="243">
        <v>86.4</v>
      </c>
      <c r="J111" s="243">
        <v>66.7</v>
      </c>
      <c r="K111" s="243">
        <v>91.7</v>
      </c>
      <c r="L111" s="243">
        <v>78.400000000000006</v>
      </c>
      <c r="M111" s="243">
        <v>72.5</v>
      </c>
      <c r="N111" s="244">
        <v>76.5</v>
      </c>
      <c r="O111" s="242">
        <v>52.6</v>
      </c>
      <c r="P111" s="243">
        <v>66.099999999999994</v>
      </c>
      <c r="Q111" s="243">
        <v>81</v>
      </c>
      <c r="R111" s="243">
        <v>85.7</v>
      </c>
      <c r="S111" s="243">
        <v>85.2</v>
      </c>
      <c r="T111" s="243">
        <v>89.8</v>
      </c>
      <c r="U111" s="243">
        <v>85.1</v>
      </c>
      <c r="V111" s="243">
        <v>77.8</v>
      </c>
      <c r="W111" s="281">
        <v>81.8</v>
      </c>
      <c r="X111" s="245">
        <v>75.400000000000006</v>
      </c>
      <c r="Y111" s="393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13"/>
      <c r="Z112" s="210"/>
      <c r="AA112" s="210"/>
    </row>
    <row r="113" spans="1:43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</row>
    <row r="114" spans="1:43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1">
        <f t="shared" ref="W114" si="97">W110-T96</f>
        <v>111</v>
      </c>
      <c r="X114" s="287">
        <f>X110-V96</f>
        <v>103</v>
      </c>
      <c r="Y114" s="210"/>
      <c r="Z114" s="210"/>
      <c r="AA114" s="210"/>
    </row>
    <row r="115" spans="1:43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260">
        <v>474</v>
      </c>
      <c r="L115" s="260">
        <v>681</v>
      </c>
      <c r="M115" s="260">
        <v>533</v>
      </c>
      <c r="N115" s="394">
        <v>229</v>
      </c>
      <c r="O115" s="259">
        <v>252</v>
      </c>
      <c r="P115" s="260">
        <v>740</v>
      </c>
      <c r="Q115" s="260">
        <v>560</v>
      </c>
      <c r="R115" s="260">
        <v>561</v>
      </c>
      <c r="S115" s="260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385">
        <f>SUM(B115:W115)</f>
        <v>11913</v>
      </c>
      <c r="Y115" s="200" t="s">
        <v>56</v>
      </c>
      <c r="Z115" s="263">
        <f>X101-X115</f>
        <v>5</v>
      </c>
      <c r="AA115" s="264">
        <f>Z115/X101</f>
        <v>4.1953347877160595E-4</v>
      </c>
    </row>
    <row r="116" spans="1:43" x14ac:dyDescent="0.2">
      <c r="A116" s="265" t="s">
        <v>28</v>
      </c>
      <c r="B116" s="218">
        <v>49.5</v>
      </c>
      <c r="C116" s="267">
        <v>49.5</v>
      </c>
      <c r="D116" s="267">
        <v>49.5</v>
      </c>
      <c r="E116" s="267">
        <v>48.5</v>
      </c>
      <c r="F116" s="267">
        <v>48.5</v>
      </c>
      <c r="G116" s="267">
        <v>49</v>
      </c>
      <c r="H116" s="267">
        <v>47</v>
      </c>
      <c r="I116" s="267">
        <v>48.5</v>
      </c>
      <c r="J116" s="267">
        <v>48</v>
      </c>
      <c r="K116" s="267">
        <v>48</v>
      </c>
      <c r="L116" s="267">
        <v>47</v>
      </c>
      <c r="M116" s="267">
        <v>46</v>
      </c>
      <c r="N116" s="309">
        <v>46</v>
      </c>
      <c r="O116" s="218">
        <v>53.5</v>
      </c>
      <c r="P116" s="267">
        <v>52.5</v>
      </c>
      <c r="Q116" s="267">
        <v>51</v>
      </c>
      <c r="R116" s="267">
        <v>50.5</v>
      </c>
      <c r="S116" s="267">
        <v>50</v>
      </c>
      <c r="T116" s="267">
        <v>49.5</v>
      </c>
      <c r="U116" s="267">
        <v>49</v>
      </c>
      <c r="V116" s="267">
        <v>48</v>
      </c>
      <c r="W116" s="219">
        <v>47</v>
      </c>
      <c r="X116" s="325"/>
      <c r="Y116" s="200" t="s">
        <v>57</v>
      </c>
      <c r="Z116" s="200">
        <v>46.96</v>
      </c>
    </row>
    <row r="117" spans="1:43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3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2">
        <f t="shared" si="98"/>
        <v>2.5</v>
      </c>
      <c r="X117" s="371"/>
      <c r="Y117" s="200" t="s">
        <v>26</v>
      </c>
      <c r="Z117" s="200">
        <f>Z116-Z102</f>
        <v>1.8500000000000014</v>
      </c>
    </row>
    <row r="118" spans="1:43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43" ht="13.5" thickBot="1" x14ac:dyDescent="0.25"/>
    <row r="120" spans="1:43" ht="13.5" thickBot="1" x14ac:dyDescent="0.25">
      <c r="A120" s="230" t="s">
        <v>104</v>
      </c>
      <c r="B120" s="1028" t="s">
        <v>50</v>
      </c>
      <c r="C120" s="1029"/>
      <c r="D120" s="1029"/>
      <c r="E120" s="1029"/>
      <c r="F120" s="1029"/>
      <c r="G120" s="1035"/>
      <c r="H120" s="1035"/>
      <c r="I120" s="1035"/>
      <c r="J120" s="1035"/>
      <c r="K120" s="1035"/>
      <c r="L120" s="1029"/>
      <c r="M120" s="1029"/>
      <c r="N120" s="1030"/>
      <c r="O120" s="1028" t="s">
        <v>53</v>
      </c>
      <c r="P120" s="1029"/>
      <c r="Q120" s="1029"/>
      <c r="R120" s="1029"/>
      <c r="S120" s="1029"/>
      <c r="T120" s="1029"/>
      <c r="U120" s="1029"/>
      <c r="V120" s="1029"/>
      <c r="W120" s="1030"/>
      <c r="X120" s="324" t="s">
        <v>55</v>
      </c>
      <c r="AB120" s="1110" t="s">
        <v>114</v>
      </c>
      <c r="AC120" s="1111"/>
      <c r="AD120" s="1111"/>
      <c r="AE120" s="1112"/>
      <c r="AH120" s="1110" t="s">
        <v>123</v>
      </c>
      <c r="AI120" s="1111"/>
      <c r="AJ120" s="1111"/>
      <c r="AK120" s="1112"/>
      <c r="AM120" s="1110" t="s">
        <v>124</v>
      </c>
      <c r="AN120" s="1111"/>
      <c r="AO120" s="1111"/>
      <c r="AP120" s="1112"/>
    </row>
    <row r="121" spans="1:43" x14ac:dyDescent="0.2">
      <c r="A121" s="231" t="s">
        <v>54</v>
      </c>
      <c r="B121" s="463">
        <v>1</v>
      </c>
      <c r="C121" s="464">
        <v>2</v>
      </c>
      <c r="D121" s="464">
        <v>3</v>
      </c>
      <c r="E121" s="464">
        <v>4</v>
      </c>
      <c r="F121" s="465">
        <v>5</v>
      </c>
      <c r="G121" s="456">
        <v>6</v>
      </c>
      <c r="H121" s="401">
        <v>7</v>
      </c>
      <c r="I121" s="401">
        <v>8</v>
      </c>
      <c r="J121" s="401">
        <v>9</v>
      </c>
      <c r="K121" s="556">
        <v>10</v>
      </c>
      <c r="L121" s="562">
        <v>11</v>
      </c>
      <c r="M121" s="563">
        <v>12</v>
      </c>
      <c r="N121" s="564">
        <v>13</v>
      </c>
      <c r="O121" s="559">
        <v>1</v>
      </c>
      <c r="P121" s="530">
        <v>2</v>
      </c>
      <c r="Q121" s="530">
        <v>3</v>
      </c>
      <c r="R121" s="531">
        <v>4</v>
      </c>
      <c r="S121" s="529">
        <v>5</v>
      </c>
      <c r="T121" s="513">
        <v>6</v>
      </c>
      <c r="U121" s="513">
        <v>7</v>
      </c>
      <c r="V121" s="584">
        <v>8</v>
      </c>
      <c r="W121" s="587">
        <v>9</v>
      </c>
      <c r="X121" s="325">
        <v>889</v>
      </c>
      <c r="Y121" s="389" t="s">
        <v>110</v>
      </c>
      <c r="AB121" s="1113" t="s">
        <v>121</v>
      </c>
      <c r="AC121" s="1114"/>
      <c r="AD121" s="1114"/>
      <c r="AE121" s="1115"/>
      <c r="AH121" s="1113" t="s">
        <v>115</v>
      </c>
      <c r="AI121" s="1114"/>
      <c r="AJ121" s="1114"/>
      <c r="AK121" s="1115"/>
      <c r="AM121" s="1113" t="s">
        <v>67</v>
      </c>
      <c r="AN121" s="1114"/>
      <c r="AO121" s="1114"/>
      <c r="AP121" s="1115"/>
    </row>
    <row r="122" spans="1:43" ht="13.5" thickBot="1" x14ac:dyDescent="0.25">
      <c r="A122" s="231" t="s">
        <v>2</v>
      </c>
      <c r="B122" s="478">
        <v>1</v>
      </c>
      <c r="C122" s="306">
        <v>2</v>
      </c>
      <c r="D122" s="306">
        <v>2</v>
      </c>
      <c r="E122" s="233">
        <v>3</v>
      </c>
      <c r="F122" s="479">
        <v>3</v>
      </c>
      <c r="G122" s="499">
        <v>3</v>
      </c>
      <c r="H122" s="330">
        <v>4</v>
      </c>
      <c r="I122" s="330">
        <v>4</v>
      </c>
      <c r="J122" s="331">
        <v>5</v>
      </c>
      <c r="K122" s="557">
        <v>5</v>
      </c>
      <c r="L122" s="565">
        <v>6</v>
      </c>
      <c r="M122" s="331">
        <v>7</v>
      </c>
      <c r="N122" s="566">
        <v>8</v>
      </c>
      <c r="O122" s="560">
        <v>1</v>
      </c>
      <c r="P122" s="328">
        <v>2</v>
      </c>
      <c r="Q122" s="329">
        <v>3</v>
      </c>
      <c r="R122" s="532">
        <v>3</v>
      </c>
      <c r="S122" s="475">
        <v>4</v>
      </c>
      <c r="T122" s="331">
        <v>5</v>
      </c>
      <c r="U122" s="332">
        <v>6</v>
      </c>
      <c r="V122" s="585">
        <v>7</v>
      </c>
      <c r="W122" s="588">
        <v>8</v>
      </c>
      <c r="X122" s="334" t="s">
        <v>0</v>
      </c>
      <c r="AB122" s="352" t="s">
        <v>54</v>
      </c>
      <c r="AC122" s="351" t="s">
        <v>68</v>
      </c>
      <c r="AD122" s="351" t="s">
        <v>59</v>
      </c>
      <c r="AE122" s="353" t="s">
        <v>51</v>
      </c>
      <c r="AH122" s="352" t="s">
        <v>54</v>
      </c>
      <c r="AI122" s="351" t="s">
        <v>68</v>
      </c>
      <c r="AJ122" s="351" t="s">
        <v>59</v>
      </c>
      <c r="AK122" s="353" t="s">
        <v>51</v>
      </c>
      <c r="AM122" s="352" t="s">
        <v>54</v>
      </c>
      <c r="AN122" s="351" t="s">
        <v>68</v>
      </c>
      <c r="AO122" s="351" t="s">
        <v>59</v>
      </c>
      <c r="AP122" s="353" t="s">
        <v>51</v>
      </c>
    </row>
    <row r="123" spans="1:43" x14ac:dyDescent="0.2">
      <c r="A123" s="234" t="s">
        <v>3</v>
      </c>
      <c r="B123" s="480">
        <v>990</v>
      </c>
      <c r="C123" s="236">
        <v>990</v>
      </c>
      <c r="D123" s="236">
        <v>990</v>
      </c>
      <c r="E123" s="236">
        <v>990</v>
      </c>
      <c r="F123" s="481">
        <v>990</v>
      </c>
      <c r="G123" s="476">
        <v>990</v>
      </c>
      <c r="H123" s="236">
        <v>990</v>
      </c>
      <c r="I123" s="236">
        <v>990</v>
      </c>
      <c r="J123" s="236">
        <v>990</v>
      </c>
      <c r="K123" s="558">
        <v>990</v>
      </c>
      <c r="L123" s="567">
        <v>990</v>
      </c>
      <c r="M123" s="411">
        <v>990</v>
      </c>
      <c r="N123" s="568">
        <v>990</v>
      </c>
      <c r="O123" s="419">
        <v>990</v>
      </c>
      <c r="P123" s="339">
        <v>990</v>
      </c>
      <c r="Q123" s="339">
        <v>990</v>
      </c>
      <c r="R123" s="519">
        <v>990</v>
      </c>
      <c r="S123" s="419">
        <v>990</v>
      </c>
      <c r="T123" s="339">
        <v>990</v>
      </c>
      <c r="U123" s="339">
        <v>990</v>
      </c>
      <c r="V123" s="340">
        <v>990</v>
      </c>
      <c r="W123" s="589">
        <v>990</v>
      </c>
      <c r="X123" s="384">
        <v>990</v>
      </c>
      <c r="Y123" s="313"/>
      <c r="Z123" s="313"/>
      <c r="AA123" s="313"/>
      <c r="AB123" s="407">
        <v>1</v>
      </c>
      <c r="AC123" s="408">
        <v>5</v>
      </c>
      <c r="AD123" s="408">
        <v>1150</v>
      </c>
      <c r="AE123" s="409">
        <v>323</v>
      </c>
      <c r="AF123" s="200">
        <v>49.5</v>
      </c>
      <c r="AH123" s="407">
        <v>1</v>
      </c>
      <c r="AI123" s="408">
        <v>1</v>
      </c>
      <c r="AJ123" s="408">
        <v>960</v>
      </c>
      <c r="AK123" s="409">
        <v>539</v>
      </c>
      <c r="AL123" s="200">
        <v>50.5</v>
      </c>
      <c r="AM123" s="310">
        <v>1</v>
      </c>
      <c r="AN123" s="311">
        <v>4</v>
      </c>
      <c r="AO123" s="311">
        <v>1110</v>
      </c>
      <c r="AP123" s="312">
        <v>367</v>
      </c>
      <c r="AQ123" s="200">
        <v>52</v>
      </c>
    </row>
    <row r="124" spans="1:43" ht="12.75" customHeight="1" x14ac:dyDescent="0.2">
      <c r="A124" s="238" t="s">
        <v>6</v>
      </c>
      <c r="B124" s="482">
        <v>968</v>
      </c>
      <c r="C124" s="240">
        <v>997</v>
      </c>
      <c r="D124" s="240">
        <v>974</v>
      </c>
      <c r="E124" s="240">
        <v>991</v>
      </c>
      <c r="F124" s="483">
        <v>992</v>
      </c>
      <c r="G124" s="420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569">
        <v>995</v>
      </c>
      <c r="M124" s="412">
        <v>1005</v>
      </c>
      <c r="N124" s="570">
        <v>1044</v>
      </c>
      <c r="O124" s="420">
        <v>972</v>
      </c>
      <c r="P124" s="240">
        <v>982</v>
      </c>
      <c r="Q124" s="240">
        <v>989</v>
      </c>
      <c r="R124" s="520">
        <v>980</v>
      </c>
      <c r="S124" s="420">
        <v>1005</v>
      </c>
      <c r="T124" s="240">
        <v>972</v>
      </c>
      <c r="U124" s="240">
        <v>997</v>
      </c>
      <c r="V124" s="280">
        <v>993</v>
      </c>
      <c r="W124" s="590">
        <v>998</v>
      </c>
      <c r="X124" s="375">
        <v>992</v>
      </c>
      <c r="Y124" s="1116" t="s">
        <v>136</v>
      </c>
      <c r="Z124" s="1117"/>
      <c r="AA124" s="1118"/>
      <c r="AB124" s="354">
        <v>2</v>
      </c>
      <c r="AC124" s="397">
        <v>4</v>
      </c>
      <c r="AD124" s="397" t="s">
        <v>116</v>
      </c>
      <c r="AE124" s="398">
        <v>605</v>
      </c>
      <c r="AF124" s="200">
        <v>49.5</v>
      </c>
      <c r="AH124" s="354">
        <v>2</v>
      </c>
      <c r="AI124" s="397">
        <v>2</v>
      </c>
      <c r="AJ124" s="397" t="s">
        <v>122</v>
      </c>
      <c r="AK124" s="398">
        <v>941</v>
      </c>
      <c r="AL124" s="200">
        <v>49</v>
      </c>
      <c r="AM124" s="218">
        <v>2</v>
      </c>
      <c r="AN124" s="267">
        <v>3</v>
      </c>
      <c r="AO124" s="267" t="s">
        <v>125</v>
      </c>
      <c r="AP124" s="219">
        <v>606</v>
      </c>
      <c r="AQ124" s="200">
        <v>52.5</v>
      </c>
    </row>
    <row r="125" spans="1:43" x14ac:dyDescent="0.2">
      <c r="A125" s="231" t="s">
        <v>7</v>
      </c>
      <c r="B125" s="484">
        <v>50</v>
      </c>
      <c r="C125" s="243">
        <v>72.2</v>
      </c>
      <c r="D125" s="243">
        <v>72.2</v>
      </c>
      <c r="E125" s="243">
        <v>82.1</v>
      </c>
      <c r="F125" s="485">
        <v>89.7</v>
      </c>
      <c r="G125" s="421">
        <v>89.7</v>
      </c>
      <c r="H125" s="243">
        <v>81.8</v>
      </c>
      <c r="I125" s="243">
        <v>66.7</v>
      </c>
      <c r="J125" s="243">
        <v>63.9</v>
      </c>
      <c r="K125" s="281">
        <v>86.1</v>
      </c>
      <c r="L125" s="569">
        <v>74.5</v>
      </c>
      <c r="M125" s="412">
        <v>70.7</v>
      </c>
      <c r="N125" s="570">
        <v>70.599999999999994</v>
      </c>
      <c r="O125" s="421">
        <v>57.9</v>
      </c>
      <c r="P125" s="243">
        <v>67.900000000000006</v>
      </c>
      <c r="Q125" s="243">
        <v>71.400000000000006</v>
      </c>
      <c r="R125" s="521">
        <v>73.8</v>
      </c>
      <c r="S125" s="421">
        <v>72.099999999999994</v>
      </c>
      <c r="T125" s="243">
        <v>86.4</v>
      </c>
      <c r="U125" s="243">
        <v>87.2</v>
      </c>
      <c r="V125" s="281">
        <v>83.3</v>
      </c>
      <c r="W125" s="590">
        <v>72.7</v>
      </c>
      <c r="X125" s="376">
        <v>75.099999999999994</v>
      </c>
      <c r="Y125" s="1116"/>
      <c r="Z125" s="1117"/>
      <c r="AA125" s="1118"/>
      <c r="AB125" s="354">
        <v>3</v>
      </c>
      <c r="AC125" s="397">
        <v>3</v>
      </c>
      <c r="AD125" s="397" t="s">
        <v>107</v>
      </c>
      <c r="AE125" s="398">
        <v>755</v>
      </c>
      <c r="AF125" s="200">
        <v>50</v>
      </c>
      <c r="AH125" s="354">
        <v>3</v>
      </c>
      <c r="AI125" s="397">
        <v>3</v>
      </c>
      <c r="AJ125" s="397">
        <v>1120</v>
      </c>
      <c r="AK125" s="398">
        <v>392</v>
      </c>
      <c r="AL125" s="200">
        <v>47.5</v>
      </c>
      <c r="AM125" s="218">
        <v>3</v>
      </c>
      <c r="AN125" s="267">
        <v>2</v>
      </c>
      <c r="AO125" s="267" t="s">
        <v>126</v>
      </c>
      <c r="AP125" s="219">
        <v>614</v>
      </c>
      <c r="AQ125" s="200">
        <v>53</v>
      </c>
    </row>
    <row r="126" spans="1:43" x14ac:dyDescent="0.2">
      <c r="A126" s="231" t="s">
        <v>8</v>
      </c>
      <c r="B126" s="486">
        <v>0.128</v>
      </c>
      <c r="C126" s="247">
        <v>8.6999999999999994E-2</v>
      </c>
      <c r="D126" s="247">
        <v>0.09</v>
      </c>
      <c r="E126" s="247">
        <v>7.9000000000000001E-2</v>
      </c>
      <c r="F126" s="487">
        <v>7.8E-2</v>
      </c>
      <c r="G126" s="422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571">
        <v>0.08</v>
      </c>
      <c r="M126" s="413">
        <v>9.9000000000000005E-2</v>
      </c>
      <c r="N126" s="572">
        <v>0.10100000000000001</v>
      </c>
      <c r="O126" s="422">
        <v>0.10100000000000001</v>
      </c>
      <c r="P126" s="247">
        <v>8.4000000000000005E-2</v>
      </c>
      <c r="Q126" s="247">
        <v>8.5000000000000006E-2</v>
      </c>
      <c r="R126" s="522">
        <v>9.2999999999999999E-2</v>
      </c>
      <c r="S126" s="422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591">
        <v>8.1000000000000003E-2</v>
      </c>
      <c r="X126" s="377">
        <v>8.6999999999999994E-2</v>
      </c>
      <c r="Y126" s="1116"/>
      <c r="Z126" s="1117"/>
      <c r="AA126" s="1118"/>
      <c r="AB126" s="354">
        <v>4</v>
      </c>
      <c r="AC126" s="397">
        <v>2</v>
      </c>
      <c r="AD126" s="397" t="s">
        <v>117</v>
      </c>
      <c r="AE126" s="398">
        <v>560</v>
      </c>
      <c r="AF126" s="200">
        <v>50</v>
      </c>
      <c r="AM126" s="218">
        <v>4</v>
      </c>
      <c r="AN126" s="267">
        <v>1</v>
      </c>
      <c r="AO126" s="267">
        <v>930</v>
      </c>
      <c r="AP126" s="219">
        <v>532</v>
      </c>
      <c r="AQ126" s="200">
        <v>55</v>
      </c>
    </row>
    <row r="127" spans="1:43" x14ac:dyDescent="0.2">
      <c r="A127" s="238" t="s">
        <v>1</v>
      </c>
      <c r="B127" s="488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489">
        <f>F124/F123*100-100</f>
        <v>0.20202020202020776</v>
      </c>
      <c r="G127" s="423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573">
        <f t="shared" si="100"/>
        <v>0.50505050505049098</v>
      </c>
      <c r="M127" s="414">
        <f t="shared" si="100"/>
        <v>1.5151515151515156</v>
      </c>
      <c r="N127" s="574">
        <f t="shared" si="100"/>
        <v>5.454545454545439</v>
      </c>
      <c r="O127" s="423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523">
        <f t="shared" si="101"/>
        <v>-1.0101010101010104</v>
      </c>
      <c r="S127" s="423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592">
        <f t="shared" si="101"/>
        <v>0.80808080808081684</v>
      </c>
      <c r="X127" s="369">
        <f>X124/X123*100-100</f>
        <v>0.20202020202020776</v>
      </c>
      <c r="Y127" s="1116"/>
      <c r="Z127" s="1117"/>
      <c r="AA127" s="1118"/>
      <c r="AB127" s="354">
        <v>5</v>
      </c>
      <c r="AC127" s="397">
        <v>1</v>
      </c>
      <c r="AD127" s="397">
        <v>930</v>
      </c>
      <c r="AE127" s="398">
        <v>412</v>
      </c>
      <c r="AF127" s="200">
        <v>51.5</v>
      </c>
      <c r="AM127" s="218">
        <v>5</v>
      </c>
      <c r="AN127" s="267">
        <v>1</v>
      </c>
      <c r="AO127" s="267">
        <v>930</v>
      </c>
      <c r="AP127" s="219">
        <v>416</v>
      </c>
      <c r="AQ127" s="200">
        <v>53</v>
      </c>
    </row>
    <row r="128" spans="1:43" ht="13.5" thickBot="1" x14ac:dyDescent="0.25">
      <c r="A128" s="253" t="s">
        <v>27</v>
      </c>
      <c r="B128" s="490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491">
        <f t="shared" si="102"/>
        <v>66</v>
      </c>
      <c r="G128" s="477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1">
        <f t="shared" si="102"/>
        <v>67</v>
      </c>
      <c r="L128" s="575">
        <f>L124-K110</f>
        <v>46</v>
      </c>
      <c r="M128" s="415">
        <f>M124-K110</f>
        <v>56</v>
      </c>
      <c r="N128" s="576">
        <f t="shared" ref="N128" si="103">N124-K110</f>
        <v>95</v>
      </c>
      <c r="O128" s="477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533">
        <f t="shared" ref="R128" si="107">R124-O110</f>
        <v>113</v>
      </c>
      <c r="S128" s="477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1">
        <f t="shared" ref="V128" si="111">V124-S110</f>
        <v>83</v>
      </c>
      <c r="W128" s="593">
        <f t="shared" ref="W128" si="112">W124-T110</f>
        <v>109</v>
      </c>
      <c r="X128" s="370">
        <f>X124-V110</f>
        <v>77</v>
      </c>
      <c r="Y128" s="1116"/>
      <c r="Z128" s="1117"/>
      <c r="AA128" s="1118"/>
      <c r="AB128" s="218">
        <v>6</v>
      </c>
      <c r="AC128" s="267">
        <v>1</v>
      </c>
      <c r="AD128" s="267">
        <v>880</v>
      </c>
      <c r="AE128" s="219">
        <v>286</v>
      </c>
      <c r="AF128" s="200">
        <v>52</v>
      </c>
      <c r="AM128" s="218">
        <v>6</v>
      </c>
      <c r="AN128" s="267">
        <v>2</v>
      </c>
      <c r="AO128" s="267" t="s">
        <v>127</v>
      </c>
      <c r="AP128" s="219">
        <v>804</v>
      </c>
      <c r="AQ128" s="200">
        <v>52.5</v>
      </c>
    </row>
    <row r="129" spans="1:43" x14ac:dyDescent="0.2">
      <c r="A129" s="258" t="s">
        <v>51</v>
      </c>
      <c r="B129" s="492">
        <v>584</v>
      </c>
      <c r="C129" s="260">
        <v>478</v>
      </c>
      <c r="D129" s="260">
        <v>476</v>
      </c>
      <c r="E129" s="260">
        <v>521</v>
      </c>
      <c r="F129" s="493">
        <v>525</v>
      </c>
      <c r="G129" s="424">
        <v>526</v>
      </c>
      <c r="H129" s="260">
        <v>578</v>
      </c>
      <c r="I129" s="260">
        <v>581</v>
      </c>
      <c r="J129" s="260">
        <v>477</v>
      </c>
      <c r="K129" s="394">
        <v>473</v>
      </c>
      <c r="L129" s="577">
        <v>681</v>
      </c>
      <c r="M129" s="416">
        <v>533</v>
      </c>
      <c r="N129" s="578">
        <v>228</v>
      </c>
      <c r="O129" s="424">
        <v>252</v>
      </c>
      <c r="P129" s="260">
        <v>740</v>
      </c>
      <c r="Q129" s="260">
        <v>559</v>
      </c>
      <c r="R129" s="525">
        <v>561</v>
      </c>
      <c r="S129" s="424">
        <v>811</v>
      </c>
      <c r="T129" s="260">
        <v>782</v>
      </c>
      <c r="U129" s="260">
        <v>632</v>
      </c>
      <c r="V129" s="394">
        <v>461</v>
      </c>
      <c r="W129" s="594">
        <v>441</v>
      </c>
      <c r="X129" s="385">
        <f>SUM(B129:W129)</f>
        <v>11900</v>
      </c>
      <c r="Y129" s="200" t="s">
        <v>56</v>
      </c>
      <c r="Z129" s="263">
        <f>X115-X129</f>
        <v>13</v>
      </c>
      <c r="AA129" s="264">
        <f>Z129/X115</f>
        <v>1.0912448585578779E-3</v>
      </c>
      <c r="AB129" s="218">
        <v>7</v>
      </c>
      <c r="AC129" s="267">
        <v>2</v>
      </c>
      <c r="AD129" s="267" t="s">
        <v>118</v>
      </c>
      <c r="AE129" s="219">
        <v>697</v>
      </c>
      <c r="AF129" s="200">
        <v>51.5</v>
      </c>
      <c r="AM129" s="218">
        <v>7</v>
      </c>
      <c r="AN129" s="267">
        <v>3</v>
      </c>
      <c r="AO129" s="267" t="s">
        <v>128</v>
      </c>
      <c r="AP129" s="219">
        <v>932</v>
      </c>
      <c r="AQ129" s="200">
        <v>53.5</v>
      </c>
    </row>
    <row r="130" spans="1:43" ht="13.5" thickBot="1" x14ac:dyDescent="0.25">
      <c r="A130" s="265" t="s">
        <v>28</v>
      </c>
      <c r="B130" s="494">
        <v>52</v>
      </c>
      <c r="C130" s="267">
        <v>52</v>
      </c>
      <c r="D130" s="267">
        <v>52</v>
      </c>
      <c r="E130" s="267">
        <v>51</v>
      </c>
      <c r="F130" s="495">
        <v>51</v>
      </c>
      <c r="G130" s="425">
        <v>51.5</v>
      </c>
      <c r="H130" s="267">
        <v>49</v>
      </c>
      <c r="I130" s="267">
        <v>50.5</v>
      </c>
      <c r="J130" s="267">
        <v>50</v>
      </c>
      <c r="K130" s="309">
        <v>50</v>
      </c>
      <c r="L130" s="579">
        <v>49.5</v>
      </c>
      <c r="M130" s="417">
        <v>48</v>
      </c>
      <c r="N130" s="580">
        <v>47.5</v>
      </c>
      <c r="O130" s="425">
        <v>55.5</v>
      </c>
      <c r="P130" s="267">
        <v>54.5</v>
      </c>
      <c r="Q130" s="267">
        <v>53</v>
      </c>
      <c r="R130" s="526">
        <v>53</v>
      </c>
      <c r="S130" s="425">
        <v>52</v>
      </c>
      <c r="T130" s="267">
        <v>52</v>
      </c>
      <c r="U130" s="267">
        <v>51.5</v>
      </c>
      <c r="V130" s="309">
        <v>50.5</v>
      </c>
      <c r="W130" s="595">
        <v>49.5</v>
      </c>
      <c r="X130" s="325"/>
      <c r="Y130" s="200" t="s">
        <v>57</v>
      </c>
      <c r="Z130" s="200">
        <v>49.05</v>
      </c>
      <c r="AB130" s="218">
        <v>8</v>
      </c>
      <c r="AC130" s="267">
        <v>3</v>
      </c>
      <c r="AD130" s="267" t="s">
        <v>119</v>
      </c>
      <c r="AE130" s="219">
        <v>821</v>
      </c>
      <c r="AF130" s="200">
        <v>51</v>
      </c>
      <c r="AM130" s="216">
        <v>8</v>
      </c>
      <c r="AN130" s="217">
        <v>4</v>
      </c>
      <c r="AO130" s="217">
        <v>1090</v>
      </c>
      <c r="AP130" s="322">
        <v>525</v>
      </c>
      <c r="AQ130" s="200">
        <v>53.5</v>
      </c>
    </row>
    <row r="131" spans="1:43" ht="13.5" thickBot="1" x14ac:dyDescent="0.25">
      <c r="A131" s="266" t="s">
        <v>26</v>
      </c>
      <c r="B131" s="496">
        <f>B130-B116</f>
        <v>2.5</v>
      </c>
      <c r="C131" s="497">
        <f t="shared" ref="C131:W131" si="113">C130-C116</f>
        <v>2.5</v>
      </c>
      <c r="D131" s="497">
        <f t="shared" si="113"/>
        <v>2.5</v>
      </c>
      <c r="E131" s="497">
        <f t="shared" si="113"/>
        <v>2.5</v>
      </c>
      <c r="F131" s="498">
        <f t="shared" si="113"/>
        <v>2.5</v>
      </c>
      <c r="G131" s="426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3">
        <f t="shared" si="113"/>
        <v>2</v>
      </c>
      <c r="L131" s="581">
        <f t="shared" si="113"/>
        <v>2.5</v>
      </c>
      <c r="M131" s="582">
        <f t="shared" si="113"/>
        <v>2</v>
      </c>
      <c r="N131" s="583">
        <f t="shared" si="113"/>
        <v>1.5</v>
      </c>
      <c r="O131" s="561">
        <f t="shared" si="113"/>
        <v>2</v>
      </c>
      <c r="P131" s="527">
        <f t="shared" si="113"/>
        <v>2</v>
      </c>
      <c r="Q131" s="527">
        <f t="shared" si="113"/>
        <v>2</v>
      </c>
      <c r="R131" s="528">
        <f t="shared" si="113"/>
        <v>2.5</v>
      </c>
      <c r="S131" s="515">
        <f t="shared" si="113"/>
        <v>2</v>
      </c>
      <c r="T131" s="511">
        <f t="shared" si="113"/>
        <v>2.5</v>
      </c>
      <c r="U131" s="511">
        <f t="shared" si="113"/>
        <v>2.5</v>
      </c>
      <c r="V131" s="586">
        <f t="shared" si="113"/>
        <v>2.5</v>
      </c>
      <c r="W131" s="596">
        <f t="shared" si="113"/>
        <v>2.5</v>
      </c>
      <c r="X131" s="371"/>
      <c r="Y131" s="200" t="s">
        <v>26</v>
      </c>
      <c r="Z131" s="200">
        <f>Z130-Z116</f>
        <v>2.0899999999999963</v>
      </c>
      <c r="AB131" s="410">
        <v>9</v>
      </c>
      <c r="AC131" s="267">
        <v>4</v>
      </c>
      <c r="AD131" s="267" t="s">
        <v>120</v>
      </c>
      <c r="AE131" s="219">
        <v>534</v>
      </c>
      <c r="AF131" s="200">
        <v>51</v>
      </c>
      <c r="AM131" s="418"/>
    </row>
    <row r="132" spans="1:43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200">
        <v>51.5</v>
      </c>
      <c r="AB132" s="216">
        <v>10</v>
      </c>
      <c r="AC132" s="217">
        <v>5</v>
      </c>
      <c r="AD132" s="217">
        <v>1150</v>
      </c>
      <c r="AE132" s="322">
        <v>239</v>
      </c>
      <c r="AF132" s="200">
        <v>50.5</v>
      </c>
    </row>
    <row r="134" spans="1:43" ht="13.5" thickBot="1" x14ac:dyDescent="0.25">
      <c r="A134" s="427"/>
      <c r="B134" s="435">
        <v>49.5</v>
      </c>
      <c r="C134" s="435">
        <v>49.5</v>
      </c>
      <c r="D134" s="435">
        <v>50</v>
      </c>
      <c r="E134" s="435">
        <v>50</v>
      </c>
      <c r="F134" s="435">
        <v>51.5</v>
      </c>
      <c r="G134" s="435">
        <v>52</v>
      </c>
      <c r="H134" s="435">
        <v>51.5</v>
      </c>
      <c r="I134" s="435">
        <v>51</v>
      </c>
      <c r="J134" s="435">
        <v>51</v>
      </c>
      <c r="K134" s="435">
        <v>50.5</v>
      </c>
      <c r="L134" s="200">
        <v>50.5</v>
      </c>
      <c r="M134" s="200">
        <v>49</v>
      </c>
      <c r="N134" s="200">
        <v>47.5</v>
      </c>
      <c r="O134" s="200">
        <v>52</v>
      </c>
      <c r="P134" s="200">
        <v>52.5</v>
      </c>
      <c r="Q134" s="200">
        <v>53</v>
      </c>
      <c r="R134" s="200">
        <v>55</v>
      </c>
      <c r="S134" s="200">
        <v>53</v>
      </c>
      <c r="T134" s="200">
        <v>52.5</v>
      </c>
      <c r="U134" s="452">
        <v>53.5</v>
      </c>
      <c r="V134" s="452">
        <v>53.5</v>
      </c>
      <c r="X134" s="453" t="s">
        <v>141</v>
      </c>
    </row>
    <row r="135" spans="1:43" ht="13.5" thickBot="1" x14ac:dyDescent="0.25">
      <c r="A135" s="230" t="s">
        <v>129</v>
      </c>
      <c r="B135" s="1028" t="s">
        <v>130</v>
      </c>
      <c r="C135" s="1029"/>
      <c r="D135" s="1029"/>
      <c r="E135" s="1029"/>
      <c r="F135" s="1029"/>
      <c r="G135" s="1029"/>
      <c r="H135" s="1029"/>
      <c r="I135" s="1029"/>
      <c r="J135" s="1029"/>
      <c r="K135" s="1030"/>
      <c r="L135" s="1028" t="s">
        <v>131</v>
      </c>
      <c r="M135" s="1029"/>
      <c r="N135" s="1030"/>
      <c r="O135" s="1028" t="s">
        <v>53</v>
      </c>
      <c r="P135" s="1029"/>
      <c r="Q135" s="1029"/>
      <c r="R135" s="1029"/>
      <c r="S135" s="1029"/>
      <c r="T135" s="1029"/>
      <c r="U135" s="1029"/>
      <c r="V135" s="1029"/>
      <c r="W135" s="324" t="s">
        <v>55</v>
      </c>
    </row>
    <row r="136" spans="1:43" ht="13.5" thickBot="1" x14ac:dyDescent="0.25">
      <c r="A136" s="231" t="s">
        <v>54</v>
      </c>
      <c r="B136" s="463">
        <v>1</v>
      </c>
      <c r="C136" s="464">
        <v>2</v>
      </c>
      <c r="D136" s="464">
        <v>3</v>
      </c>
      <c r="E136" s="464">
        <v>4</v>
      </c>
      <c r="F136" s="534">
        <v>5</v>
      </c>
      <c r="G136" s="543">
        <v>6</v>
      </c>
      <c r="H136" s="544">
        <v>7</v>
      </c>
      <c r="I136" s="544">
        <v>8</v>
      </c>
      <c r="J136" s="544">
        <v>9</v>
      </c>
      <c r="K136" s="597">
        <v>10</v>
      </c>
      <c r="L136" s="601">
        <v>1</v>
      </c>
      <c r="M136" s="602">
        <v>2</v>
      </c>
      <c r="N136" s="603">
        <v>3</v>
      </c>
      <c r="O136" s="600">
        <v>1</v>
      </c>
      <c r="P136" s="516">
        <v>2</v>
      </c>
      <c r="Q136" s="516">
        <v>3</v>
      </c>
      <c r="R136" s="517">
        <v>4</v>
      </c>
      <c r="S136" s="514">
        <v>5</v>
      </c>
      <c r="T136" s="500">
        <v>6</v>
      </c>
      <c r="U136" s="500">
        <v>7</v>
      </c>
      <c r="V136" s="501">
        <v>8</v>
      </c>
      <c r="W136" s="325">
        <v>890</v>
      </c>
      <c r="X136" s="451" t="s">
        <v>140</v>
      </c>
      <c r="Y136" s="228"/>
    </row>
    <row r="137" spans="1:43" ht="13.5" thickBot="1" x14ac:dyDescent="0.25">
      <c r="A137" s="231" t="s">
        <v>2</v>
      </c>
      <c r="B137" s="466">
        <v>5</v>
      </c>
      <c r="C137" s="444">
        <v>4</v>
      </c>
      <c r="D137" s="440">
        <v>3</v>
      </c>
      <c r="E137" s="439">
        <v>2</v>
      </c>
      <c r="F137" s="535">
        <v>1</v>
      </c>
      <c r="G137" s="545">
        <v>1</v>
      </c>
      <c r="H137" s="439">
        <v>2</v>
      </c>
      <c r="I137" s="440">
        <v>3</v>
      </c>
      <c r="J137" s="444">
        <v>4</v>
      </c>
      <c r="K137" s="598">
        <v>5</v>
      </c>
      <c r="L137" s="604">
        <v>1</v>
      </c>
      <c r="M137" s="306">
        <v>2</v>
      </c>
      <c r="N137" s="605">
        <v>3</v>
      </c>
      <c r="O137" s="475">
        <v>4</v>
      </c>
      <c r="P137" s="329">
        <v>3</v>
      </c>
      <c r="Q137" s="306">
        <v>2</v>
      </c>
      <c r="R137" s="518">
        <v>1</v>
      </c>
      <c r="S137" s="447">
        <v>1</v>
      </c>
      <c r="T137" s="439">
        <v>2</v>
      </c>
      <c r="U137" s="440">
        <v>3</v>
      </c>
      <c r="V137" s="502">
        <v>4</v>
      </c>
      <c r="W137" s="619" t="s">
        <v>0</v>
      </c>
      <c r="X137" s="1121" t="s">
        <v>143</v>
      </c>
      <c r="Y137" s="1122"/>
      <c r="Z137" s="1122"/>
      <c r="AA137" s="1122"/>
      <c r="AB137" s="1122"/>
      <c r="AC137" s="1122"/>
      <c r="AD137" s="1122"/>
      <c r="AE137" s="1122"/>
      <c r="AF137" s="1123"/>
    </row>
    <row r="138" spans="1:43" x14ac:dyDescent="0.2">
      <c r="A138" s="234" t="s">
        <v>3</v>
      </c>
      <c r="B138" s="467">
        <v>1080</v>
      </c>
      <c r="C138" s="457">
        <v>1080</v>
      </c>
      <c r="D138" s="457">
        <v>1080</v>
      </c>
      <c r="E138" s="457">
        <v>1080</v>
      </c>
      <c r="F138" s="536">
        <v>1080</v>
      </c>
      <c r="G138" s="546">
        <v>1080</v>
      </c>
      <c r="H138" s="443">
        <v>1080</v>
      </c>
      <c r="I138" s="443">
        <v>1080</v>
      </c>
      <c r="J138" s="443">
        <v>1080</v>
      </c>
      <c r="K138" s="445">
        <v>1080</v>
      </c>
      <c r="L138" s="606">
        <v>1080</v>
      </c>
      <c r="M138" s="236">
        <v>1080</v>
      </c>
      <c r="N138" s="607">
        <v>1080</v>
      </c>
      <c r="O138" s="419">
        <v>1080</v>
      </c>
      <c r="P138" s="339">
        <v>1080</v>
      </c>
      <c r="Q138" s="339">
        <v>1080</v>
      </c>
      <c r="R138" s="519">
        <v>1080</v>
      </c>
      <c r="S138" s="419">
        <v>1080</v>
      </c>
      <c r="T138" s="339">
        <v>1080</v>
      </c>
      <c r="U138" s="339">
        <v>1080</v>
      </c>
      <c r="V138" s="503">
        <v>1080</v>
      </c>
      <c r="W138" s="384">
        <v>1080</v>
      </c>
      <c r="Y138" s="210"/>
      <c r="Z138" s="210"/>
      <c r="AA138" s="210"/>
    </row>
    <row r="139" spans="1:43" x14ac:dyDescent="0.2">
      <c r="A139" s="238" t="s">
        <v>6</v>
      </c>
      <c r="B139" s="468">
        <v>1197</v>
      </c>
      <c r="C139" s="458">
        <v>1113</v>
      </c>
      <c r="D139" s="458">
        <v>1064</v>
      </c>
      <c r="E139" s="458">
        <v>1009</v>
      </c>
      <c r="F139" s="537">
        <v>957</v>
      </c>
      <c r="G139" s="547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569">
        <v>1030</v>
      </c>
      <c r="M139" s="412">
        <v>1140</v>
      </c>
      <c r="N139" s="570">
        <v>1268</v>
      </c>
      <c r="O139" s="420">
        <v>1232</v>
      </c>
      <c r="P139" s="240">
        <v>1106</v>
      </c>
      <c r="Q139" s="240">
        <v>1047</v>
      </c>
      <c r="R139" s="520">
        <v>961</v>
      </c>
      <c r="S139" s="420">
        <v>998</v>
      </c>
      <c r="T139" s="240">
        <v>1039</v>
      </c>
      <c r="U139" s="240">
        <v>1109</v>
      </c>
      <c r="V139" s="504">
        <v>1179</v>
      </c>
      <c r="W139" s="375">
        <v>1078</v>
      </c>
    </row>
    <row r="140" spans="1:43" x14ac:dyDescent="0.2">
      <c r="A140" s="231" t="s">
        <v>7</v>
      </c>
      <c r="B140" s="468">
        <v>95.8</v>
      </c>
      <c r="C140" s="458">
        <v>100</v>
      </c>
      <c r="D140" s="458">
        <v>100</v>
      </c>
      <c r="E140" s="458">
        <v>100</v>
      </c>
      <c r="F140" s="537">
        <v>93.5</v>
      </c>
      <c r="G140" s="548">
        <v>90.5</v>
      </c>
      <c r="H140" s="243">
        <v>98.1</v>
      </c>
      <c r="I140" s="243">
        <v>98</v>
      </c>
      <c r="J140" s="243">
        <v>97.5</v>
      </c>
      <c r="K140" s="281">
        <v>100</v>
      </c>
      <c r="L140" s="569">
        <v>95</v>
      </c>
      <c r="M140" s="412">
        <v>91.5</v>
      </c>
      <c r="N140" s="570">
        <v>86.2</v>
      </c>
      <c r="O140" s="421">
        <v>96</v>
      </c>
      <c r="P140" s="243">
        <v>100</v>
      </c>
      <c r="Q140" s="243">
        <v>93</v>
      </c>
      <c r="R140" s="521">
        <v>92.5</v>
      </c>
      <c r="S140" s="421">
        <v>93.3</v>
      </c>
      <c r="T140" s="243">
        <v>100</v>
      </c>
      <c r="U140" s="243">
        <v>100</v>
      </c>
      <c r="V140" s="505">
        <v>100</v>
      </c>
      <c r="W140" s="376">
        <v>77</v>
      </c>
      <c r="Y140" s="393"/>
    </row>
    <row r="141" spans="1:43" x14ac:dyDescent="0.2">
      <c r="A141" s="231" t="s">
        <v>8</v>
      </c>
      <c r="B141" s="469">
        <v>5.0999999999999997E-2</v>
      </c>
      <c r="C141" s="459">
        <v>0.03</v>
      </c>
      <c r="D141" s="459">
        <v>3.3000000000000002E-2</v>
      </c>
      <c r="E141" s="459">
        <v>3.1E-2</v>
      </c>
      <c r="F141" s="538">
        <v>6.3E-2</v>
      </c>
      <c r="G141" s="549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571">
        <v>6.4000000000000001E-2</v>
      </c>
      <c r="M141" s="413">
        <v>0.06</v>
      </c>
      <c r="N141" s="572">
        <v>6.2E-2</v>
      </c>
      <c r="O141" s="422">
        <v>4.9000000000000002E-2</v>
      </c>
      <c r="P141" s="247">
        <v>3.7999999999999999E-2</v>
      </c>
      <c r="Q141" s="247">
        <v>4.7E-2</v>
      </c>
      <c r="R141" s="522">
        <v>6.2E-2</v>
      </c>
      <c r="S141" s="422">
        <v>5.8000000000000003E-2</v>
      </c>
      <c r="T141" s="247">
        <v>3.6999999999999998E-2</v>
      </c>
      <c r="U141" s="247">
        <v>3.9E-2</v>
      </c>
      <c r="V141" s="506">
        <v>4.1000000000000002E-2</v>
      </c>
      <c r="W141" s="377">
        <v>8.6999999999999994E-2</v>
      </c>
      <c r="Y141" s="313"/>
      <c r="Z141" s="210"/>
      <c r="AA141" s="210"/>
    </row>
    <row r="142" spans="1:43" x14ac:dyDescent="0.2">
      <c r="A142" s="238" t="s">
        <v>1</v>
      </c>
      <c r="B142" s="488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550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608">
        <f t="shared" si="115"/>
        <v>-4.6296296296296333</v>
      </c>
      <c r="M142" s="251">
        <f t="shared" si="115"/>
        <v>5.5555555555555571</v>
      </c>
      <c r="N142" s="609">
        <f t="shared" si="115"/>
        <v>17.407407407407405</v>
      </c>
      <c r="O142" s="423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523">
        <f t="shared" si="116"/>
        <v>-11.018518518518519</v>
      </c>
      <c r="S142" s="423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507">
        <f t="shared" si="116"/>
        <v>9.1666666666666572</v>
      </c>
      <c r="W142" s="369">
        <f>W139/W138*100-100</f>
        <v>-0.18518518518519045</v>
      </c>
    </row>
    <row r="143" spans="1:43" ht="13.5" thickBot="1" x14ac:dyDescent="0.25">
      <c r="A143" s="253" t="s">
        <v>27</v>
      </c>
      <c r="B143" s="470">
        <f>B139-B124</f>
        <v>229</v>
      </c>
      <c r="C143" s="460">
        <f t="shared" ref="C143:K143" si="117">C139-C124</f>
        <v>116</v>
      </c>
      <c r="D143" s="460">
        <f t="shared" si="117"/>
        <v>90</v>
      </c>
      <c r="E143" s="460">
        <f t="shared" si="117"/>
        <v>18</v>
      </c>
      <c r="F143" s="539">
        <f t="shared" si="117"/>
        <v>-35</v>
      </c>
      <c r="G143" s="551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436">
        <f t="shared" si="117"/>
        <v>180</v>
      </c>
      <c r="L143" s="610">
        <f>L139-K124</f>
        <v>14</v>
      </c>
      <c r="M143" s="255">
        <f>M139-K124</f>
        <v>124</v>
      </c>
      <c r="N143" s="611">
        <f t="shared" ref="N143" si="118">N139-K124</f>
        <v>252</v>
      </c>
      <c r="O143" s="43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524">
        <f t="shared" si="119"/>
        <v>-11</v>
      </c>
      <c r="S143" s="437">
        <f t="shared" si="119"/>
        <v>16</v>
      </c>
      <c r="T143" s="255">
        <f t="shared" si="119"/>
        <v>50</v>
      </c>
      <c r="U143" s="255">
        <f t="shared" si="119"/>
        <v>129</v>
      </c>
      <c r="V143" s="508">
        <f t="shared" si="119"/>
        <v>174</v>
      </c>
      <c r="W143" s="370">
        <f>W139-V124</f>
        <v>85</v>
      </c>
      <c r="Y143" s="210"/>
      <c r="Z143" s="210"/>
      <c r="AA143" s="210"/>
    </row>
    <row r="144" spans="1:43" x14ac:dyDescent="0.2">
      <c r="A144" s="258" t="s">
        <v>51</v>
      </c>
      <c r="B144" s="471">
        <v>321</v>
      </c>
      <c r="C144" s="461">
        <v>605</v>
      </c>
      <c r="D144" s="461">
        <v>755</v>
      </c>
      <c r="E144" s="461">
        <v>560</v>
      </c>
      <c r="F144" s="540">
        <v>410</v>
      </c>
      <c r="G144" s="552">
        <v>285</v>
      </c>
      <c r="H144" s="260">
        <v>697</v>
      </c>
      <c r="I144" s="260">
        <v>821</v>
      </c>
      <c r="J144" s="260">
        <v>531</v>
      </c>
      <c r="K144" s="394">
        <v>238</v>
      </c>
      <c r="L144" s="612">
        <v>539</v>
      </c>
      <c r="M144" s="449">
        <v>941</v>
      </c>
      <c r="N144" s="613">
        <v>392</v>
      </c>
      <c r="O144" s="424">
        <v>366</v>
      </c>
      <c r="P144" s="260">
        <v>606</v>
      </c>
      <c r="Q144" s="260">
        <v>614</v>
      </c>
      <c r="R144" s="525">
        <v>532</v>
      </c>
      <c r="S144" s="424">
        <v>416</v>
      </c>
      <c r="T144" s="260">
        <v>804</v>
      </c>
      <c r="U144" s="260">
        <v>932</v>
      </c>
      <c r="V144" s="509">
        <v>525</v>
      </c>
      <c r="W144" s="385">
        <f>SUM(B144:V144)</f>
        <v>11890</v>
      </c>
      <c r="X144" s="200" t="s">
        <v>56</v>
      </c>
      <c r="Y144" s="263">
        <f>X129-W144</f>
        <v>10</v>
      </c>
      <c r="Z144" s="285">
        <f>Y144/X129</f>
        <v>8.4033613445378156E-4</v>
      </c>
      <c r="AA144" s="450" t="s">
        <v>139</v>
      </c>
    </row>
    <row r="145" spans="1:33" x14ac:dyDescent="0.2">
      <c r="A145" s="265" t="s">
        <v>28</v>
      </c>
      <c r="B145" s="472">
        <v>51.5</v>
      </c>
      <c r="C145" s="462">
        <v>53.5</v>
      </c>
      <c r="D145" s="462">
        <v>54</v>
      </c>
      <c r="E145" s="462">
        <v>54.5</v>
      </c>
      <c r="F145" s="541">
        <v>55</v>
      </c>
      <c r="G145" s="553">
        <v>54.5</v>
      </c>
      <c r="H145" s="267">
        <v>54</v>
      </c>
      <c r="I145" s="267">
        <v>53.5</v>
      </c>
      <c r="J145" s="267">
        <v>52.5</v>
      </c>
      <c r="K145" s="309">
        <v>51.5</v>
      </c>
      <c r="L145" s="614">
        <v>53</v>
      </c>
      <c r="M145" s="267">
        <v>51</v>
      </c>
      <c r="N145" s="615">
        <v>49.5</v>
      </c>
      <c r="O145" s="425">
        <v>55</v>
      </c>
      <c r="P145" s="267">
        <v>56.5</v>
      </c>
      <c r="Q145" s="267">
        <v>57.5</v>
      </c>
      <c r="R145" s="526">
        <v>58.5</v>
      </c>
      <c r="S145" s="425">
        <v>55</v>
      </c>
      <c r="T145" s="267">
        <v>54.5</v>
      </c>
      <c r="U145" s="267">
        <v>53.5</v>
      </c>
      <c r="V145" s="510">
        <v>52.5</v>
      </c>
      <c r="W145" s="325"/>
      <c r="X145" s="200" t="s">
        <v>57</v>
      </c>
      <c r="Y145" s="200">
        <v>49.46</v>
      </c>
    </row>
    <row r="146" spans="1:33" ht="13.5" thickBot="1" x14ac:dyDescent="0.25">
      <c r="A146" s="266" t="s">
        <v>26</v>
      </c>
      <c r="B146" s="473">
        <f>B145-B134</f>
        <v>2</v>
      </c>
      <c r="C146" s="474">
        <f t="shared" ref="C146:V146" si="120">C145-C134</f>
        <v>4</v>
      </c>
      <c r="D146" s="474">
        <f t="shared" si="120"/>
        <v>4</v>
      </c>
      <c r="E146" s="474">
        <f t="shared" si="120"/>
        <v>4.5</v>
      </c>
      <c r="F146" s="542">
        <f t="shared" si="120"/>
        <v>3.5</v>
      </c>
      <c r="G146" s="554">
        <f t="shared" si="120"/>
        <v>2.5</v>
      </c>
      <c r="H146" s="555">
        <f t="shared" si="120"/>
        <v>2.5</v>
      </c>
      <c r="I146" s="555">
        <f t="shared" si="120"/>
        <v>2.5</v>
      </c>
      <c r="J146" s="555">
        <f t="shared" si="120"/>
        <v>1.5</v>
      </c>
      <c r="K146" s="599">
        <f t="shared" si="120"/>
        <v>1</v>
      </c>
      <c r="L146" s="616">
        <f t="shared" si="120"/>
        <v>2.5</v>
      </c>
      <c r="M146" s="617">
        <f t="shared" si="120"/>
        <v>2</v>
      </c>
      <c r="N146" s="618">
        <f t="shared" si="120"/>
        <v>2</v>
      </c>
      <c r="O146" s="561">
        <f t="shared" si="120"/>
        <v>3</v>
      </c>
      <c r="P146" s="527">
        <f t="shared" si="120"/>
        <v>4</v>
      </c>
      <c r="Q146" s="527">
        <f t="shared" si="120"/>
        <v>4.5</v>
      </c>
      <c r="R146" s="528">
        <f t="shared" si="120"/>
        <v>3.5</v>
      </c>
      <c r="S146" s="515">
        <f t="shared" si="120"/>
        <v>2</v>
      </c>
      <c r="T146" s="511">
        <f t="shared" si="120"/>
        <v>2</v>
      </c>
      <c r="U146" s="511">
        <f t="shared" si="120"/>
        <v>0</v>
      </c>
      <c r="V146" s="512">
        <f t="shared" si="120"/>
        <v>-1</v>
      </c>
      <c r="W146" s="371"/>
      <c r="X146" s="200" t="s">
        <v>26</v>
      </c>
      <c r="Y146" s="200">
        <f>Y145-Z130</f>
        <v>0.41000000000000369</v>
      </c>
    </row>
    <row r="147" spans="1:33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200">
        <v>53.5</v>
      </c>
      <c r="V147" s="200">
        <v>52.5</v>
      </c>
    </row>
    <row r="148" spans="1:33" x14ac:dyDescent="0.2">
      <c r="K148" s="418"/>
    </row>
    <row r="149" spans="1:33" ht="13.5" thickBot="1" x14ac:dyDescent="0.25">
      <c r="R149" s="1124"/>
      <c r="S149" s="1124"/>
      <c r="T149" s="1124"/>
      <c r="U149" s="1124"/>
    </row>
    <row r="150" spans="1:33" ht="13.5" thickBot="1" x14ac:dyDescent="0.25">
      <c r="A150" s="230" t="s">
        <v>144</v>
      </c>
      <c r="B150" s="1034" t="s">
        <v>130</v>
      </c>
      <c r="C150" s="1035"/>
      <c r="D150" s="1035"/>
      <c r="E150" s="1035"/>
      <c r="F150" s="1035"/>
      <c r="G150" s="1035"/>
      <c r="H150" s="1035"/>
      <c r="I150" s="1035"/>
      <c r="J150" s="1035"/>
      <c r="K150" s="1035"/>
      <c r="L150" s="1034" t="s">
        <v>131</v>
      </c>
      <c r="M150" s="1035"/>
      <c r="N150" s="1036"/>
      <c r="O150" s="1034" t="s">
        <v>53</v>
      </c>
      <c r="P150" s="1035"/>
      <c r="Q150" s="1035"/>
      <c r="R150" s="1035"/>
      <c r="S150" s="1035"/>
      <c r="T150" s="1035"/>
      <c r="U150" s="1035"/>
      <c r="V150" s="1035"/>
      <c r="W150" s="1036"/>
      <c r="X150" s="324" t="s">
        <v>55</v>
      </c>
    </row>
    <row r="151" spans="1:33" x14ac:dyDescent="0.2">
      <c r="A151" s="231" t="s">
        <v>54</v>
      </c>
      <c r="B151" s="399">
        <v>1</v>
      </c>
      <c r="C151" s="400">
        <v>2</v>
      </c>
      <c r="D151" s="400">
        <v>3</v>
      </c>
      <c r="E151" s="400">
        <v>4</v>
      </c>
      <c r="F151" s="643">
        <v>5</v>
      </c>
      <c r="G151" s="644">
        <v>6</v>
      </c>
      <c r="H151" s="401">
        <v>7</v>
      </c>
      <c r="I151" s="401">
        <v>8</v>
      </c>
      <c r="J151" s="401">
        <v>9</v>
      </c>
      <c r="K151" s="556">
        <v>10</v>
      </c>
      <c r="L151" s="310">
        <v>1</v>
      </c>
      <c r="M151" s="311">
        <v>2</v>
      </c>
      <c r="N151" s="312">
        <v>3</v>
      </c>
      <c r="O151" s="359"/>
      <c r="P151" s="638">
        <v>1</v>
      </c>
      <c r="Q151" s="311">
        <v>2</v>
      </c>
      <c r="R151" s="311">
        <v>3</v>
      </c>
      <c r="S151" s="645">
        <v>4</v>
      </c>
      <c r="T151" s="638">
        <v>5</v>
      </c>
      <c r="U151" s="311">
        <v>6</v>
      </c>
      <c r="V151" s="311">
        <v>7</v>
      </c>
      <c r="W151" s="312">
        <v>8</v>
      </c>
      <c r="X151" s="620"/>
      <c r="Y151" s="228"/>
      <c r="Z151" s="228"/>
    </row>
    <row r="152" spans="1:33" ht="13.5" thickBot="1" x14ac:dyDescent="0.25">
      <c r="A152" s="231" t="s">
        <v>2</v>
      </c>
      <c r="B152" s="646">
        <v>5</v>
      </c>
      <c r="C152" s="444">
        <v>4</v>
      </c>
      <c r="D152" s="440">
        <v>3</v>
      </c>
      <c r="E152" s="439">
        <v>2</v>
      </c>
      <c r="F152" s="535">
        <v>1</v>
      </c>
      <c r="G152" s="545">
        <v>1</v>
      </c>
      <c r="H152" s="439">
        <v>2</v>
      </c>
      <c r="I152" s="440">
        <v>3</v>
      </c>
      <c r="J152" s="444">
        <v>4</v>
      </c>
      <c r="K152" s="598">
        <v>5</v>
      </c>
      <c r="L152" s="438">
        <v>1</v>
      </c>
      <c r="M152" s="439">
        <v>2</v>
      </c>
      <c r="N152" s="661">
        <v>3</v>
      </c>
      <c r="O152" s="653"/>
      <c r="P152" s="647">
        <v>4</v>
      </c>
      <c r="Q152" s="440">
        <v>3</v>
      </c>
      <c r="R152" s="439">
        <v>2</v>
      </c>
      <c r="S152" s="648">
        <v>1</v>
      </c>
      <c r="T152" s="447">
        <v>1</v>
      </c>
      <c r="U152" s="439">
        <v>2</v>
      </c>
      <c r="V152" s="440">
        <v>3</v>
      </c>
      <c r="W152" s="441">
        <v>4</v>
      </c>
      <c r="X152" s="619" t="s">
        <v>0</v>
      </c>
      <c r="Y152" s="1124"/>
      <c r="Z152" s="1124"/>
      <c r="AA152" s="1124"/>
      <c r="AB152" s="1124"/>
      <c r="AC152" s="1124"/>
      <c r="AD152" s="1124"/>
      <c r="AE152" s="1124"/>
      <c r="AF152" s="1124"/>
      <c r="AG152" s="1124"/>
    </row>
    <row r="153" spans="1:33" x14ac:dyDescent="0.2">
      <c r="A153" s="234" t="s">
        <v>3</v>
      </c>
      <c r="B153" s="467">
        <v>1170</v>
      </c>
      <c r="C153" s="457">
        <v>1170</v>
      </c>
      <c r="D153" s="457">
        <v>1170</v>
      </c>
      <c r="E153" s="457">
        <v>1170</v>
      </c>
      <c r="F153" s="536">
        <v>1170</v>
      </c>
      <c r="G153" s="546">
        <v>1170</v>
      </c>
      <c r="H153" s="443">
        <v>1170</v>
      </c>
      <c r="I153" s="443">
        <v>1170</v>
      </c>
      <c r="J153" s="443">
        <v>1170</v>
      </c>
      <c r="K153" s="445">
        <v>1170</v>
      </c>
      <c r="L153" s="442">
        <v>1170</v>
      </c>
      <c r="M153" s="443">
        <v>1170</v>
      </c>
      <c r="N153" s="634">
        <v>1170</v>
      </c>
      <c r="O153" s="654"/>
      <c r="P153" s="637">
        <v>1170</v>
      </c>
      <c r="Q153" s="443">
        <v>1170</v>
      </c>
      <c r="R153" s="443">
        <v>1170</v>
      </c>
      <c r="S153" s="641">
        <v>1170</v>
      </c>
      <c r="T153" s="637">
        <v>1170</v>
      </c>
      <c r="U153" s="443">
        <v>1170</v>
      </c>
      <c r="V153" s="443">
        <v>1170</v>
      </c>
      <c r="W153" s="642">
        <v>1170</v>
      </c>
      <c r="X153" s="384">
        <v>1170</v>
      </c>
      <c r="Z153" s="210"/>
      <c r="AA153" s="210"/>
      <c r="AB153" s="210"/>
    </row>
    <row r="154" spans="1:33" x14ac:dyDescent="0.2">
      <c r="A154" s="238" t="s">
        <v>6</v>
      </c>
      <c r="B154" s="468">
        <v>1254</v>
      </c>
      <c r="C154" s="458">
        <v>1211</v>
      </c>
      <c r="D154" s="458">
        <v>1165</v>
      </c>
      <c r="E154" s="458">
        <v>1112</v>
      </c>
      <c r="F154" s="537">
        <v>1080</v>
      </c>
      <c r="G154" s="547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662">
        <v>1135</v>
      </c>
      <c r="M154" s="412">
        <v>1248</v>
      </c>
      <c r="N154" s="663">
        <v>1505</v>
      </c>
      <c r="O154" s="655"/>
      <c r="P154" s="420">
        <v>1249</v>
      </c>
      <c r="Q154" s="240">
        <v>1206</v>
      </c>
      <c r="R154" s="240">
        <v>1158</v>
      </c>
      <c r="S154" s="520">
        <v>1094</v>
      </c>
      <c r="T154" s="420">
        <v>1101</v>
      </c>
      <c r="U154" s="240">
        <v>1127</v>
      </c>
      <c r="V154" s="240">
        <v>1192</v>
      </c>
      <c r="W154" s="504">
        <v>1237</v>
      </c>
      <c r="X154" s="375">
        <v>1175</v>
      </c>
    </row>
    <row r="155" spans="1:33" x14ac:dyDescent="0.2">
      <c r="A155" s="231" t="s">
        <v>7</v>
      </c>
      <c r="B155" s="468">
        <v>91.7</v>
      </c>
      <c r="C155" s="458">
        <v>97.8</v>
      </c>
      <c r="D155" s="458">
        <v>98.2</v>
      </c>
      <c r="E155" s="458">
        <v>100</v>
      </c>
      <c r="F155" s="537">
        <v>93.5</v>
      </c>
      <c r="G155" s="548">
        <v>85.7</v>
      </c>
      <c r="H155" s="243">
        <v>96.2</v>
      </c>
      <c r="I155" s="243">
        <v>96.8</v>
      </c>
      <c r="J155" s="243">
        <v>97.5</v>
      </c>
      <c r="K155" s="281">
        <v>100</v>
      </c>
      <c r="L155" s="662">
        <v>95</v>
      </c>
      <c r="M155" s="412">
        <v>83.3</v>
      </c>
      <c r="N155" s="663">
        <v>82.8</v>
      </c>
      <c r="O155" s="655"/>
      <c r="P155" s="421">
        <v>96.4</v>
      </c>
      <c r="Q155" s="243">
        <v>93.3</v>
      </c>
      <c r="R155" s="243">
        <v>97.8</v>
      </c>
      <c r="S155" s="521">
        <v>82.5</v>
      </c>
      <c r="T155" s="421">
        <v>96.7</v>
      </c>
      <c r="U155" s="243">
        <v>98.3</v>
      </c>
      <c r="V155" s="243">
        <v>98.6</v>
      </c>
      <c r="W155" s="505">
        <v>97.4</v>
      </c>
      <c r="X155" s="376">
        <v>83.7</v>
      </c>
      <c r="Z155" s="393"/>
    </row>
    <row r="156" spans="1:33" x14ac:dyDescent="0.2">
      <c r="A156" s="231" t="s">
        <v>8</v>
      </c>
      <c r="B156" s="469">
        <v>5.3999999999999999E-2</v>
      </c>
      <c r="C156" s="459">
        <v>4.1000000000000002E-2</v>
      </c>
      <c r="D156" s="459">
        <v>4.3999999999999997E-2</v>
      </c>
      <c r="E156" s="459">
        <v>4.1000000000000002E-2</v>
      </c>
      <c r="F156" s="538">
        <v>5.6000000000000001E-2</v>
      </c>
      <c r="G156" s="549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664">
        <v>5.5E-2</v>
      </c>
      <c r="M156" s="413">
        <v>7.1999999999999995E-2</v>
      </c>
      <c r="N156" s="665">
        <v>7.2999999999999995E-2</v>
      </c>
      <c r="O156" s="656"/>
      <c r="P156" s="422">
        <v>5.3999999999999999E-2</v>
      </c>
      <c r="Q156" s="247">
        <v>5.3999999999999999E-2</v>
      </c>
      <c r="R156" s="247">
        <v>5.1999999999999998E-2</v>
      </c>
      <c r="S156" s="522">
        <v>6.6000000000000003E-2</v>
      </c>
      <c r="T156" s="422">
        <v>5.5E-2</v>
      </c>
      <c r="U156" s="247">
        <v>4.2000000000000003E-2</v>
      </c>
      <c r="V156" s="247">
        <v>4.5999999999999999E-2</v>
      </c>
      <c r="W156" s="506">
        <v>4.9000000000000002E-2</v>
      </c>
      <c r="X156" s="377">
        <v>8.6999999999999994E-2</v>
      </c>
      <c r="Z156" s="313"/>
      <c r="AA156" s="210"/>
      <c r="AB156" s="210"/>
    </row>
    <row r="157" spans="1:33" x14ac:dyDescent="0.2">
      <c r="A157" s="238" t="s">
        <v>1</v>
      </c>
      <c r="B157" s="488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550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657"/>
      <c r="P157" s="423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523">
        <f t="shared" si="123"/>
        <v>-6.4957264957265011</v>
      </c>
      <c r="T157" s="423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507">
        <f t="shared" si="123"/>
        <v>5.7264957264957275</v>
      </c>
      <c r="X157" s="369">
        <f>X154/X153*100-100</f>
        <v>0.42735042735043294</v>
      </c>
    </row>
    <row r="158" spans="1:33" ht="13.5" thickBot="1" x14ac:dyDescent="0.25">
      <c r="A158" s="253" t="s">
        <v>27</v>
      </c>
      <c r="B158" s="470">
        <f>B154-B139</f>
        <v>57</v>
      </c>
      <c r="C158" s="460">
        <f t="shared" ref="C158:K158" si="124">C154-C139</f>
        <v>98</v>
      </c>
      <c r="D158" s="460">
        <f t="shared" si="124"/>
        <v>101</v>
      </c>
      <c r="E158" s="460">
        <f t="shared" si="124"/>
        <v>103</v>
      </c>
      <c r="F158" s="539">
        <f t="shared" si="124"/>
        <v>123</v>
      </c>
      <c r="G158" s="551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436">
        <f t="shared" si="124"/>
        <v>23</v>
      </c>
      <c r="L158" s="254">
        <f>L154-K139</f>
        <v>-61</v>
      </c>
      <c r="M158" s="255">
        <f>M154-K139</f>
        <v>52</v>
      </c>
      <c r="N158" s="256">
        <f t="shared" ref="N158" si="125">N154-K139</f>
        <v>309</v>
      </c>
      <c r="O158" s="658"/>
      <c r="P158" s="43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524">
        <f t="shared" si="126"/>
        <v>-138</v>
      </c>
      <c r="T158" s="437">
        <f t="shared" si="126"/>
        <v>-5</v>
      </c>
      <c r="U158" s="255">
        <f t="shared" si="126"/>
        <v>80</v>
      </c>
      <c r="V158" s="255">
        <f t="shared" si="126"/>
        <v>231</v>
      </c>
      <c r="W158" s="508">
        <f t="shared" si="126"/>
        <v>239</v>
      </c>
      <c r="X158" s="370">
        <f>X154-W139</f>
        <v>97</v>
      </c>
      <c r="Z158" s="210"/>
      <c r="AA158" s="210"/>
      <c r="AB158" s="210"/>
    </row>
    <row r="159" spans="1:33" x14ac:dyDescent="0.2">
      <c r="A159" s="258" t="s">
        <v>51</v>
      </c>
      <c r="B159" s="621">
        <v>321</v>
      </c>
      <c r="C159" s="461">
        <v>605</v>
      </c>
      <c r="D159" s="461">
        <v>755</v>
      </c>
      <c r="E159" s="461">
        <v>557</v>
      </c>
      <c r="F159" s="540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394">
        <v>238</v>
      </c>
      <c r="L159" s="259">
        <v>538</v>
      </c>
      <c r="M159" s="260">
        <v>941</v>
      </c>
      <c r="N159" s="261">
        <v>392</v>
      </c>
      <c r="O159" s="659"/>
      <c r="P159" s="259">
        <v>366</v>
      </c>
      <c r="Q159" s="260">
        <v>606</v>
      </c>
      <c r="R159" s="260">
        <v>614</v>
      </c>
      <c r="S159" s="394">
        <v>532</v>
      </c>
      <c r="T159" s="259">
        <v>416</v>
      </c>
      <c r="U159" s="260">
        <v>802</v>
      </c>
      <c r="V159" s="260">
        <v>931</v>
      </c>
      <c r="W159" s="261">
        <v>524</v>
      </c>
      <c r="X159" s="385">
        <f>SUM(B159:W159)</f>
        <v>11872</v>
      </c>
      <c r="Y159" s="200" t="s">
        <v>56</v>
      </c>
      <c r="Z159" s="263">
        <f>W144-X159</f>
        <v>18</v>
      </c>
      <c r="AA159" s="285">
        <f>Z159/W144</f>
        <v>1.5138772077375945E-3</v>
      </c>
      <c r="AB159" s="228"/>
    </row>
    <row r="160" spans="1:33" x14ac:dyDescent="0.2">
      <c r="A160" s="265" t="s">
        <v>28</v>
      </c>
      <c r="B160" s="622">
        <v>54</v>
      </c>
      <c r="C160" s="462">
        <v>56</v>
      </c>
      <c r="D160" s="462">
        <v>57</v>
      </c>
      <c r="E160" s="462">
        <v>57.5</v>
      </c>
      <c r="F160" s="541">
        <v>58</v>
      </c>
      <c r="G160" s="218">
        <v>57.5</v>
      </c>
      <c r="H160" s="267">
        <v>57</v>
      </c>
      <c r="I160" s="267">
        <v>56.5</v>
      </c>
      <c r="J160" s="267">
        <v>55.5</v>
      </c>
      <c r="K160" s="309">
        <v>54.5</v>
      </c>
      <c r="L160" s="218">
        <v>56</v>
      </c>
      <c r="M160" s="267">
        <v>53.5</v>
      </c>
      <c r="N160" s="219">
        <v>51.5</v>
      </c>
      <c r="O160" s="620"/>
      <c r="P160" s="218">
        <v>58</v>
      </c>
      <c r="Q160" s="267">
        <v>59</v>
      </c>
      <c r="R160" s="267">
        <v>60.5</v>
      </c>
      <c r="S160" s="309">
        <v>61.5</v>
      </c>
      <c r="T160" s="218">
        <v>58</v>
      </c>
      <c r="U160" s="267">
        <v>57.5</v>
      </c>
      <c r="V160" s="267">
        <v>56.5</v>
      </c>
      <c r="W160" s="219">
        <v>55.5</v>
      </c>
      <c r="X160" s="325"/>
      <c r="Y160" s="200" t="s">
        <v>57</v>
      </c>
      <c r="Z160" s="200">
        <v>53.99</v>
      </c>
    </row>
    <row r="161" spans="1:33" ht="13.5" thickBot="1" x14ac:dyDescent="0.25">
      <c r="A161" s="266" t="s">
        <v>26</v>
      </c>
      <c r="B161" s="623">
        <f>B160-B145</f>
        <v>2.5</v>
      </c>
      <c r="C161" s="624">
        <f t="shared" ref="C161:N161" si="127">C160-C145</f>
        <v>2.5</v>
      </c>
      <c r="D161" s="624">
        <f t="shared" si="127"/>
        <v>3</v>
      </c>
      <c r="E161" s="624">
        <f t="shared" si="127"/>
        <v>3</v>
      </c>
      <c r="F161" s="626">
        <f t="shared" si="127"/>
        <v>3</v>
      </c>
      <c r="G161" s="623">
        <f t="shared" si="127"/>
        <v>3</v>
      </c>
      <c r="H161" s="624">
        <f t="shared" si="127"/>
        <v>3</v>
      </c>
      <c r="I161" s="624">
        <f t="shared" si="127"/>
        <v>3</v>
      </c>
      <c r="J161" s="624">
        <f t="shared" si="127"/>
        <v>3</v>
      </c>
      <c r="K161" s="626">
        <f t="shared" si="127"/>
        <v>3</v>
      </c>
      <c r="L161" s="623">
        <f t="shared" si="127"/>
        <v>3</v>
      </c>
      <c r="M161" s="624">
        <f t="shared" si="127"/>
        <v>2.5</v>
      </c>
      <c r="N161" s="625">
        <f t="shared" si="127"/>
        <v>2</v>
      </c>
      <c r="O161" s="660"/>
      <c r="P161" s="623">
        <f t="shared" ref="P161:W161" si="128">P160-O145</f>
        <v>3</v>
      </c>
      <c r="Q161" s="624">
        <f t="shared" si="128"/>
        <v>2.5</v>
      </c>
      <c r="R161" s="624">
        <f t="shared" si="128"/>
        <v>3</v>
      </c>
      <c r="S161" s="626">
        <f t="shared" si="128"/>
        <v>3</v>
      </c>
      <c r="T161" s="623">
        <f t="shared" si="128"/>
        <v>3</v>
      </c>
      <c r="U161" s="624">
        <f t="shared" si="128"/>
        <v>3</v>
      </c>
      <c r="V161" s="624">
        <f t="shared" si="128"/>
        <v>3</v>
      </c>
      <c r="W161" s="625">
        <f t="shared" si="128"/>
        <v>3</v>
      </c>
      <c r="X161" s="371"/>
      <c r="Y161" s="200" t="s">
        <v>26</v>
      </c>
      <c r="Z161" s="200">
        <f>Z160-Y145</f>
        <v>4.5300000000000011</v>
      </c>
    </row>
    <row r="162" spans="1:33" x14ac:dyDescent="0.2">
      <c r="C162" s="200">
        <v>56</v>
      </c>
      <c r="D162" s="200">
        <v>57</v>
      </c>
      <c r="E162" s="200">
        <v>57.5</v>
      </c>
      <c r="F162" s="200">
        <v>58</v>
      </c>
      <c r="G162" s="200">
        <v>57.5</v>
      </c>
      <c r="H162" s="200">
        <v>57</v>
      </c>
      <c r="I162" s="200">
        <v>56.5</v>
      </c>
      <c r="J162" s="200">
        <v>55.5</v>
      </c>
      <c r="K162" s="200">
        <v>54.5</v>
      </c>
      <c r="N162" s="200">
        <v>51.5</v>
      </c>
      <c r="Q162" s="200">
        <v>59</v>
      </c>
      <c r="R162" s="200">
        <v>60.5</v>
      </c>
      <c r="S162" s="200">
        <v>61.5</v>
      </c>
      <c r="W162" s="200">
        <v>55.5</v>
      </c>
    </row>
    <row r="164" spans="1:33" ht="13.5" thickBot="1" x14ac:dyDescent="0.25"/>
    <row r="165" spans="1:33" ht="13.5" thickBot="1" x14ac:dyDescent="0.25">
      <c r="A165" s="230" t="s">
        <v>145</v>
      </c>
      <c r="B165" s="1034" t="s">
        <v>130</v>
      </c>
      <c r="C165" s="1035"/>
      <c r="D165" s="1035"/>
      <c r="E165" s="1035"/>
      <c r="F165" s="1035"/>
      <c r="G165" s="1029"/>
      <c r="H165" s="1029"/>
      <c r="I165" s="1029"/>
      <c r="J165" s="1029"/>
      <c r="K165" s="1030"/>
      <c r="L165" s="1034" t="s">
        <v>131</v>
      </c>
      <c r="M165" s="1035"/>
      <c r="N165" s="1035"/>
      <c r="O165" s="1036"/>
      <c r="P165" s="649" t="s">
        <v>53</v>
      </c>
      <c r="Q165" s="650"/>
      <c r="R165" s="650"/>
      <c r="S165" s="650"/>
      <c r="T165" s="651"/>
      <c r="U165" s="651"/>
      <c r="V165" s="651"/>
      <c r="W165" s="652"/>
      <c r="X165" s="428" t="s">
        <v>55</v>
      </c>
    </row>
    <row r="166" spans="1:33" x14ac:dyDescent="0.2">
      <c r="A166" s="224" t="s">
        <v>54</v>
      </c>
      <c r="B166" s="630">
        <v>1</v>
      </c>
      <c r="C166" s="628">
        <v>2</v>
      </c>
      <c r="D166" s="628">
        <v>3</v>
      </c>
      <c r="E166" s="628">
        <v>4</v>
      </c>
      <c r="F166" s="629">
        <v>5</v>
      </c>
      <c r="G166" s="399">
        <v>6</v>
      </c>
      <c r="H166" s="401">
        <v>7</v>
      </c>
      <c r="I166" s="401">
        <v>8</v>
      </c>
      <c r="J166" s="401">
        <v>9</v>
      </c>
      <c r="K166" s="632">
        <v>10</v>
      </c>
      <c r="L166" s="310">
        <v>1</v>
      </c>
      <c r="M166" s="311">
        <v>2</v>
      </c>
      <c r="N166" s="326">
        <v>3</v>
      </c>
      <c r="O166" s="326">
        <v>4</v>
      </c>
      <c r="P166" s="310">
        <v>1</v>
      </c>
      <c r="Q166" s="311">
        <v>2</v>
      </c>
      <c r="R166" s="311">
        <v>3</v>
      </c>
      <c r="S166" s="312">
        <v>4</v>
      </c>
      <c r="T166" s="638">
        <v>5</v>
      </c>
      <c r="U166" s="311">
        <v>6</v>
      </c>
      <c r="V166" s="311">
        <v>7</v>
      </c>
      <c r="W166" s="312">
        <v>8</v>
      </c>
      <c r="X166" s="635">
        <v>899</v>
      </c>
      <c r="Y166" s="228"/>
      <c r="Z166" s="228"/>
    </row>
    <row r="167" spans="1:33" ht="13.5" thickBot="1" x14ac:dyDescent="0.25">
      <c r="A167" s="214" t="s">
        <v>2</v>
      </c>
      <c r="B167" s="631">
        <v>5</v>
      </c>
      <c r="C167" s="444">
        <v>4</v>
      </c>
      <c r="D167" s="440">
        <v>3</v>
      </c>
      <c r="E167" s="439">
        <v>2</v>
      </c>
      <c r="F167" s="535">
        <v>1</v>
      </c>
      <c r="G167" s="438">
        <v>1</v>
      </c>
      <c r="H167" s="439">
        <v>2</v>
      </c>
      <c r="I167" s="440">
        <v>3</v>
      </c>
      <c r="J167" s="444">
        <v>4</v>
      </c>
      <c r="K167" s="633">
        <v>5</v>
      </c>
      <c r="L167" s="438">
        <v>1</v>
      </c>
      <c r="M167" s="439">
        <v>2</v>
      </c>
      <c r="N167" s="439">
        <v>2</v>
      </c>
      <c r="O167" s="639">
        <v>3</v>
      </c>
      <c r="P167" s="448">
        <v>4</v>
      </c>
      <c r="Q167" s="440">
        <v>3</v>
      </c>
      <c r="R167" s="439">
        <v>2</v>
      </c>
      <c r="S167" s="640">
        <v>1</v>
      </c>
      <c r="T167" s="447">
        <v>1</v>
      </c>
      <c r="U167" s="439">
        <v>2</v>
      </c>
      <c r="V167" s="440">
        <v>3</v>
      </c>
      <c r="W167" s="441">
        <v>4</v>
      </c>
      <c r="X167" s="627" t="s">
        <v>0</v>
      </c>
      <c r="Y167" s="210"/>
      <c r="Z167" s="210"/>
      <c r="AA167" s="210"/>
      <c r="AB167" s="210"/>
      <c r="AC167" s="210"/>
      <c r="AD167" s="210"/>
      <c r="AE167" s="210"/>
      <c r="AF167" s="210"/>
      <c r="AG167" s="210"/>
    </row>
    <row r="168" spans="1:33" x14ac:dyDescent="0.2">
      <c r="A168" s="276" t="s">
        <v>3</v>
      </c>
      <c r="B168" s="637">
        <v>1270</v>
      </c>
      <c r="C168" s="443">
        <v>1270</v>
      </c>
      <c r="D168" s="443">
        <v>1270</v>
      </c>
      <c r="E168" s="443">
        <v>1270</v>
      </c>
      <c r="F168" s="445">
        <v>1270</v>
      </c>
      <c r="G168" s="442">
        <v>1270</v>
      </c>
      <c r="H168" s="443">
        <v>1270</v>
      </c>
      <c r="I168" s="443">
        <v>1270</v>
      </c>
      <c r="J168" s="443">
        <v>1270</v>
      </c>
      <c r="K168" s="634">
        <v>1270</v>
      </c>
      <c r="L168" s="637">
        <v>1270</v>
      </c>
      <c r="M168" s="443">
        <v>1270</v>
      </c>
      <c r="N168" s="445">
        <v>1270</v>
      </c>
      <c r="O168" s="445">
        <v>1270</v>
      </c>
      <c r="P168" s="442">
        <v>1270</v>
      </c>
      <c r="Q168" s="443">
        <v>1270</v>
      </c>
      <c r="R168" s="443">
        <v>1270</v>
      </c>
      <c r="S168" s="634">
        <v>1270</v>
      </c>
      <c r="T168" s="637">
        <v>1270</v>
      </c>
      <c r="U168" s="443">
        <v>1270</v>
      </c>
      <c r="V168" s="443">
        <v>1270</v>
      </c>
      <c r="W168" s="445">
        <v>1270</v>
      </c>
      <c r="X168" s="636">
        <v>1270</v>
      </c>
      <c r="Z168" s="210"/>
      <c r="AA168" s="210"/>
      <c r="AB168" s="210"/>
    </row>
    <row r="169" spans="1:33" x14ac:dyDescent="0.2">
      <c r="A169" s="279" t="s">
        <v>6</v>
      </c>
      <c r="B169" s="420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420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420">
        <v>1222</v>
      </c>
      <c r="U169" s="240">
        <v>1221</v>
      </c>
      <c r="V169" s="240">
        <v>1275</v>
      </c>
      <c r="W169" s="280">
        <v>1345</v>
      </c>
      <c r="X169" s="317">
        <v>1297</v>
      </c>
    </row>
    <row r="170" spans="1:33" x14ac:dyDescent="0.2">
      <c r="A170" s="214" t="s">
        <v>7</v>
      </c>
      <c r="B170" s="421">
        <v>95.8</v>
      </c>
      <c r="C170" s="243">
        <v>97.8</v>
      </c>
      <c r="D170" s="243">
        <v>98.2</v>
      </c>
      <c r="E170" s="243">
        <v>80</v>
      </c>
      <c r="F170" s="281">
        <v>86.7</v>
      </c>
      <c r="G170" s="242">
        <v>93.3</v>
      </c>
      <c r="H170" s="243">
        <v>98.6</v>
      </c>
      <c r="I170" s="243">
        <v>97.4</v>
      </c>
      <c r="J170" s="243">
        <v>100</v>
      </c>
      <c r="K170" s="244">
        <v>94.4</v>
      </c>
      <c r="L170" s="421">
        <v>90</v>
      </c>
      <c r="M170" s="243">
        <v>77.099999999999994</v>
      </c>
      <c r="N170" s="281">
        <v>62.9</v>
      </c>
      <c r="O170" s="281">
        <v>56.4</v>
      </c>
      <c r="P170" s="242">
        <v>85.7</v>
      </c>
      <c r="Q170" s="243">
        <v>93.3</v>
      </c>
      <c r="R170" s="243">
        <v>85.7</v>
      </c>
      <c r="S170" s="244">
        <v>80</v>
      </c>
      <c r="T170" s="421">
        <v>86.7</v>
      </c>
      <c r="U170" s="243">
        <v>93.3</v>
      </c>
      <c r="V170" s="243">
        <v>98.6</v>
      </c>
      <c r="W170" s="281">
        <v>97.4</v>
      </c>
      <c r="X170" s="245">
        <v>82</v>
      </c>
      <c r="Z170" s="393"/>
    </row>
    <row r="171" spans="1:33" x14ac:dyDescent="0.2">
      <c r="A171" s="214" t="s">
        <v>8</v>
      </c>
      <c r="B171" s="422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422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422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Z171" s="313"/>
      <c r="AA171" s="210"/>
      <c r="AB171" s="210"/>
    </row>
    <row r="172" spans="1:33" x14ac:dyDescent="0.2">
      <c r="A172" s="279" t="s">
        <v>1</v>
      </c>
      <c r="B172" s="423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423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423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</row>
    <row r="173" spans="1:33" ht="13.5" thickBot="1" x14ac:dyDescent="0.25">
      <c r="A173" s="627" t="s">
        <v>27</v>
      </c>
      <c r="B173" s="437">
        <f>B169-B154</f>
        <v>129</v>
      </c>
      <c r="C173" s="255">
        <f t="shared" ref="C173:K173" si="133">C169-C154</f>
        <v>113</v>
      </c>
      <c r="D173" s="255">
        <f t="shared" si="133"/>
        <v>144</v>
      </c>
      <c r="E173" s="255">
        <f t="shared" si="133"/>
        <v>61</v>
      </c>
      <c r="F173" s="436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437">
        <f>L169-L154</f>
        <v>101</v>
      </c>
      <c r="M173" s="255">
        <f>M169-M154</f>
        <v>144</v>
      </c>
      <c r="N173" s="436">
        <f t="shared" ref="N173:O173" si="134">N169-M154</f>
        <v>160</v>
      </c>
      <c r="O173" s="436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437">
        <f t="shared" si="135"/>
        <v>121</v>
      </c>
      <c r="U173" s="255">
        <f t="shared" si="135"/>
        <v>94</v>
      </c>
      <c r="V173" s="255">
        <f t="shared" si="135"/>
        <v>83</v>
      </c>
      <c r="W173" s="436">
        <f t="shared" si="135"/>
        <v>108</v>
      </c>
      <c r="X173" s="287">
        <f t="shared" si="135"/>
        <v>122</v>
      </c>
      <c r="Z173" s="210"/>
      <c r="AA173" s="210"/>
      <c r="AB173" s="210"/>
    </row>
    <row r="174" spans="1:33" x14ac:dyDescent="0.2">
      <c r="A174" s="258" t="s">
        <v>51</v>
      </c>
      <c r="B174" s="259">
        <v>321</v>
      </c>
      <c r="C174" s="260">
        <v>604</v>
      </c>
      <c r="D174" s="260">
        <v>754</v>
      </c>
      <c r="E174" s="260">
        <v>555</v>
      </c>
      <c r="F174" s="394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394">
        <v>238</v>
      </c>
      <c r="L174" s="259">
        <v>536</v>
      </c>
      <c r="M174" s="260">
        <v>470</v>
      </c>
      <c r="N174" s="260">
        <v>470</v>
      </c>
      <c r="O174" s="260">
        <v>392</v>
      </c>
      <c r="P174" s="259">
        <v>366</v>
      </c>
      <c r="Q174" s="260">
        <v>606</v>
      </c>
      <c r="R174" s="260">
        <v>613</v>
      </c>
      <c r="S174" s="394">
        <v>528</v>
      </c>
      <c r="T174" s="259">
        <v>416</v>
      </c>
      <c r="U174" s="260">
        <v>802</v>
      </c>
      <c r="V174" s="260">
        <v>929</v>
      </c>
      <c r="W174" s="261">
        <v>524</v>
      </c>
      <c r="X174" s="385">
        <f>SUM(B174:W174)</f>
        <v>11856</v>
      </c>
      <c r="Y174" s="200" t="s">
        <v>56</v>
      </c>
      <c r="Z174" s="263">
        <f>X159-X174</f>
        <v>16</v>
      </c>
      <c r="AA174" s="285">
        <f>Z174/X159</f>
        <v>1.3477088948787063E-3</v>
      </c>
      <c r="AB174" s="228"/>
    </row>
    <row r="175" spans="1:33" x14ac:dyDescent="0.2">
      <c r="A175" s="265" t="s">
        <v>28</v>
      </c>
      <c r="B175" s="218">
        <v>57</v>
      </c>
      <c r="C175" s="267">
        <v>59</v>
      </c>
      <c r="D175" s="267">
        <v>60</v>
      </c>
      <c r="E175" s="267">
        <v>61</v>
      </c>
      <c r="F175" s="309">
        <v>61.5</v>
      </c>
      <c r="G175" s="218">
        <v>61</v>
      </c>
      <c r="H175" s="267">
        <v>60</v>
      </c>
      <c r="I175" s="267">
        <v>59.5</v>
      </c>
      <c r="J175" s="267">
        <v>58.5</v>
      </c>
      <c r="K175" s="309">
        <v>57.5</v>
      </c>
      <c r="L175" s="218">
        <v>59.5</v>
      </c>
      <c r="M175" s="267">
        <v>56.5</v>
      </c>
      <c r="N175" s="309">
        <v>56.5</v>
      </c>
      <c r="O175" s="309">
        <v>54</v>
      </c>
      <c r="P175" s="218">
        <v>61</v>
      </c>
      <c r="Q175" s="267">
        <v>62</v>
      </c>
      <c r="R175" s="267">
        <v>63.5</v>
      </c>
      <c r="S175" s="309">
        <v>65</v>
      </c>
      <c r="T175" s="218">
        <v>61.5</v>
      </c>
      <c r="U175" s="267">
        <v>61</v>
      </c>
      <c r="V175" s="267">
        <v>60.5</v>
      </c>
      <c r="W175" s="219">
        <v>58.5</v>
      </c>
      <c r="X175" s="325"/>
      <c r="Y175" s="200" t="s">
        <v>57</v>
      </c>
      <c r="Z175" s="200">
        <v>56.85</v>
      </c>
    </row>
    <row r="176" spans="1:33" ht="13.5" thickBot="1" x14ac:dyDescent="0.25">
      <c r="A176" s="266" t="s">
        <v>26</v>
      </c>
      <c r="B176" s="623">
        <f>B175-B160</f>
        <v>3</v>
      </c>
      <c r="C176" s="624">
        <f t="shared" ref="C176:M176" si="136">C175-C160</f>
        <v>3</v>
      </c>
      <c r="D176" s="624">
        <f t="shared" si="136"/>
        <v>3</v>
      </c>
      <c r="E176" s="624">
        <f t="shared" si="136"/>
        <v>3.5</v>
      </c>
      <c r="F176" s="626">
        <f t="shared" si="136"/>
        <v>3.5</v>
      </c>
      <c r="G176" s="623">
        <f t="shared" si="136"/>
        <v>3.5</v>
      </c>
      <c r="H176" s="624">
        <f t="shared" si="136"/>
        <v>3</v>
      </c>
      <c r="I176" s="624">
        <f t="shared" si="136"/>
        <v>3</v>
      </c>
      <c r="J176" s="624">
        <f t="shared" si="136"/>
        <v>3</v>
      </c>
      <c r="K176" s="626">
        <f t="shared" si="136"/>
        <v>3</v>
      </c>
      <c r="L176" s="623">
        <f t="shared" si="136"/>
        <v>3.5</v>
      </c>
      <c r="M176" s="624">
        <f t="shared" si="136"/>
        <v>3</v>
      </c>
      <c r="N176" s="626">
        <f t="shared" ref="N176:O176" si="137">N175-M160</f>
        <v>3</v>
      </c>
      <c r="O176" s="626">
        <f t="shared" si="137"/>
        <v>2.5</v>
      </c>
      <c r="P176" s="623">
        <f t="shared" ref="P176:W176" si="138">P175-P160</f>
        <v>3</v>
      </c>
      <c r="Q176" s="624">
        <f t="shared" si="138"/>
        <v>3</v>
      </c>
      <c r="R176" s="624">
        <f t="shared" si="138"/>
        <v>3</v>
      </c>
      <c r="S176" s="626">
        <f t="shared" si="138"/>
        <v>3.5</v>
      </c>
      <c r="T176" s="623">
        <f t="shared" si="138"/>
        <v>3.5</v>
      </c>
      <c r="U176" s="624">
        <f t="shared" si="138"/>
        <v>3.5</v>
      </c>
      <c r="V176" s="624">
        <f t="shared" si="138"/>
        <v>4</v>
      </c>
      <c r="W176" s="625">
        <f t="shared" si="138"/>
        <v>3</v>
      </c>
      <c r="X176" s="371"/>
      <c r="Y176" s="200" t="s">
        <v>26</v>
      </c>
      <c r="Z176" s="200">
        <f>Z175-Z160</f>
        <v>2.8599999999999994</v>
      </c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034" t="s">
        <v>130</v>
      </c>
      <c r="C180" s="1035"/>
      <c r="D180" s="1035"/>
      <c r="E180" s="1035"/>
      <c r="F180" s="1035"/>
      <c r="G180" s="1029"/>
      <c r="H180" s="1029"/>
      <c r="I180" s="1029"/>
      <c r="J180" s="1029"/>
      <c r="K180" s="1030"/>
      <c r="L180" s="1034" t="s">
        <v>131</v>
      </c>
      <c r="M180" s="1035"/>
      <c r="N180" s="1035"/>
      <c r="O180" s="1036"/>
      <c r="P180" s="1034" t="s">
        <v>53</v>
      </c>
      <c r="Q180" s="1035"/>
      <c r="R180" s="1035"/>
      <c r="S180" s="1035"/>
      <c r="T180" s="1035"/>
      <c r="U180" s="1035"/>
      <c r="V180" s="1035"/>
      <c r="W180" s="1036"/>
      <c r="X180" s="428" t="s">
        <v>55</v>
      </c>
    </row>
    <row r="181" spans="1:38" x14ac:dyDescent="0.2">
      <c r="A181" s="224" t="s">
        <v>54</v>
      </c>
      <c r="B181" s="630">
        <v>1</v>
      </c>
      <c r="C181" s="628">
        <v>2</v>
      </c>
      <c r="D181" s="628">
        <v>3</v>
      </c>
      <c r="E181" s="628">
        <v>4</v>
      </c>
      <c r="F181" s="629">
        <v>5</v>
      </c>
      <c r="G181" s="399">
        <v>6</v>
      </c>
      <c r="H181" s="401">
        <v>7</v>
      </c>
      <c r="I181" s="401">
        <v>8</v>
      </c>
      <c r="J181" s="401">
        <v>9</v>
      </c>
      <c r="K181" s="632">
        <v>10</v>
      </c>
      <c r="L181" s="310">
        <v>1</v>
      </c>
      <c r="M181" s="311">
        <v>2</v>
      </c>
      <c r="N181" s="326">
        <v>3</v>
      </c>
      <c r="O181" s="326">
        <v>4</v>
      </c>
      <c r="P181" s="310">
        <v>1</v>
      </c>
      <c r="Q181" s="311">
        <v>2</v>
      </c>
      <c r="R181" s="311">
        <v>3</v>
      </c>
      <c r="S181" s="312">
        <v>4</v>
      </c>
      <c r="T181" s="638">
        <v>5</v>
      </c>
      <c r="U181" s="311">
        <v>6</v>
      </c>
      <c r="V181" s="311">
        <v>7</v>
      </c>
      <c r="W181" s="312">
        <v>8</v>
      </c>
      <c r="X181" s="635">
        <v>889</v>
      </c>
      <c r="Y181" s="228"/>
      <c r="Z181" s="228"/>
    </row>
    <row r="182" spans="1:38" ht="13.5" thickBot="1" x14ac:dyDescent="0.25">
      <c r="A182" s="214" t="s">
        <v>2</v>
      </c>
      <c r="B182" s="631">
        <v>5</v>
      </c>
      <c r="C182" s="444">
        <v>4</v>
      </c>
      <c r="D182" s="440">
        <v>3</v>
      </c>
      <c r="E182" s="439">
        <v>2</v>
      </c>
      <c r="F182" s="535">
        <v>1</v>
      </c>
      <c r="G182" s="438">
        <v>1</v>
      </c>
      <c r="H182" s="439">
        <v>2</v>
      </c>
      <c r="I182" s="440">
        <v>3</v>
      </c>
      <c r="J182" s="444">
        <v>4</v>
      </c>
      <c r="K182" s="633">
        <v>5</v>
      </c>
      <c r="L182" s="438">
        <v>1</v>
      </c>
      <c r="M182" s="439">
        <v>2</v>
      </c>
      <c r="N182" s="439">
        <v>2</v>
      </c>
      <c r="O182" s="639">
        <v>3</v>
      </c>
      <c r="P182" s="448">
        <v>4</v>
      </c>
      <c r="Q182" s="440">
        <v>3</v>
      </c>
      <c r="R182" s="439">
        <v>2</v>
      </c>
      <c r="S182" s="640">
        <v>1</v>
      </c>
      <c r="T182" s="447">
        <v>1</v>
      </c>
      <c r="U182" s="439">
        <v>2</v>
      </c>
      <c r="V182" s="440">
        <v>3</v>
      </c>
      <c r="W182" s="441">
        <v>4</v>
      </c>
      <c r="X182" s="627" t="s">
        <v>0</v>
      </c>
      <c r="Y182" s="210"/>
      <c r="Z182" s="210"/>
      <c r="AA182" s="210"/>
    </row>
    <row r="183" spans="1:38" x14ac:dyDescent="0.2">
      <c r="A183" s="276" t="s">
        <v>3</v>
      </c>
      <c r="B183" s="637">
        <v>1370</v>
      </c>
      <c r="C183" s="443">
        <v>1370</v>
      </c>
      <c r="D183" s="443">
        <v>1370</v>
      </c>
      <c r="E183" s="443">
        <v>1370</v>
      </c>
      <c r="F183" s="445">
        <v>1370</v>
      </c>
      <c r="G183" s="442">
        <v>1370</v>
      </c>
      <c r="H183" s="443">
        <v>1370</v>
      </c>
      <c r="I183" s="443">
        <v>1370</v>
      </c>
      <c r="J183" s="443">
        <v>1370</v>
      </c>
      <c r="K183" s="634">
        <v>1370</v>
      </c>
      <c r="L183" s="637">
        <v>1370</v>
      </c>
      <c r="M183" s="443">
        <v>1370</v>
      </c>
      <c r="N183" s="445">
        <v>1370</v>
      </c>
      <c r="O183" s="445">
        <v>1370</v>
      </c>
      <c r="P183" s="442">
        <v>1370</v>
      </c>
      <c r="Q183" s="443">
        <v>1370</v>
      </c>
      <c r="R183" s="443">
        <v>1370</v>
      </c>
      <c r="S183" s="634">
        <v>1370</v>
      </c>
      <c r="T183" s="637">
        <v>1370</v>
      </c>
      <c r="U183" s="443">
        <v>1370</v>
      </c>
      <c r="V183" s="443">
        <v>1370</v>
      </c>
      <c r="W183" s="445">
        <v>1370</v>
      </c>
      <c r="X183" s="636">
        <v>1370</v>
      </c>
      <c r="Z183" s="210"/>
      <c r="AA183" s="210"/>
    </row>
    <row r="184" spans="1:38" x14ac:dyDescent="0.2">
      <c r="A184" s="279" t="s">
        <v>6</v>
      </c>
      <c r="B184" s="420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420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420">
        <v>1359</v>
      </c>
      <c r="U184" s="240">
        <v>1335</v>
      </c>
      <c r="V184" s="240">
        <v>1402</v>
      </c>
      <c r="W184" s="280">
        <v>1450</v>
      </c>
      <c r="X184" s="317">
        <v>1393</v>
      </c>
    </row>
    <row r="185" spans="1:38" x14ac:dyDescent="0.2">
      <c r="A185" s="214" t="s">
        <v>7</v>
      </c>
      <c r="B185" s="421">
        <v>91.7</v>
      </c>
      <c r="C185" s="243">
        <v>95.6</v>
      </c>
      <c r="D185" s="243">
        <v>91.2</v>
      </c>
      <c r="E185" s="243">
        <v>92.9</v>
      </c>
      <c r="F185" s="281">
        <v>93.5</v>
      </c>
      <c r="G185" s="242">
        <v>90.5</v>
      </c>
      <c r="H185" s="243">
        <v>88.5</v>
      </c>
      <c r="I185" s="243">
        <v>95.2</v>
      </c>
      <c r="J185" s="243">
        <v>95</v>
      </c>
      <c r="K185" s="244">
        <v>83.3</v>
      </c>
      <c r="L185" s="421">
        <v>80</v>
      </c>
      <c r="M185" s="243">
        <v>65.7</v>
      </c>
      <c r="N185" s="281">
        <v>71.400000000000006</v>
      </c>
      <c r="O185" s="281">
        <v>62.1</v>
      </c>
      <c r="P185" s="242">
        <v>92.9</v>
      </c>
      <c r="Q185" s="243">
        <v>91.1</v>
      </c>
      <c r="R185" s="243">
        <v>91.3</v>
      </c>
      <c r="S185" s="244">
        <v>85</v>
      </c>
      <c r="T185" s="421">
        <v>83.3</v>
      </c>
      <c r="U185" s="243">
        <v>96.7</v>
      </c>
      <c r="V185" s="243">
        <v>92.9</v>
      </c>
      <c r="W185" s="281">
        <v>82.1</v>
      </c>
      <c r="X185" s="245">
        <v>81.3</v>
      </c>
      <c r="Z185" s="393"/>
    </row>
    <row r="186" spans="1:38" x14ac:dyDescent="0.2">
      <c r="A186" s="214" t="s">
        <v>8</v>
      </c>
      <c r="B186" s="422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422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422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Z186" s="313"/>
      <c r="AA186" s="210"/>
    </row>
    <row r="187" spans="1:38" x14ac:dyDescent="0.2">
      <c r="A187" s="279" t="s">
        <v>1</v>
      </c>
      <c r="B187" s="423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423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423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</row>
    <row r="188" spans="1:38" ht="13.5" thickBot="1" x14ac:dyDescent="0.25">
      <c r="A188" s="627" t="s">
        <v>27</v>
      </c>
      <c r="B188" s="437">
        <f>B184-B169</f>
        <v>52</v>
      </c>
      <c r="C188" s="255">
        <f t="shared" ref="C188:W188" si="142">C184-C169</f>
        <v>76</v>
      </c>
      <c r="D188" s="255">
        <f t="shared" si="142"/>
        <v>56</v>
      </c>
      <c r="E188" s="255">
        <f t="shared" si="142"/>
        <v>155</v>
      </c>
      <c r="F188" s="436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437">
        <f t="shared" si="142"/>
        <v>123</v>
      </c>
      <c r="M188" s="255">
        <f t="shared" si="142"/>
        <v>82</v>
      </c>
      <c r="N188" s="436">
        <f t="shared" si="142"/>
        <v>90</v>
      </c>
      <c r="O188" s="436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437">
        <f t="shared" si="142"/>
        <v>137</v>
      </c>
      <c r="U188" s="255">
        <f t="shared" si="142"/>
        <v>114</v>
      </c>
      <c r="V188" s="255">
        <f t="shared" si="142"/>
        <v>127</v>
      </c>
      <c r="W188" s="436">
        <f t="shared" si="142"/>
        <v>105</v>
      </c>
      <c r="X188" s="287">
        <f>X184-X169</f>
        <v>96</v>
      </c>
      <c r="Z188" s="210"/>
      <c r="AA188" s="210"/>
    </row>
    <row r="189" spans="1:38" x14ac:dyDescent="0.2">
      <c r="A189" s="258" t="s">
        <v>51</v>
      </c>
      <c r="B189" s="259">
        <v>321</v>
      </c>
      <c r="C189" s="260">
        <v>603</v>
      </c>
      <c r="D189" s="260">
        <v>754</v>
      </c>
      <c r="E189" s="260">
        <v>555</v>
      </c>
      <c r="F189" s="394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394">
        <v>238</v>
      </c>
      <c r="L189" s="259">
        <v>536</v>
      </c>
      <c r="M189" s="260">
        <v>469</v>
      </c>
      <c r="N189" s="260">
        <v>468</v>
      </c>
      <c r="O189" s="260">
        <v>392</v>
      </c>
      <c r="P189" s="259">
        <v>366</v>
      </c>
      <c r="Q189" s="260">
        <v>606</v>
      </c>
      <c r="R189" s="260">
        <v>613</v>
      </c>
      <c r="S189" s="394">
        <v>528</v>
      </c>
      <c r="T189" s="259">
        <v>416</v>
      </c>
      <c r="U189" s="260">
        <v>801</v>
      </c>
      <c r="V189" s="260">
        <v>929</v>
      </c>
      <c r="W189" s="261">
        <v>523</v>
      </c>
      <c r="X189" s="385">
        <f>SUM(B189:W189)</f>
        <v>11848</v>
      </c>
      <c r="Y189" s="200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218">
        <v>61.5</v>
      </c>
      <c r="C190" s="267">
        <v>63.5</v>
      </c>
      <c r="D190" s="267">
        <v>64.5</v>
      </c>
      <c r="E190" s="267">
        <v>65.5</v>
      </c>
      <c r="F190" s="309">
        <v>65.5</v>
      </c>
      <c r="G190" s="218">
        <v>65.5</v>
      </c>
      <c r="H190" s="267">
        <v>64.5</v>
      </c>
      <c r="I190" s="267">
        <v>64</v>
      </c>
      <c r="J190" s="267">
        <v>62.5</v>
      </c>
      <c r="K190" s="309">
        <v>61.5</v>
      </c>
      <c r="L190" s="218">
        <v>63.5</v>
      </c>
      <c r="M190" s="267">
        <v>60.5</v>
      </c>
      <c r="N190" s="309">
        <v>60.5</v>
      </c>
      <c r="O190" s="309">
        <v>57.5</v>
      </c>
      <c r="P190" s="218">
        <v>65</v>
      </c>
      <c r="Q190" s="267">
        <v>65.5</v>
      </c>
      <c r="R190" s="267">
        <v>68</v>
      </c>
      <c r="S190" s="309">
        <v>69</v>
      </c>
      <c r="T190" s="218">
        <v>65.5</v>
      </c>
      <c r="U190" s="267">
        <v>65</v>
      </c>
      <c r="V190" s="267">
        <v>64.5</v>
      </c>
      <c r="W190" s="219">
        <v>62</v>
      </c>
      <c r="X190" s="325"/>
      <c r="Y190" s="200" t="s">
        <v>57</v>
      </c>
      <c r="Z190" s="200">
        <v>60.01</v>
      </c>
    </row>
    <row r="191" spans="1:38" ht="13.5" thickBot="1" x14ac:dyDescent="0.25">
      <c r="A191" s="266" t="s">
        <v>26</v>
      </c>
      <c r="B191" s="623">
        <f>B190-B175</f>
        <v>4.5</v>
      </c>
      <c r="C191" s="624">
        <f t="shared" ref="C191:W191" si="143">C190-C175</f>
        <v>4.5</v>
      </c>
      <c r="D191" s="624">
        <f t="shared" si="143"/>
        <v>4.5</v>
      </c>
      <c r="E191" s="624">
        <f t="shared" si="143"/>
        <v>4.5</v>
      </c>
      <c r="F191" s="626">
        <f t="shared" si="143"/>
        <v>4</v>
      </c>
      <c r="G191" s="623">
        <f t="shared" si="143"/>
        <v>4.5</v>
      </c>
      <c r="H191" s="624">
        <f t="shared" si="143"/>
        <v>4.5</v>
      </c>
      <c r="I191" s="624">
        <f t="shared" si="143"/>
        <v>4.5</v>
      </c>
      <c r="J191" s="624">
        <f t="shared" si="143"/>
        <v>4</v>
      </c>
      <c r="K191" s="626">
        <f t="shared" si="143"/>
        <v>4</v>
      </c>
      <c r="L191" s="623">
        <f t="shared" si="143"/>
        <v>4</v>
      </c>
      <c r="M191" s="624">
        <f t="shared" si="143"/>
        <v>4</v>
      </c>
      <c r="N191" s="626">
        <f t="shared" si="143"/>
        <v>4</v>
      </c>
      <c r="O191" s="626">
        <f t="shared" si="143"/>
        <v>3.5</v>
      </c>
      <c r="P191" s="623">
        <f t="shared" si="143"/>
        <v>4</v>
      </c>
      <c r="Q191" s="624">
        <f t="shared" si="143"/>
        <v>3.5</v>
      </c>
      <c r="R191" s="624">
        <f t="shared" si="143"/>
        <v>4.5</v>
      </c>
      <c r="S191" s="626">
        <f t="shared" si="143"/>
        <v>4</v>
      </c>
      <c r="T191" s="623">
        <f t="shared" si="143"/>
        <v>4</v>
      </c>
      <c r="U191" s="624">
        <f t="shared" si="143"/>
        <v>4</v>
      </c>
      <c r="V191" s="624">
        <f t="shared" si="143"/>
        <v>4</v>
      </c>
      <c r="W191" s="625">
        <f t="shared" si="143"/>
        <v>3.5</v>
      </c>
      <c r="X191" s="371"/>
      <c r="Y191" s="200" t="s">
        <v>26</v>
      </c>
      <c r="Z191" s="200">
        <f>Z190-Z175</f>
        <v>3.1599999999999966</v>
      </c>
    </row>
    <row r="192" spans="1:38" x14ac:dyDescent="0.2">
      <c r="AI192" s="1119" t="s">
        <v>183</v>
      </c>
      <c r="AJ192" s="1119"/>
      <c r="AK192" s="1119"/>
      <c r="AL192" s="1119"/>
    </row>
    <row r="193" spans="1:43" x14ac:dyDescent="0.2">
      <c r="AI193" s="1119"/>
      <c r="AJ193" s="1119"/>
      <c r="AK193" s="1119"/>
      <c r="AL193" s="1119"/>
    </row>
    <row r="194" spans="1:43" ht="13.5" thickBot="1" x14ac:dyDescent="0.25">
      <c r="B194" s="267">
        <v>63.5</v>
      </c>
      <c r="C194" s="267">
        <v>64.5</v>
      </c>
      <c r="D194" s="267">
        <v>64.5</v>
      </c>
      <c r="E194" s="267">
        <v>65.5</v>
      </c>
      <c r="F194" s="309">
        <v>65.5</v>
      </c>
      <c r="G194" s="218">
        <v>65.5</v>
      </c>
      <c r="H194" s="267">
        <v>64.5</v>
      </c>
      <c r="I194" s="267">
        <v>64</v>
      </c>
      <c r="J194" s="267">
        <v>62.5</v>
      </c>
      <c r="K194" s="309">
        <v>61.5</v>
      </c>
      <c r="L194" s="218">
        <v>63.5</v>
      </c>
      <c r="M194" s="267">
        <v>60.5</v>
      </c>
      <c r="N194" s="309">
        <v>60.5</v>
      </c>
      <c r="O194" s="309">
        <v>57.5</v>
      </c>
      <c r="P194" s="218">
        <v>61.5</v>
      </c>
      <c r="Q194" s="218">
        <v>65</v>
      </c>
      <c r="R194" s="267">
        <v>65.5</v>
      </c>
      <c r="S194" s="267">
        <v>68</v>
      </c>
      <c r="T194" s="309">
        <v>69</v>
      </c>
      <c r="U194" s="218">
        <v>65.5</v>
      </c>
      <c r="V194" s="267">
        <v>65</v>
      </c>
      <c r="W194" s="267">
        <v>64.5</v>
      </c>
      <c r="X194" s="267">
        <v>64.5</v>
      </c>
      <c r="Y194" s="219">
        <v>62</v>
      </c>
      <c r="AI194" s="1120"/>
      <c r="AJ194" s="1120"/>
      <c r="AK194" s="1120"/>
      <c r="AL194" s="1120"/>
    </row>
    <row r="195" spans="1:43" ht="13.5" thickBot="1" x14ac:dyDescent="0.25">
      <c r="A195" s="230" t="s">
        <v>166</v>
      </c>
      <c r="B195" s="1028" t="s">
        <v>130</v>
      </c>
      <c r="C195" s="1029"/>
      <c r="D195" s="1029"/>
      <c r="E195" s="1029"/>
      <c r="F195" s="1029"/>
      <c r="G195" s="1029"/>
      <c r="H195" s="1029"/>
      <c r="I195" s="1029"/>
      <c r="J195" s="1029"/>
      <c r="K195" s="1030"/>
      <c r="L195" s="1028" t="s">
        <v>131</v>
      </c>
      <c r="M195" s="1029"/>
      <c r="N195" s="1029"/>
      <c r="O195" s="1029"/>
      <c r="P195" s="1030"/>
      <c r="Q195" s="1034" t="s">
        <v>53</v>
      </c>
      <c r="R195" s="1035"/>
      <c r="S195" s="1035"/>
      <c r="T195" s="1035"/>
      <c r="U195" s="1035"/>
      <c r="V195" s="1035"/>
      <c r="W195" s="1035"/>
      <c r="X195" s="1035"/>
      <c r="Y195" s="1036"/>
      <c r="Z195" s="428" t="s">
        <v>55</v>
      </c>
      <c r="AA195" s="228" t="s">
        <v>190</v>
      </c>
      <c r="AD195" s="1110" t="s">
        <v>167</v>
      </c>
      <c r="AE195" s="1111"/>
      <c r="AF195" s="1111"/>
      <c r="AG195" s="1112"/>
      <c r="AI195" s="1110" t="s">
        <v>173</v>
      </c>
      <c r="AJ195" s="1111"/>
      <c r="AK195" s="1111"/>
      <c r="AL195" s="1112"/>
      <c r="AN195" s="1110" t="s">
        <v>179</v>
      </c>
      <c r="AO195" s="1111"/>
      <c r="AP195" s="1111"/>
      <c r="AQ195" s="1112"/>
    </row>
    <row r="196" spans="1:43" ht="13.5" thickBot="1" x14ac:dyDescent="0.25">
      <c r="A196" s="676" t="s">
        <v>54</v>
      </c>
      <c r="B196" s="677">
        <v>1</v>
      </c>
      <c r="C196" s="678">
        <v>2</v>
      </c>
      <c r="D196" s="678">
        <v>3</v>
      </c>
      <c r="E196" s="678">
        <v>4</v>
      </c>
      <c r="F196" s="679">
        <v>5</v>
      </c>
      <c r="G196" s="689">
        <v>6</v>
      </c>
      <c r="H196" s="690">
        <v>7</v>
      </c>
      <c r="I196" s="690">
        <v>8</v>
      </c>
      <c r="J196" s="690">
        <v>9</v>
      </c>
      <c r="K196" s="691">
        <v>10</v>
      </c>
      <c r="L196" s="271">
        <v>1</v>
      </c>
      <c r="M196" s="273">
        <v>2</v>
      </c>
      <c r="N196" s="273">
        <v>3</v>
      </c>
      <c r="O196" s="273">
        <v>4</v>
      </c>
      <c r="P196" s="684">
        <v>5</v>
      </c>
      <c r="Q196" s="271">
        <v>1</v>
      </c>
      <c r="R196" s="273">
        <v>2</v>
      </c>
      <c r="S196" s="273">
        <v>3</v>
      </c>
      <c r="T196" s="273">
        <v>4</v>
      </c>
      <c r="U196" s="273">
        <v>5</v>
      </c>
      <c r="V196" s="273">
        <v>6</v>
      </c>
      <c r="W196" s="273">
        <v>7</v>
      </c>
      <c r="X196" s="273">
        <v>8</v>
      </c>
      <c r="Y196" s="686">
        <v>9</v>
      </c>
      <c r="Z196" s="360">
        <v>902</v>
      </c>
      <c r="AA196" s="228"/>
      <c r="AB196" s="228"/>
      <c r="AD196" s="1113" t="s">
        <v>168</v>
      </c>
      <c r="AE196" s="1114"/>
      <c r="AF196" s="1114"/>
      <c r="AG196" s="1115"/>
      <c r="AI196" s="1113" t="s">
        <v>121</v>
      </c>
      <c r="AJ196" s="1114"/>
      <c r="AK196" s="1114"/>
      <c r="AL196" s="1115"/>
      <c r="AN196" s="1113" t="s">
        <v>115</v>
      </c>
      <c r="AO196" s="1114"/>
      <c r="AP196" s="1114"/>
      <c r="AQ196" s="1115"/>
    </row>
    <row r="197" spans="1:43" ht="13.5" thickBot="1" x14ac:dyDescent="0.25">
      <c r="A197" s="231" t="s">
        <v>2</v>
      </c>
      <c r="B197" s="680">
        <v>4</v>
      </c>
      <c r="C197" s="681">
        <v>3</v>
      </c>
      <c r="D197" s="681">
        <v>3</v>
      </c>
      <c r="E197" s="682">
        <v>2</v>
      </c>
      <c r="F197" s="683">
        <v>1</v>
      </c>
      <c r="G197" s="685">
        <v>1</v>
      </c>
      <c r="H197" s="682">
        <v>2</v>
      </c>
      <c r="I197" s="681">
        <v>3</v>
      </c>
      <c r="J197" s="692">
        <v>4</v>
      </c>
      <c r="K197" s="693">
        <v>5</v>
      </c>
      <c r="L197" s="685">
        <v>1</v>
      </c>
      <c r="M197" s="682">
        <v>2</v>
      </c>
      <c r="N197" s="681">
        <v>3</v>
      </c>
      <c r="O197" s="692">
        <v>4</v>
      </c>
      <c r="P197" s="693">
        <v>5</v>
      </c>
      <c r="Q197" s="680">
        <v>4</v>
      </c>
      <c r="R197" s="681">
        <v>3</v>
      </c>
      <c r="S197" s="682">
        <v>2</v>
      </c>
      <c r="T197" s="687">
        <v>1</v>
      </c>
      <c r="U197" s="687">
        <v>1</v>
      </c>
      <c r="V197" s="682">
        <v>2</v>
      </c>
      <c r="W197" s="681">
        <v>3</v>
      </c>
      <c r="X197" s="681">
        <v>3</v>
      </c>
      <c r="Y197" s="688">
        <v>4</v>
      </c>
      <c r="Z197" s="675" t="s">
        <v>0</v>
      </c>
      <c r="AA197" s="210"/>
      <c r="AB197" s="210"/>
      <c r="AC197" s="210"/>
      <c r="AD197" s="352" t="s">
        <v>54</v>
      </c>
      <c r="AE197" s="351" t="s">
        <v>68</v>
      </c>
      <c r="AF197" s="351" t="s">
        <v>59</v>
      </c>
      <c r="AG197" s="353" t="s">
        <v>51</v>
      </c>
      <c r="AI197" s="352" t="s">
        <v>54</v>
      </c>
      <c r="AJ197" s="351" t="s">
        <v>68</v>
      </c>
      <c r="AK197" s="351" t="s">
        <v>59</v>
      </c>
      <c r="AL197" s="353" t="s">
        <v>51</v>
      </c>
      <c r="AN197" s="352" t="s">
        <v>54</v>
      </c>
      <c r="AO197" s="351" t="s">
        <v>68</v>
      </c>
      <c r="AP197" s="351" t="s">
        <v>59</v>
      </c>
      <c r="AQ197" s="353" t="s">
        <v>51</v>
      </c>
    </row>
    <row r="198" spans="1:43" x14ac:dyDescent="0.2">
      <c r="A198" s="276" t="s">
        <v>3</v>
      </c>
      <c r="B198" s="637">
        <v>1480</v>
      </c>
      <c r="C198" s="443">
        <v>1480</v>
      </c>
      <c r="D198" s="443">
        <v>1480</v>
      </c>
      <c r="E198" s="443">
        <v>1480</v>
      </c>
      <c r="F198" s="445">
        <v>1480</v>
      </c>
      <c r="G198" s="442">
        <v>1480</v>
      </c>
      <c r="H198" s="443">
        <v>1480</v>
      </c>
      <c r="I198" s="443">
        <v>1480</v>
      </c>
      <c r="J198" s="443">
        <v>1480</v>
      </c>
      <c r="K198" s="445">
        <v>1480</v>
      </c>
      <c r="L198" s="442">
        <v>1480</v>
      </c>
      <c r="M198" s="443">
        <v>1480</v>
      </c>
      <c r="N198" s="443">
        <v>1480</v>
      </c>
      <c r="O198" s="443">
        <v>1480</v>
      </c>
      <c r="P198" s="445">
        <v>1480</v>
      </c>
      <c r="Q198" s="338">
        <v>1480</v>
      </c>
      <c r="R198" s="339">
        <v>1480</v>
      </c>
      <c r="S198" s="339">
        <v>1480</v>
      </c>
      <c r="T198" s="339">
        <v>1480</v>
      </c>
      <c r="U198" s="339">
        <v>1480</v>
      </c>
      <c r="V198" s="339">
        <v>1480</v>
      </c>
      <c r="W198" s="339">
        <v>1480</v>
      </c>
      <c r="X198" s="339">
        <v>1480</v>
      </c>
      <c r="Y198" s="343">
        <v>1480</v>
      </c>
      <c r="Z198" s="342">
        <v>1480</v>
      </c>
      <c r="AB198" s="210"/>
      <c r="AC198" s="210"/>
      <c r="AD198" s="407">
        <v>1</v>
      </c>
      <c r="AE198" s="408">
        <v>4</v>
      </c>
      <c r="AF198" s="408">
        <v>1300</v>
      </c>
      <c r="AG198" s="409">
        <v>331</v>
      </c>
      <c r="AI198" s="407">
        <v>1</v>
      </c>
      <c r="AJ198" s="408">
        <v>4</v>
      </c>
      <c r="AK198" s="408">
        <v>1240</v>
      </c>
      <c r="AL198" s="409">
        <v>235</v>
      </c>
      <c r="AN198" s="310">
        <v>1</v>
      </c>
      <c r="AO198" s="311">
        <v>1</v>
      </c>
      <c r="AP198" s="311">
        <v>1330</v>
      </c>
      <c r="AQ198" s="312">
        <v>321</v>
      </c>
    </row>
    <row r="199" spans="1:43" x14ac:dyDescent="0.2">
      <c r="A199" s="279" t="s">
        <v>6</v>
      </c>
      <c r="B199" s="420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D199" s="354">
        <v>2</v>
      </c>
      <c r="AE199" s="397">
        <v>3</v>
      </c>
      <c r="AF199" s="397" t="s">
        <v>169</v>
      </c>
      <c r="AG199" s="398">
        <v>386</v>
      </c>
      <c r="AI199" s="354">
        <v>2</v>
      </c>
      <c r="AJ199" s="397">
        <v>3</v>
      </c>
      <c r="AK199" s="397" t="s">
        <v>174</v>
      </c>
      <c r="AL199" s="398">
        <v>356</v>
      </c>
      <c r="AN199" s="218">
        <v>2</v>
      </c>
      <c r="AO199" s="267">
        <v>2</v>
      </c>
      <c r="AP199" s="267" t="s">
        <v>180</v>
      </c>
      <c r="AQ199" s="219">
        <v>336</v>
      </c>
    </row>
    <row r="200" spans="1:43" x14ac:dyDescent="0.2">
      <c r="A200" s="214" t="s">
        <v>7</v>
      </c>
      <c r="B200" s="421">
        <v>100</v>
      </c>
      <c r="C200" s="243">
        <v>100</v>
      </c>
      <c r="D200" s="243">
        <v>100</v>
      </c>
      <c r="E200" s="243">
        <v>100</v>
      </c>
      <c r="F200" s="281">
        <v>94.4</v>
      </c>
      <c r="G200" s="242">
        <v>100</v>
      </c>
      <c r="H200" s="243">
        <v>100</v>
      </c>
      <c r="I200" s="243">
        <v>98.3</v>
      </c>
      <c r="J200" s="243">
        <v>100</v>
      </c>
      <c r="K200" s="281">
        <v>92</v>
      </c>
      <c r="L200" s="242">
        <v>91.7</v>
      </c>
      <c r="M200" s="243">
        <v>100</v>
      </c>
      <c r="N200" s="243">
        <v>100</v>
      </c>
      <c r="O200" s="243">
        <v>100</v>
      </c>
      <c r="P200" s="281">
        <v>84.6</v>
      </c>
      <c r="Q200" s="242">
        <v>97.6</v>
      </c>
      <c r="R200" s="243">
        <v>98.4</v>
      </c>
      <c r="S200" s="243">
        <v>100</v>
      </c>
      <c r="T200" s="243">
        <v>80.8</v>
      </c>
      <c r="U200" s="243">
        <v>100</v>
      </c>
      <c r="V200" s="243">
        <v>100</v>
      </c>
      <c r="W200" s="243">
        <v>100</v>
      </c>
      <c r="X200" s="243">
        <v>95.2</v>
      </c>
      <c r="Y200" s="244">
        <v>96.5</v>
      </c>
      <c r="Z200" s="245">
        <v>85.3</v>
      </c>
      <c r="AB200" s="393"/>
      <c r="AD200" s="354">
        <v>3</v>
      </c>
      <c r="AE200" s="397">
        <v>2</v>
      </c>
      <c r="AF200" s="397" t="s">
        <v>170</v>
      </c>
      <c r="AG200" s="398">
        <v>829</v>
      </c>
      <c r="AI200" s="354">
        <v>3</v>
      </c>
      <c r="AJ200" s="397">
        <v>3</v>
      </c>
      <c r="AK200" s="397" t="s">
        <v>174</v>
      </c>
      <c r="AL200" s="398">
        <v>423</v>
      </c>
      <c r="AN200" s="218">
        <v>3</v>
      </c>
      <c r="AO200" s="267">
        <v>3</v>
      </c>
      <c r="AP200" s="267" t="s">
        <v>181</v>
      </c>
      <c r="AQ200" s="219">
        <v>490</v>
      </c>
    </row>
    <row r="201" spans="1:43" x14ac:dyDescent="0.2">
      <c r="A201" s="214" t="s">
        <v>8</v>
      </c>
      <c r="B201" s="422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B201" s="313"/>
      <c r="AC201" s="210"/>
      <c r="AD201" s="354">
        <v>4</v>
      </c>
      <c r="AE201" s="397">
        <v>1</v>
      </c>
      <c r="AF201" s="397">
        <v>1490</v>
      </c>
      <c r="AG201" s="398">
        <v>563</v>
      </c>
      <c r="AI201" s="354">
        <v>4</v>
      </c>
      <c r="AJ201" s="397">
        <v>2</v>
      </c>
      <c r="AK201" s="397" t="s">
        <v>175</v>
      </c>
      <c r="AL201" s="398">
        <v>424</v>
      </c>
      <c r="AN201" s="218">
        <v>4</v>
      </c>
      <c r="AO201" s="267">
        <v>4</v>
      </c>
      <c r="AP201" s="267" t="s">
        <v>182</v>
      </c>
      <c r="AQ201" s="219">
        <v>640</v>
      </c>
    </row>
    <row r="202" spans="1:43" x14ac:dyDescent="0.2">
      <c r="A202" s="279" t="s">
        <v>1</v>
      </c>
      <c r="B202" s="423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D202" s="218">
        <v>5</v>
      </c>
      <c r="AE202" s="267">
        <v>1</v>
      </c>
      <c r="AF202" s="267">
        <v>1290</v>
      </c>
      <c r="AG202" s="219">
        <v>274</v>
      </c>
      <c r="AI202" s="354">
        <v>5</v>
      </c>
      <c r="AJ202" s="397">
        <v>1</v>
      </c>
      <c r="AK202" s="397">
        <v>1430</v>
      </c>
      <c r="AL202" s="398">
        <v>673</v>
      </c>
      <c r="AN202" s="694">
        <v>5</v>
      </c>
      <c r="AO202" s="695">
        <v>5</v>
      </c>
      <c r="AP202" s="695">
        <v>1610</v>
      </c>
      <c r="AQ202" s="696">
        <v>594</v>
      </c>
    </row>
    <row r="203" spans="1:43" ht="13.5" thickBot="1" x14ac:dyDescent="0.25">
      <c r="A203" s="627" t="s">
        <v>27</v>
      </c>
      <c r="B203" s="437">
        <f>B199-C184</f>
        <v>134</v>
      </c>
      <c r="C203" s="255">
        <f>C199-D184</f>
        <v>107</v>
      </c>
      <c r="D203" s="255">
        <f>D199-D184</f>
        <v>81</v>
      </c>
      <c r="E203" s="255">
        <f>E199-E184</f>
        <v>82</v>
      </c>
      <c r="F203" s="436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1">
        <f t="shared" si="149"/>
        <v>96</v>
      </c>
      <c r="L203" s="254">
        <f t="shared" si="149"/>
        <v>23</v>
      </c>
      <c r="M203" s="255">
        <f t="shared" si="149"/>
        <v>-76</v>
      </c>
      <c r="N203" s="255">
        <f t="shared" si="149"/>
        <v>21</v>
      </c>
      <c r="O203" s="255">
        <f t="shared" si="149"/>
        <v>-82</v>
      </c>
      <c r="P203" s="255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B203" s="210"/>
      <c r="AC203" s="210"/>
      <c r="AD203" s="218">
        <v>6</v>
      </c>
      <c r="AE203" s="267">
        <v>2</v>
      </c>
      <c r="AF203" s="267" t="s">
        <v>171</v>
      </c>
      <c r="AG203" s="219">
        <v>557</v>
      </c>
      <c r="AI203" s="218">
        <v>6</v>
      </c>
      <c r="AJ203" s="267">
        <v>1</v>
      </c>
      <c r="AK203" s="267">
        <v>1210</v>
      </c>
      <c r="AL203" s="219">
        <v>281</v>
      </c>
    </row>
    <row r="204" spans="1:43" x14ac:dyDescent="0.2">
      <c r="A204" s="258" t="s">
        <v>51</v>
      </c>
      <c r="B204" s="259">
        <v>672</v>
      </c>
      <c r="C204" s="260">
        <v>424</v>
      </c>
      <c r="D204" s="260">
        <v>423</v>
      </c>
      <c r="E204" s="260">
        <v>355</v>
      </c>
      <c r="F204" s="394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394">
        <v>338</v>
      </c>
      <c r="L204" s="259">
        <v>321</v>
      </c>
      <c r="M204" s="260">
        <v>336</v>
      </c>
      <c r="N204" s="260">
        <v>489</v>
      </c>
      <c r="O204" s="260">
        <v>640</v>
      </c>
      <c r="P204" s="659">
        <v>594</v>
      </c>
      <c r="Q204" s="321">
        <v>563</v>
      </c>
      <c r="R204" s="308">
        <v>829</v>
      </c>
      <c r="S204" s="308">
        <v>386</v>
      </c>
      <c r="T204" s="308">
        <v>329</v>
      </c>
      <c r="U204" s="308">
        <v>274</v>
      </c>
      <c r="V204" s="308">
        <v>556</v>
      </c>
      <c r="W204" s="308">
        <v>563</v>
      </c>
      <c r="X204" s="308">
        <v>563</v>
      </c>
      <c r="Y204" s="336">
        <v>713</v>
      </c>
      <c r="Z204" s="385">
        <f>SUM(B204:Y204)</f>
        <v>11833</v>
      </c>
      <c r="AA204" s="200" t="s">
        <v>56</v>
      </c>
      <c r="AB204" s="263">
        <f>X189-Z204</f>
        <v>15</v>
      </c>
      <c r="AC204" s="285">
        <f>AB204/X189</f>
        <v>1.2660364618501012E-3</v>
      </c>
      <c r="AD204" s="218">
        <v>7</v>
      </c>
      <c r="AE204" s="267">
        <v>3</v>
      </c>
      <c r="AF204" s="267" t="s">
        <v>172</v>
      </c>
      <c r="AG204" s="219">
        <v>563</v>
      </c>
      <c r="AI204" s="218">
        <v>7</v>
      </c>
      <c r="AJ204" s="267">
        <v>2</v>
      </c>
      <c r="AK204" s="267" t="s">
        <v>176</v>
      </c>
      <c r="AL204" s="219">
        <v>509</v>
      </c>
    </row>
    <row r="205" spans="1:43" x14ac:dyDescent="0.2">
      <c r="A205" s="265" t="s">
        <v>28</v>
      </c>
      <c r="B205" s="218">
        <v>69</v>
      </c>
      <c r="C205" s="267">
        <v>70</v>
      </c>
      <c r="D205" s="267">
        <v>70.5</v>
      </c>
      <c r="E205" s="267">
        <v>71.5</v>
      </c>
      <c r="F205" s="309">
        <v>72</v>
      </c>
      <c r="G205" s="218">
        <v>72</v>
      </c>
      <c r="H205" s="267">
        <v>71</v>
      </c>
      <c r="I205" s="267">
        <v>70</v>
      </c>
      <c r="J205" s="267">
        <v>68</v>
      </c>
      <c r="K205" s="309">
        <v>67</v>
      </c>
      <c r="L205" s="218">
        <v>70</v>
      </c>
      <c r="M205" s="267">
        <v>66.5</v>
      </c>
      <c r="N205" s="267">
        <v>66</v>
      </c>
      <c r="O205" s="267">
        <v>63</v>
      </c>
      <c r="P205" s="309">
        <v>66.5</v>
      </c>
      <c r="Q205" s="218">
        <v>70</v>
      </c>
      <c r="R205" s="267">
        <v>71</v>
      </c>
      <c r="S205" s="267">
        <v>74</v>
      </c>
      <c r="T205" s="267">
        <v>75.5</v>
      </c>
      <c r="U205" s="267">
        <v>72</v>
      </c>
      <c r="V205" s="267">
        <v>71</v>
      </c>
      <c r="W205" s="267">
        <v>70.5</v>
      </c>
      <c r="X205" s="267">
        <v>70</v>
      </c>
      <c r="Y205" s="219">
        <v>67.5</v>
      </c>
      <c r="Z205" s="325"/>
      <c r="AA205" s="200" t="s">
        <v>57</v>
      </c>
      <c r="AB205" s="200">
        <v>64.19</v>
      </c>
      <c r="AD205" s="218">
        <v>8</v>
      </c>
      <c r="AE205" s="267">
        <v>3</v>
      </c>
      <c r="AF205" s="267" t="s">
        <v>172</v>
      </c>
      <c r="AG205" s="219">
        <v>564</v>
      </c>
      <c r="AI205" s="218">
        <v>8</v>
      </c>
      <c r="AJ205" s="267">
        <v>3</v>
      </c>
      <c r="AK205" s="267" t="s">
        <v>177</v>
      </c>
      <c r="AL205" s="219">
        <v>782</v>
      </c>
    </row>
    <row r="206" spans="1:43" ht="13.5" thickBot="1" x14ac:dyDescent="0.25">
      <c r="A206" s="266" t="s">
        <v>26</v>
      </c>
      <c r="B206" s="623">
        <f>B205-B194</f>
        <v>5.5</v>
      </c>
      <c r="C206" s="624">
        <f t="shared" ref="C206:Y206" si="151">C205-C194</f>
        <v>5.5</v>
      </c>
      <c r="D206" s="624">
        <f t="shared" si="151"/>
        <v>6</v>
      </c>
      <c r="E206" s="624">
        <f t="shared" si="151"/>
        <v>6</v>
      </c>
      <c r="F206" s="626">
        <f t="shared" si="151"/>
        <v>6.5</v>
      </c>
      <c r="G206" s="623">
        <f t="shared" si="151"/>
        <v>6.5</v>
      </c>
      <c r="H206" s="624">
        <f t="shared" si="151"/>
        <v>6.5</v>
      </c>
      <c r="I206" s="624">
        <f t="shared" si="151"/>
        <v>6</v>
      </c>
      <c r="J206" s="624">
        <f t="shared" si="151"/>
        <v>5.5</v>
      </c>
      <c r="K206" s="626">
        <f t="shared" si="151"/>
        <v>5.5</v>
      </c>
      <c r="L206" s="623">
        <f t="shared" si="151"/>
        <v>6.5</v>
      </c>
      <c r="M206" s="624">
        <f t="shared" si="151"/>
        <v>6</v>
      </c>
      <c r="N206" s="624">
        <f t="shared" si="151"/>
        <v>5.5</v>
      </c>
      <c r="O206" s="624">
        <f t="shared" si="151"/>
        <v>5.5</v>
      </c>
      <c r="P206" s="624">
        <f t="shared" si="151"/>
        <v>5</v>
      </c>
      <c r="Q206" s="623">
        <f t="shared" si="151"/>
        <v>5</v>
      </c>
      <c r="R206" s="624">
        <f t="shared" si="151"/>
        <v>5.5</v>
      </c>
      <c r="S206" s="624">
        <f t="shared" si="151"/>
        <v>6</v>
      </c>
      <c r="T206" s="624">
        <f t="shared" si="151"/>
        <v>6.5</v>
      </c>
      <c r="U206" s="624">
        <f t="shared" si="151"/>
        <v>6.5</v>
      </c>
      <c r="V206" s="624">
        <f t="shared" si="151"/>
        <v>6</v>
      </c>
      <c r="W206" s="624">
        <f t="shared" si="151"/>
        <v>6</v>
      </c>
      <c r="X206" s="624">
        <f t="shared" si="151"/>
        <v>5.5</v>
      </c>
      <c r="Y206" s="625">
        <f t="shared" si="151"/>
        <v>5.5</v>
      </c>
      <c r="Z206" s="371"/>
      <c r="AA206" s="200" t="s">
        <v>26</v>
      </c>
      <c r="AB206" s="200">
        <f>AB205-Z190</f>
        <v>4.18</v>
      </c>
      <c r="AD206" s="410">
        <v>9</v>
      </c>
      <c r="AE206" s="267">
        <v>4</v>
      </c>
      <c r="AF206" s="267">
        <v>1460</v>
      </c>
      <c r="AG206" s="219">
        <v>713</v>
      </c>
      <c r="AI206" s="410">
        <v>9</v>
      </c>
      <c r="AJ206" s="267">
        <v>4</v>
      </c>
      <c r="AK206" s="267" t="s">
        <v>178</v>
      </c>
      <c r="AL206" s="219">
        <v>661</v>
      </c>
    </row>
    <row r="207" spans="1:43" x14ac:dyDescent="0.2">
      <c r="AI207" s="218">
        <v>10</v>
      </c>
      <c r="AJ207" s="267">
        <v>5</v>
      </c>
      <c r="AK207" s="267">
        <v>1440</v>
      </c>
      <c r="AL207" s="219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028" t="s">
        <v>130</v>
      </c>
      <c r="C209" s="1029"/>
      <c r="D209" s="1029"/>
      <c r="E209" s="1029"/>
      <c r="F209" s="1029"/>
      <c r="G209" s="1029"/>
      <c r="H209" s="1029"/>
      <c r="I209" s="1029"/>
      <c r="J209" s="1029"/>
      <c r="K209" s="1030"/>
      <c r="L209" s="1028" t="s">
        <v>131</v>
      </c>
      <c r="M209" s="1029"/>
      <c r="N209" s="1029"/>
      <c r="O209" s="1029"/>
      <c r="P209" s="1030"/>
      <c r="Q209" s="1034" t="s">
        <v>53</v>
      </c>
      <c r="R209" s="1035"/>
      <c r="S209" s="1035"/>
      <c r="T209" s="1035"/>
      <c r="U209" s="1035"/>
      <c r="V209" s="1035"/>
      <c r="W209" s="1035"/>
      <c r="X209" s="1035"/>
      <c r="Y209" s="1036"/>
      <c r="Z209" s="1031" t="s">
        <v>55</v>
      </c>
      <c r="AA209" s="228">
        <v>901</v>
      </c>
    </row>
    <row r="210" spans="1:29" ht="13.5" thickBot="1" x14ac:dyDescent="0.25">
      <c r="A210" s="676" t="s">
        <v>54</v>
      </c>
      <c r="B210" s="677">
        <v>1</v>
      </c>
      <c r="C210" s="678">
        <v>2</v>
      </c>
      <c r="D210" s="678">
        <v>3</v>
      </c>
      <c r="E210" s="678">
        <v>4</v>
      </c>
      <c r="F210" s="679">
        <v>5</v>
      </c>
      <c r="G210" s="689">
        <v>6</v>
      </c>
      <c r="H210" s="690">
        <v>7</v>
      </c>
      <c r="I210" s="690">
        <v>8</v>
      </c>
      <c r="J210" s="690">
        <v>9</v>
      </c>
      <c r="K210" s="691">
        <v>10</v>
      </c>
      <c r="L210" s="271">
        <v>1</v>
      </c>
      <c r="M210" s="273">
        <v>2</v>
      </c>
      <c r="N210" s="273">
        <v>3</v>
      </c>
      <c r="O210" s="273">
        <v>4</v>
      </c>
      <c r="P210" s="684">
        <v>5</v>
      </c>
      <c r="Q210" s="271">
        <v>1</v>
      </c>
      <c r="R210" s="273">
        <v>2</v>
      </c>
      <c r="S210" s="273">
        <v>3</v>
      </c>
      <c r="T210" s="273">
        <v>4</v>
      </c>
      <c r="U210" s="273">
        <v>5</v>
      </c>
      <c r="V210" s="273">
        <v>6</v>
      </c>
      <c r="W210" s="273">
        <v>7</v>
      </c>
      <c r="X210" s="273">
        <v>8</v>
      </c>
      <c r="Y210" s="686">
        <v>9</v>
      </c>
      <c r="Z210" s="1101"/>
      <c r="AA210" s="228"/>
      <c r="AB210" s="228"/>
    </row>
    <row r="211" spans="1:29" ht="13.5" thickBot="1" x14ac:dyDescent="0.25">
      <c r="A211" s="231" t="s">
        <v>2</v>
      </c>
      <c r="B211" s="680">
        <v>4</v>
      </c>
      <c r="C211" s="681">
        <v>3</v>
      </c>
      <c r="D211" s="681">
        <v>3</v>
      </c>
      <c r="E211" s="682">
        <v>2</v>
      </c>
      <c r="F211" s="683">
        <v>1</v>
      </c>
      <c r="G211" s="685">
        <v>1</v>
      </c>
      <c r="H211" s="682">
        <v>2</v>
      </c>
      <c r="I211" s="681">
        <v>3</v>
      </c>
      <c r="J211" s="692">
        <v>4</v>
      </c>
      <c r="K211" s="693">
        <v>5</v>
      </c>
      <c r="L211" s="685">
        <v>1</v>
      </c>
      <c r="M211" s="682">
        <v>2</v>
      </c>
      <c r="N211" s="681">
        <v>3</v>
      </c>
      <c r="O211" s="692">
        <v>4</v>
      </c>
      <c r="P211" s="693">
        <v>5</v>
      </c>
      <c r="Q211" s="680">
        <v>4</v>
      </c>
      <c r="R211" s="681">
        <v>3</v>
      </c>
      <c r="S211" s="682">
        <v>2</v>
      </c>
      <c r="T211" s="687">
        <v>1</v>
      </c>
      <c r="U211" s="687">
        <v>1</v>
      </c>
      <c r="V211" s="682">
        <v>2</v>
      </c>
      <c r="W211" s="681">
        <v>3</v>
      </c>
      <c r="X211" s="681">
        <v>3</v>
      </c>
      <c r="Y211" s="688">
        <v>4</v>
      </c>
      <c r="Z211" s="1102"/>
      <c r="AA211" s="210"/>
      <c r="AB211" s="210"/>
    </row>
    <row r="212" spans="1:29" x14ac:dyDescent="0.2">
      <c r="A212" s="276" t="s">
        <v>3</v>
      </c>
      <c r="B212" s="637">
        <v>1590</v>
      </c>
      <c r="C212" s="443">
        <v>1590</v>
      </c>
      <c r="D212" s="443">
        <v>1590</v>
      </c>
      <c r="E212" s="443">
        <v>1590</v>
      </c>
      <c r="F212" s="445">
        <v>1590</v>
      </c>
      <c r="G212" s="442">
        <v>1590</v>
      </c>
      <c r="H212" s="443">
        <v>1590</v>
      </c>
      <c r="I212" s="443">
        <v>1590</v>
      </c>
      <c r="J212" s="443">
        <v>1590</v>
      </c>
      <c r="K212" s="445">
        <v>1590</v>
      </c>
      <c r="L212" s="442">
        <v>1590</v>
      </c>
      <c r="M212" s="443">
        <v>1590</v>
      </c>
      <c r="N212" s="443">
        <v>1590</v>
      </c>
      <c r="O212" s="443">
        <v>1590</v>
      </c>
      <c r="P212" s="445">
        <v>1590</v>
      </c>
      <c r="Q212" s="338">
        <v>1590</v>
      </c>
      <c r="R212" s="339">
        <v>1590</v>
      </c>
      <c r="S212" s="339">
        <v>1590</v>
      </c>
      <c r="T212" s="339">
        <v>1590</v>
      </c>
      <c r="U212" s="339">
        <v>1590</v>
      </c>
      <c r="V212" s="339">
        <v>1590</v>
      </c>
      <c r="W212" s="339">
        <v>1590</v>
      </c>
      <c r="X212" s="339">
        <v>1590</v>
      </c>
      <c r="Y212" s="343">
        <v>1590</v>
      </c>
      <c r="Z212" s="342">
        <v>1590</v>
      </c>
      <c r="AB212" s="210"/>
    </row>
    <row r="213" spans="1:29" x14ac:dyDescent="0.2">
      <c r="A213" s="279" t="s">
        <v>6</v>
      </c>
      <c r="B213" s="420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</row>
    <row r="214" spans="1:29" x14ac:dyDescent="0.2">
      <c r="A214" s="214" t="s">
        <v>7</v>
      </c>
      <c r="B214" s="421">
        <v>98</v>
      </c>
      <c r="C214" s="243">
        <v>100</v>
      </c>
      <c r="D214" s="243">
        <v>100</v>
      </c>
      <c r="E214" s="243">
        <v>96.3</v>
      </c>
      <c r="F214" s="281">
        <v>83.3</v>
      </c>
      <c r="G214" s="242">
        <v>95.2</v>
      </c>
      <c r="H214" s="243">
        <v>94.7</v>
      </c>
      <c r="I214" s="243">
        <v>98.3</v>
      </c>
      <c r="J214" s="243">
        <v>100</v>
      </c>
      <c r="K214" s="281">
        <v>96</v>
      </c>
      <c r="L214" s="242">
        <v>91.7</v>
      </c>
      <c r="M214" s="243">
        <v>100</v>
      </c>
      <c r="N214" s="243">
        <v>100</v>
      </c>
      <c r="O214" s="243">
        <v>91.7</v>
      </c>
      <c r="P214" s="281">
        <v>82.7</v>
      </c>
      <c r="Q214" s="242">
        <v>92.9</v>
      </c>
      <c r="R214" s="243">
        <v>93.5</v>
      </c>
      <c r="S214" s="243">
        <v>100</v>
      </c>
      <c r="T214" s="243">
        <v>92</v>
      </c>
      <c r="U214" s="243">
        <v>100</v>
      </c>
      <c r="V214" s="243">
        <v>97.6</v>
      </c>
      <c r="W214" s="243">
        <v>92.9</v>
      </c>
      <c r="X214" s="243">
        <v>97.6</v>
      </c>
      <c r="Y214" s="244">
        <v>87.7</v>
      </c>
      <c r="Z214" s="245">
        <v>88</v>
      </c>
      <c r="AB214" s="393"/>
    </row>
    <row r="215" spans="1:29" x14ac:dyDescent="0.2">
      <c r="A215" s="214" t="s">
        <v>8</v>
      </c>
      <c r="B215" s="422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B215" s="313"/>
    </row>
    <row r="216" spans="1:29" x14ac:dyDescent="0.2">
      <c r="A216" s="279" t="s">
        <v>1</v>
      </c>
      <c r="B216" s="423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</row>
    <row r="217" spans="1:29" ht="13.5" thickBot="1" x14ac:dyDescent="0.25">
      <c r="A217" s="627" t="s">
        <v>27</v>
      </c>
      <c r="B217" s="437">
        <f t="shared" ref="B217:Y217" si="153">B213-B199</f>
        <v>85</v>
      </c>
      <c r="C217" s="255">
        <f t="shared" si="153"/>
        <v>108</v>
      </c>
      <c r="D217" s="255">
        <f t="shared" si="153"/>
        <v>156</v>
      </c>
      <c r="E217" s="255">
        <f t="shared" si="153"/>
        <v>131</v>
      </c>
      <c r="F217" s="436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1">
        <f t="shared" si="153"/>
        <v>130</v>
      </c>
      <c r="L217" s="254">
        <f t="shared" si="153"/>
        <v>106</v>
      </c>
      <c r="M217" s="255">
        <f t="shared" si="153"/>
        <v>153</v>
      </c>
      <c r="N217" s="255">
        <f t="shared" si="153"/>
        <v>118</v>
      </c>
      <c r="O217" s="255">
        <f t="shared" si="153"/>
        <v>91</v>
      </c>
      <c r="P217" s="255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B217" s="210"/>
    </row>
    <row r="218" spans="1:29" x14ac:dyDescent="0.2">
      <c r="A218" s="258" t="s">
        <v>51</v>
      </c>
      <c r="B218" s="259">
        <v>671</v>
      </c>
      <c r="C218" s="260">
        <v>424</v>
      </c>
      <c r="D218" s="260">
        <v>422</v>
      </c>
      <c r="E218" s="260">
        <v>355</v>
      </c>
      <c r="F218" s="394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394">
        <v>338</v>
      </c>
      <c r="L218" s="259">
        <v>321</v>
      </c>
      <c r="M218" s="260">
        <v>336</v>
      </c>
      <c r="N218" s="260">
        <v>489</v>
      </c>
      <c r="O218" s="260">
        <v>640</v>
      </c>
      <c r="P218" s="659">
        <v>594</v>
      </c>
      <c r="Q218" s="321">
        <v>563</v>
      </c>
      <c r="R218" s="308">
        <v>827</v>
      </c>
      <c r="S218" s="308">
        <v>384</v>
      </c>
      <c r="T218" s="308">
        <v>326</v>
      </c>
      <c r="U218" s="308">
        <v>273</v>
      </c>
      <c r="V218" s="308">
        <v>554</v>
      </c>
      <c r="W218" s="308">
        <v>562</v>
      </c>
      <c r="X218" s="308">
        <v>563</v>
      </c>
      <c r="Y218" s="336">
        <v>713</v>
      </c>
      <c r="Z218" s="385">
        <f>SUM(B218:Y218)</f>
        <v>11809</v>
      </c>
      <c r="AA218" s="200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218">
        <v>76.5</v>
      </c>
      <c r="C219" s="267">
        <v>77.5</v>
      </c>
      <c r="D219" s="267">
        <v>77.5</v>
      </c>
      <c r="E219" s="267">
        <v>79</v>
      </c>
      <c r="F219" s="309">
        <v>79.5</v>
      </c>
      <c r="G219" s="218">
        <v>79.5</v>
      </c>
      <c r="H219" s="267">
        <v>78.5</v>
      </c>
      <c r="I219" s="267">
        <v>77</v>
      </c>
      <c r="J219" s="267">
        <v>75</v>
      </c>
      <c r="K219" s="309">
        <v>74</v>
      </c>
      <c r="L219" s="218">
        <v>77.5</v>
      </c>
      <c r="M219" s="267">
        <v>74</v>
      </c>
      <c r="N219" s="267">
        <v>73.5</v>
      </c>
      <c r="O219" s="267">
        <v>70</v>
      </c>
      <c r="P219" s="309">
        <v>73</v>
      </c>
      <c r="Q219" s="218">
        <v>76.5</v>
      </c>
      <c r="R219" s="267">
        <v>78.5</v>
      </c>
      <c r="S219" s="267">
        <v>81.5</v>
      </c>
      <c r="T219" s="267">
        <v>83</v>
      </c>
      <c r="U219" s="267">
        <v>79.5</v>
      </c>
      <c r="V219" s="267">
        <v>78.5</v>
      </c>
      <c r="W219" s="267">
        <v>78</v>
      </c>
      <c r="X219" s="267">
        <v>77.5</v>
      </c>
      <c r="Y219" s="219">
        <v>74.5</v>
      </c>
      <c r="Z219" s="325"/>
      <c r="AA219" s="200" t="s">
        <v>57</v>
      </c>
      <c r="AB219" s="200">
        <v>69.58</v>
      </c>
    </row>
    <row r="220" spans="1:29" ht="13.5" thickBot="1" x14ac:dyDescent="0.25">
      <c r="A220" s="266" t="s">
        <v>26</v>
      </c>
      <c r="B220" s="623">
        <f t="shared" ref="B220:Y220" si="154">B219-B205</f>
        <v>7.5</v>
      </c>
      <c r="C220" s="624">
        <f t="shared" si="154"/>
        <v>7.5</v>
      </c>
      <c r="D220" s="624">
        <f t="shared" si="154"/>
        <v>7</v>
      </c>
      <c r="E220" s="624">
        <f t="shared" si="154"/>
        <v>7.5</v>
      </c>
      <c r="F220" s="626">
        <f t="shared" si="154"/>
        <v>7.5</v>
      </c>
      <c r="G220" s="623">
        <f t="shared" si="154"/>
        <v>7.5</v>
      </c>
      <c r="H220" s="624">
        <f t="shared" si="154"/>
        <v>7.5</v>
      </c>
      <c r="I220" s="624">
        <f t="shared" si="154"/>
        <v>7</v>
      </c>
      <c r="J220" s="624">
        <f t="shared" si="154"/>
        <v>7</v>
      </c>
      <c r="K220" s="626">
        <f t="shared" si="154"/>
        <v>7</v>
      </c>
      <c r="L220" s="623">
        <f t="shared" si="154"/>
        <v>7.5</v>
      </c>
      <c r="M220" s="624">
        <f t="shared" si="154"/>
        <v>7.5</v>
      </c>
      <c r="N220" s="624">
        <f t="shared" si="154"/>
        <v>7.5</v>
      </c>
      <c r="O220" s="624">
        <f t="shared" si="154"/>
        <v>7</v>
      </c>
      <c r="P220" s="624">
        <f t="shared" si="154"/>
        <v>6.5</v>
      </c>
      <c r="Q220" s="623">
        <f t="shared" si="154"/>
        <v>6.5</v>
      </c>
      <c r="R220" s="624">
        <f t="shared" si="154"/>
        <v>7.5</v>
      </c>
      <c r="S220" s="624">
        <f t="shared" si="154"/>
        <v>7.5</v>
      </c>
      <c r="T220" s="624">
        <f t="shared" si="154"/>
        <v>7.5</v>
      </c>
      <c r="U220" s="624">
        <f t="shared" si="154"/>
        <v>7.5</v>
      </c>
      <c r="V220" s="624">
        <f t="shared" si="154"/>
        <v>7.5</v>
      </c>
      <c r="W220" s="624">
        <f t="shared" si="154"/>
        <v>7.5</v>
      </c>
      <c r="X220" s="624">
        <f t="shared" si="154"/>
        <v>7.5</v>
      </c>
      <c r="Y220" s="625">
        <f t="shared" si="154"/>
        <v>7</v>
      </c>
      <c r="Z220" s="371"/>
      <c r="AA220" s="200" t="s">
        <v>26</v>
      </c>
      <c r="AB220" s="200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028" t="s">
        <v>130</v>
      </c>
      <c r="C223" s="1029"/>
      <c r="D223" s="1029"/>
      <c r="E223" s="1029"/>
      <c r="F223" s="1029"/>
      <c r="G223" s="1029"/>
      <c r="H223" s="1029"/>
      <c r="I223" s="1029"/>
      <c r="J223" s="1029"/>
      <c r="K223" s="1030"/>
      <c r="L223" s="1028" t="s">
        <v>131</v>
      </c>
      <c r="M223" s="1029"/>
      <c r="N223" s="1029"/>
      <c r="O223" s="1029"/>
      <c r="P223" s="1030"/>
      <c r="Q223" s="1034" t="s">
        <v>53</v>
      </c>
      <c r="R223" s="1035"/>
      <c r="S223" s="1035"/>
      <c r="T223" s="1035"/>
      <c r="U223" s="1035"/>
      <c r="V223" s="1035"/>
      <c r="W223" s="1035"/>
      <c r="X223" s="1035"/>
      <c r="Y223" s="1036"/>
      <c r="Z223" s="1031" t="s">
        <v>55</v>
      </c>
      <c r="AA223" s="228"/>
    </row>
    <row r="224" spans="1:29" ht="13.5" thickBot="1" x14ac:dyDescent="0.25">
      <c r="A224" s="676" t="s">
        <v>54</v>
      </c>
      <c r="B224" s="677">
        <v>1</v>
      </c>
      <c r="C224" s="678">
        <v>2</v>
      </c>
      <c r="D224" s="678">
        <v>3</v>
      </c>
      <c r="E224" s="678">
        <v>4</v>
      </c>
      <c r="F224" s="679">
        <v>5</v>
      </c>
      <c r="G224" s="689">
        <v>6</v>
      </c>
      <c r="H224" s="690">
        <v>7</v>
      </c>
      <c r="I224" s="690">
        <v>8</v>
      </c>
      <c r="J224" s="690">
        <v>9</v>
      </c>
      <c r="K224" s="691">
        <v>10</v>
      </c>
      <c r="L224" s="271">
        <v>1</v>
      </c>
      <c r="M224" s="273">
        <v>2</v>
      </c>
      <c r="N224" s="273">
        <v>3</v>
      </c>
      <c r="O224" s="273">
        <v>4</v>
      </c>
      <c r="P224" s="684">
        <v>5</v>
      </c>
      <c r="Q224" s="271">
        <v>1</v>
      </c>
      <c r="R224" s="273">
        <v>2</v>
      </c>
      <c r="S224" s="273">
        <v>3</v>
      </c>
      <c r="T224" s="273">
        <v>4</v>
      </c>
      <c r="U224" s="273">
        <v>5</v>
      </c>
      <c r="V224" s="273">
        <v>6</v>
      </c>
      <c r="W224" s="273">
        <v>7</v>
      </c>
      <c r="X224" s="273">
        <v>8</v>
      </c>
      <c r="Y224" s="686">
        <v>9</v>
      </c>
      <c r="Z224" s="1101"/>
      <c r="AA224" s="228"/>
      <c r="AB224" s="228"/>
    </row>
    <row r="225" spans="1:29" ht="13.5" thickBot="1" x14ac:dyDescent="0.25">
      <c r="A225" s="231" t="s">
        <v>2</v>
      </c>
      <c r="B225" s="680">
        <v>4</v>
      </c>
      <c r="C225" s="681">
        <v>3</v>
      </c>
      <c r="D225" s="681">
        <v>3</v>
      </c>
      <c r="E225" s="682">
        <v>2</v>
      </c>
      <c r="F225" s="683">
        <v>1</v>
      </c>
      <c r="G225" s="685">
        <v>1</v>
      </c>
      <c r="H225" s="682">
        <v>2</v>
      </c>
      <c r="I225" s="681">
        <v>3</v>
      </c>
      <c r="J225" s="692">
        <v>4</v>
      </c>
      <c r="K225" s="693">
        <v>5</v>
      </c>
      <c r="L225" s="685">
        <v>1</v>
      </c>
      <c r="M225" s="682">
        <v>2</v>
      </c>
      <c r="N225" s="681">
        <v>3</v>
      </c>
      <c r="O225" s="692">
        <v>4</v>
      </c>
      <c r="P225" s="693">
        <v>5</v>
      </c>
      <c r="Q225" s="680">
        <v>4</v>
      </c>
      <c r="R225" s="681">
        <v>3</v>
      </c>
      <c r="S225" s="682">
        <v>2</v>
      </c>
      <c r="T225" s="687">
        <v>1</v>
      </c>
      <c r="U225" s="687">
        <v>1</v>
      </c>
      <c r="V225" s="682">
        <v>2</v>
      </c>
      <c r="W225" s="681">
        <v>3</v>
      </c>
      <c r="X225" s="681">
        <v>3</v>
      </c>
      <c r="Y225" s="688">
        <v>4</v>
      </c>
      <c r="Z225" s="1102"/>
      <c r="AA225" s="210"/>
      <c r="AB225" s="210"/>
    </row>
    <row r="226" spans="1:29" x14ac:dyDescent="0.2">
      <c r="A226" s="276" t="s">
        <v>3</v>
      </c>
      <c r="B226" s="637">
        <v>1710</v>
      </c>
      <c r="C226" s="443">
        <v>1710</v>
      </c>
      <c r="D226" s="443">
        <v>1710</v>
      </c>
      <c r="E226" s="443">
        <v>1710</v>
      </c>
      <c r="F226" s="445">
        <v>1710</v>
      </c>
      <c r="G226" s="442">
        <v>1710</v>
      </c>
      <c r="H226" s="443">
        <v>1710</v>
      </c>
      <c r="I226" s="443">
        <v>1710</v>
      </c>
      <c r="J226" s="443">
        <v>1710</v>
      </c>
      <c r="K226" s="445">
        <v>1710</v>
      </c>
      <c r="L226" s="442">
        <v>1710</v>
      </c>
      <c r="M226" s="443">
        <v>1710</v>
      </c>
      <c r="N226" s="443">
        <v>1710</v>
      </c>
      <c r="O226" s="443">
        <v>1710</v>
      </c>
      <c r="P226" s="445">
        <v>1710</v>
      </c>
      <c r="Q226" s="338">
        <v>1710</v>
      </c>
      <c r="R226" s="339">
        <v>1710</v>
      </c>
      <c r="S226" s="339">
        <v>1710</v>
      </c>
      <c r="T226" s="339">
        <v>1710</v>
      </c>
      <c r="U226" s="339">
        <v>1710</v>
      </c>
      <c r="V226" s="339">
        <v>1710</v>
      </c>
      <c r="W226" s="339">
        <v>1710</v>
      </c>
      <c r="X226" s="339">
        <v>1710</v>
      </c>
      <c r="Y226" s="343">
        <v>1710</v>
      </c>
      <c r="Z226" s="342">
        <v>1710</v>
      </c>
      <c r="AB226" s="210"/>
    </row>
    <row r="227" spans="1:29" x14ac:dyDescent="0.2">
      <c r="A227" s="279" t="s">
        <v>6</v>
      </c>
      <c r="B227" s="420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</row>
    <row r="228" spans="1:29" x14ac:dyDescent="0.2">
      <c r="A228" s="214" t="s">
        <v>7</v>
      </c>
      <c r="B228" s="421">
        <v>94</v>
      </c>
      <c r="C228" s="243">
        <v>93.8</v>
      </c>
      <c r="D228" s="243">
        <v>96.9</v>
      </c>
      <c r="E228" s="243">
        <v>96.3</v>
      </c>
      <c r="F228" s="281">
        <v>77.8</v>
      </c>
      <c r="G228" s="242">
        <v>85.7</v>
      </c>
      <c r="H228" s="243">
        <v>100</v>
      </c>
      <c r="I228" s="243">
        <v>100</v>
      </c>
      <c r="J228" s="243">
        <v>94</v>
      </c>
      <c r="K228" s="281">
        <v>96</v>
      </c>
      <c r="L228" s="242">
        <v>87.5</v>
      </c>
      <c r="M228" s="243">
        <v>100</v>
      </c>
      <c r="N228" s="243">
        <v>94.6</v>
      </c>
      <c r="O228" s="243">
        <v>100</v>
      </c>
      <c r="P228" s="281">
        <v>82.7</v>
      </c>
      <c r="Q228" s="242">
        <v>95.5</v>
      </c>
      <c r="R228" s="243">
        <v>95.2</v>
      </c>
      <c r="S228" s="243">
        <v>96.6</v>
      </c>
      <c r="T228" s="243">
        <v>92</v>
      </c>
      <c r="U228" s="243">
        <v>90.5</v>
      </c>
      <c r="V228" s="243">
        <v>95.3</v>
      </c>
      <c r="W228" s="243">
        <v>95.2</v>
      </c>
      <c r="X228" s="243">
        <v>97.6</v>
      </c>
      <c r="Y228" s="244">
        <v>92.5</v>
      </c>
      <c r="Z228" s="245">
        <v>87.7</v>
      </c>
      <c r="AB228" s="393"/>
    </row>
    <row r="229" spans="1:29" x14ac:dyDescent="0.2">
      <c r="A229" s="214" t="s">
        <v>8</v>
      </c>
      <c r="B229" s="422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B229" s="313"/>
    </row>
    <row r="230" spans="1:29" x14ac:dyDescent="0.2">
      <c r="A230" s="279" t="s">
        <v>1</v>
      </c>
      <c r="B230" s="423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</row>
    <row r="231" spans="1:29" ht="13.5" thickBot="1" x14ac:dyDescent="0.25">
      <c r="A231" s="627" t="s">
        <v>27</v>
      </c>
      <c r="B231" s="437">
        <f t="shared" ref="B231:Y231" si="156">B227-B213</f>
        <v>139</v>
      </c>
      <c r="C231" s="255">
        <f t="shared" si="156"/>
        <v>141</v>
      </c>
      <c r="D231" s="255">
        <f t="shared" si="156"/>
        <v>143</v>
      </c>
      <c r="E231" s="255">
        <f t="shared" si="156"/>
        <v>166</v>
      </c>
      <c r="F231" s="436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1">
        <f t="shared" si="156"/>
        <v>163</v>
      </c>
      <c r="L231" s="254">
        <f t="shared" si="156"/>
        <v>195</v>
      </c>
      <c r="M231" s="255">
        <f t="shared" si="156"/>
        <v>145</v>
      </c>
      <c r="N231" s="255">
        <f t="shared" si="156"/>
        <v>156</v>
      </c>
      <c r="O231" s="255">
        <f t="shared" si="156"/>
        <v>171</v>
      </c>
      <c r="P231" s="255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B231" s="210"/>
    </row>
    <row r="232" spans="1:29" x14ac:dyDescent="0.2">
      <c r="A232" s="258" t="s">
        <v>51</v>
      </c>
      <c r="B232" s="259">
        <v>670</v>
      </c>
      <c r="C232" s="260">
        <v>424</v>
      </c>
      <c r="D232" s="260">
        <v>422</v>
      </c>
      <c r="E232" s="260">
        <v>355</v>
      </c>
      <c r="F232" s="394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394">
        <v>338</v>
      </c>
      <c r="L232" s="259">
        <v>321</v>
      </c>
      <c r="M232" s="260">
        <v>336</v>
      </c>
      <c r="N232" s="260">
        <v>489</v>
      </c>
      <c r="O232" s="260">
        <v>639</v>
      </c>
      <c r="P232" s="659">
        <v>594</v>
      </c>
      <c r="Q232" s="321">
        <v>563</v>
      </c>
      <c r="R232" s="308">
        <v>827</v>
      </c>
      <c r="S232" s="308">
        <v>384</v>
      </c>
      <c r="T232" s="308">
        <v>326</v>
      </c>
      <c r="U232" s="308">
        <v>272</v>
      </c>
      <c r="V232" s="308">
        <v>554</v>
      </c>
      <c r="W232" s="308">
        <v>562</v>
      </c>
      <c r="X232" s="308">
        <v>563</v>
      </c>
      <c r="Y232" s="336">
        <v>712</v>
      </c>
      <c r="Z232" s="385">
        <f>SUM(B232:Y232)</f>
        <v>11805</v>
      </c>
      <c r="AA232" s="200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218">
        <v>84.5</v>
      </c>
      <c r="C233" s="267">
        <v>85.5</v>
      </c>
      <c r="D233" s="267">
        <v>85</v>
      </c>
      <c r="E233" s="267">
        <v>86.5</v>
      </c>
      <c r="F233" s="309">
        <v>87.5</v>
      </c>
      <c r="G233" s="218">
        <v>87.5</v>
      </c>
      <c r="H233" s="267">
        <v>86</v>
      </c>
      <c r="I233" s="267">
        <v>84.5</v>
      </c>
      <c r="J233" s="267">
        <v>83</v>
      </c>
      <c r="K233" s="309">
        <v>81.5</v>
      </c>
      <c r="L233" s="218">
        <v>85</v>
      </c>
      <c r="M233" s="267">
        <v>81.5</v>
      </c>
      <c r="N233" s="267">
        <v>81</v>
      </c>
      <c r="O233" s="267">
        <v>77.5</v>
      </c>
      <c r="P233" s="309">
        <v>80.5</v>
      </c>
      <c r="Q233" s="218">
        <v>84</v>
      </c>
      <c r="R233" s="267">
        <v>86</v>
      </c>
      <c r="S233" s="267">
        <v>89</v>
      </c>
      <c r="T233" s="267">
        <v>90.5</v>
      </c>
      <c r="U233" s="267">
        <v>87.5</v>
      </c>
      <c r="V233" s="267">
        <v>86</v>
      </c>
      <c r="W233" s="267">
        <v>85.5</v>
      </c>
      <c r="X233" s="267">
        <v>85.5</v>
      </c>
      <c r="Y233" s="219">
        <v>82</v>
      </c>
      <c r="Z233" s="325"/>
      <c r="AA233" s="200" t="s">
        <v>57</v>
      </c>
      <c r="AB233" s="200">
        <v>76.709999999999994</v>
      </c>
    </row>
    <row r="234" spans="1:29" ht="13.5" thickBot="1" x14ac:dyDescent="0.25">
      <c r="A234" s="266" t="s">
        <v>26</v>
      </c>
      <c r="B234" s="623">
        <f t="shared" ref="B234" si="157">B233-B219</f>
        <v>8</v>
      </c>
      <c r="C234" s="624">
        <f t="shared" ref="C234" si="158">C233-C219</f>
        <v>8</v>
      </c>
      <c r="D234" s="624">
        <f t="shared" ref="D234" si="159">D233-D219</f>
        <v>7.5</v>
      </c>
      <c r="E234" s="624">
        <f t="shared" ref="E234" si="160">E233-E219</f>
        <v>7.5</v>
      </c>
      <c r="F234" s="626">
        <f t="shared" ref="F234" si="161">F233-F219</f>
        <v>8</v>
      </c>
      <c r="G234" s="623">
        <f t="shared" ref="G234" si="162">G233-G219</f>
        <v>8</v>
      </c>
      <c r="H234" s="624">
        <f t="shared" ref="H234" si="163">H233-H219</f>
        <v>7.5</v>
      </c>
      <c r="I234" s="624">
        <f t="shared" ref="I234" si="164">I233-I219</f>
        <v>7.5</v>
      </c>
      <c r="J234" s="624">
        <f t="shared" ref="J234" si="165">J233-J219</f>
        <v>8</v>
      </c>
      <c r="K234" s="626">
        <f t="shared" ref="K234" si="166">K233-K219</f>
        <v>7.5</v>
      </c>
      <c r="L234" s="623">
        <f t="shared" ref="L234" si="167">L233-L219</f>
        <v>7.5</v>
      </c>
      <c r="M234" s="624">
        <f t="shared" ref="M234" si="168">M233-M219</f>
        <v>7.5</v>
      </c>
      <c r="N234" s="624">
        <f t="shared" ref="N234" si="169">N233-N219</f>
        <v>7.5</v>
      </c>
      <c r="O234" s="624">
        <f t="shared" ref="O234" si="170">O233-O219</f>
        <v>7.5</v>
      </c>
      <c r="P234" s="624">
        <f t="shared" ref="P234" si="171">P233-P219</f>
        <v>7.5</v>
      </c>
      <c r="Q234" s="623">
        <f t="shared" ref="Q234" si="172">Q233-Q219</f>
        <v>7.5</v>
      </c>
      <c r="R234" s="624">
        <f t="shared" ref="R234" si="173">R233-R219</f>
        <v>7.5</v>
      </c>
      <c r="S234" s="624">
        <f t="shared" ref="S234" si="174">S233-S219</f>
        <v>7.5</v>
      </c>
      <c r="T234" s="624">
        <f t="shared" ref="T234" si="175">T233-T219</f>
        <v>7.5</v>
      </c>
      <c r="U234" s="624">
        <f t="shared" ref="U234" si="176">U233-U219</f>
        <v>8</v>
      </c>
      <c r="V234" s="624">
        <f t="shared" ref="V234" si="177">V233-V219</f>
        <v>7.5</v>
      </c>
      <c r="W234" s="624">
        <f t="shared" ref="W234" si="178">W233-W219</f>
        <v>7.5</v>
      </c>
      <c r="X234" s="624">
        <f t="shared" ref="X234" si="179">X233-X219</f>
        <v>8</v>
      </c>
      <c r="Y234" s="625">
        <f t="shared" ref="Y234" si="180">Y233-Y219</f>
        <v>7.5</v>
      </c>
      <c r="Z234" s="371"/>
      <c r="AA234" s="200" t="s">
        <v>26</v>
      </c>
      <c r="AB234" s="200">
        <f>AB233-AB219</f>
        <v>7.1299999999999955</v>
      </c>
    </row>
    <row r="236" spans="1:29" ht="13.5" thickBot="1" x14ac:dyDescent="0.25"/>
    <row r="237" spans="1:29" ht="13.5" thickBot="1" x14ac:dyDescent="0.25">
      <c r="A237" s="230" t="s">
        <v>193</v>
      </c>
      <c r="B237" s="1028" t="s">
        <v>130</v>
      </c>
      <c r="C237" s="1029"/>
      <c r="D237" s="1029"/>
      <c r="E237" s="1029"/>
      <c r="F237" s="1029"/>
      <c r="G237" s="1029"/>
      <c r="H237" s="1029"/>
      <c r="I237" s="1029"/>
      <c r="J237" s="1029"/>
      <c r="K237" s="1030"/>
      <c r="L237" s="1028" t="s">
        <v>131</v>
      </c>
      <c r="M237" s="1029"/>
      <c r="N237" s="1029"/>
      <c r="O237" s="1029"/>
      <c r="P237" s="1030"/>
      <c r="Q237" s="1034" t="s">
        <v>53</v>
      </c>
      <c r="R237" s="1035"/>
      <c r="S237" s="1035"/>
      <c r="T237" s="1035"/>
      <c r="U237" s="1035"/>
      <c r="V237" s="1035"/>
      <c r="W237" s="1035"/>
      <c r="X237" s="1035"/>
      <c r="Y237" s="1036"/>
      <c r="Z237" s="1031" t="s">
        <v>55</v>
      </c>
      <c r="AA237" s="228">
        <v>899</v>
      </c>
    </row>
    <row r="238" spans="1:29" ht="13.5" thickBot="1" x14ac:dyDescent="0.25">
      <c r="A238" s="676" t="s">
        <v>54</v>
      </c>
      <c r="B238" s="677">
        <v>1</v>
      </c>
      <c r="C238" s="678">
        <v>2</v>
      </c>
      <c r="D238" s="678">
        <v>3</v>
      </c>
      <c r="E238" s="678">
        <v>4</v>
      </c>
      <c r="F238" s="679">
        <v>5</v>
      </c>
      <c r="G238" s="705">
        <v>6</v>
      </c>
      <c r="H238" s="690">
        <v>7</v>
      </c>
      <c r="I238" s="690">
        <v>8</v>
      </c>
      <c r="J238" s="690">
        <v>9</v>
      </c>
      <c r="K238" s="691">
        <v>10</v>
      </c>
      <c r="L238" s="271">
        <v>1</v>
      </c>
      <c r="M238" s="273">
        <v>2</v>
      </c>
      <c r="N238" s="273">
        <v>3</v>
      </c>
      <c r="O238" s="273">
        <v>4</v>
      </c>
      <c r="P238" s="684">
        <v>5</v>
      </c>
      <c r="Q238" s="271">
        <v>1</v>
      </c>
      <c r="R238" s="273">
        <v>2</v>
      </c>
      <c r="S238" s="273">
        <v>3</v>
      </c>
      <c r="T238" s="273">
        <v>4</v>
      </c>
      <c r="U238" s="273">
        <v>5</v>
      </c>
      <c r="V238" s="273">
        <v>6</v>
      </c>
      <c r="W238" s="273">
        <v>7</v>
      </c>
      <c r="X238" s="273">
        <v>8</v>
      </c>
      <c r="Y238" s="686">
        <v>9</v>
      </c>
      <c r="Z238" s="1101"/>
      <c r="AA238" s="228"/>
      <c r="AB238" s="228"/>
    </row>
    <row r="239" spans="1:29" ht="13.5" thickBot="1" x14ac:dyDescent="0.25">
      <c r="A239" s="231" t="s">
        <v>2</v>
      </c>
      <c r="B239" s="680">
        <v>4</v>
      </c>
      <c r="C239" s="681">
        <v>3</v>
      </c>
      <c r="D239" s="681">
        <v>3</v>
      </c>
      <c r="E239" s="682">
        <v>2</v>
      </c>
      <c r="F239" s="683">
        <v>1</v>
      </c>
      <c r="G239" s="685">
        <v>1</v>
      </c>
      <c r="H239" s="682">
        <v>2</v>
      </c>
      <c r="I239" s="681">
        <v>3</v>
      </c>
      <c r="J239" s="692">
        <v>4</v>
      </c>
      <c r="K239" s="693">
        <v>5</v>
      </c>
      <c r="L239" s="685">
        <v>1</v>
      </c>
      <c r="M239" s="682">
        <v>2</v>
      </c>
      <c r="N239" s="681">
        <v>3</v>
      </c>
      <c r="O239" s="692">
        <v>4</v>
      </c>
      <c r="P239" s="693">
        <v>5</v>
      </c>
      <c r="Q239" s="680">
        <v>4</v>
      </c>
      <c r="R239" s="681">
        <v>3</v>
      </c>
      <c r="S239" s="682">
        <v>2</v>
      </c>
      <c r="T239" s="687">
        <v>1</v>
      </c>
      <c r="U239" s="687">
        <v>1</v>
      </c>
      <c r="V239" s="682">
        <v>2</v>
      </c>
      <c r="W239" s="681">
        <v>3</v>
      </c>
      <c r="X239" s="681">
        <v>3</v>
      </c>
      <c r="Y239" s="688">
        <v>4</v>
      </c>
      <c r="Z239" s="1102"/>
      <c r="AA239" s="210"/>
      <c r="AB239" s="210"/>
    </row>
    <row r="240" spans="1:29" x14ac:dyDescent="0.2">
      <c r="A240" s="276" t="s">
        <v>3</v>
      </c>
      <c r="B240" s="637">
        <v>1840</v>
      </c>
      <c r="C240" s="443">
        <v>1840</v>
      </c>
      <c r="D240" s="443">
        <v>1840</v>
      </c>
      <c r="E240" s="443">
        <v>1840</v>
      </c>
      <c r="F240" s="445">
        <v>1840</v>
      </c>
      <c r="G240" s="442">
        <v>1840</v>
      </c>
      <c r="H240" s="443">
        <v>1840</v>
      </c>
      <c r="I240" s="443">
        <v>1840</v>
      </c>
      <c r="J240" s="443">
        <v>1840</v>
      </c>
      <c r="K240" s="445">
        <v>1840</v>
      </c>
      <c r="L240" s="442">
        <v>1840</v>
      </c>
      <c r="M240" s="443">
        <v>1840</v>
      </c>
      <c r="N240" s="443">
        <v>1840</v>
      </c>
      <c r="O240" s="443">
        <v>1840</v>
      </c>
      <c r="P240" s="445">
        <v>1840</v>
      </c>
      <c r="Q240" s="338">
        <v>1840</v>
      </c>
      <c r="R240" s="339">
        <v>1840</v>
      </c>
      <c r="S240" s="339">
        <v>1840</v>
      </c>
      <c r="T240" s="339">
        <v>1840</v>
      </c>
      <c r="U240" s="339">
        <v>1840</v>
      </c>
      <c r="V240" s="339">
        <v>1840</v>
      </c>
      <c r="W240" s="339">
        <v>1840</v>
      </c>
      <c r="X240" s="339">
        <v>1840</v>
      </c>
      <c r="Y240" s="343">
        <v>1840</v>
      </c>
      <c r="Z240" s="342">
        <v>1840</v>
      </c>
      <c r="AB240" s="210"/>
    </row>
    <row r="241" spans="1:29" x14ac:dyDescent="0.2">
      <c r="A241" s="279" t="s">
        <v>6</v>
      </c>
      <c r="B241" s="420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</row>
    <row r="242" spans="1:29" x14ac:dyDescent="0.2">
      <c r="A242" s="214" t="s">
        <v>7</v>
      </c>
      <c r="B242" s="421">
        <v>98</v>
      </c>
      <c r="C242" s="243">
        <v>96.9</v>
      </c>
      <c r="D242" s="243">
        <v>100</v>
      </c>
      <c r="E242" s="243">
        <v>100</v>
      </c>
      <c r="F242" s="281">
        <v>66.7</v>
      </c>
      <c r="G242" s="242">
        <v>81</v>
      </c>
      <c r="H242" s="243">
        <v>92.1</v>
      </c>
      <c r="I242" s="243">
        <v>94.9</v>
      </c>
      <c r="J242" s="243">
        <v>92</v>
      </c>
      <c r="K242" s="281">
        <v>88</v>
      </c>
      <c r="L242" s="242">
        <v>87.5</v>
      </c>
      <c r="M242" s="243">
        <v>92</v>
      </c>
      <c r="N242" s="243">
        <v>86.5</v>
      </c>
      <c r="O242" s="243">
        <v>95.8</v>
      </c>
      <c r="P242" s="281">
        <v>75</v>
      </c>
      <c r="Q242" s="242">
        <v>92.9</v>
      </c>
      <c r="R242" s="243">
        <v>91.9</v>
      </c>
      <c r="S242" s="243">
        <v>90.3</v>
      </c>
      <c r="T242" s="243">
        <v>72</v>
      </c>
      <c r="U242" s="243">
        <v>85.7</v>
      </c>
      <c r="V242" s="243">
        <v>83.3</v>
      </c>
      <c r="W242" s="243">
        <v>92.9</v>
      </c>
      <c r="X242" s="243">
        <v>95.2</v>
      </c>
      <c r="Y242" s="244">
        <v>88.9</v>
      </c>
      <c r="Z242" s="245">
        <v>86.3</v>
      </c>
      <c r="AB242" s="393"/>
    </row>
    <row r="243" spans="1:29" x14ac:dyDescent="0.2">
      <c r="A243" s="214" t="s">
        <v>8</v>
      </c>
      <c r="B243" s="422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B243" s="313"/>
    </row>
    <row r="244" spans="1:29" x14ac:dyDescent="0.2">
      <c r="A244" s="279" t="s">
        <v>1</v>
      </c>
      <c r="B244" s="423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</row>
    <row r="245" spans="1:29" ht="13.5" thickBot="1" x14ac:dyDescent="0.25">
      <c r="A245" s="627" t="s">
        <v>27</v>
      </c>
      <c r="B245" s="437">
        <f t="shared" ref="B245:Y245" si="182">B241-B227</f>
        <v>108</v>
      </c>
      <c r="C245" s="255">
        <f t="shared" si="182"/>
        <v>112</v>
      </c>
      <c r="D245" s="255">
        <f t="shared" si="182"/>
        <v>100</v>
      </c>
      <c r="E245" s="255">
        <f t="shared" si="182"/>
        <v>144</v>
      </c>
      <c r="F245" s="436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1">
        <f t="shared" si="182"/>
        <v>100</v>
      </c>
      <c r="L245" s="254">
        <f t="shared" si="182"/>
        <v>106</v>
      </c>
      <c r="M245" s="255">
        <f t="shared" si="182"/>
        <v>124</v>
      </c>
      <c r="N245" s="255">
        <f t="shared" si="182"/>
        <v>72</v>
      </c>
      <c r="O245" s="255">
        <f t="shared" si="182"/>
        <v>67</v>
      </c>
      <c r="P245" s="255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B245" s="210"/>
    </row>
    <row r="246" spans="1:29" x14ac:dyDescent="0.2">
      <c r="A246" s="258" t="s">
        <v>51</v>
      </c>
      <c r="B246" s="259">
        <v>670</v>
      </c>
      <c r="C246" s="260">
        <v>424</v>
      </c>
      <c r="D246" s="260">
        <v>422</v>
      </c>
      <c r="E246" s="260">
        <v>355</v>
      </c>
      <c r="F246" s="394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394">
        <v>338</v>
      </c>
      <c r="L246" s="259">
        <v>319</v>
      </c>
      <c r="M246" s="260">
        <v>335</v>
      </c>
      <c r="N246" s="260">
        <v>488</v>
      </c>
      <c r="O246" s="260">
        <v>639</v>
      </c>
      <c r="P246" s="659">
        <v>592</v>
      </c>
      <c r="Q246" s="321">
        <v>563</v>
      </c>
      <c r="R246" s="308">
        <v>827</v>
      </c>
      <c r="S246" s="308">
        <v>384</v>
      </c>
      <c r="T246" s="308">
        <v>326</v>
      </c>
      <c r="U246" s="308">
        <v>270</v>
      </c>
      <c r="V246" s="308">
        <v>554</v>
      </c>
      <c r="W246" s="308">
        <v>562</v>
      </c>
      <c r="X246" s="308">
        <v>563</v>
      </c>
      <c r="Y246" s="336">
        <v>712</v>
      </c>
      <c r="Z246" s="385">
        <f>SUM(B246:Y246)</f>
        <v>11795</v>
      </c>
      <c r="AA246" s="200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218">
        <v>92</v>
      </c>
      <c r="C247" s="267">
        <v>93</v>
      </c>
      <c r="D247" s="267">
        <v>92.5</v>
      </c>
      <c r="E247" s="267">
        <v>93.5</v>
      </c>
      <c r="F247" s="309">
        <v>95</v>
      </c>
      <c r="G247" s="218">
        <v>94.5</v>
      </c>
      <c r="H247" s="267">
        <v>93.5</v>
      </c>
      <c r="I247" s="267">
        <v>92</v>
      </c>
      <c r="J247" s="267">
        <v>90.5</v>
      </c>
      <c r="K247" s="309">
        <v>88.5</v>
      </c>
      <c r="L247" s="218">
        <v>92.5</v>
      </c>
      <c r="M247" s="267">
        <v>89</v>
      </c>
      <c r="N247" s="267">
        <v>88.5</v>
      </c>
      <c r="O247" s="267">
        <v>85</v>
      </c>
      <c r="P247" s="309">
        <v>87.5</v>
      </c>
      <c r="Q247" s="218">
        <v>91.5</v>
      </c>
      <c r="R247" s="267">
        <v>93</v>
      </c>
      <c r="S247" s="267">
        <v>96.5</v>
      </c>
      <c r="T247" s="267">
        <v>98</v>
      </c>
      <c r="U247" s="267">
        <v>94.5</v>
      </c>
      <c r="V247" s="267">
        <v>93</v>
      </c>
      <c r="W247" s="267">
        <v>93</v>
      </c>
      <c r="X247" s="267">
        <v>93</v>
      </c>
      <c r="Y247" s="219">
        <v>89.5</v>
      </c>
      <c r="Z247" s="325"/>
      <c r="AA247" s="200" t="s">
        <v>57</v>
      </c>
      <c r="AB247" s="200">
        <v>84.39</v>
      </c>
    </row>
    <row r="248" spans="1:29" ht="13.5" thickBot="1" x14ac:dyDescent="0.25">
      <c r="A248" s="266" t="s">
        <v>26</v>
      </c>
      <c r="B248" s="623">
        <f t="shared" ref="B248:Y248" si="183">B247-B233</f>
        <v>7.5</v>
      </c>
      <c r="C248" s="624">
        <f t="shared" si="183"/>
        <v>7.5</v>
      </c>
      <c r="D248" s="624">
        <f t="shared" si="183"/>
        <v>7.5</v>
      </c>
      <c r="E248" s="624">
        <f t="shared" si="183"/>
        <v>7</v>
      </c>
      <c r="F248" s="626">
        <f t="shared" si="183"/>
        <v>7.5</v>
      </c>
      <c r="G248" s="623">
        <f t="shared" si="183"/>
        <v>7</v>
      </c>
      <c r="H248" s="624">
        <f t="shared" si="183"/>
        <v>7.5</v>
      </c>
      <c r="I248" s="624">
        <f t="shared" si="183"/>
        <v>7.5</v>
      </c>
      <c r="J248" s="624">
        <f t="shared" si="183"/>
        <v>7.5</v>
      </c>
      <c r="K248" s="626">
        <f t="shared" si="183"/>
        <v>7</v>
      </c>
      <c r="L248" s="623">
        <f t="shared" si="183"/>
        <v>7.5</v>
      </c>
      <c r="M248" s="624">
        <f t="shared" si="183"/>
        <v>7.5</v>
      </c>
      <c r="N248" s="624">
        <f t="shared" si="183"/>
        <v>7.5</v>
      </c>
      <c r="O248" s="624">
        <f t="shared" si="183"/>
        <v>7.5</v>
      </c>
      <c r="P248" s="624">
        <f t="shared" si="183"/>
        <v>7</v>
      </c>
      <c r="Q248" s="623">
        <f t="shared" si="183"/>
        <v>7.5</v>
      </c>
      <c r="R248" s="624">
        <f t="shared" si="183"/>
        <v>7</v>
      </c>
      <c r="S248" s="624">
        <f t="shared" si="183"/>
        <v>7.5</v>
      </c>
      <c r="T248" s="624">
        <f t="shared" si="183"/>
        <v>7.5</v>
      </c>
      <c r="U248" s="624">
        <f t="shared" si="183"/>
        <v>7</v>
      </c>
      <c r="V248" s="624">
        <f t="shared" si="183"/>
        <v>7</v>
      </c>
      <c r="W248" s="624">
        <f t="shared" si="183"/>
        <v>7.5</v>
      </c>
      <c r="X248" s="624">
        <f t="shared" si="183"/>
        <v>7.5</v>
      </c>
      <c r="Y248" s="625">
        <f t="shared" si="183"/>
        <v>7.5</v>
      </c>
      <c r="Z248" s="371"/>
      <c r="AA248" s="200" t="s">
        <v>26</v>
      </c>
      <c r="AB248" s="200">
        <f>AB247-AB233</f>
        <v>7.6800000000000068</v>
      </c>
    </row>
    <row r="250" spans="1:29" ht="13.5" thickBot="1" x14ac:dyDescent="0.25"/>
    <row r="251" spans="1:29" ht="13.5" thickBot="1" x14ac:dyDescent="0.25">
      <c r="A251" s="230" t="s">
        <v>194</v>
      </c>
      <c r="B251" s="1028" t="s">
        <v>130</v>
      </c>
      <c r="C251" s="1029"/>
      <c r="D251" s="1029"/>
      <c r="E251" s="1029"/>
      <c r="F251" s="1029"/>
      <c r="G251" s="1029"/>
      <c r="H251" s="1029"/>
      <c r="I251" s="1029"/>
      <c r="J251" s="1029"/>
      <c r="K251" s="1030"/>
      <c r="L251" s="1028" t="s">
        <v>131</v>
      </c>
      <c r="M251" s="1029"/>
      <c r="N251" s="1029"/>
      <c r="O251" s="1029"/>
      <c r="P251" s="1030"/>
      <c r="Q251" s="1034" t="s">
        <v>53</v>
      </c>
      <c r="R251" s="1035"/>
      <c r="S251" s="1035"/>
      <c r="T251" s="1035"/>
      <c r="U251" s="1035"/>
      <c r="V251" s="1035"/>
      <c r="W251" s="1035"/>
      <c r="X251" s="1035"/>
      <c r="Y251" s="1036"/>
      <c r="Z251" s="1031" t="s">
        <v>55</v>
      </c>
      <c r="AA251" s="228">
        <v>906</v>
      </c>
    </row>
    <row r="252" spans="1:29" ht="13.5" thickBot="1" x14ac:dyDescent="0.25">
      <c r="A252" s="676" t="s">
        <v>54</v>
      </c>
      <c r="B252" s="677">
        <v>1</v>
      </c>
      <c r="C252" s="678">
        <v>2</v>
      </c>
      <c r="D252" s="678">
        <v>3</v>
      </c>
      <c r="E252" s="678">
        <v>4</v>
      </c>
      <c r="F252" s="679">
        <v>5</v>
      </c>
      <c r="G252" s="705">
        <v>6</v>
      </c>
      <c r="H252" s="690">
        <v>7</v>
      </c>
      <c r="I252" s="690">
        <v>8</v>
      </c>
      <c r="J252" s="690">
        <v>9</v>
      </c>
      <c r="K252" s="691">
        <v>10</v>
      </c>
      <c r="L252" s="271">
        <v>1</v>
      </c>
      <c r="M252" s="273">
        <v>2</v>
      </c>
      <c r="N252" s="273">
        <v>3</v>
      </c>
      <c r="O252" s="273">
        <v>4</v>
      </c>
      <c r="P252" s="684">
        <v>5</v>
      </c>
      <c r="Q252" s="271">
        <v>1</v>
      </c>
      <c r="R252" s="273">
        <v>2</v>
      </c>
      <c r="S252" s="273">
        <v>3</v>
      </c>
      <c r="T252" s="273">
        <v>4</v>
      </c>
      <c r="U252" s="273">
        <v>5</v>
      </c>
      <c r="V252" s="273">
        <v>6</v>
      </c>
      <c r="W252" s="273">
        <v>7</v>
      </c>
      <c r="X252" s="273">
        <v>8</v>
      </c>
      <c r="Y252" s="686">
        <v>9</v>
      </c>
      <c r="Z252" s="1101"/>
      <c r="AA252" s="228"/>
      <c r="AB252" s="228"/>
    </row>
    <row r="253" spans="1:29" ht="13.5" thickBot="1" x14ac:dyDescent="0.25">
      <c r="A253" s="231" t="s">
        <v>2</v>
      </c>
      <c r="B253" s="680">
        <v>4</v>
      </c>
      <c r="C253" s="681">
        <v>3</v>
      </c>
      <c r="D253" s="681">
        <v>3</v>
      </c>
      <c r="E253" s="682">
        <v>2</v>
      </c>
      <c r="F253" s="683">
        <v>1</v>
      </c>
      <c r="G253" s="685">
        <v>1</v>
      </c>
      <c r="H253" s="682">
        <v>2</v>
      </c>
      <c r="I253" s="681">
        <v>3</v>
      </c>
      <c r="J253" s="692">
        <v>4</v>
      </c>
      <c r="K253" s="693">
        <v>5</v>
      </c>
      <c r="L253" s="685">
        <v>1</v>
      </c>
      <c r="M253" s="682">
        <v>2</v>
      </c>
      <c r="N253" s="681">
        <v>3</v>
      </c>
      <c r="O253" s="692">
        <v>4</v>
      </c>
      <c r="P253" s="693">
        <v>5</v>
      </c>
      <c r="Q253" s="680">
        <v>4</v>
      </c>
      <c r="R253" s="681">
        <v>3</v>
      </c>
      <c r="S253" s="682">
        <v>2</v>
      </c>
      <c r="T253" s="683">
        <v>1</v>
      </c>
      <c r="U253" s="722">
        <v>1</v>
      </c>
      <c r="V253" s="682">
        <v>2</v>
      </c>
      <c r="W253" s="681">
        <v>3</v>
      </c>
      <c r="X253" s="681">
        <v>3</v>
      </c>
      <c r="Y253" s="688">
        <v>4</v>
      </c>
      <c r="Z253" s="1102"/>
      <c r="AA253" s="210"/>
      <c r="AB253" s="210"/>
    </row>
    <row r="254" spans="1:29" x14ac:dyDescent="0.2">
      <c r="A254" s="276" t="s">
        <v>3</v>
      </c>
      <c r="B254" s="637">
        <v>1980</v>
      </c>
      <c r="C254" s="443">
        <v>1980</v>
      </c>
      <c r="D254" s="443">
        <v>1980</v>
      </c>
      <c r="E254" s="443">
        <v>1980</v>
      </c>
      <c r="F254" s="445">
        <v>1980</v>
      </c>
      <c r="G254" s="442">
        <v>1980</v>
      </c>
      <c r="H254" s="443">
        <v>1980</v>
      </c>
      <c r="I254" s="443">
        <v>1980</v>
      </c>
      <c r="J254" s="443">
        <v>1980</v>
      </c>
      <c r="K254" s="445">
        <v>1980</v>
      </c>
      <c r="L254" s="442">
        <v>1980</v>
      </c>
      <c r="M254" s="443">
        <v>1980</v>
      </c>
      <c r="N254" s="443">
        <v>1980</v>
      </c>
      <c r="O254" s="443">
        <v>1980</v>
      </c>
      <c r="P254" s="445">
        <v>1980</v>
      </c>
      <c r="Q254" s="338">
        <v>1980</v>
      </c>
      <c r="R254" s="339">
        <v>1980</v>
      </c>
      <c r="S254" s="339">
        <v>1980</v>
      </c>
      <c r="T254" s="343">
        <v>1980</v>
      </c>
      <c r="U254" s="419">
        <v>1980</v>
      </c>
      <c r="V254" s="339">
        <v>1980</v>
      </c>
      <c r="W254" s="339">
        <v>1980</v>
      </c>
      <c r="X254" s="339">
        <v>1980</v>
      </c>
      <c r="Y254" s="343">
        <v>1980</v>
      </c>
      <c r="Z254" s="342">
        <v>1980</v>
      </c>
      <c r="AB254" s="210"/>
    </row>
    <row r="255" spans="1:29" x14ac:dyDescent="0.2">
      <c r="A255" s="279" t="s">
        <v>6</v>
      </c>
      <c r="B255" s="420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420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</row>
    <row r="256" spans="1:29" x14ac:dyDescent="0.2">
      <c r="A256" s="214" t="s">
        <v>7</v>
      </c>
      <c r="B256" s="421">
        <v>84</v>
      </c>
      <c r="C256" s="243">
        <v>93.8</v>
      </c>
      <c r="D256" s="243">
        <v>93.8</v>
      </c>
      <c r="E256" s="243">
        <v>88.9</v>
      </c>
      <c r="F256" s="281">
        <v>88.9</v>
      </c>
      <c r="G256" s="242">
        <v>76.2</v>
      </c>
      <c r="H256" s="243">
        <v>84.2</v>
      </c>
      <c r="I256" s="243">
        <v>96.6</v>
      </c>
      <c r="J256" s="243">
        <v>91.7</v>
      </c>
      <c r="K256" s="281">
        <v>88</v>
      </c>
      <c r="L256" s="242">
        <v>87.5</v>
      </c>
      <c r="M256" s="707">
        <v>76</v>
      </c>
      <c r="N256" s="243">
        <v>94.6</v>
      </c>
      <c r="O256" s="243">
        <v>87.5</v>
      </c>
      <c r="P256" s="706">
        <v>76.900000000000006</v>
      </c>
      <c r="Q256" s="242">
        <v>81</v>
      </c>
      <c r="R256" s="243">
        <v>91.9</v>
      </c>
      <c r="S256" s="243">
        <v>82.8</v>
      </c>
      <c r="T256" s="732">
        <v>64</v>
      </c>
      <c r="U256" s="421">
        <v>85.7</v>
      </c>
      <c r="V256" s="243">
        <v>92.9</v>
      </c>
      <c r="W256" s="243">
        <v>92.9</v>
      </c>
      <c r="X256" s="243">
        <v>90.5</v>
      </c>
      <c r="Y256" s="732">
        <v>77.400000000000006</v>
      </c>
      <c r="Z256" s="245">
        <v>83.7</v>
      </c>
      <c r="AA256" s="734" t="s">
        <v>195</v>
      </c>
      <c r="AB256" s="393"/>
    </row>
    <row r="257" spans="1:29" x14ac:dyDescent="0.2">
      <c r="A257" s="214" t="s">
        <v>8</v>
      </c>
      <c r="B257" s="422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422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B257" s="313"/>
    </row>
    <row r="258" spans="1:29" x14ac:dyDescent="0.2">
      <c r="A258" s="279" t="s">
        <v>1</v>
      </c>
      <c r="B258" s="423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708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709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423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</row>
    <row r="259" spans="1:29" ht="13.5" thickBot="1" x14ac:dyDescent="0.25">
      <c r="A259" s="627" t="s">
        <v>27</v>
      </c>
      <c r="B259" s="437">
        <f t="shared" ref="B259:Y259" si="185">B255-B241</f>
        <v>143</v>
      </c>
      <c r="C259" s="255">
        <f t="shared" si="185"/>
        <v>175</v>
      </c>
      <c r="D259" s="255">
        <f t="shared" si="185"/>
        <v>174</v>
      </c>
      <c r="E259" s="255">
        <f t="shared" si="185"/>
        <v>162</v>
      </c>
      <c r="F259" s="436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1">
        <f t="shared" si="185"/>
        <v>184</v>
      </c>
      <c r="L259" s="254">
        <f t="shared" si="185"/>
        <v>212</v>
      </c>
      <c r="M259" s="255">
        <f t="shared" si="185"/>
        <v>114</v>
      </c>
      <c r="N259" s="255">
        <f t="shared" si="185"/>
        <v>153</v>
      </c>
      <c r="O259" s="255">
        <f t="shared" si="185"/>
        <v>107</v>
      </c>
      <c r="P259" s="255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477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B259" s="210"/>
    </row>
    <row r="260" spans="1:29" x14ac:dyDescent="0.2">
      <c r="A260" s="258" t="s">
        <v>51</v>
      </c>
      <c r="B260" s="711">
        <v>669</v>
      </c>
      <c r="C260" s="712">
        <v>424</v>
      </c>
      <c r="D260" s="712">
        <v>422</v>
      </c>
      <c r="E260" s="713">
        <v>354</v>
      </c>
      <c r="F260" s="714">
        <v>225</v>
      </c>
      <c r="G260" s="715">
        <v>279</v>
      </c>
      <c r="H260" s="716">
        <v>508</v>
      </c>
      <c r="I260" s="260">
        <v>780</v>
      </c>
      <c r="J260" s="717">
        <v>659</v>
      </c>
      <c r="K260" s="718">
        <v>338</v>
      </c>
      <c r="L260" s="259">
        <v>319</v>
      </c>
      <c r="M260" s="719">
        <v>335</v>
      </c>
      <c r="N260" s="719">
        <v>488</v>
      </c>
      <c r="O260" s="720">
        <v>639</v>
      </c>
      <c r="P260" s="721">
        <v>592</v>
      </c>
      <c r="Q260" s="724">
        <v>563</v>
      </c>
      <c r="R260" s="725">
        <v>827</v>
      </c>
      <c r="S260" s="726">
        <v>384</v>
      </c>
      <c r="T260" s="727">
        <v>325</v>
      </c>
      <c r="U260" s="728">
        <v>270</v>
      </c>
      <c r="V260" s="729">
        <v>554</v>
      </c>
      <c r="W260" s="729">
        <v>561</v>
      </c>
      <c r="X260" s="730">
        <v>563</v>
      </c>
      <c r="Y260" s="731">
        <v>712</v>
      </c>
      <c r="Z260" s="385">
        <f>SUM(B260:Y260)</f>
        <v>11790</v>
      </c>
      <c r="AA260" s="20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218">
        <v>99.5</v>
      </c>
      <c r="C261" s="267">
        <v>100</v>
      </c>
      <c r="D261" s="267">
        <v>99.5</v>
      </c>
      <c r="E261" s="267">
        <v>100.5</v>
      </c>
      <c r="F261" s="309">
        <v>102</v>
      </c>
      <c r="G261" s="218">
        <v>101.5</v>
      </c>
      <c r="H261" s="267">
        <v>100.5</v>
      </c>
      <c r="I261" s="710">
        <v>99.5</v>
      </c>
      <c r="J261" s="267">
        <v>97.5</v>
      </c>
      <c r="K261" s="309">
        <v>95.5</v>
      </c>
      <c r="L261" s="357">
        <v>99.5</v>
      </c>
      <c r="M261" s="267">
        <v>96.5</v>
      </c>
      <c r="N261" s="267">
        <v>96</v>
      </c>
      <c r="O261" s="267">
        <v>93</v>
      </c>
      <c r="P261" s="309">
        <v>94</v>
      </c>
      <c r="Q261" s="218">
        <v>99</v>
      </c>
      <c r="R261" s="267">
        <v>100.5</v>
      </c>
      <c r="S261" s="267">
        <v>103.5</v>
      </c>
      <c r="T261" s="219">
        <v>105</v>
      </c>
      <c r="U261" s="425">
        <v>101.5</v>
      </c>
      <c r="V261" s="267">
        <v>100.5</v>
      </c>
      <c r="W261" s="267">
        <v>100.5</v>
      </c>
      <c r="X261" s="267">
        <v>100</v>
      </c>
      <c r="Y261" s="219">
        <v>97</v>
      </c>
      <c r="Z261" s="325"/>
      <c r="AA261" s="200" t="s">
        <v>57</v>
      </c>
      <c r="AB261" s="200">
        <v>91.72</v>
      </c>
    </row>
    <row r="262" spans="1:29" ht="13.5" thickBot="1" x14ac:dyDescent="0.25">
      <c r="A262" s="266" t="s">
        <v>26</v>
      </c>
      <c r="B262" s="623">
        <f t="shared" ref="B262:Y262" si="186">B261-B247</f>
        <v>7.5</v>
      </c>
      <c r="C262" s="624">
        <f t="shared" si="186"/>
        <v>7</v>
      </c>
      <c r="D262" s="624">
        <f t="shared" si="186"/>
        <v>7</v>
      </c>
      <c r="E262" s="624">
        <f t="shared" si="186"/>
        <v>7</v>
      </c>
      <c r="F262" s="626">
        <f t="shared" si="186"/>
        <v>7</v>
      </c>
      <c r="G262" s="623">
        <f t="shared" si="186"/>
        <v>7</v>
      </c>
      <c r="H262" s="624">
        <f t="shared" si="186"/>
        <v>7</v>
      </c>
      <c r="I262" s="624">
        <f t="shared" si="186"/>
        <v>7.5</v>
      </c>
      <c r="J262" s="624">
        <f t="shared" si="186"/>
        <v>7</v>
      </c>
      <c r="K262" s="626">
        <f t="shared" si="186"/>
        <v>7</v>
      </c>
      <c r="L262" s="623">
        <f t="shared" si="186"/>
        <v>7</v>
      </c>
      <c r="M262" s="624">
        <f t="shared" si="186"/>
        <v>7.5</v>
      </c>
      <c r="N262" s="624">
        <f t="shared" si="186"/>
        <v>7.5</v>
      </c>
      <c r="O262" s="624">
        <f t="shared" si="186"/>
        <v>8</v>
      </c>
      <c r="P262" s="624">
        <f t="shared" si="186"/>
        <v>6.5</v>
      </c>
      <c r="Q262" s="623">
        <f t="shared" si="186"/>
        <v>7.5</v>
      </c>
      <c r="R262" s="624">
        <f t="shared" si="186"/>
        <v>7.5</v>
      </c>
      <c r="S262" s="624">
        <f t="shared" si="186"/>
        <v>7</v>
      </c>
      <c r="T262" s="625">
        <f t="shared" si="186"/>
        <v>7</v>
      </c>
      <c r="U262" s="723">
        <f t="shared" si="186"/>
        <v>7</v>
      </c>
      <c r="V262" s="624">
        <f t="shared" si="186"/>
        <v>7.5</v>
      </c>
      <c r="W262" s="624">
        <f t="shared" si="186"/>
        <v>7.5</v>
      </c>
      <c r="X262" s="624">
        <f t="shared" si="186"/>
        <v>7</v>
      </c>
      <c r="Y262" s="625">
        <f t="shared" si="186"/>
        <v>7.5</v>
      </c>
      <c r="Z262" s="371"/>
      <c r="AA262" s="200" t="s">
        <v>26</v>
      </c>
      <c r="AB262" s="200">
        <f>AB261-AB247</f>
        <v>7.3299999999999983</v>
      </c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ht="13.5" thickBot="1" x14ac:dyDescent="0.25"/>
    <row r="265" spans="1:29" ht="13.5" thickBot="1" x14ac:dyDescent="0.25">
      <c r="A265" s="230" t="s">
        <v>196</v>
      </c>
      <c r="B265" s="1028" t="s">
        <v>130</v>
      </c>
      <c r="C265" s="1029"/>
      <c r="D265" s="1029"/>
      <c r="E265" s="1029"/>
      <c r="F265" s="1029"/>
      <c r="G265" s="1029"/>
      <c r="H265" s="1029"/>
      <c r="I265" s="1029"/>
      <c r="J265" s="1029"/>
      <c r="K265" s="1030"/>
      <c r="L265" s="1028" t="s">
        <v>131</v>
      </c>
      <c r="M265" s="1029"/>
      <c r="N265" s="1029"/>
      <c r="O265" s="1029"/>
      <c r="P265" s="1030"/>
      <c r="Q265" s="1034" t="s">
        <v>53</v>
      </c>
      <c r="R265" s="1035"/>
      <c r="S265" s="1035"/>
      <c r="T265" s="1035"/>
      <c r="U265" s="1035"/>
      <c r="V265" s="1035"/>
      <c r="W265" s="1035"/>
      <c r="X265" s="1035"/>
      <c r="Y265" s="1036"/>
      <c r="Z265" s="1031" t="s">
        <v>55</v>
      </c>
      <c r="AA265" s="228">
        <v>894</v>
      </c>
    </row>
    <row r="266" spans="1:29" ht="13.5" thickBot="1" x14ac:dyDescent="0.25">
      <c r="A266" s="676" t="s">
        <v>54</v>
      </c>
      <c r="B266" s="677">
        <v>1</v>
      </c>
      <c r="C266" s="678">
        <v>2</v>
      </c>
      <c r="D266" s="678">
        <v>3</v>
      </c>
      <c r="E266" s="678">
        <v>4</v>
      </c>
      <c r="F266" s="679">
        <v>5</v>
      </c>
      <c r="G266" s="705">
        <v>6</v>
      </c>
      <c r="H266" s="690">
        <v>7</v>
      </c>
      <c r="I266" s="690">
        <v>8</v>
      </c>
      <c r="J266" s="690">
        <v>9</v>
      </c>
      <c r="K266" s="691">
        <v>10</v>
      </c>
      <c r="L266" s="271">
        <v>1</v>
      </c>
      <c r="M266" s="273">
        <v>2</v>
      </c>
      <c r="N266" s="273">
        <v>3</v>
      </c>
      <c r="O266" s="273">
        <v>4</v>
      </c>
      <c r="P266" s="686">
        <v>5</v>
      </c>
      <c r="Q266" s="272">
        <v>1</v>
      </c>
      <c r="R266" s="273">
        <v>2</v>
      </c>
      <c r="S266" s="273">
        <v>3</v>
      </c>
      <c r="T266" s="684">
        <v>4</v>
      </c>
      <c r="U266" s="271">
        <v>5</v>
      </c>
      <c r="V266" s="273">
        <v>6</v>
      </c>
      <c r="W266" s="273">
        <v>7</v>
      </c>
      <c r="X266" s="273">
        <v>8</v>
      </c>
      <c r="Y266" s="686">
        <v>9</v>
      </c>
      <c r="Z266" s="1032"/>
      <c r="AA266" s="228"/>
      <c r="AB266" s="228"/>
    </row>
    <row r="267" spans="1:29" ht="13.5" thickBot="1" x14ac:dyDescent="0.25">
      <c r="A267" s="231" t="s">
        <v>2</v>
      </c>
      <c r="B267" s="680">
        <v>4</v>
      </c>
      <c r="C267" s="681">
        <v>3</v>
      </c>
      <c r="D267" s="681">
        <v>3</v>
      </c>
      <c r="E267" s="682">
        <v>2</v>
      </c>
      <c r="F267" s="683">
        <v>1</v>
      </c>
      <c r="G267" s="722">
        <v>1</v>
      </c>
      <c r="H267" s="682">
        <v>2</v>
      </c>
      <c r="I267" s="681">
        <v>3</v>
      </c>
      <c r="J267" s="692">
        <v>4</v>
      </c>
      <c r="K267" s="737">
        <v>5</v>
      </c>
      <c r="L267" s="685">
        <v>1</v>
      </c>
      <c r="M267" s="682">
        <v>2</v>
      </c>
      <c r="N267" s="681">
        <v>3</v>
      </c>
      <c r="O267" s="692">
        <v>4</v>
      </c>
      <c r="P267" s="693">
        <v>5</v>
      </c>
      <c r="Q267" s="738">
        <v>4</v>
      </c>
      <c r="R267" s="681">
        <v>3</v>
      </c>
      <c r="S267" s="682">
        <v>2</v>
      </c>
      <c r="T267" s="741">
        <v>1</v>
      </c>
      <c r="U267" s="685">
        <v>1</v>
      </c>
      <c r="V267" s="682">
        <v>2</v>
      </c>
      <c r="W267" s="681">
        <v>3</v>
      </c>
      <c r="X267" s="681">
        <v>3</v>
      </c>
      <c r="Y267" s="688">
        <v>4</v>
      </c>
      <c r="Z267" s="1104"/>
      <c r="AA267" s="210"/>
      <c r="AB267" s="210"/>
    </row>
    <row r="268" spans="1:29" x14ac:dyDescent="0.2">
      <c r="A268" s="276" t="s">
        <v>3</v>
      </c>
      <c r="B268" s="442">
        <v>2130</v>
      </c>
      <c r="C268" s="443">
        <v>2130</v>
      </c>
      <c r="D268" s="443">
        <v>2130</v>
      </c>
      <c r="E268" s="443">
        <v>2130</v>
      </c>
      <c r="F268" s="634">
        <v>2130</v>
      </c>
      <c r="G268" s="637">
        <v>2130</v>
      </c>
      <c r="H268" s="443">
        <v>2130</v>
      </c>
      <c r="I268" s="443">
        <v>2130</v>
      </c>
      <c r="J268" s="443">
        <v>2130</v>
      </c>
      <c r="K268" s="445">
        <v>2130</v>
      </c>
      <c r="L268" s="442">
        <v>2130</v>
      </c>
      <c r="M268" s="443">
        <v>2130</v>
      </c>
      <c r="N268" s="443">
        <v>2130</v>
      </c>
      <c r="O268" s="443">
        <v>2130</v>
      </c>
      <c r="P268" s="634">
        <v>2130</v>
      </c>
      <c r="Q268" s="419">
        <v>2130</v>
      </c>
      <c r="R268" s="339">
        <v>2130</v>
      </c>
      <c r="S268" s="339">
        <v>2130</v>
      </c>
      <c r="T268" s="340">
        <v>2130</v>
      </c>
      <c r="U268" s="338">
        <v>2130</v>
      </c>
      <c r="V268" s="339">
        <v>2130</v>
      </c>
      <c r="W268" s="339">
        <v>2130</v>
      </c>
      <c r="X268" s="339">
        <v>2130</v>
      </c>
      <c r="Y268" s="343">
        <v>2130</v>
      </c>
      <c r="Z268" s="384">
        <v>2130</v>
      </c>
      <c r="AB268" s="210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420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420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375">
        <v>2197</v>
      </c>
    </row>
    <row r="270" spans="1:29" x14ac:dyDescent="0.2">
      <c r="A270" s="214" t="s">
        <v>7</v>
      </c>
      <c r="B270" s="242">
        <v>100</v>
      </c>
      <c r="C270" s="243">
        <v>100</v>
      </c>
      <c r="D270" s="243">
        <v>92.1</v>
      </c>
      <c r="E270" s="243">
        <v>88.9</v>
      </c>
      <c r="F270" s="244">
        <v>66.7</v>
      </c>
      <c r="G270" s="421">
        <v>81</v>
      </c>
      <c r="H270" s="243">
        <v>89.5</v>
      </c>
      <c r="I270" s="243">
        <v>98.3</v>
      </c>
      <c r="J270" s="243">
        <v>90</v>
      </c>
      <c r="K270" s="281">
        <v>72</v>
      </c>
      <c r="L270" s="242">
        <v>95.8</v>
      </c>
      <c r="M270" s="243">
        <v>100</v>
      </c>
      <c r="N270" s="243">
        <v>94.9</v>
      </c>
      <c r="O270" s="243">
        <v>100</v>
      </c>
      <c r="P270" s="244">
        <v>93.3</v>
      </c>
      <c r="Q270" s="421">
        <v>85.7</v>
      </c>
      <c r="R270" s="243">
        <v>87.1</v>
      </c>
      <c r="S270" s="243">
        <v>100</v>
      </c>
      <c r="T270" s="281">
        <v>100</v>
      </c>
      <c r="U270" s="242">
        <v>85.7</v>
      </c>
      <c r="V270" s="243">
        <v>85.7</v>
      </c>
      <c r="W270" s="243">
        <v>90.5</v>
      </c>
      <c r="X270" s="243">
        <v>95.2</v>
      </c>
      <c r="Y270" s="244">
        <v>94.3</v>
      </c>
      <c r="Z270" s="376">
        <v>83.8</v>
      </c>
      <c r="AA270" s="228"/>
      <c r="AB270" s="393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422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422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377">
        <v>7.3999999999999996E-2</v>
      </c>
      <c r="AB271" s="313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423">
        <f t="shared" si="187"/>
        <v>-2.816901408450704</v>
      </c>
      <c r="H272" s="251">
        <f t="shared" si="187"/>
        <v>3.1455399061032949</v>
      </c>
      <c r="I272" s="708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709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423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369">
        <f>Z269/Z268*100-100</f>
        <v>3.1455399061032949</v>
      </c>
    </row>
    <row r="273" spans="1:30" ht="13.5" thickBot="1" x14ac:dyDescent="0.25">
      <c r="A273" s="627" t="s">
        <v>27</v>
      </c>
      <c r="B273" s="254">
        <f>B269-B255</f>
        <v>347</v>
      </c>
      <c r="C273" s="255">
        <f t="shared" ref="C273:Z273" si="188">C269-C255</f>
        <v>170</v>
      </c>
      <c r="D273" s="255">
        <f t="shared" si="188"/>
        <v>32</v>
      </c>
      <c r="E273" s="255">
        <f t="shared" si="188"/>
        <v>188</v>
      </c>
      <c r="F273" s="256">
        <f t="shared" si="188"/>
        <v>83</v>
      </c>
      <c r="G273" s="477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1">
        <f t="shared" si="188"/>
        <v>131</v>
      </c>
      <c r="L273" s="254">
        <f t="shared" si="188"/>
        <v>18</v>
      </c>
      <c r="M273" s="255">
        <f t="shared" si="188"/>
        <v>91</v>
      </c>
      <c r="N273" s="255">
        <f t="shared" si="188"/>
        <v>208</v>
      </c>
      <c r="O273" s="255">
        <f t="shared" si="188"/>
        <v>137</v>
      </c>
      <c r="P273" s="256">
        <f t="shared" si="188"/>
        <v>162</v>
      </c>
      <c r="Q273" s="477">
        <f t="shared" si="188"/>
        <v>226</v>
      </c>
      <c r="R273" s="221">
        <f t="shared" si="188"/>
        <v>241</v>
      </c>
      <c r="S273" s="221">
        <f t="shared" si="188"/>
        <v>170</v>
      </c>
      <c r="T273" s="341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370">
        <f t="shared" si="188"/>
        <v>166</v>
      </c>
      <c r="AB273" s="210"/>
    </row>
    <row r="274" spans="1:30" x14ac:dyDescent="0.2">
      <c r="A274" s="258" t="s">
        <v>51</v>
      </c>
      <c r="B274" s="711">
        <v>509</v>
      </c>
      <c r="C274" s="712">
        <v>505</v>
      </c>
      <c r="D274" s="712">
        <v>501</v>
      </c>
      <c r="E274" s="713">
        <v>354</v>
      </c>
      <c r="F274" s="736">
        <v>212</v>
      </c>
      <c r="G274" s="735">
        <v>268</v>
      </c>
      <c r="H274" s="716">
        <v>508</v>
      </c>
      <c r="I274" s="260">
        <v>762</v>
      </c>
      <c r="J274" s="717">
        <v>659</v>
      </c>
      <c r="K274" s="718">
        <v>338</v>
      </c>
      <c r="L274" s="259">
        <v>316</v>
      </c>
      <c r="M274" s="719">
        <v>362</v>
      </c>
      <c r="N274" s="719">
        <v>457</v>
      </c>
      <c r="O274" s="720">
        <v>679</v>
      </c>
      <c r="P274" s="740">
        <v>550</v>
      </c>
      <c r="Q274" s="739">
        <v>563</v>
      </c>
      <c r="R274" s="725">
        <v>827</v>
      </c>
      <c r="S274" s="726">
        <v>384</v>
      </c>
      <c r="T274" s="742">
        <v>301</v>
      </c>
      <c r="U274" s="743">
        <v>254</v>
      </c>
      <c r="V274" s="729">
        <v>554</v>
      </c>
      <c r="W274" s="729">
        <v>561</v>
      </c>
      <c r="X274" s="730">
        <v>526</v>
      </c>
      <c r="Y274" s="731">
        <v>748</v>
      </c>
      <c r="Z274" s="385">
        <f>SUM(B274:Y274)</f>
        <v>11698</v>
      </c>
      <c r="AA274" s="200" t="s">
        <v>56</v>
      </c>
      <c r="AB274" s="263">
        <f>Z260-Z274</f>
        <v>92</v>
      </c>
      <c r="AC274" s="285">
        <f>AB274/Z260</f>
        <v>7.8032230703986433E-3</v>
      </c>
      <c r="AD274" s="210"/>
    </row>
    <row r="275" spans="1:30" x14ac:dyDescent="0.2">
      <c r="A275" s="265" t="s">
        <v>28</v>
      </c>
      <c r="B275" s="218">
        <v>106</v>
      </c>
      <c r="C275" s="267">
        <v>107</v>
      </c>
      <c r="D275" s="267">
        <v>107.5</v>
      </c>
      <c r="E275" s="267">
        <v>107.5</v>
      </c>
      <c r="F275" s="219">
        <v>109.5</v>
      </c>
      <c r="G275" s="425">
        <v>109</v>
      </c>
      <c r="H275" s="267">
        <v>107.5</v>
      </c>
      <c r="I275" s="267">
        <v>106.5</v>
      </c>
      <c r="J275" s="267">
        <v>104.5</v>
      </c>
      <c r="K275" s="309">
        <v>103</v>
      </c>
      <c r="L275" s="218">
        <v>107</v>
      </c>
      <c r="M275" s="267">
        <v>104</v>
      </c>
      <c r="N275" s="267">
        <v>103</v>
      </c>
      <c r="O275" s="267">
        <v>101.5</v>
      </c>
      <c r="P275" s="219">
        <v>100.5</v>
      </c>
      <c r="Q275" s="425">
        <v>105.5</v>
      </c>
      <c r="R275" s="267">
        <v>107</v>
      </c>
      <c r="S275" s="267">
        <v>110.5</v>
      </c>
      <c r="T275" s="309">
        <v>112.5</v>
      </c>
      <c r="U275" s="218">
        <v>109</v>
      </c>
      <c r="V275" s="267">
        <v>108</v>
      </c>
      <c r="W275" s="267">
        <v>108</v>
      </c>
      <c r="X275" s="267">
        <v>107.5</v>
      </c>
      <c r="Y275" s="219">
        <v>103.5</v>
      </c>
      <c r="Z275" s="325"/>
      <c r="AA275" s="200" t="s">
        <v>57</v>
      </c>
      <c r="AB275" s="200">
        <v>99.15</v>
      </c>
      <c r="AD275" s="210"/>
    </row>
    <row r="276" spans="1:30" ht="13.5" thickBot="1" x14ac:dyDescent="0.25">
      <c r="A276" s="266" t="s">
        <v>26</v>
      </c>
      <c r="B276" s="623">
        <f>B275-B261</f>
        <v>6.5</v>
      </c>
      <c r="C276" s="624">
        <f>C275-C261</f>
        <v>7</v>
      </c>
      <c r="D276" s="624">
        <f t="shared" ref="D276:Y276" si="189">D275-D261</f>
        <v>8</v>
      </c>
      <c r="E276" s="624">
        <f t="shared" si="189"/>
        <v>7</v>
      </c>
      <c r="F276" s="625">
        <f t="shared" si="189"/>
        <v>7.5</v>
      </c>
      <c r="G276" s="723">
        <f t="shared" si="189"/>
        <v>7.5</v>
      </c>
      <c r="H276" s="624">
        <f t="shared" si="189"/>
        <v>7</v>
      </c>
      <c r="I276" s="624">
        <f t="shared" si="189"/>
        <v>7</v>
      </c>
      <c r="J276" s="624">
        <f t="shared" si="189"/>
        <v>7</v>
      </c>
      <c r="K276" s="626">
        <f t="shared" si="189"/>
        <v>7.5</v>
      </c>
      <c r="L276" s="623">
        <f t="shared" si="189"/>
        <v>7.5</v>
      </c>
      <c r="M276" s="624">
        <f t="shared" si="189"/>
        <v>7.5</v>
      </c>
      <c r="N276" s="624">
        <f t="shared" si="189"/>
        <v>7</v>
      </c>
      <c r="O276" s="624">
        <f t="shared" si="189"/>
        <v>8.5</v>
      </c>
      <c r="P276" s="625">
        <f t="shared" si="189"/>
        <v>6.5</v>
      </c>
      <c r="Q276" s="723">
        <f t="shared" si="189"/>
        <v>6.5</v>
      </c>
      <c r="R276" s="624">
        <f t="shared" si="189"/>
        <v>6.5</v>
      </c>
      <c r="S276" s="624">
        <f t="shared" si="189"/>
        <v>7</v>
      </c>
      <c r="T276" s="626">
        <f t="shared" si="189"/>
        <v>7.5</v>
      </c>
      <c r="U276" s="623">
        <f t="shared" si="189"/>
        <v>7.5</v>
      </c>
      <c r="V276" s="624">
        <f t="shared" si="189"/>
        <v>7.5</v>
      </c>
      <c r="W276" s="624">
        <f t="shared" si="189"/>
        <v>7.5</v>
      </c>
      <c r="X276" s="624">
        <f t="shared" si="189"/>
        <v>7.5</v>
      </c>
      <c r="Y276" s="625">
        <f t="shared" si="189"/>
        <v>6.5</v>
      </c>
      <c r="Z276" s="371"/>
      <c r="AA276" s="200" t="s">
        <v>26</v>
      </c>
      <c r="AB276" s="200">
        <f>AB275-AB261</f>
        <v>7.4300000000000068</v>
      </c>
      <c r="AD276" s="210"/>
    </row>
    <row r="277" spans="1:30" x14ac:dyDescent="0.2">
      <c r="AD277" s="210"/>
    </row>
    <row r="278" spans="1:30" ht="13.5" thickBot="1" x14ac:dyDescent="0.25">
      <c r="B278" s="200">
        <v>106</v>
      </c>
      <c r="C278" s="200">
        <v>107</v>
      </c>
      <c r="D278" s="200">
        <v>107.5</v>
      </c>
      <c r="E278" s="765">
        <v>109.5</v>
      </c>
      <c r="F278" s="765">
        <v>107.5</v>
      </c>
      <c r="G278" s="765">
        <v>109</v>
      </c>
      <c r="H278" s="765">
        <v>107.5</v>
      </c>
      <c r="I278" s="200">
        <v>106.5</v>
      </c>
      <c r="J278" s="765">
        <v>104.5</v>
      </c>
      <c r="K278" s="765">
        <v>103</v>
      </c>
      <c r="L278" s="766">
        <v>107</v>
      </c>
      <c r="M278" s="766">
        <v>104</v>
      </c>
      <c r="N278" s="766">
        <v>103</v>
      </c>
      <c r="O278" s="766">
        <v>101.5</v>
      </c>
      <c r="P278" s="766">
        <v>100.5</v>
      </c>
      <c r="Q278" s="765">
        <v>107</v>
      </c>
      <c r="R278" s="765">
        <v>105.5</v>
      </c>
      <c r="S278" s="200">
        <v>110.5</v>
      </c>
      <c r="T278" s="200">
        <v>112.5</v>
      </c>
      <c r="U278" s="765">
        <v>109</v>
      </c>
      <c r="V278" s="765">
        <v>108</v>
      </c>
      <c r="W278" s="765">
        <v>108</v>
      </c>
      <c r="X278" s="765">
        <v>107.5</v>
      </c>
      <c r="Y278" s="765">
        <v>103.5</v>
      </c>
    </row>
    <row r="279" spans="1:30" ht="13.5" thickBot="1" x14ac:dyDescent="0.25">
      <c r="A279" s="230" t="s">
        <v>198</v>
      </c>
      <c r="B279" s="1034" t="s">
        <v>130</v>
      </c>
      <c r="C279" s="1035"/>
      <c r="D279" s="1035"/>
      <c r="E279" s="1035"/>
      <c r="F279" s="1035"/>
      <c r="G279" s="1035"/>
      <c r="H279" s="1035"/>
      <c r="I279" s="1035"/>
      <c r="J279" s="1035"/>
      <c r="K279" s="1036"/>
      <c r="L279" s="1028" t="s">
        <v>131</v>
      </c>
      <c r="M279" s="1029"/>
      <c r="N279" s="1029"/>
      <c r="O279" s="1029"/>
      <c r="P279" s="1030"/>
      <c r="Q279" s="1034" t="s">
        <v>53</v>
      </c>
      <c r="R279" s="1035"/>
      <c r="S279" s="1035"/>
      <c r="T279" s="1035"/>
      <c r="U279" s="1035"/>
      <c r="V279" s="1035"/>
      <c r="W279" s="1035"/>
      <c r="X279" s="1035"/>
      <c r="Y279" s="1036"/>
      <c r="Z279" s="1031" t="s">
        <v>55</v>
      </c>
      <c r="AA279" s="228">
        <v>894</v>
      </c>
    </row>
    <row r="280" spans="1:30" ht="13.5" thickBot="1" x14ac:dyDescent="0.25">
      <c r="A280" s="676" t="s">
        <v>54</v>
      </c>
      <c r="B280" s="677">
        <v>1</v>
      </c>
      <c r="C280" s="678">
        <v>2</v>
      </c>
      <c r="D280" s="678">
        <v>3</v>
      </c>
      <c r="E280" s="678">
        <v>4</v>
      </c>
      <c r="F280" s="679">
        <v>5</v>
      </c>
      <c r="G280" s="705">
        <v>6</v>
      </c>
      <c r="H280" s="690">
        <v>7</v>
      </c>
      <c r="I280" s="690">
        <v>8</v>
      </c>
      <c r="J280" s="690">
        <v>9</v>
      </c>
      <c r="K280" s="691">
        <v>10</v>
      </c>
      <c r="L280" s="271">
        <v>1</v>
      </c>
      <c r="M280" s="273">
        <v>2</v>
      </c>
      <c r="N280" s="273">
        <v>3</v>
      </c>
      <c r="O280" s="273">
        <v>4</v>
      </c>
      <c r="P280" s="686">
        <v>5</v>
      </c>
      <c r="Q280" s="272">
        <v>1</v>
      </c>
      <c r="R280" s="273">
        <v>2</v>
      </c>
      <c r="S280" s="273">
        <v>3</v>
      </c>
      <c r="T280" s="684">
        <v>4</v>
      </c>
      <c r="U280" s="271">
        <v>5</v>
      </c>
      <c r="V280" s="273">
        <v>6</v>
      </c>
      <c r="W280" s="273">
        <v>7</v>
      </c>
      <c r="X280" s="273">
        <v>8</v>
      </c>
      <c r="Y280" s="686">
        <v>9</v>
      </c>
      <c r="Z280" s="1032"/>
      <c r="AA280" s="228"/>
      <c r="AB280" s="228"/>
    </row>
    <row r="281" spans="1:30" ht="13.5" thickBot="1" x14ac:dyDescent="0.25">
      <c r="A281" s="231" t="s">
        <v>2</v>
      </c>
      <c r="B281" s="680">
        <v>4</v>
      </c>
      <c r="C281" s="681">
        <v>3</v>
      </c>
      <c r="D281" s="681">
        <v>3</v>
      </c>
      <c r="E281" s="682">
        <v>2</v>
      </c>
      <c r="F281" s="683">
        <v>1</v>
      </c>
      <c r="G281" s="722">
        <v>1</v>
      </c>
      <c r="H281" s="682">
        <v>2</v>
      </c>
      <c r="I281" s="681">
        <v>3</v>
      </c>
      <c r="J281" s="692">
        <v>4</v>
      </c>
      <c r="K281" s="737">
        <v>5</v>
      </c>
      <c r="L281" s="685">
        <v>1</v>
      </c>
      <c r="M281" s="682">
        <v>2</v>
      </c>
      <c r="N281" s="681">
        <v>3</v>
      </c>
      <c r="O281" s="692">
        <v>4</v>
      </c>
      <c r="P281" s="693">
        <v>5</v>
      </c>
      <c r="Q281" s="738">
        <v>4</v>
      </c>
      <c r="R281" s="681">
        <v>3</v>
      </c>
      <c r="S281" s="682">
        <v>2</v>
      </c>
      <c r="T281" s="741">
        <v>1</v>
      </c>
      <c r="U281" s="685">
        <v>1</v>
      </c>
      <c r="V281" s="682">
        <v>2</v>
      </c>
      <c r="W281" s="681">
        <v>3</v>
      </c>
      <c r="X281" s="681">
        <v>3</v>
      </c>
      <c r="Y281" s="688">
        <v>4</v>
      </c>
      <c r="Z281" s="1104"/>
      <c r="AA281" s="210"/>
      <c r="AB281" s="210"/>
    </row>
    <row r="282" spans="1:30" x14ac:dyDescent="0.2">
      <c r="A282" s="276" t="s">
        <v>3</v>
      </c>
      <c r="B282" s="442">
        <v>2290</v>
      </c>
      <c r="C282" s="443">
        <v>2290</v>
      </c>
      <c r="D282" s="443">
        <v>2290</v>
      </c>
      <c r="E282" s="443">
        <v>2290</v>
      </c>
      <c r="F282" s="634">
        <v>2290</v>
      </c>
      <c r="G282" s="637">
        <v>2290</v>
      </c>
      <c r="H282" s="443">
        <v>2290</v>
      </c>
      <c r="I282" s="443">
        <v>2290</v>
      </c>
      <c r="J282" s="443">
        <v>2290</v>
      </c>
      <c r="K282" s="445">
        <v>2290</v>
      </c>
      <c r="L282" s="442">
        <v>2290</v>
      </c>
      <c r="M282" s="443">
        <v>2290</v>
      </c>
      <c r="N282" s="443">
        <v>2290</v>
      </c>
      <c r="O282" s="443">
        <v>2290</v>
      </c>
      <c r="P282" s="634">
        <v>2290</v>
      </c>
      <c r="Q282" s="419">
        <v>2290</v>
      </c>
      <c r="R282" s="339">
        <v>2290</v>
      </c>
      <c r="S282" s="339">
        <v>2290</v>
      </c>
      <c r="T282" s="340">
        <v>2290</v>
      </c>
      <c r="U282" s="338">
        <v>2290</v>
      </c>
      <c r="V282" s="339">
        <v>2290</v>
      </c>
      <c r="W282" s="339">
        <v>2290</v>
      </c>
      <c r="X282" s="339">
        <v>2290</v>
      </c>
      <c r="Y282" s="343">
        <v>2290</v>
      </c>
      <c r="Z282" s="384">
        <v>2290</v>
      </c>
      <c r="AB282" s="210"/>
    </row>
    <row r="283" spans="1:30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420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420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375">
        <v>2384</v>
      </c>
    </row>
    <row r="284" spans="1:30" x14ac:dyDescent="0.2">
      <c r="A284" s="214" t="s">
        <v>7</v>
      </c>
      <c r="B284" s="242">
        <v>97.4</v>
      </c>
      <c r="C284" s="243">
        <v>100</v>
      </c>
      <c r="D284" s="243">
        <v>94.7</v>
      </c>
      <c r="E284" s="243">
        <v>100</v>
      </c>
      <c r="F284" s="244">
        <v>100</v>
      </c>
      <c r="G284" s="421">
        <v>96</v>
      </c>
      <c r="H284" s="243">
        <v>93.8</v>
      </c>
      <c r="I284" s="243">
        <v>98.2</v>
      </c>
      <c r="J284" s="243">
        <v>95.7</v>
      </c>
      <c r="K284" s="281">
        <v>93.1</v>
      </c>
      <c r="L284" s="242">
        <v>100</v>
      </c>
      <c r="M284" s="243">
        <v>100</v>
      </c>
      <c r="N284" s="243">
        <v>96.1</v>
      </c>
      <c r="O284" s="243">
        <v>100</v>
      </c>
      <c r="P284" s="244">
        <v>85.4</v>
      </c>
      <c r="Q284" s="421">
        <v>97.6</v>
      </c>
      <c r="R284" s="243">
        <v>91.9</v>
      </c>
      <c r="S284" s="243">
        <v>89.7</v>
      </c>
      <c r="T284" s="281">
        <v>87</v>
      </c>
      <c r="U284" s="242">
        <v>90.5</v>
      </c>
      <c r="V284" s="243">
        <v>100</v>
      </c>
      <c r="W284" s="243">
        <v>97.4</v>
      </c>
      <c r="X284" s="243">
        <v>94.9</v>
      </c>
      <c r="Y284" s="244">
        <v>96.4</v>
      </c>
      <c r="Z284" s="376">
        <v>86.2</v>
      </c>
      <c r="AA284" s="228"/>
      <c r="AB284" s="393"/>
    </row>
    <row r="285" spans="1:30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422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422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377">
        <v>6.8000000000000005E-2</v>
      </c>
      <c r="AB285" s="313"/>
    </row>
    <row r="286" spans="1:30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423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423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369">
        <f>Z283/Z282*100-100</f>
        <v>4.104803493449765</v>
      </c>
      <c r="AA286" s="767"/>
    </row>
    <row r="287" spans="1:30" ht="13.5" thickBot="1" x14ac:dyDescent="0.25">
      <c r="A287" s="627" t="s">
        <v>27</v>
      </c>
      <c r="B287" s="254">
        <f>B283-B269</f>
        <v>164</v>
      </c>
      <c r="C287" s="255">
        <f t="shared" ref="C287:Z287" si="191">C283-C269</f>
        <v>205</v>
      </c>
      <c r="D287" s="255">
        <f t="shared" si="191"/>
        <v>207</v>
      </c>
      <c r="E287" s="255">
        <f t="shared" si="191"/>
        <v>237</v>
      </c>
      <c r="F287" s="256">
        <f t="shared" si="191"/>
        <v>139</v>
      </c>
      <c r="G287" s="477">
        <f t="shared" si="191"/>
        <v>171</v>
      </c>
      <c r="H287" s="221">
        <f t="shared" si="191"/>
        <v>201</v>
      </c>
      <c r="I287" s="221">
        <f t="shared" si="191"/>
        <v>157</v>
      </c>
      <c r="J287" s="221">
        <f t="shared" si="191"/>
        <v>104</v>
      </c>
      <c r="K287" s="341">
        <f t="shared" si="191"/>
        <v>290</v>
      </c>
      <c r="L287" s="254">
        <f t="shared" si="191"/>
        <v>235</v>
      </c>
      <c r="M287" s="255">
        <f t="shared" si="191"/>
        <v>219</v>
      </c>
      <c r="N287" s="255">
        <f t="shared" si="191"/>
        <v>218</v>
      </c>
      <c r="O287" s="255">
        <f t="shared" si="191"/>
        <v>232</v>
      </c>
      <c r="P287" s="256">
        <f t="shared" si="191"/>
        <v>197</v>
      </c>
      <c r="Q287" s="477">
        <f t="shared" si="191"/>
        <v>-33</v>
      </c>
      <c r="R287" s="221">
        <f t="shared" si="191"/>
        <v>244</v>
      </c>
      <c r="S287" s="221">
        <f t="shared" si="191"/>
        <v>238</v>
      </c>
      <c r="T287" s="341">
        <f t="shared" si="191"/>
        <v>313</v>
      </c>
      <c r="U287" s="220">
        <f t="shared" si="191"/>
        <v>-9</v>
      </c>
      <c r="V287" s="221">
        <f t="shared" si="191"/>
        <v>112</v>
      </c>
      <c r="W287" s="221">
        <f t="shared" si="191"/>
        <v>307</v>
      </c>
      <c r="X287" s="221">
        <f t="shared" si="191"/>
        <v>189</v>
      </c>
      <c r="Y287" s="226">
        <f t="shared" si="191"/>
        <v>165</v>
      </c>
      <c r="Z287" s="370">
        <f t="shared" si="191"/>
        <v>187</v>
      </c>
      <c r="AB287" s="210"/>
    </row>
    <row r="288" spans="1:30" x14ac:dyDescent="0.2">
      <c r="A288" s="258" t="s">
        <v>51</v>
      </c>
      <c r="B288" s="711">
        <v>508</v>
      </c>
      <c r="C288" s="712">
        <v>505</v>
      </c>
      <c r="D288" s="712">
        <v>499</v>
      </c>
      <c r="E288" s="713">
        <v>323</v>
      </c>
      <c r="F288" s="736">
        <v>242</v>
      </c>
      <c r="G288" s="735">
        <v>331</v>
      </c>
      <c r="H288" s="716">
        <v>443</v>
      </c>
      <c r="I288" s="260">
        <v>761</v>
      </c>
      <c r="J288" s="717">
        <v>612</v>
      </c>
      <c r="K288" s="718">
        <v>380</v>
      </c>
      <c r="L288" s="259">
        <v>314</v>
      </c>
      <c r="M288" s="719">
        <v>362</v>
      </c>
      <c r="N288" s="719">
        <v>457</v>
      </c>
      <c r="O288" s="720">
        <v>679</v>
      </c>
      <c r="P288" s="740">
        <v>550</v>
      </c>
      <c r="Q288" s="739">
        <v>560</v>
      </c>
      <c r="R288" s="725">
        <v>829</v>
      </c>
      <c r="S288" s="726">
        <v>383</v>
      </c>
      <c r="T288" s="742">
        <v>297</v>
      </c>
      <c r="U288" s="743">
        <v>275</v>
      </c>
      <c r="V288" s="729">
        <v>572</v>
      </c>
      <c r="W288" s="729">
        <v>520</v>
      </c>
      <c r="X288" s="730">
        <v>526</v>
      </c>
      <c r="Y288" s="731">
        <v>748</v>
      </c>
      <c r="Z288" s="385">
        <f>SUM(B288:Y288)</f>
        <v>11676</v>
      </c>
      <c r="AA288" s="200" t="s">
        <v>56</v>
      </c>
      <c r="AB288" s="263">
        <f>Z274-Z288</f>
        <v>22</v>
      </c>
      <c r="AC288" s="285">
        <f>AB288/Z274</f>
        <v>1.8806633612583347E-3</v>
      </c>
    </row>
    <row r="289" spans="1:29" x14ac:dyDescent="0.2">
      <c r="A289" s="265" t="s">
        <v>28</v>
      </c>
      <c r="B289" s="218">
        <v>111.5</v>
      </c>
      <c r="C289" s="267">
        <v>112</v>
      </c>
      <c r="D289" s="267">
        <v>112.5</v>
      </c>
      <c r="E289" s="760">
        <v>114.5</v>
      </c>
      <c r="F289" s="761">
        <v>115</v>
      </c>
      <c r="G289" s="762">
        <v>114.5</v>
      </c>
      <c r="H289" s="760">
        <v>112.5</v>
      </c>
      <c r="I289" s="267">
        <v>112</v>
      </c>
      <c r="J289" s="760">
        <v>109.5</v>
      </c>
      <c r="K289" s="763">
        <v>107.5</v>
      </c>
      <c r="L289" s="218">
        <v>112</v>
      </c>
      <c r="M289" s="267">
        <v>109</v>
      </c>
      <c r="N289" s="267">
        <v>108</v>
      </c>
      <c r="O289" s="267">
        <v>107</v>
      </c>
      <c r="P289" s="219">
        <v>106</v>
      </c>
      <c r="Q289" s="762">
        <v>111</v>
      </c>
      <c r="R289" s="760">
        <v>112.5</v>
      </c>
      <c r="S289" s="267">
        <v>116</v>
      </c>
      <c r="T289" s="309">
        <v>117</v>
      </c>
      <c r="U289" s="764">
        <v>114.5</v>
      </c>
      <c r="V289" s="760">
        <v>113.5</v>
      </c>
      <c r="W289" s="760">
        <v>113</v>
      </c>
      <c r="X289" s="760">
        <v>112</v>
      </c>
      <c r="Y289" s="761">
        <v>108</v>
      </c>
      <c r="Z289" s="325"/>
      <c r="AA289" s="200" t="s">
        <v>57</v>
      </c>
      <c r="AB289" s="200">
        <v>106.25</v>
      </c>
    </row>
    <row r="290" spans="1:29" ht="13.5" thickBot="1" x14ac:dyDescent="0.25">
      <c r="A290" s="266" t="s">
        <v>26</v>
      </c>
      <c r="B290" s="623">
        <f>B289-B278</f>
        <v>5.5</v>
      </c>
      <c r="C290" s="624">
        <f>C289-C278</f>
        <v>5</v>
      </c>
      <c r="D290" s="624">
        <f t="shared" ref="D290:Y290" si="192">D289-D278</f>
        <v>5</v>
      </c>
      <c r="E290" s="624">
        <f t="shared" si="192"/>
        <v>5</v>
      </c>
      <c r="F290" s="625">
        <f t="shared" si="192"/>
        <v>7.5</v>
      </c>
      <c r="G290" s="723">
        <f t="shared" si="192"/>
        <v>5.5</v>
      </c>
      <c r="H290" s="624">
        <f t="shared" si="192"/>
        <v>5</v>
      </c>
      <c r="I290" s="624">
        <f t="shared" si="192"/>
        <v>5.5</v>
      </c>
      <c r="J290" s="624">
        <f t="shared" si="192"/>
        <v>5</v>
      </c>
      <c r="K290" s="626">
        <f t="shared" si="192"/>
        <v>4.5</v>
      </c>
      <c r="L290" s="623">
        <f t="shared" si="192"/>
        <v>5</v>
      </c>
      <c r="M290" s="624">
        <f t="shared" si="192"/>
        <v>5</v>
      </c>
      <c r="N290" s="624">
        <f t="shared" si="192"/>
        <v>5</v>
      </c>
      <c r="O290" s="624">
        <f t="shared" si="192"/>
        <v>5.5</v>
      </c>
      <c r="P290" s="625">
        <f t="shared" si="192"/>
        <v>5.5</v>
      </c>
      <c r="Q290" s="723">
        <f t="shared" si="192"/>
        <v>4</v>
      </c>
      <c r="R290" s="624">
        <f t="shared" si="192"/>
        <v>7</v>
      </c>
      <c r="S290" s="624">
        <f t="shared" si="192"/>
        <v>5.5</v>
      </c>
      <c r="T290" s="626">
        <f t="shared" si="192"/>
        <v>4.5</v>
      </c>
      <c r="U290" s="623">
        <f t="shared" si="192"/>
        <v>5.5</v>
      </c>
      <c r="V290" s="624">
        <f t="shared" si="192"/>
        <v>5.5</v>
      </c>
      <c r="W290" s="624">
        <f t="shared" si="192"/>
        <v>5</v>
      </c>
      <c r="X290" s="624">
        <f t="shared" si="192"/>
        <v>4.5</v>
      </c>
      <c r="Y290" s="625">
        <f t="shared" si="192"/>
        <v>4.5</v>
      </c>
      <c r="Z290" s="371"/>
      <c r="AA290" s="200" t="s">
        <v>26</v>
      </c>
      <c r="AB290" s="200">
        <f>AB289-AB275</f>
        <v>7.0999999999999943</v>
      </c>
    </row>
    <row r="292" spans="1:29" ht="13.5" thickBot="1" x14ac:dyDescent="0.25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25">
      <c r="A293" s="230" t="s">
        <v>199</v>
      </c>
      <c r="B293" s="1105" t="s">
        <v>220</v>
      </c>
      <c r="C293" s="1106"/>
      <c r="D293" s="1106"/>
      <c r="E293" s="1106"/>
      <c r="F293" s="1106"/>
      <c r="G293" s="1106"/>
      <c r="H293" s="1106"/>
      <c r="I293" s="1106"/>
      <c r="J293" s="1106"/>
      <c r="K293" s="1107"/>
      <c r="L293" s="1108" t="s">
        <v>221</v>
      </c>
      <c r="M293" s="1109"/>
      <c r="N293" s="1109"/>
      <c r="O293" s="1109"/>
      <c r="P293" s="1109"/>
      <c r="Q293" s="1034" t="s">
        <v>222</v>
      </c>
      <c r="R293" s="1035"/>
      <c r="S293" s="1035"/>
      <c r="T293" s="1035"/>
      <c r="U293" s="1035"/>
      <c r="V293" s="1035"/>
      <c r="W293" s="1035"/>
      <c r="X293" s="1035"/>
      <c r="Y293" s="1036"/>
      <c r="Z293" s="1103" t="s">
        <v>55</v>
      </c>
      <c r="AA293" s="228"/>
    </row>
    <row r="294" spans="1:29" ht="13.5" thickBot="1" x14ac:dyDescent="0.25">
      <c r="A294" s="676" t="s">
        <v>54</v>
      </c>
      <c r="B294" s="677">
        <v>1</v>
      </c>
      <c r="C294" s="678">
        <v>2</v>
      </c>
      <c r="D294" s="678">
        <v>3</v>
      </c>
      <c r="E294" s="678">
        <v>4</v>
      </c>
      <c r="F294" s="770">
        <v>5</v>
      </c>
      <c r="G294" s="771">
        <v>6</v>
      </c>
      <c r="H294" s="690">
        <v>7</v>
      </c>
      <c r="I294" s="690">
        <v>8</v>
      </c>
      <c r="J294" s="690">
        <v>9</v>
      </c>
      <c r="K294" s="772">
        <v>10</v>
      </c>
      <c r="L294" s="272">
        <v>1</v>
      </c>
      <c r="M294" s="273">
        <v>2</v>
      </c>
      <c r="N294" s="273">
        <v>3</v>
      </c>
      <c r="O294" s="273">
        <v>4</v>
      </c>
      <c r="P294" s="684">
        <v>5</v>
      </c>
      <c r="Q294" s="271">
        <v>1</v>
      </c>
      <c r="R294" s="273">
        <v>2</v>
      </c>
      <c r="S294" s="273">
        <v>3</v>
      </c>
      <c r="T294" s="686">
        <v>4</v>
      </c>
      <c r="U294" s="272">
        <v>5</v>
      </c>
      <c r="V294" s="273">
        <v>6</v>
      </c>
      <c r="W294" s="273">
        <v>7</v>
      </c>
      <c r="X294" s="273">
        <v>8</v>
      </c>
      <c r="Y294" s="686">
        <v>9</v>
      </c>
      <c r="Z294" s="1032"/>
      <c r="AA294" s="228"/>
      <c r="AB294" s="228"/>
    </row>
    <row r="295" spans="1:29" ht="13.5" thickBot="1" x14ac:dyDescent="0.25">
      <c r="A295" s="231" t="s">
        <v>2</v>
      </c>
      <c r="B295" s="680">
        <v>4</v>
      </c>
      <c r="C295" s="681">
        <v>3</v>
      </c>
      <c r="D295" s="681">
        <v>3</v>
      </c>
      <c r="E295" s="682">
        <v>2</v>
      </c>
      <c r="F295" s="741">
        <v>1</v>
      </c>
      <c r="G295" s="685">
        <v>1</v>
      </c>
      <c r="H295" s="682">
        <v>2</v>
      </c>
      <c r="I295" s="681">
        <v>3</v>
      </c>
      <c r="J295" s="692">
        <v>4</v>
      </c>
      <c r="K295" s="693">
        <v>5</v>
      </c>
      <c r="L295" s="722">
        <v>1</v>
      </c>
      <c r="M295" s="682">
        <v>2</v>
      </c>
      <c r="N295" s="681">
        <v>3</v>
      </c>
      <c r="O295" s="692">
        <v>4</v>
      </c>
      <c r="P295" s="737">
        <v>5</v>
      </c>
      <c r="Q295" s="680">
        <v>4</v>
      </c>
      <c r="R295" s="681">
        <v>3</v>
      </c>
      <c r="S295" s="682">
        <v>2</v>
      </c>
      <c r="T295" s="683">
        <v>1</v>
      </c>
      <c r="U295" s="722">
        <v>1</v>
      </c>
      <c r="V295" s="682">
        <v>2</v>
      </c>
      <c r="W295" s="681">
        <v>3</v>
      </c>
      <c r="X295" s="681">
        <v>3</v>
      </c>
      <c r="Y295" s="688">
        <v>4</v>
      </c>
      <c r="Z295" s="1104"/>
      <c r="AA295" s="210"/>
      <c r="AB295" s="210"/>
    </row>
    <row r="296" spans="1:29" ht="13.5" thickBot="1" x14ac:dyDescent="0.25">
      <c r="A296" s="276" t="s">
        <v>3</v>
      </c>
      <c r="B296" s="857">
        <v>2470</v>
      </c>
      <c r="C296" s="858">
        <v>2470</v>
      </c>
      <c r="D296" s="858">
        <v>2470</v>
      </c>
      <c r="E296" s="858">
        <v>2470</v>
      </c>
      <c r="F296" s="859">
        <v>2470</v>
      </c>
      <c r="G296" s="857">
        <v>2470</v>
      </c>
      <c r="H296" s="858">
        <v>2470</v>
      </c>
      <c r="I296" s="858">
        <v>2470</v>
      </c>
      <c r="J296" s="858">
        <v>2470</v>
      </c>
      <c r="K296" s="860">
        <v>2470</v>
      </c>
      <c r="L296" s="861">
        <v>2470</v>
      </c>
      <c r="M296" s="858">
        <v>2470</v>
      </c>
      <c r="N296" s="858">
        <v>2470</v>
      </c>
      <c r="O296" s="858">
        <v>2470</v>
      </c>
      <c r="P296" s="859">
        <v>2470</v>
      </c>
      <c r="Q296" s="862">
        <v>2470</v>
      </c>
      <c r="R296" s="863">
        <v>2470</v>
      </c>
      <c r="S296" s="863">
        <v>2470</v>
      </c>
      <c r="T296" s="864">
        <v>2470</v>
      </c>
      <c r="U296" s="865">
        <v>2470</v>
      </c>
      <c r="V296" s="863">
        <v>2470</v>
      </c>
      <c r="W296" s="863">
        <v>2470</v>
      </c>
      <c r="X296" s="863">
        <v>2470</v>
      </c>
      <c r="Y296" s="864">
        <v>2470</v>
      </c>
      <c r="Z296" s="866">
        <v>2470</v>
      </c>
      <c r="AB296" s="210"/>
    </row>
    <row r="297" spans="1:29" x14ac:dyDescent="0.2">
      <c r="A297" s="279" t="s">
        <v>6</v>
      </c>
      <c r="B297" s="867">
        <v>2668</v>
      </c>
      <c r="C297" s="868">
        <v>2532</v>
      </c>
      <c r="D297" s="868">
        <v>2442</v>
      </c>
      <c r="E297" s="868">
        <v>2603</v>
      </c>
      <c r="F297" s="869">
        <v>2471</v>
      </c>
      <c r="G297" s="867">
        <v>2475</v>
      </c>
      <c r="H297" s="868">
        <v>2627</v>
      </c>
      <c r="I297" s="868">
        <v>2558</v>
      </c>
      <c r="J297" s="868">
        <v>2506</v>
      </c>
      <c r="K297" s="870">
        <v>2601</v>
      </c>
      <c r="L297" s="871">
        <v>2448</v>
      </c>
      <c r="M297" s="868">
        <v>2426</v>
      </c>
      <c r="N297" s="868">
        <v>2580</v>
      </c>
      <c r="O297" s="868">
        <v>2602</v>
      </c>
      <c r="P297" s="869">
        <v>2789</v>
      </c>
      <c r="Q297" s="867">
        <v>2509</v>
      </c>
      <c r="R297" s="868">
        <v>2733</v>
      </c>
      <c r="S297" s="868">
        <v>2682</v>
      </c>
      <c r="T297" s="870">
        <v>2483</v>
      </c>
      <c r="U297" s="871">
        <v>2373</v>
      </c>
      <c r="V297" s="868">
        <v>2483</v>
      </c>
      <c r="W297" s="868">
        <v>2662</v>
      </c>
      <c r="X297" s="868">
        <v>2414</v>
      </c>
      <c r="Y297" s="870">
        <v>2668</v>
      </c>
      <c r="Z297" s="872">
        <v>2571</v>
      </c>
    </row>
    <row r="298" spans="1:29" x14ac:dyDescent="0.2">
      <c r="A298" s="214" t="s">
        <v>7</v>
      </c>
      <c r="B298" s="242">
        <v>97.4</v>
      </c>
      <c r="C298" s="243">
        <v>100</v>
      </c>
      <c r="D298" s="243">
        <v>97.4</v>
      </c>
      <c r="E298" s="243">
        <v>95.8</v>
      </c>
      <c r="F298" s="281">
        <v>100</v>
      </c>
      <c r="G298" s="242">
        <v>96</v>
      </c>
      <c r="H298" s="243">
        <v>90.9</v>
      </c>
      <c r="I298" s="243">
        <v>93</v>
      </c>
      <c r="J298" s="243">
        <v>93.5</v>
      </c>
      <c r="K298" s="244">
        <v>93.1</v>
      </c>
      <c r="L298" s="421">
        <v>87.5</v>
      </c>
      <c r="M298" s="243">
        <v>92.6</v>
      </c>
      <c r="N298" s="243">
        <v>91.2</v>
      </c>
      <c r="O298" s="243">
        <v>98</v>
      </c>
      <c r="P298" s="281">
        <v>85.4</v>
      </c>
      <c r="Q298" s="242">
        <v>88.1</v>
      </c>
      <c r="R298" s="243">
        <v>85.5</v>
      </c>
      <c r="S298" s="243">
        <v>86.2</v>
      </c>
      <c r="T298" s="244">
        <v>69.599999999999994</v>
      </c>
      <c r="U298" s="421">
        <v>90.5</v>
      </c>
      <c r="V298" s="243">
        <v>95.2</v>
      </c>
      <c r="W298" s="243">
        <v>100</v>
      </c>
      <c r="X298" s="243">
        <v>87.2</v>
      </c>
      <c r="Y298" s="244">
        <v>85.7</v>
      </c>
      <c r="Z298" s="376">
        <v>85.4</v>
      </c>
      <c r="AA298" s="228"/>
      <c r="AB298" s="393"/>
    </row>
    <row r="299" spans="1:29" x14ac:dyDescent="0.2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422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422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377">
        <v>7.0999999999999994E-2</v>
      </c>
      <c r="AB299" s="313"/>
    </row>
    <row r="300" spans="1:29" x14ac:dyDescent="0.2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423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423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369">
        <f>Z297/Z296*100-100</f>
        <v>4.0890688259109425</v>
      </c>
      <c r="AA300" s="767"/>
    </row>
    <row r="301" spans="1:29" ht="13.5" thickBot="1" x14ac:dyDescent="0.25">
      <c r="A301" s="627" t="s">
        <v>27</v>
      </c>
      <c r="B301" s="220">
        <f>B297-B283</f>
        <v>148</v>
      </c>
      <c r="C301" s="221">
        <f t="shared" ref="C301:Z301" si="194">C297-C283</f>
        <v>149</v>
      </c>
      <c r="D301" s="221">
        <f t="shared" si="194"/>
        <v>184</v>
      </c>
      <c r="E301" s="221">
        <f t="shared" si="194"/>
        <v>165</v>
      </c>
      <c r="F301" s="341">
        <f t="shared" si="194"/>
        <v>256</v>
      </c>
      <c r="G301" s="220">
        <f t="shared" si="194"/>
        <v>234</v>
      </c>
      <c r="H301" s="221">
        <f t="shared" si="194"/>
        <v>229</v>
      </c>
      <c r="I301" s="221">
        <f t="shared" si="194"/>
        <v>183</v>
      </c>
      <c r="J301" s="221">
        <f t="shared" si="194"/>
        <v>182</v>
      </c>
      <c r="K301" s="226">
        <f t="shared" si="194"/>
        <v>60</v>
      </c>
      <c r="L301" s="477">
        <f t="shared" si="194"/>
        <v>194</v>
      </c>
      <c r="M301" s="221">
        <f t="shared" si="194"/>
        <v>182</v>
      </c>
      <c r="N301" s="221">
        <f t="shared" si="194"/>
        <v>136</v>
      </c>
      <c r="O301" s="221">
        <f t="shared" si="194"/>
        <v>196</v>
      </c>
      <c r="P301" s="341">
        <f t="shared" si="194"/>
        <v>184</v>
      </c>
      <c r="Q301" s="220">
        <f t="shared" si="194"/>
        <v>254</v>
      </c>
      <c r="R301" s="221">
        <f t="shared" si="194"/>
        <v>219</v>
      </c>
      <c r="S301" s="221">
        <f t="shared" si="194"/>
        <v>208</v>
      </c>
      <c r="T301" s="226">
        <f t="shared" si="194"/>
        <v>140</v>
      </c>
      <c r="U301" s="477">
        <f t="shared" si="194"/>
        <v>249</v>
      </c>
      <c r="V301" s="221">
        <f t="shared" si="194"/>
        <v>212</v>
      </c>
      <c r="W301" s="221">
        <f t="shared" si="194"/>
        <v>190</v>
      </c>
      <c r="X301" s="221">
        <f t="shared" si="194"/>
        <v>142</v>
      </c>
      <c r="Y301" s="226">
        <f t="shared" si="194"/>
        <v>216</v>
      </c>
      <c r="Z301" s="370">
        <f t="shared" si="194"/>
        <v>187</v>
      </c>
      <c r="AB301" s="210"/>
    </row>
    <row r="302" spans="1:29" x14ac:dyDescent="0.2">
      <c r="A302" s="258" t="s">
        <v>51</v>
      </c>
      <c r="B302" s="711">
        <v>508</v>
      </c>
      <c r="C302" s="712">
        <v>505</v>
      </c>
      <c r="D302" s="712">
        <v>499</v>
      </c>
      <c r="E302" s="713">
        <v>323</v>
      </c>
      <c r="F302" s="714">
        <v>240</v>
      </c>
      <c r="G302" s="715">
        <v>331</v>
      </c>
      <c r="H302" s="716">
        <v>442</v>
      </c>
      <c r="I302" s="260">
        <v>761</v>
      </c>
      <c r="J302" s="717">
        <v>612</v>
      </c>
      <c r="K302" s="773">
        <v>380</v>
      </c>
      <c r="L302" s="424">
        <v>312</v>
      </c>
      <c r="M302" s="719">
        <v>362</v>
      </c>
      <c r="N302" s="719">
        <v>457</v>
      </c>
      <c r="O302" s="720">
        <v>679</v>
      </c>
      <c r="P302" s="721">
        <v>550</v>
      </c>
      <c r="Q302" s="724">
        <v>560</v>
      </c>
      <c r="R302" s="725">
        <v>829</v>
      </c>
      <c r="S302" s="726">
        <v>383</v>
      </c>
      <c r="T302" s="727">
        <v>297</v>
      </c>
      <c r="U302" s="728">
        <v>274</v>
      </c>
      <c r="V302" s="729">
        <v>572</v>
      </c>
      <c r="W302" s="729">
        <v>520</v>
      </c>
      <c r="X302" s="730">
        <v>526</v>
      </c>
      <c r="Y302" s="731">
        <v>748</v>
      </c>
      <c r="Z302" s="385">
        <f>SUM(B302:Y302)</f>
        <v>11670</v>
      </c>
      <c r="AA302" s="200" t="s">
        <v>56</v>
      </c>
      <c r="AB302" s="263">
        <f>Z288-Z302</f>
        <v>6</v>
      </c>
      <c r="AC302" s="285">
        <f>AB302/Z288</f>
        <v>5.1387461459403907E-4</v>
      </c>
    </row>
    <row r="303" spans="1:29" x14ac:dyDescent="0.2">
      <c r="A303" s="265" t="s">
        <v>28</v>
      </c>
      <c r="B303" s="218">
        <v>116</v>
      </c>
      <c r="C303" s="267">
        <v>117</v>
      </c>
      <c r="D303" s="267">
        <v>117.5</v>
      </c>
      <c r="E303" s="267">
        <v>119.5</v>
      </c>
      <c r="F303" s="309">
        <v>120</v>
      </c>
      <c r="G303" s="218">
        <v>119.5</v>
      </c>
      <c r="H303" s="267">
        <v>117</v>
      </c>
      <c r="I303" s="267">
        <v>117</v>
      </c>
      <c r="J303" s="267">
        <v>115</v>
      </c>
      <c r="K303" s="219">
        <v>113</v>
      </c>
      <c r="L303" s="425">
        <v>117.5</v>
      </c>
      <c r="M303" s="267">
        <v>114</v>
      </c>
      <c r="N303" s="267">
        <v>113</v>
      </c>
      <c r="O303" s="267">
        <v>112</v>
      </c>
      <c r="P303" s="309">
        <v>110.5</v>
      </c>
      <c r="Q303" s="218">
        <v>116.5</v>
      </c>
      <c r="R303" s="267">
        <v>117</v>
      </c>
      <c r="S303" s="267">
        <v>120.5</v>
      </c>
      <c r="T303" s="219">
        <v>122</v>
      </c>
      <c r="U303" s="425">
        <v>120</v>
      </c>
      <c r="V303" s="267">
        <v>119</v>
      </c>
      <c r="W303" s="267">
        <v>117.5</v>
      </c>
      <c r="X303" s="267">
        <v>117.5</v>
      </c>
      <c r="Y303" s="219">
        <v>112.5</v>
      </c>
      <c r="Z303" s="325"/>
      <c r="AA303" s="200" t="s">
        <v>57</v>
      </c>
      <c r="AB303" s="200">
        <v>111.27</v>
      </c>
    </row>
    <row r="304" spans="1:29" ht="13.5" hidden="1" thickBot="1" x14ac:dyDescent="0.25">
      <c r="A304" s="266" t="s">
        <v>26</v>
      </c>
      <c r="B304" s="623">
        <f>B303-B289</f>
        <v>4.5</v>
      </c>
      <c r="C304" s="624">
        <f>C303-C289</f>
        <v>5</v>
      </c>
      <c r="D304" s="624">
        <f t="shared" ref="D304:Y304" si="195">D303-D289</f>
        <v>5</v>
      </c>
      <c r="E304" s="624">
        <f t="shared" si="195"/>
        <v>5</v>
      </c>
      <c r="F304" s="626">
        <f t="shared" si="195"/>
        <v>5</v>
      </c>
      <c r="G304" s="623">
        <f t="shared" si="195"/>
        <v>5</v>
      </c>
      <c r="H304" s="624">
        <f t="shared" si="195"/>
        <v>4.5</v>
      </c>
      <c r="I304" s="624">
        <f t="shared" si="195"/>
        <v>5</v>
      </c>
      <c r="J304" s="624">
        <f t="shared" si="195"/>
        <v>5.5</v>
      </c>
      <c r="K304" s="625">
        <f t="shared" si="195"/>
        <v>5.5</v>
      </c>
      <c r="L304" s="723">
        <f t="shared" si="195"/>
        <v>5.5</v>
      </c>
      <c r="M304" s="624">
        <f t="shared" si="195"/>
        <v>5</v>
      </c>
      <c r="N304" s="624">
        <f t="shared" si="195"/>
        <v>5</v>
      </c>
      <c r="O304" s="624">
        <f t="shared" si="195"/>
        <v>5</v>
      </c>
      <c r="P304" s="626">
        <f t="shared" si="195"/>
        <v>4.5</v>
      </c>
      <c r="Q304" s="623">
        <f t="shared" si="195"/>
        <v>5.5</v>
      </c>
      <c r="R304" s="624">
        <f t="shared" si="195"/>
        <v>4.5</v>
      </c>
      <c r="S304" s="624">
        <f t="shared" si="195"/>
        <v>4.5</v>
      </c>
      <c r="T304" s="625">
        <f t="shared" si="195"/>
        <v>5</v>
      </c>
      <c r="U304" s="723">
        <f t="shared" si="195"/>
        <v>5.5</v>
      </c>
      <c r="V304" s="624">
        <f t="shared" si="195"/>
        <v>5.5</v>
      </c>
      <c r="W304" s="624">
        <f t="shared" si="195"/>
        <v>4.5</v>
      </c>
      <c r="X304" s="624">
        <f t="shared" si="195"/>
        <v>5.5</v>
      </c>
      <c r="Y304" s="625">
        <f t="shared" si="195"/>
        <v>4.5</v>
      </c>
      <c r="Z304" s="371"/>
      <c r="AA304" s="200" t="s">
        <v>26</v>
      </c>
      <c r="AB304" s="200">
        <f>AB303-AB289</f>
        <v>5.019999999999996</v>
      </c>
    </row>
    <row r="305" spans="1:42" x14ac:dyDescent="0.2">
      <c r="A305" s="200" t="s">
        <v>254</v>
      </c>
      <c r="B305" s="200">
        <v>508</v>
      </c>
      <c r="C305" s="200">
        <v>504</v>
      </c>
      <c r="D305" s="200">
        <v>496</v>
      </c>
      <c r="E305" s="200">
        <v>321</v>
      </c>
      <c r="F305" s="200">
        <v>237</v>
      </c>
      <c r="G305" s="200">
        <v>327</v>
      </c>
      <c r="H305" s="200">
        <v>442</v>
      </c>
      <c r="I305" s="200">
        <v>756</v>
      </c>
      <c r="J305" s="200">
        <v>611</v>
      </c>
      <c r="K305" s="200">
        <v>378</v>
      </c>
      <c r="L305" s="200">
        <v>307</v>
      </c>
      <c r="M305" s="200">
        <v>362</v>
      </c>
      <c r="N305" s="200">
        <v>457</v>
      </c>
      <c r="O305" s="200">
        <v>679</v>
      </c>
      <c r="P305" s="200">
        <v>550</v>
      </c>
      <c r="Q305" s="200">
        <v>555</v>
      </c>
      <c r="R305" s="200">
        <v>828</v>
      </c>
      <c r="S305" s="200">
        <v>381</v>
      </c>
      <c r="T305" s="200">
        <v>296</v>
      </c>
      <c r="U305" s="200">
        <v>273</v>
      </c>
      <c r="V305" s="200">
        <v>570</v>
      </c>
      <c r="W305" s="200">
        <v>520</v>
      </c>
      <c r="X305" s="200">
        <v>526</v>
      </c>
      <c r="Y305" s="200">
        <v>748</v>
      </c>
      <c r="Z305" s="385">
        <f>SUM(B305:Y305)</f>
        <v>11632</v>
      </c>
      <c r="AA305" s="200" t="s">
        <v>56</v>
      </c>
      <c r="AB305" s="263">
        <f>Z288-Z305</f>
        <v>44</v>
      </c>
    </row>
    <row r="306" spans="1:42" x14ac:dyDescent="0.2">
      <c r="B306" s="873">
        <v>508</v>
      </c>
      <c r="C306" s="840">
        <v>504</v>
      </c>
      <c r="D306" s="843">
        <v>496</v>
      </c>
      <c r="E306" s="882">
        <v>321</v>
      </c>
      <c r="F306" s="844">
        <v>237</v>
      </c>
      <c r="G306" s="844">
        <v>327</v>
      </c>
      <c r="H306" s="851">
        <v>192</v>
      </c>
      <c r="I306" s="840">
        <v>87</v>
      </c>
      <c r="J306" s="843">
        <v>95</v>
      </c>
      <c r="K306" s="849">
        <v>378</v>
      </c>
      <c r="L306" s="882">
        <v>290</v>
      </c>
      <c r="M306" s="769">
        <v>362</v>
      </c>
      <c r="N306" s="878">
        <v>192</v>
      </c>
      <c r="O306" s="877">
        <v>81</v>
      </c>
      <c r="P306" s="876">
        <v>10</v>
      </c>
      <c r="Q306" s="886">
        <v>417</v>
      </c>
      <c r="R306" s="873">
        <v>113</v>
      </c>
      <c r="S306" s="887">
        <v>381</v>
      </c>
      <c r="T306" s="896">
        <v>296</v>
      </c>
      <c r="U306" s="893">
        <v>273</v>
      </c>
      <c r="V306" s="896">
        <v>334</v>
      </c>
      <c r="W306" s="887">
        <v>145</v>
      </c>
      <c r="X306" s="886">
        <v>213</v>
      </c>
      <c r="Y306" s="890">
        <v>631</v>
      </c>
    </row>
    <row r="307" spans="1:42" x14ac:dyDescent="0.2">
      <c r="E307" s="845"/>
      <c r="F307" s="845"/>
      <c r="G307" s="845"/>
      <c r="H307" s="853">
        <v>250</v>
      </c>
      <c r="I307" s="853">
        <v>342</v>
      </c>
      <c r="J307" s="846">
        <v>27</v>
      </c>
      <c r="K307" s="845"/>
      <c r="L307" s="879">
        <v>17</v>
      </c>
      <c r="M307" s="845"/>
      <c r="N307" s="880">
        <v>23</v>
      </c>
      <c r="O307" s="881">
        <v>598</v>
      </c>
      <c r="P307" s="877">
        <v>540</v>
      </c>
      <c r="Q307" s="892">
        <v>138</v>
      </c>
      <c r="R307" s="876">
        <v>611</v>
      </c>
      <c r="V307" s="897">
        <v>192</v>
      </c>
      <c r="W307" s="892">
        <v>375</v>
      </c>
      <c r="X307" s="893">
        <v>313</v>
      </c>
      <c r="Y307" s="892">
        <v>117</v>
      </c>
    </row>
    <row r="308" spans="1:42" x14ac:dyDescent="0.2">
      <c r="E308" s="845"/>
      <c r="F308" s="845"/>
      <c r="G308" s="845"/>
      <c r="H308" s="845"/>
      <c r="I308" s="856">
        <v>317</v>
      </c>
      <c r="J308" s="850">
        <v>214</v>
      </c>
      <c r="K308" s="845"/>
      <c r="L308" s="845"/>
      <c r="M308" s="845"/>
      <c r="N308" s="879">
        <v>242</v>
      </c>
      <c r="R308" s="887">
        <v>104</v>
      </c>
      <c r="V308" s="893">
        <v>44</v>
      </c>
    </row>
    <row r="309" spans="1:42" ht="13.5" thickBot="1" x14ac:dyDescent="0.25">
      <c r="I309" s="882">
        <v>10</v>
      </c>
      <c r="J309" s="387">
        <v>275</v>
      </c>
    </row>
    <row r="310" spans="1:42" ht="16.5" thickBot="1" x14ac:dyDescent="0.3">
      <c r="B310" s="1080" t="s">
        <v>217</v>
      </c>
      <c r="C310" s="1081"/>
      <c r="D310" s="1081"/>
      <c r="E310" s="1081"/>
      <c r="F310" s="1081"/>
      <c r="G310" s="1081"/>
      <c r="H310" s="1081"/>
      <c r="I310" s="1081"/>
      <c r="J310" s="1081"/>
      <c r="K310" s="1082"/>
      <c r="L310" s="774"/>
      <c r="M310" s="775"/>
      <c r="N310" s="1080" t="s">
        <v>216</v>
      </c>
      <c r="O310" s="1081"/>
      <c r="P310" s="1081"/>
      <c r="Q310" s="1081"/>
      <c r="R310" s="1081"/>
      <c r="S310" s="1081"/>
      <c r="T310" s="1081"/>
      <c r="U310" s="1081"/>
      <c r="V310" s="1081"/>
      <c r="W310" s="1082"/>
      <c r="X310" s="774"/>
      <c r="Y310" s="775"/>
      <c r="Z310" s="1080" t="s">
        <v>218</v>
      </c>
      <c r="AA310" s="1081"/>
      <c r="AB310" s="1081"/>
      <c r="AC310" s="1081"/>
      <c r="AD310" s="1081"/>
      <c r="AE310" s="1081"/>
      <c r="AF310" s="1081"/>
      <c r="AG310" s="1081"/>
      <c r="AH310" s="1081"/>
      <c r="AI310" s="1082"/>
      <c r="AJ310" s="774"/>
    </row>
    <row r="311" spans="1:42" ht="45.75" thickBot="1" x14ac:dyDescent="0.3">
      <c r="B311" s="776" t="s">
        <v>200</v>
      </c>
      <c r="C311" s="777" t="s">
        <v>201</v>
      </c>
      <c r="D311" s="778" t="s">
        <v>51</v>
      </c>
      <c r="E311" s="778" t="s">
        <v>202</v>
      </c>
      <c r="F311" s="778" t="s">
        <v>203</v>
      </c>
      <c r="G311" s="778" t="s">
        <v>204</v>
      </c>
      <c r="H311" s="778" t="s">
        <v>205</v>
      </c>
      <c r="I311" s="778" t="s">
        <v>206</v>
      </c>
      <c r="J311" s="778" t="s">
        <v>86</v>
      </c>
      <c r="K311" s="779" t="s">
        <v>207</v>
      </c>
      <c r="L311" s="774"/>
      <c r="M311" s="775"/>
      <c r="N311" s="776" t="s">
        <v>200</v>
      </c>
      <c r="O311" s="777" t="s">
        <v>201</v>
      </c>
      <c r="P311" s="778" t="s">
        <v>51</v>
      </c>
      <c r="Q311" s="778" t="s">
        <v>202</v>
      </c>
      <c r="R311" s="778" t="s">
        <v>203</v>
      </c>
      <c r="S311" s="778" t="s">
        <v>204</v>
      </c>
      <c r="T311" s="778" t="s">
        <v>205</v>
      </c>
      <c r="U311" s="778" t="s">
        <v>206</v>
      </c>
      <c r="V311" s="778" t="s">
        <v>86</v>
      </c>
      <c r="W311" s="779" t="s">
        <v>207</v>
      </c>
      <c r="X311" s="774"/>
      <c r="Y311" s="775"/>
      <c r="Z311" s="780" t="s">
        <v>200</v>
      </c>
      <c r="AA311" s="781" t="s">
        <v>201</v>
      </c>
      <c r="AB311" s="782" t="s">
        <v>51</v>
      </c>
      <c r="AC311" s="782" t="s">
        <v>202</v>
      </c>
      <c r="AD311" s="782" t="s">
        <v>203</v>
      </c>
      <c r="AE311" s="782" t="s">
        <v>204</v>
      </c>
      <c r="AF311" s="782" t="s">
        <v>205</v>
      </c>
      <c r="AG311" s="782" t="s">
        <v>206</v>
      </c>
      <c r="AH311" s="782" t="s">
        <v>86</v>
      </c>
      <c r="AI311" s="783" t="s">
        <v>207</v>
      </c>
      <c r="AJ311" s="774"/>
      <c r="AL311" s="200" t="s">
        <v>260</v>
      </c>
      <c r="AM311" s="200" t="s">
        <v>54</v>
      </c>
      <c r="AN311" s="200" t="s">
        <v>261</v>
      </c>
    </row>
    <row r="312" spans="1:42" ht="15" x14ac:dyDescent="0.2">
      <c r="A312" s="841">
        <v>2.5099999999999998</v>
      </c>
      <c r="B312" s="1083">
        <v>1</v>
      </c>
      <c r="C312" s="784" t="s">
        <v>228</v>
      </c>
      <c r="D312" s="785">
        <v>504</v>
      </c>
      <c r="E312" s="786">
        <v>117</v>
      </c>
      <c r="F312" s="784" t="s">
        <v>209</v>
      </c>
      <c r="G312" s="1041">
        <v>591</v>
      </c>
      <c r="H312" s="1041">
        <v>117</v>
      </c>
      <c r="I312" s="1041">
        <v>56</v>
      </c>
      <c r="J312" s="1043" t="s">
        <v>148</v>
      </c>
      <c r="K312" s="1038">
        <v>128</v>
      </c>
      <c r="L312" s="1037">
        <f>G312-(D312+D313+D314+D315)</f>
        <v>0</v>
      </c>
      <c r="M312" s="899">
        <v>8.02</v>
      </c>
      <c r="N312" s="1086">
        <v>8</v>
      </c>
      <c r="O312" s="784" t="s">
        <v>237</v>
      </c>
      <c r="P312" s="874">
        <v>508</v>
      </c>
      <c r="Q312" s="786">
        <v>116</v>
      </c>
      <c r="R312" s="784" t="s">
        <v>209</v>
      </c>
      <c r="S312" s="1041">
        <v>621</v>
      </c>
      <c r="T312" s="1041">
        <v>117.5</v>
      </c>
      <c r="U312" s="1041">
        <v>59</v>
      </c>
      <c r="V312" s="1043" t="s">
        <v>150</v>
      </c>
      <c r="W312" s="1038">
        <v>128</v>
      </c>
      <c r="X312" s="1037">
        <f>S312-(P312+P313+P314+P315)</f>
        <v>0</v>
      </c>
      <c r="Y312" s="792">
        <v>0.5</v>
      </c>
      <c r="Z312" s="1089">
        <v>15</v>
      </c>
      <c r="AA312" s="787" t="s">
        <v>245</v>
      </c>
      <c r="AB312" s="788">
        <v>417</v>
      </c>
      <c r="AC312" s="789">
        <v>116.5</v>
      </c>
      <c r="AD312" s="784" t="s">
        <v>208</v>
      </c>
      <c r="AE312" s="1041">
        <v>630</v>
      </c>
      <c r="AF312" s="1041">
        <v>117</v>
      </c>
      <c r="AG312" s="1041">
        <v>60</v>
      </c>
      <c r="AH312" s="1043" t="s">
        <v>147</v>
      </c>
      <c r="AI312" s="1038">
        <v>128</v>
      </c>
      <c r="AJ312" s="1037">
        <f>AE312-(AB312+AB313+AB314+AB315)</f>
        <v>0</v>
      </c>
      <c r="AL312" s="200">
        <v>1</v>
      </c>
      <c r="AM312" s="200">
        <v>10</v>
      </c>
      <c r="AN312" s="200">
        <v>59</v>
      </c>
      <c r="AO312" s="228" t="s">
        <v>262</v>
      </c>
    </row>
    <row r="313" spans="1:42" ht="15" x14ac:dyDescent="0.2">
      <c r="A313" s="841">
        <v>2.5</v>
      </c>
      <c r="B313" s="1084"/>
      <c r="C313" s="790" t="s">
        <v>229</v>
      </c>
      <c r="D313" s="842">
        <v>87</v>
      </c>
      <c r="E313" s="791">
        <v>117</v>
      </c>
      <c r="F313" s="790" t="s">
        <v>213</v>
      </c>
      <c r="G313" s="1042"/>
      <c r="H313" s="1042"/>
      <c r="I313" s="1042"/>
      <c r="J313" s="1044"/>
      <c r="K313" s="1039"/>
      <c r="L313" s="1037"/>
      <c r="M313" s="792">
        <v>8.5</v>
      </c>
      <c r="N313" s="1087"/>
      <c r="O313" s="790" t="s">
        <v>238</v>
      </c>
      <c r="P313" s="875">
        <v>113</v>
      </c>
      <c r="Q313" s="791">
        <v>117</v>
      </c>
      <c r="R313" s="790" t="s">
        <v>213</v>
      </c>
      <c r="S313" s="1042"/>
      <c r="T313" s="1042"/>
      <c r="U313" s="1042"/>
      <c r="V313" s="1044"/>
      <c r="W313" s="1039"/>
      <c r="X313" s="1037"/>
      <c r="Y313" s="792">
        <v>-1.5</v>
      </c>
      <c r="Z313" s="1090"/>
      <c r="AA313" s="793" t="s">
        <v>250</v>
      </c>
      <c r="AB313" s="794">
        <v>213</v>
      </c>
      <c r="AC313" s="795">
        <v>117.5</v>
      </c>
      <c r="AD313" s="790" t="s">
        <v>214</v>
      </c>
      <c r="AE313" s="1042"/>
      <c r="AF313" s="1042"/>
      <c r="AG313" s="1042"/>
      <c r="AH313" s="1044"/>
      <c r="AI313" s="1039"/>
      <c r="AJ313" s="1037"/>
      <c r="AL313" s="200">
        <v>2</v>
      </c>
      <c r="AM313" s="200">
        <v>21</v>
      </c>
      <c r="AN313" s="200">
        <v>60</v>
      </c>
      <c r="AO313" s="1130" t="s">
        <v>264</v>
      </c>
      <c r="AP313" s="1131"/>
    </row>
    <row r="314" spans="1:42" ht="15" x14ac:dyDescent="0.2">
      <c r="A314" s="841"/>
      <c r="B314" s="1084"/>
      <c r="C314" s="791"/>
      <c r="D314" s="791"/>
      <c r="E314" s="791"/>
      <c r="F314" s="790"/>
      <c r="G314" s="1042"/>
      <c r="H314" s="1042"/>
      <c r="I314" s="1042"/>
      <c r="J314" s="1044"/>
      <c r="K314" s="1039"/>
      <c r="L314" s="1037"/>
      <c r="M314" s="792"/>
      <c r="N314" s="1087"/>
      <c r="O314" s="791"/>
      <c r="P314" s="791"/>
      <c r="Q314" s="791"/>
      <c r="R314" s="790"/>
      <c r="S314" s="1042"/>
      <c r="T314" s="1042"/>
      <c r="U314" s="1042"/>
      <c r="V314" s="1044"/>
      <c r="W314" s="1039"/>
      <c r="X314" s="1037"/>
      <c r="Y314" s="792"/>
      <c r="Z314" s="1090"/>
      <c r="AA314" s="796"/>
      <c r="AB314" s="791"/>
      <c r="AC314" s="795"/>
      <c r="AD314" s="790"/>
      <c r="AE314" s="1042"/>
      <c r="AF314" s="1042"/>
      <c r="AG314" s="1042"/>
      <c r="AH314" s="1044"/>
      <c r="AI314" s="1039"/>
      <c r="AJ314" s="1037"/>
      <c r="AL314" s="200">
        <v>3</v>
      </c>
      <c r="AM314" s="200">
        <v>8</v>
      </c>
      <c r="AN314" s="200">
        <v>59</v>
      </c>
      <c r="AO314" s="1131"/>
      <c r="AP314" s="1131"/>
    </row>
    <row r="315" spans="1:42" ht="15.75" thickBot="1" x14ac:dyDescent="0.25">
      <c r="A315" s="841"/>
      <c r="B315" s="1085"/>
      <c r="C315" s="797"/>
      <c r="D315" s="798"/>
      <c r="E315" s="797"/>
      <c r="F315" s="799"/>
      <c r="G315" s="1049"/>
      <c r="H315" s="1049"/>
      <c r="I315" s="1049"/>
      <c r="J315" s="1048"/>
      <c r="K315" s="1040"/>
      <c r="L315" s="1037"/>
      <c r="M315" s="792"/>
      <c r="N315" s="1088"/>
      <c r="O315" s="797"/>
      <c r="P315" s="797"/>
      <c r="Q315" s="797"/>
      <c r="R315" s="799"/>
      <c r="S315" s="1049"/>
      <c r="T315" s="1049"/>
      <c r="U315" s="1049"/>
      <c r="V315" s="1048"/>
      <c r="W315" s="1040"/>
      <c r="X315" s="1037"/>
      <c r="Y315" s="792"/>
      <c r="Z315" s="1091"/>
      <c r="AA315" s="797"/>
      <c r="AB315" s="800"/>
      <c r="AC315" s="797"/>
      <c r="AD315" s="799"/>
      <c r="AE315" s="1049"/>
      <c r="AF315" s="1049"/>
      <c r="AG315" s="1049"/>
      <c r="AH315" s="1048"/>
      <c r="AI315" s="1040"/>
      <c r="AJ315" s="1037"/>
      <c r="AL315" s="200">
        <v>4</v>
      </c>
      <c r="AM315" s="200">
        <v>16</v>
      </c>
      <c r="AN315" s="200">
        <v>60</v>
      </c>
      <c r="AO315" s="1131"/>
      <c r="AP315" s="1131"/>
    </row>
    <row r="316" spans="1:42" ht="15" x14ac:dyDescent="0.2">
      <c r="A316" s="841">
        <v>-1.1299999999999999</v>
      </c>
      <c r="B316" s="1072">
        <v>2</v>
      </c>
      <c r="C316" s="801" t="s">
        <v>230</v>
      </c>
      <c r="D316" s="802">
        <v>496</v>
      </c>
      <c r="E316" s="801">
        <v>117.5</v>
      </c>
      <c r="F316" s="803" t="s">
        <v>209</v>
      </c>
      <c r="G316" s="1041">
        <v>591</v>
      </c>
      <c r="H316" s="1041">
        <v>117</v>
      </c>
      <c r="I316" s="1041">
        <v>56</v>
      </c>
      <c r="J316" s="1043" t="s">
        <v>147</v>
      </c>
      <c r="K316" s="1038">
        <v>128</v>
      </c>
      <c r="L316" s="1037">
        <f>G316-(D316+D317+D318+D319)</f>
        <v>0</v>
      </c>
      <c r="M316" s="792">
        <v>5.38</v>
      </c>
      <c r="N316" s="1075">
        <v>9</v>
      </c>
      <c r="O316" s="801" t="s">
        <v>239</v>
      </c>
      <c r="P316" s="883">
        <v>321</v>
      </c>
      <c r="Q316" s="801">
        <v>119.5</v>
      </c>
      <c r="R316" s="803" t="s">
        <v>209</v>
      </c>
      <c r="S316" s="1041">
        <v>621</v>
      </c>
      <c r="T316" s="1041">
        <v>119</v>
      </c>
      <c r="U316" s="1041">
        <v>59</v>
      </c>
      <c r="V316" s="1043" t="s">
        <v>148</v>
      </c>
      <c r="W316" s="1038">
        <v>128</v>
      </c>
      <c r="X316" s="1037">
        <f>S316-(P316+P317+P318+P319)</f>
        <v>0</v>
      </c>
      <c r="Y316" s="792">
        <v>9.5</v>
      </c>
      <c r="Z316" s="1078">
        <v>16</v>
      </c>
      <c r="AA316" s="804" t="s">
        <v>240</v>
      </c>
      <c r="AB316" s="805">
        <v>104</v>
      </c>
      <c r="AC316" s="801">
        <v>117</v>
      </c>
      <c r="AD316" s="803" t="s">
        <v>211</v>
      </c>
      <c r="AE316" s="1041">
        <v>630</v>
      </c>
      <c r="AF316" s="1041">
        <v>119.5</v>
      </c>
      <c r="AG316" s="1041">
        <v>60</v>
      </c>
      <c r="AH316" s="1043" t="s">
        <v>150</v>
      </c>
      <c r="AI316" s="1038">
        <v>128</v>
      </c>
      <c r="AJ316" s="1037">
        <f>AE316-(AB316+AB317+AB318+AB319)</f>
        <v>0</v>
      </c>
      <c r="AL316" s="200">
        <v>5</v>
      </c>
      <c r="AM316" s="200">
        <v>14</v>
      </c>
      <c r="AN316" s="200">
        <v>59</v>
      </c>
      <c r="AO316" s="1131"/>
      <c r="AP316" s="1131"/>
    </row>
    <row r="317" spans="1:42" ht="15" x14ac:dyDescent="0.2">
      <c r="A317" s="841">
        <v>0</v>
      </c>
      <c r="B317" s="1073"/>
      <c r="C317" s="791" t="s">
        <v>231</v>
      </c>
      <c r="D317" s="806">
        <v>95</v>
      </c>
      <c r="E317" s="791">
        <v>115</v>
      </c>
      <c r="F317" s="790" t="s">
        <v>213</v>
      </c>
      <c r="G317" s="1042"/>
      <c r="H317" s="1042"/>
      <c r="I317" s="1042"/>
      <c r="J317" s="1044"/>
      <c r="K317" s="1039"/>
      <c r="L317" s="1037"/>
      <c r="M317" s="792">
        <v>4.5</v>
      </c>
      <c r="N317" s="1076"/>
      <c r="O317" s="791" t="s">
        <v>229</v>
      </c>
      <c r="P317" s="884">
        <v>10</v>
      </c>
      <c r="Q317" s="791">
        <v>117</v>
      </c>
      <c r="R317" s="790" t="s">
        <v>212</v>
      </c>
      <c r="S317" s="1042"/>
      <c r="T317" s="1042"/>
      <c r="U317" s="1042"/>
      <c r="V317" s="1044"/>
      <c r="W317" s="1039"/>
      <c r="X317" s="1037"/>
      <c r="Y317" s="792">
        <v>8.58</v>
      </c>
      <c r="Z317" s="1079"/>
      <c r="AA317" s="807" t="s">
        <v>246</v>
      </c>
      <c r="AB317" s="888">
        <v>381</v>
      </c>
      <c r="AC317" s="791">
        <v>120.5</v>
      </c>
      <c r="AD317" s="790" t="s">
        <v>209</v>
      </c>
      <c r="AE317" s="1042"/>
      <c r="AF317" s="1042"/>
      <c r="AG317" s="1042"/>
      <c r="AH317" s="1044"/>
      <c r="AI317" s="1039"/>
      <c r="AJ317" s="1037"/>
      <c r="AL317" s="200">
        <v>6</v>
      </c>
      <c r="AM317" s="200">
        <v>4</v>
      </c>
      <c r="AN317" s="200">
        <v>18</v>
      </c>
      <c r="AO317" s="1131"/>
      <c r="AP317" s="1131"/>
    </row>
    <row r="318" spans="1:42" ht="15" x14ac:dyDescent="0.2">
      <c r="A318" s="841"/>
      <c r="B318" s="1073"/>
      <c r="C318" s="808"/>
      <c r="D318" s="809"/>
      <c r="E318" s="808"/>
      <c r="F318" s="810"/>
      <c r="G318" s="1042"/>
      <c r="H318" s="1042"/>
      <c r="I318" s="1042"/>
      <c r="J318" s="1044"/>
      <c r="K318" s="1039"/>
      <c r="L318" s="1037"/>
      <c r="M318" s="792">
        <v>-1.5</v>
      </c>
      <c r="N318" s="1076"/>
      <c r="O318" s="808" t="s">
        <v>236</v>
      </c>
      <c r="P318" s="885">
        <v>290</v>
      </c>
      <c r="Q318" s="808">
        <v>117.5</v>
      </c>
      <c r="R318" s="810" t="s">
        <v>208</v>
      </c>
      <c r="S318" s="1042"/>
      <c r="T318" s="1042"/>
      <c r="U318" s="1042"/>
      <c r="V318" s="1044"/>
      <c r="W318" s="1039"/>
      <c r="X318" s="1037"/>
      <c r="Y318" s="792">
        <v>6.7</v>
      </c>
      <c r="Z318" s="1079"/>
      <c r="AA318" s="809" t="s">
        <v>247</v>
      </c>
      <c r="AB318" s="889">
        <v>145</v>
      </c>
      <c r="AC318" s="808">
        <v>117.5</v>
      </c>
      <c r="AD318" s="810" t="s">
        <v>248</v>
      </c>
      <c r="AE318" s="1042"/>
      <c r="AF318" s="1042"/>
      <c r="AG318" s="1042"/>
      <c r="AH318" s="1044"/>
      <c r="AI318" s="1039"/>
      <c r="AJ318" s="1037"/>
      <c r="AL318" s="200">
        <v>7</v>
      </c>
      <c r="AM318" s="200">
        <v>20</v>
      </c>
      <c r="AN318" s="200">
        <v>60</v>
      </c>
      <c r="AO318" s="1131"/>
      <c r="AP318" s="1131"/>
    </row>
    <row r="319" spans="1:42" ht="15.75" thickBot="1" x14ac:dyDescent="0.25">
      <c r="A319" s="841"/>
      <c r="B319" s="1074"/>
      <c r="C319" s="808"/>
      <c r="D319" s="809"/>
      <c r="E319" s="808"/>
      <c r="F319" s="810"/>
      <c r="G319" s="1049"/>
      <c r="H319" s="1049"/>
      <c r="I319" s="1049"/>
      <c r="J319" s="1048"/>
      <c r="K319" s="1040"/>
      <c r="L319" s="1037"/>
      <c r="M319" s="792"/>
      <c r="N319" s="1077"/>
      <c r="O319" s="808"/>
      <c r="P319" s="809"/>
      <c r="Q319" s="808"/>
      <c r="R319" s="810"/>
      <c r="S319" s="1049"/>
      <c r="T319" s="1049"/>
      <c r="U319" s="1049"/>
      <c r="V319" s="1048"/>
      <c r="W319" s="1040"/>
      <c r="X319" s="1037"/>
      <c r="Y319" s="792"/>
      <c r="Z319" s="1079"/>
      <c r="AA319" s="809"/>
      <c r="AB319" s="809"/>
      <c r="AC319" s="808"/>
      <c r="AD319" s="810"/>
      <c r="AE319" s="1042"/>
      <c r="AF319" s="1042"/>
      <c r="AG319" s="1042"/>
      <c r="AH319" s="1044"/>
      <c r="AI319" s="1040"/>
      <c r="AJ319" s="1037"/>
      <c r="AL319" s="200">
        <v>8</v>
      </c>
      <c r="AM319" s="200">
        <v>11</v>
      </c>
      <c r="AN319" s="200">
        <v>18</v>
      </c>
      <c r="AO319" s="1131"/>
      <c r="AP319" s="1131"/>
    </row>
    <row r="320" spans="1:42" ht="15" x14ac:dyDescent="0.2">
      <c r="A320" s="841">
        <v>0.04</v>
      </c>
      <c r="B320" s="1092">
        <v>3</v>
      </c>
      <c r="C320" s="786" t="s">
        <v>232</v>
      </c>
      <c r="D320" s="811">
        <v>237</v>
      </c>
      <c r="E320" s="786">
        <v>120</v>
      </c>
      <c r="F320" s="784" t="s">
        <v>209</v>
      </c>
      <c r="G320" s="1041">
        <v>591</v>
      </c>
      <c r="H320" s="1041">
        <v>120</v>
      </c>
      <c r="I320" s="1041">
        <v>56</v>
      </c>
      <c r="J320" s="1041" t="s">
        <v>147</v>
      </c>
      <c r="K320" s="1038">
        <v>128</v>
      </c>
      <c r="L320" s="1037">
        <f>G320-(D320+D321+D322+D323)</f>
        <v>0</v>
      </c>
      <c r="M320" s="792">
        <v>11.5</v>
      </c>
      <c r="N320" s="1095">
        <v>10</v>
      </c>
      <c r="O320" s="786" t="s">
        <v>240</v>
      </c>
      <c r="P320" s="812">
        <v>611</v>
      </c>
      <c r="Q320" s="786">
        <v>117</v>
      </c>
      <c r="R320" s="784" t="s">
        <v>208</v>
      </c>
      <c r="S320" s="1041">
        <v>621</v>
      </c>
      <c r="T320" s="1041">
        <v>117</v>
      </c>
      <c r="U320" s="1041">
        <v>59</v>
      </c>
      <c r="V320" s="1041" t="s">
        <v>150</v>
      </c>
      <c r="W320" s="1038">
        <v>128</v>
      </c>
      <c r="X320" s="1037">
        <f>S320-(P320+P321+P322+P323)</f>
        <v>0</v>
      </c>
      <c r="Y320" s="792">
        <v>0.53</v>
      </c>
      <c r="Z320" s="1098">
        <v>17</v>
      </c>
      <c r="AA320" s="786" t="s">
        <v>252</v>
      </c>
      <c r="AB320" s="894">
        <v>296</v>
      </c>
      <c r="AC320" s="786">
        <v>122</v>
      </c>
      <c r="AD320" s="784" t="s">
        <v>209</v>
      </c>
      <c r="AE320" s="1061">
        <v>630</v>
      </c>
      <c r="AF320" s="1041">
        <v>121</v>
      </c>
      <c r="AG320" s="1041">
        <v>60</v>
      </c>
      <c r="AH320" s="1041" t="s">
        <v>148</v>
      </c>
      <c r="AI320" s="1038">
        <v>128</v>
      </c>
      <c r="AJ320" s="1037">
        <f>AE320-(AB320+AB321+AB322+AB323)</f>
        <v>0</v>
      </c>
      <c r="AL320" s="200">
        <v>9</v>
      </c>
      <c r="AM320" s="200">
        <v>5</v>
      </c>
      <c r="AN320" s="200">
        <v>56</v>
      </c>
      <c r="AO320" s="1131"/>
      <c r="AP320" s="1131"/>
    </row>
    <row r="321" spans="1:42" ht="15" x14ac:dyDescent="0.2">
      <c r="A321" s="841">
        <v>0.2</v>
      </c>
      <c r="B321" s="1093"/>
      <c r="C321" s="791" t="s">
        <v>233</v>
      </c>
      <c r="D321" s="813">
        <v>327</v>
      </c>
      <c r="E321" s="791">
        <v>119.5</v>
      </c>
      <c r="F321" s="790" t="s">
        <v>209</v>
      </c>
      <c r="G321" s="1042"/>
      <c r="H321" s="1042"/>
      <c r="I321" s="1042"/>
      <c r="J321" s="1042"/>
      <c r="K321" s="1039"/>
      <c r="L321" s="1037"/>
      <c r="M321" s="792">
        <v>11.5</v>
      </c>
      <c r="N321" s="1096"/>
      <c r="O321" s="791" t="s">
        <v>241</v>
      </c>
      <c r="P321" s="814">
        <v>10</v>
      </c>
      <c r="Q321" s="791">
        <v>110.5</v>
      </c>
      <c r="R321" s="790" t="s">
        <v>210</v>
      </c>
      <c r="S321" s="1042"/>
      <c r="T321" s="1042"/>
      <c r="U321" s="1042"/>
      <c r="V321" s="1042"/>
      <c r="W321" s="1039"/>
      <c r="X321" s="1037"/>
      <c r="Y321" s="792">
        <v>0.53</v>
      </c>
      <c r="Z321" s="1099"/>
      <c r="AA321" s="791" t="s">
        <v>251</v>
      </c>
      <c r="AB321" s="895">
        <v>334</v>
      </c>
      <c r="AC321" s="791">
        <v>119</v>
      </c>
      <c r="AD321" s="790" t="s">
        <v>208</v>
      </c>
      <c r="AE321" s="1062"/>
      <c r="AF321" s="1042"/>
      <c r="AG321" s="1042"/>
      <c r="AH321" s="1042"/>
      <c r="AI321" s="1039"/>
      <c r="AJ321" s="1037"/>
      <c r="AL321" s="200">
        <v>10</v>
      </c>
      <c r="AM321" s="200">
        <v>13</v>
      </c>
      <c r="AN321" s="200">
        <v>59</v>
      </c>
      <c r="AO321" s="1131"/>
      <c r="AP321" s="1131"/>
    </row>
    <row r="322" spans="1:42" ht="15" x14ac:dyDescent="0.2">
      <c r="A322" s="841">
        <v>0.5</v>
      </c>
      <c r="B322" s="1093"/>
      <c r="C322" s="808" t="s">
        <v>234</v>
      </c>
      <c r="D322" s="815">
        <v>27</v>
      </c>
      <c r="E322" s="808">
        <v>115</v>
      </c>
      <c r="F322" s="810" t="s">
        <v>211</v>
      </c>
      <c r="G322" s="1042"/>
      <c r="H322" s="1042"/>
      <c r="I322" s="1042"/>
      <c r="J322" s="1042"/>
      <c r="K322" s="1039"/>
      <c r="L322" s="1037"/>
      <c r="M322" s="899"/>
      <c r="N322" s="1096"/>
      <c r="O322" s="808"/>
      <c r="P322" s="809"/>
      <c r="Q322" s="808"/>
      <c r="R322" s="810"/>
      <c r="S322" s="1042"/>
      <c r="T322" s="1042"/>
      <c r="U322" s="1042"/>
      <c r="V322" s="1042"/>
      <c r="W322" s="1039"/>
      <c r="X322" s="1037"/>
      <c r="Y322" s="792"/>
      <c r="Z322" s="1099"/>
      <c r="AA322" s="808"/>
      <c r="AB322" s="809"/>
      <c r="AC322" s="808"/>
      <c r="AD322" s="810"/>
      <c r="AE322" s="1062"/>
      <c r="AF322" s="1042"/>
      <c r="AG322" s="1042"/>
      <c r="AH322" s="1042"/>
      <c r="AI322" s="1039"/>
      <c r="AJ322" s="1037"/>
      <c r="AL322" s="200">
        <v>11</v>
      </c>
      <c r="AM322" s="200">
        <v>7</v>
      </c>
      <c r="AN322" s="200">
        <v>56</v>
      </c>
      <c r="AO322" s="1131"/>
      <c r="AP322" s="1131"/>
    </row>
    <row r="323" spans="1:42" ht="15.75" thickBot="1" x14ac:dyDescent="0.25">
      <c r="A323" s="841"/>
      <c r="B323" s="1094"/>
      <c r="C323" s="797"/>
      <c r="D323" s="798"/>
      <c r="E323" s="797"/>
      <c r="F323" s="799"/>
      <c r="G323" s="1049"/>
      <c r="H323" s="1049"/>
      <c r="I323" s="1049"/>
      <c r="J323" s="1049"/>
      <c r="K323" s="1040"/>
      <c r="L323" s="1037"/>
      <c r="M323" s="899"/>
      <c r="N323" s="1097"/>
      <c r="O323" s="797"/>
      <c r="P323" s="798"/>
      <c r="Q323" s="797"/>
      <c r="R323" s="799"/>
      <c r="S323" s="1049"/>
      <c r="T323" s="1049"/>
      <c r="U323" s="1049"/>
      <c r="V323" s="1049"/>
      <c r="W323" s="1040"/>
      <c r="X323" s="1037"/>
      <c r="Y323" s="792"/>
      <c r="Z323" s="1100"/>
      <c r="AA323" s="797"/>
      <c r="AB323" s="798"/>
      <c r="AC323" s="797"/>
      <c r="AD323" s="799"/>
      <c r="AE323" s="1063"/>
      <c r="AF323" s="1049"/>
      <c r="AG323" s="1049"/>
      <c r="AH323" s="1049"/>
      <c r="AI323" s="1040"/>
      <c r="AJ323" s="1037"/>
      <c r="AL323" s="200">
        <v>12</v>
      </c>
      <c r="AM323" s="200">
        <v>9</v>
      </c>
      <c r="AN323" s="200">
        <v>59</v>
      </c>
      <c r="AO323" s="1131"/>
      <c r="AP323" s="1131"/>
    </row>
    <row r="324" spans="1:42" ht="15" x14ac:dyDescent="0.2">
      <c r="A324" s="841">
        <v>7.5</v>
      </c>
      <c r="B324" s="1138" t="s">
        <v>219</v>
      </c>
      <c r="C324" s="786" t="s">
        <v>235</v>
      </c>
      <c r="D324" s="816">
        <v>192</v>
      </c>
      <c r="E324" s="786">
        <v>117</v>
      </c>
      <c r="F324" s="784" t="s">
        <v>214</v>
      </c>
      <c r="G324" s="1041">
        <v>192</v>
      </c>
      <c r="H324" s="1041">
        <v>117</v>
      </c>
      <c r="I324" s="1041">
        <v>18</v>
      </c>
      <c r="J324" s="1041" t="s">
        <v>149</v>
      </c>
      <c r="K324" s="1038">
        <v>128</v>
      </c>
      <c r="L324" s="1037">
        <f>G324-(D324+D325+D326+D327)</f>
        <v>0</v>
      </c>
      <c r="M324" s="792">
        <v>5.5</v>
      </c>
      <c r="N324" s="1141" t="s">
        <v>255</v>
      </c>
      <c r="O324" s="786" t="s">
        <v>243</v>
      </c>
      <c r="P324" s="852">
        <v>192</v>
      </c>
      <c r="Q324" s="786">
        <v>113</v>
      </c>
      <c r="R324" s="784" t="s">
        <v>212</v>
      </c>
      <c r="S324" s="1041">
        <v>192</v>
      </c>
      <c r="T324" s="1041">
        <v>113</v>
      </c>
      <c r="U324" s="1041">
        <v>18</v>
      </c>
      <c r="V324" s="1041" t="s">
        <v>149</v>
      </c>
      <c r="W324" s="1038">
        <v>128</v>
      </c>
      <c r="X324" s="1037">
        <f>S324-(P324+P325+P326+P327)</f>
        <v>0</v>
      </c>
      <c r="Y324" s="792">
        <v>1.5</v>
      </c>
      <c r="Z324" s="1069" t="s">
        <v>256</v>
      </c>
      <c r="AA324" s="786" t="s">
        <v>251</v>
      </c>
      <c r="AB324" s="817">
        <v>192</v>
      </c>
      <c r="AC324" s="786">
        <v>119</v>
      </c>
      <c r="AD324" s="784" t="s">
        <v>214</v>
      </c>
      <c r="AE324" s="1041">
        <v>192</v>
      </c>
      <c r="AF324" s="1041">
        <v>119</v>
      </c>
      <c r="AG324" s="1041">
        <v>18</v>
      </c>
      <c r="AH324" s="1041" t="s">
        <v>148</v>
      </c>
      <c r="AI324" s="1038">
        <v>128</v>
      </c>
      <c r="AJ324" s="1037">
        <f>AE324-(AB324+AB325+AB326+AB327)</f>
        <v>0</v>
      </c>
      <c r="AL324" s="200">
        <v>13</v>
      </c>
      <c r="AM324" s="200">
        <v>1</v>
      </c>
      <c r="AN324" s="200">
        <v>56</v>
      </c>
      <c r="AO324" s="1131"/>
      <c r="AP324" s="1131"/>
    </row>
    <row r="325" spans="1:42" ht="15" x14ac:dyDescent="0.2">
      <c r="A325" s="841"/>
      <c r="B325" s="1139"/>
      <c r="C325" s="791"/>
      <c r="D325" s="791"/>
      <c r="E325" s="791"/>
      <c r="F325" s="790"/>
      <c r="G325" s="1042"/>
      <c r="H325" s="1042"/>
      <c r="I325" s="1042"/>
      <c r="J325" s="1042"/>
      <c r="K325" s="1039"/>
      <c r="L325" s="1037"/>
      <c r="M325" s="792"/>
      <c r="N325" s="1142"/>
      <c r="O325" s="790"/>
      <c r="P325" s="791"/>
      <c r="Q325" s="791"/>
      <c r="R325" s="790"/>
      <c r="S325" s="1042"/>
      <c r="T325" s="1042"/>
      <c r="U325" s="1042"/>
      <c r="V325" s="1042"/>
      <c r="W325" s="1039"/>
      <c r="X325" s="1037"/>
      <c r="Y325" s="792"/>
      <c r="Z325" s="1070"/>
      <c r="AA325" s="791"/>
      <c r="AB325" s="791"/>
      <c r="AC325" s="791"/>
      <c r="AD325" s="790"/>
      <c r="AE325" s="1042"/>
      <c r="AF325" s="1042"/>
      <c r="AG325" s="1042"/>
      <c r="AH325" s="1042"/>
      <c r="AI325" s="1039"/>
      <c r="AJ325" s="1037"/>
      <c r="AL325" s="200">
        <v>14</v>
      </c>
      <c r="AM325" s="200">
        <v>6</v>
      </c>
      <c r="AN325" s="200">
        <v>56</v>
      </c>
      <c r="AO325" s="1131"/>
      <c r="AP325" s="1131"/>
    </row>
    <row r="326" spans="1:42" ht="15" x14ac:dyDescent="0.2">
      <c r="A326" s="841"/>
      <c r="B326" s="1139"/>
      <c r="C326" s="808"/>
      <c r="D326" s="808"/>
      <c r="E326" s="808"/>
      <c r="F326" s="810"/>
      <c r="G326" s="1042"/>
      <c r="H326" s="1042"/>
      <c r="I326" s="1042"/>
      <c r="J326" s="1042"/>
      <c r="K326" s="1039"/>
      <c r="L326" s="1037"/>
      <c r="M326" s="792"/>
      <c r="N326" s="1142"/>
      <c r="O326" s="808"/>
      <c r="P326" s="809"/>
      <c r="Q326" s="808"/>
      <c r="R326" s="810"/>
      <c r="S326" s="1042"/>
      <c r="T326" s="1042"/>
      <c r="U326" s="1042"/>
      <c r="V326" s="1042"/>
      <c r="W326" s="1039"/>
      <c r="X326" s="1037"/>
      <c r="Y326" s="792"/>
      <c r="Z326" s="1070"/>
      <c r="AA326" s="808"/>
      <c r="AB326" s="809"/>
      <c r="AC326" s="808"/>
      <c r="AD326" s="810"/>
      <c r="AE326" s="1042"/>
      <c r="AF326" s="1042"/>
      <c r="AG326" s="1042"/>
      <c r="AH326" s="1042"/>
      <c r="AI326" s="1039"/>
      <c r="AJ326" s="1037"/>
      <c r="AL326" s="200">
        <v>15</v>
      </c>
      <c r="AM326" s="200">
        <v>18</v>
      </c>
      <c r="AN326" s="200">
        <v>18</v>
      </c>
      <c r="AO326" s="1131"/>
      <c r="AP326" s="1131"/>
    </row>
    <row r="327" spans="1:42" ht="15.75" thickBot="1" x14ac:dyDescent="0.25">
      <c r="A327" s="841"/>
      <c r="B327" s="1140"/>
      <c r="C327" s="797"/>
      <c r="D327" s="798"/>
      <c r="E327" s="797"/>
      <c r="F327" s="799"/>
      <c r="G327" s="1049"/>
      <c r="H327" s="1049"/>
      <c r="I327" s="1049"/>
      <c r="J327" s="1049"/>
      <c r="K327" s="1040"/>
      <c r="L327" s="1037"/>
      <c r="M327" s="792"/>
      <c r="N327" s="1143"/>
      <c r="O327" s="797"/>
      <c r="P327" s="798"/>
      <c r="Q327" s="797"/>
      <c r="R327" s="799"/>
      <c r="S327" s="1049"/>
      <c r="T327" s="1049"/>
      <c r="U327" s="1049"/>
      <c r="V327" s="1049"/>
      <c r="W327" s="1040"/>
      <c r="X327" s="1037"/>
      <c r="Y327" s="792"/>
      <c r="Z327" s="1071"/>
      <c r="AA327" s="797"/>
      <c r="AB327" s="798"/>
      <c r="AC327" s="797"/>
      <c r="AD327" s="799"/>
      <c r="AE327" s="1049"/>
      <c r="AF327" s="1049"/>
      <c r="AG327" s="1049"/>
      <c r="AH327" s="1049"/>
      <c r="AI327" s="1040"/>
      <c r="AJ327" s="1037"/>
      <c r="AL327" s="200">
        <v>16</v>
      </c>
      <c r="AM327" s="200">
        <v>17</v>
      </c>
      <c r="AN327" s="200">
        <v>60</v>
      </c>
      <c r="AO327" s="1131"/>
      <c r="AP327" s="1131"/>
    </row>
    <row r="328" spans="1:42" ht="15" x14ac:dyDescent="0.2">
      <c r="A328" s="841">
        <v>5.5</v>
      </c>
      <c r="B328" s="1132">
        <v>5</v>
      </c>
      <c r="C328" s="786" t="s">
        <v>235</v>
      </c>
      <c r="D328" s="818">
        <v>250</v>
      </c>
      <c r="E328" s="786">
        <v>117</v>
      </c>
      <c r="F328" s="784" t="s">
        <v>208</v>
      </c>
      <c r="G328" s="1041">
        <v>592</v>
      </c>
      <c r="H328" s="1041">
        <v>117</v>
      </c>
      <c r="I328" s="1041">
        <v>56</v>
      </c>
      <c r="J328" s="1043" t="s">
        <v>149</v>
      </c>
      <c r="K328" s="1038">
        <v>128</v>
      </c>
      <c r="L328" s="1037">
        <f>G328-(D328+D329+D330+D331)</f>
        <v>0</v>
      </c>
      <c r="M328" s="792">
        <v>0</v>
      </c>
      <c r="N328" s="1135">
        <v>12</v>
      </c>
      <c r="O328" s="786" t="s">
        <v>236</v>
      </c>
      <c r="P328" s="819">
        <v>17</v>
      </c>
      <c r="Q328" s="786">
        <v>117.5</v>
      </c>
      <c r="R328" s="784" t="s">
        <v>214</v>
      </c>
      <c r="S328" s="1041">
        <v>621</v>
      </c>
      <c r="T328" s="1041">
        <v>115</v>
      </c>
      <c r="U328" s="1041">
        <v>59</v>
      </c>
      <c r="V328" s="1043" t="s">
        <v>259</v>
      </c>
      <c r="W328" s="1038">
        <v>128</v>
      </c>
      <c r="X328" s="1037">
        <f>S328-(P328+P329+P330+P331)</f>
        <v>0</v>
      </c>
      <c r="Y328" s="792">
        <v>-3.93</v>
      </c>
      <c r="Z328" s="1067">
        <v>19</v>
      </c>
      <c r="AA328" s="786" t="s">
        <v>253</v>
      </c>
      <c r="AB328" s="836">
        <v>273</v>
      </c>
      <c r="AC328" s="786">
        <v>120</v>
      </c>
      <c r="AD328" s="784" t="s">
        <v>209</v>
      </c>
      <c r="AE328" s="1041">
        <v>630</v>
      </c>
      <c r="AF328" s="1041">
        <v>119</v>
      </c>
      <c r="AG328" s="1041">
        <v>60</v>
      </c>
      <c r="AH328" s="1043" t="s">
        <v>147</v>
      </c>
      <c r="AI328" s="1038">
        <v>128</v>
      </c>
      <c r="AJ328" s="1037">
        <f>AE328-(AB328+AB329+AB330+AB331)</f>
        <v>0</v>
      </c>
      <c r="AL328" s="200">
        <v>17</v>
      </c>
      <c r="AM328" s="200">
        <v>12</v>
      </c>
      <c r="AN328" s="200">
        <v>59</v>
      </c>
      <c r="AO328" s="1131"/>
      <c r="AP328" s="1131"/>
    </row>
    <row r="329" spans="1:42" ht="15" x14ac:dyDescent="0.2">
      <c r="A329" s="841">
        <v>4.5</v>
      </c>
      <c r="B329" s="1133"/>
      <c r="C329" s="791" t="s">
        <v>229</v>
      </c>
      <c r="D329" s="821">
        <v>342</v>
      </c>
      <c r="E329" s="791">
        <v>117</v>
      </c>
      <c r="F329" s="810" t="s">
        <v>215</v>
      </c>
      <c r="G329" s="1042"/>
      <c r="H329" s="1042"/>
      <c r="I329" s="1042"/>
      <c r="J329" s="1044"/>
      <c r="K329" s="1039"/>
      <c r="L329" s="1037"/>
      <c r="M329" s="792">
        <v>-1.78</v>
      </c>
      <c r="N329" s="1136"/>
      <c r="O329" s="791" t="s">
        <v>244</v>
      </c>
      <c r="P329" s="822">
        <v>362</v>
      </c>
      <c r="Q329" s="791">
        <v>114</v>
      </c>
      <c r="R329" s="810" t="s">
        <v>209</v>
      </c>
      <c r="S329" s="1042"/>
      <c r="T329" s="1042"/>
      <c r="U329" s="1042"/>
      <c r="V329" s="1044"/>
      <c r="W329" s="1039"/>
      <c r="X329" s="1037"/>
      <c r="Y329" s="792">
        <v>-0.5</v>
      </c>
      <c r="Z329" s="1068"/>
      <c r="AA329" s="791" t="s">
        <v>251</v>
      </c>
      <c r="AB329" s="837">
        <v>44</v>
      </c>
      <c r="AC329" s="791">
        <v>119</v>
      </c>
      <c r="AD329" s="810" t="s">
        <v>210</v>
      </c>
      <c r="AE329" s="1042"/>
      <c r="AF329" s="1042"/>
      <c r="AG329" s="1042"/>
      <c r="AH329" s="1044"/>
      <c r="AI329" s="1039"/>
      <c r="AJ329" s="1037"/>
      <c r="AL329" s="200">
        <v>18</v>
      </c>
      <c r="AM329" s="200">
        <v>3</v>
      </c>
      <c r="AN329" s="200">
        <v>56</v>
      </c>
      <c r="AO329" s="1131"/>
      <c r="AP329" s="1131"/>
    </row>
    <row r="330" spans="1:42" ht="15" x14ac:dyDescent="0.2">
      <c r="A330" s="841"/>
      <c r="B330" s="1133"/>
      <c r="C330" s="808"/>
      <c r="D330" s="808"/>
      <c r="E330" s="808"/>
      <c r="F330" s="810"/>
      <c r="G330" s="1042"/>
      <c r="H330" s="1042"/>
      <c r="I330" s="1042"/>
      <c r="J330" s="1044"/>
      <c r="K330" s="1039"/>
      <c r="L330" s="1037"/>
      <c r="M330" s="792">
        <v>3.5</v>
      </c>
      <c r="N330" s="1136"/>
      <c r="O330" s="808" t="s">
        <v>243</v>
      </c>
      <c r="P330" s="824">
        <v>242</v>
      </c>
      <c r="Q330" s="808">
        <v>113</v>
      </c>
      <c r="R330" s="810" t="s">
        <v>208</v>
      </c>
      <c r="S330" s="1042"/>
      <c r="T330" s="1042"/>
      <c r="U330" s="1042"/>
      <c r="V330" s="1044"/>
      <c r="W330" s="1039"/>
      <c r="X330" s="1037"/>
      <c r="Y330" s="792">
        <v>-3.5</v>
      </c>
      <c r="Z330" s="1068"/>
      <c r="AA330" s="808" t="s">
        <v>250</v>
      </c>
      <c r="AB330" s="838">
        <v>313</v>
      </c>
      <c r="AC330" s="808">
        <v>117.5</v>
      </c>
      <c r="AD330" s="810" t="s">
        <v>208</v>
      </c>
      <c r="AE330" s="1042"/>
      <c r="AF330" s="1042"/>
      <c r="AG330" s="1042"/>
      <c r="AH330" s="1044"/>
      <c r="AI330" s="1039"/>
      <c r="AJ330" s="1037"/>
      <c r="AL330" s="200">
        <v>19</v>
      </c>
      <c r="AM330" s="200">
        <v>15</v>
      </c>
      <c r="AN330" s="200">
        <v>60</v>
      </c>
      <c r="AO330" s="1131"/>
      <c r="AP330" s="1131"/>
    </row>
    <row r="331" spans="1:42" ht="15.75" thickBot="1" x14ac:dyDescent="0.25">
      <c r="A331" s="841"/>
      <c r="B331" s="1134"/>
      <c r="C331" s="797"/>
      <c r="D331" s="797"/>
      <c r="E331" s="797"/>
      <c r="F331" s="799"/>
      <c r="G331" s="1049"/>
      <c r="H331" s="1049"/>
      <c r="I331" s="1049"/>
      <c r="J331" s="1048"/>
      <c r="K331" s="1040"/>
      <c r="L331" s="1037"/>
      <c r="M331" s="792"/>
      <c r="N331" s="1137"/>
      <c r="O331" s="797"/>
      <c r="P331" s="797"/>
      <c r="Q331" s="797"/>
      <c r="R331" s="799"/>
      <c r="S331" s="1049"/>
      <c r="T331" s="1049"/>
      <c r="U331" s="1049"/>
      <c r="V331" s="1048"/>
      <c r="W331" s="1040"/>
      <c r="X331" s="1037"/>
      <c r="Y331" s="792"/>
      <c r="Z331" s="1068"/>
      <c r="AA331" s="808"/>
      <c r="AB331" s="809"/>
      <c r="AC331" s="808"/>
      <c r="AD331" s="810"/>
      <c r="AE331" s="1042"/>
      <c r="AF331" s="1042"/>
      <c r="AG331" s="1042"/>
      <c r="AH331" s="1044"/>
      <c r="AI331" s="1040"/>
      <c r="AJ331" s="1037"/>
      <c r="AL331" s="200">
        <v>20</v>
      </c>
      <c r="AM331" s="200">
        <v>2</v>
      </c>
      <c r="AN331" s="200">
        <v>56</v>
      </c>
      <c r="AO331" s="1131"/>
      <c r="AP331" s="1131"/>
    </row>
    <row r="332" spans="1:42" ht="15" x14ac:dyDescent="0.2">
      <c r="A332" s="841">
        <v>1.46</v>
      </c>
      <c r="B332" s="1053">
        <v>6</v>
      </c>
      <c r="C332" s="786" t="s">
        <v>231</v>
      </c>
      <c r="D332" s="854">
        <v>275</v>
      </c>
      <c r="E332" s="786">
        <v>115</v>
      </c>
      <c r="F332" s="784" t="s">
        <v>208</v>
      </c>
      <c r="G332" s="1041">
        <v>592</v>
      </c>
      <c r="H332" s="1041">
        <v>117</v>
      </c>
      <c r="I332" s="1041">
        <v>56</v>
      </c>
      <c r="J332" s="1041" t="s">
        <v>148</v>
      </c>
      <c r="K332" s="1038">
        <v>128</v>
      </c>
      <c r="L332" s="1037">
        <f>G332-(D332+D333+D334+D335)</f>
        <v>0</v>
      </c>
      <c r="M332" s="792">
        <v>4.5</v>
      </c>
      <c r="N332" s="1056">
        <v>13</v>
      </c>
      <c r="O332" s="786" t="s">
        <v>242</v>
      </c>
      <c r="P332" s="820">
        <v>598</v>
      </c>
      <c r="Q332" s="786">
        <v>112</v>
      </c>
      <c r="R332" s="784" t="s">
        <v>208</v>
      </c>
      <c r="S332" s="1041">
        <v>621</v>
      </c>
      <c r="T332" s="1041">
        <v>112</v>
      </c>
      <c r="U332" s="1041">
        <v>59</v>
      </c>
      <c r="V332" s="1041" t="s">
        <v>149</v>
      </c>
      <c r="W332" s="1038">
        <v>128</v>
      </c>
      <c r="X332" s="1037">
        <f>S332-(P332+P333+P334+P335)</f>
        <v>0</v>
      </c>
      <c r="Y332" s="792">
        <v>8.6999999999999993</v>
      </c>
      <c r="Z332" s="1064">
        <v>20</v>
      </c>
      <c r="AA332" s="786" t="s">
        <v>247</v>
      </c>
      <c r="AB332" s="839">
        <v>375</v>
      </c>
      <c r="AC332" s="786">
        <v>117.5</v>
      </c>
      <c r="AD332" s="784" t="s">
        <v>208</v>
      </c>
      <c r="AE332" s="1041">
        <v>630</v>
      </c>
      <c r="AF332" s="1041">
        <v>116.5</v>
      </c>
      <c r="AG332" s="1041">
        <v>60</v>
      </c>
      <c r="AH332" s="1041" t="s">
        <v>149</v>
      </c>
      <c r="AI332" s="1038">
        <v>128</v>
      </c>
      <c r="AJ332" s="1037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" x14ac:dyDescent="0.2">
      <c r="A333" s="841">
        <v>3.56</v>
      </c>
      <c r="B333" s="1054"/>
      <c r="C333" s="791" t="s">
        <v>229</v>
      </c>
      <c r="D333" s="855">
        <v>317</v>
      </c>
      <c r="E333" s="791">
        <v>117</v>
      </c>
      <c r="F333" s="790" t="s">
        <v>211</v>
      </c>
      <c r="G333" s="1042"/>
      <c r="H333" s="1042"/>
      <c r="I333" s="1042"/>
      <c r="J333" s="1042"/>
      <c r="K333" s="1039"/>
      <c r="L333" s="1037"/>
      <c r="M333" s="792">
        <v>5.5</v>
      </c>
      <c r="N333" s="1057"/>
      <c r="O333" s="790" t="s">
        <v>243</v>
      </c>
      <c r="P333" s="823">
        <v>23</v>
      </c>
      <c r="Q333" s="791">
        <v>113</v>
      </c>
      <c r="R333" s="790" t="s">
        <v>215</v>
      </c>
      <c r="S333" s="1042"/>
      <c r="T333" s="1042"/>
      <c r="U333" s="1042"/>
      <c r="V333" s="1042"/>
      <c r="W333" s="1039"/>
      <c r="X333" s="1037"/>
      <c r="Y333" s="792">
        <v>7</v>
      </c>
      <c r="Z333" s="1065"/>
      <c r="AA333" s="791" t="s">
        <v>249</v>
      </c>
      <c r="AB333" s="891">
        <v>117</v>
      </c>
      <c r="AC333" s="791">
        <v>112.5</v>
      </c>
      <c r="AD333" s="790" t="s">
        <v>210</v>
      </c>
      <c r="AE333" s="1042"/>
      <c r="AF333" s="1042"/>
      <c r="AG333" s="1042"/>
      <c r="AH333" s="1042"/>
      <c r="AI333" s="1039"/>
      <c r="AJ333" s="1037"/>
      <c r="AO333" s="228"/>
    </row>
    <row r="334" spans="1:42" ht="15" x14ac:dyDescent="0.2">
      <c r="A334" s="841"/>
      <c r="B334" s="1054"/>
      <c r="C334" s="808"/>
      <c r="D334" s="808"/>
      <c r="E334" s="808"/>
      <c r="F334" s="810"/>
      <c r="G334" s="1042"/>
      <c r="H334" s="1042"/>
      <c r="I334" s="1042"/>
      <c r="J334" s="1042"/>
      <c r="K334" s="1039"/>
      <c r="L334" s="1037"/>
      <c r="M334" s="792"/>
      <c r="N334" s="1057"/>
      <c r="O334" s="808"/>
      <c r="P334" s="809"/>
      <c r="Q334" s="808"/>
      <c r="R334" s="810"/>
      <c r="S334" s="1042"/>
      <c r="T334" s="1042"/>
      <c r="U334" s="1042"/>
      <c r="V334" s="1042"/>
      <c r="W334" s="1039"/>
      <c r="X334" s="1037"/>
      <c r="Y334" s="792">
        <v>2.5</v>
      </c>
      <c r="Z334" s="1065"/>
      <c r="AA334" s="808" t="s">
        <v>245</v>
      </c>
      <c r="AB334" s="898">
        <v>138</v>
      </c>
      <c r="AC334" s="808">
        <v>116.5</v>
      </c>
      <c r="AD334" s="810" t="s">
        <v>214</v>
      </c>
      <c r="AE334" s="1042"/>
      <c r="AF334" s="1042"/>
      <c r="AG334" s="1042"/>
      <c r="AH334" s="1042"/>
      <c r="AI334" s="1039"/>
      <c r="AJ334" s="1037"/>
    </row>
    <row r="335" spans="1:42" ht="15.75" thickBot="1" x14ac:dyDescent="0.25">
      <c r="A335" s="841"/>
      <c r="B335" s="1055"/>
      <c r="C335" s="797"/>
      <c r="D335" s="798"/>
      <c r="E335" s="797"/>
      <c r="F335" s="799"/>
      <c r="G335" s="1049"/>
      <c r="H335" s="1049"/>
      <c r="I335" s="1049"/>
      <c r="J335" s="1049"/>
      <c r="K335" s="1040"/>
      <c r="L335" s="1037"/>
      <c r="M335" s="792"/>
      <c r="N335" s="1058"/>
      <c r="O335" s="797"/>
      <c r="P335" s="798"/>
      <c r="Q335" s="797"/>
      <c r="R335" s="799"/>
      <c r="S335" s="1049"/>
      <c r="T335" s="1049"/>
      <c r="U335" s="1049"/>
      <c r="V335" s="1049"/>
      <c r="W335" s="1040"/>
      <c r="X335" s="1037"/>
      <c r="Y335" s="792"/>
      <c r="Z335" s="1066"/>
      <c r="AA335" s="797"/>
      <c r="AB335" s="798"/>
      <c r="AC335" s="797"/>
      <c r="AD335" s="799"/>
      <c r="AE335" s="1049"/>
      <c r="AF335" s="1049"/>
      <c r="AG335" s="1049"/>
      <c r="AH335" s="1049"/>
      <c r="AI335" s="1040"/>
      <c r="AJ335" s="1037"/>
    </row>
    <row r="336" spans="1:42" ht="15" x14ac:dyDescent="0.2">
      <c r="A336" s="841">
        <v>5.3</v>
      </c>
      <c r="B336" s="1050">
        <v>7</v>
      </c>
      <c r="C336" s="786" t="s">
        <v>227</v>
      </c>
      <c r="D336" s="847">
        <v>378</v>
      </c>
      <c r="E336" s="786">
        <v>113</v>
      </c>
      <c r="F336" s="784" t="s">
        <v>209</v>
      </c>
      <c r="G336" s="1041">
        <v>592</v>
      </c>
      <c r="H336" s="1041">
        <v>115</v>
      </c>
      <c r="I336" s="1041">
        <v>56</v>
      </c>
      <c r="J336" s="1043" t="s">
        <v>258</v>
      </c>
      <c r="K336" s="1038">
        <v>128</v>
      </c>
      <c r="L336" s="1037">
        <f>G336-(D336+D337+D338+D339)</f>
        <v>0</v>
      </c>
      <c r="M336" s="899">
        <v>12.91</v>
      </c>
      <c r="N336" s="1045">
        <v>14</v>
      </c>
      <c r="O336" s="786" t="s">
        <v>241</v>
      </c>
      <c r="P336" s="834">
        <v>540</v>
      </c>
      <c r="Q336" s="786">
        <v>110.5</v>
      </c>
      <c r="R336" s="784" t="s">
        <v>208</v>
      </c>
      <c r="S336" s="1041">
        <v>621</v>
      </c>
      <c r="T336" s="1041">
        <v>111.5</v>
      </c>
      <c r="U336" s="1041">
        <v>59</v>
      </c>
      <c r="V336" s="1043" t="s">
        <v>257</v>
      </c>
      <c r="W336" s="1038">
        <v>128</v>
      </c>
      <c r="X336" s="1037">
        <f>S336-(P336+P337+P338+P339)</f>
        <v>0</v>
      </c>
      <c r="Y336" s="792">
        <v>9</v>
      </c>
      <c r="Z336" s="1059">
        <v>21</v>
      </c>
      <c r="AA336" s="786" t="s">
        <v>249</v>
      </c>
      <c r="AB336" s="833">
        <v>631</v>
      </c>
      <c r="AC336" s="786">
        <v>112.5</v>
      </c>
      <c r="AD336" s="784" t="s">
        <v>208</v>
      </c>
      <c r="AE336" s="1041">
        <v>631</v>
      </c>
      <c r="AF336" s="1041">
        <v>112.5</v>
      </c>
      <c r="AG336" s="1041">
        <v>60</v>
      </c>
      <c r="AH336" s="1043" t="s">
        <v>150</v>
      </c>
      <c r="AI336" s="1038">
        <v>128</v>
      </c>
      <c r="AJ336" s="1037">
        <f>AE336-(AB336+AB337+AB338+AB339)</f>
        <v>0</v>
      </c>
    </row>
    <row r="337" spans="1:36" ht="15" x14ac:dyDescent="0.2">
      <c r="A337" s="841">
        <v>3</v>
      </c>
      <c r="B337" s="1051"/>
      <c r="C337" s="791" t="s">
        <v>226</v>
      </c>
      <c r="D337" s="848">
        <v>214</v>
      </c>
      <c r="E337" s="791">
        <v>115</v>
      </c>
      <c r="F337" s="810" t="s">
        <v>214</v>
      </c>
      <c r="G337" s="1042"/>
      <c r="H337" s="1042"/>
      <c r="I337" s="1042"/>
      <c r="J337" s="1044"/>
      <c r="K337" s="1039"/>
      <c r="L337" s="1037"/>
      <c r="M337" s="792">
        <v>6.5</v>
      </c>
      <c r="N337" s="1046"/>
      <c r="O337" s="791" t="s">
        <v>242</v>
      </c>
      <c r="P337" s="835">
        <v>81</v>
      </c>
      <c r="Q337" s="791">
        <v>112</v>
      </c>
      <c r="R337" s="810" t="s">
        <v>214</v>
      </c>
      <c r="S337" s="1042"/>
      <c r="T337" s="1042"/>
      <c r="U337" s="1042"/>
      <c r="V337" s="1044"/>
      <c r="W337" s="1039"/>
      <c r="X337" s="1037"/>
      <c r="Y337" s="792"/>
      <c r="Z337" s="1060"/>
      <c r="AA337" s="791"/>
      <c r="AB337" s="791"/>
      <c r="AC337" s="791"/>
      <c r="AD337" s="810"/>
      <c r="AE337" s="1042"/>
      <c r="AF337" s="1042"/>
      <c r="AG337" s="1042"/>
      <c r="AH337" s="1044"/>
      <c r="AI337" s="1039"/>
      <c r="AJ337" s="1037"/>
    </row>
    <row r="338" spans="1:36" ht="15" x14ac:dyDescent="0.2">
      <c r="A338" s="841"/>
      <c r="B338" s="1051"/>
      <c r="C338" s="808"/>
      <c r="D338" s="808"/>
      <c r="E338" s="808"/>
      <c r="F338" s="810"/>
      <c r="G338" s="1042"/>
      <c r="H338" s="1042"/>
      <c r="I338" s="1042"/>
      <c r="J338" s="1044"/>
      <c r="K338" s="1039"/>
      <c r="L338" s="1037"/>
      <c r="M338" s="792"/>
      <c r="N338" s="1046"/>
      <c r="O338" s="808"/>
      <c r="P338" s="808"/>
      <c r="Q338" s="808"/>
      <c r="R338" s="810"/>
      <c r="S338" s="1042"/>
      <c r="T338" s="1042"/>
      <c r="U338" s="1042"/>
      <c r="V338" s="1044"/>
      <c r="W338" s="1039"/>
      <c r="X338" s="1037"/>
      <c r="Y338" s="792"/>
      <c r="Z338" s="1060"/>
      <c r="AA338" s="808"/>
      <c r="AB338" s="808"/>
      <c r="AC338" s="808"/>
      <c r="AD338" s="810"/>
      <c r="AE338" s="1042"/>
      <c r="AF338" s="1042"/>
      <c r="AG338" s="1042"/>
      <c r="AH338" s="1044"/>
      <c r="AI338" s="1039"/>
      <c r="AJ338" s="1037"/>
    </row>
    <row r="339" spans="1:36" ht="15.75" thickBot="1" x14ac:dyDescent="0.25">
      <c r="A339" s="841"/>
      <c r="B339" s="1052"/>
      <c r="C339" s="797"/>
      <c r="D339" s="797"/>
      <c r="E339" s="797"/>
      <c r="F339" s="799"/>
      <c r="G339" s="1049"/>
      <c r="H339" s="1049"/>
      <c r="I339" s="1049"/>
      <c r="J339" s="1048"/>
      <c r="K339" s="1040"/>
      <c r="L339" s="1037"/>
      <c r="M339" s="792"/>
      <c r="N339" s="1047"/>
      <c r="O339" s="797"/>
      <c r="P339" s="797"/>
      <c r="Q339" s="797"/>
      <c r="R339" s="799"/>
      <c r="S339" s="1049"/>
      <c r="T339" s="1049"/>
      <c r="U339" s="1049"/>
      <c r="V339" s="1048"/>
      <c r="W339" s="1040"/>
      <c r="X339" s="1037"/>
      <c r="Y339" s="792"/>
      <c r="Z339" s="1060"/>
      <c r="AA339" s="808"/>
      <c r="AB339" s="809"/>
      <c r="AC339" s="808"/>
      <c r="AD339" s="810"/>
      <c r="AE339" s="1042"/>
      <c r="AF339" s="1042"/>
      <c r="AG339" s="1042"/>
      <c r="AH339" s="1044"/>
      <c r="AI339" s="1040"/>
      <c r="AJ339" s="1037"/>
    </row>
    <row r="340" spans="1:36" ht="15.75" thickBot="1" x14ac:dyDescent="0.25">
      <c r="B340" s="825"/>
      <c r="C340" s="826"/>
      <c r="D340" s="826"/>
      <c r="E340" s="826"/>
      <c r="F340" s="826"/>
      <c r="G340" s="827">
        <f>SUM(G312:G339)</f>
        <v>3741</v>
      </c>
      <c r="H340" s="827"/>
      <c r="I340" s="827">
        <f>SUM(I312:I339)</f>
        <v>354</v>
      </c>
      <c r="J340" s="826"/>
      <c r="K340" s="828"/>
      <c r="L340"/>
      <c r="M340" s="775"/>
      <c r="N340" s="825"/>
      <c r="O340" s="826"/>
      <c r="P340" s="826"/>
      <c r="Q340" s="826"/>
      <c r="R340" s="826"/>
      <c r="S340" s="827">
        <f>SUM(S312:S339)</f>
        <v>3918</v>
      </c>
      <c r="T340" s="827"/>
      <c r="U340" s="827">
        <f>SUM(U312:U339)</f>
        <v>372</v>
      </c>
      <c r="V340" s="826"/>
      <c r="W340" s="828"/>
      <c r="X340"/>
      <c r="Y340" s="775"/>
      <c r="Z340" s="829"/>
      <c r="AA340" s="830"/>
      <c r="AB340" s="827"/>
      <c r="AC340" s="830"/>
      <c r="AD340" s="830"/>
      <c r="AE340" s="831">
        <f>SUM(AE312:AE339)</f>
        <v>3973</v>
      </c>
      <c r="AF340" s="831">
        <f t="shared" ref="AF340" si="196">SUM(AF312:AF331)</f>
        <v>595.5</v>
      </c>
      <c r="AG340" s="831">
        <f>SUM(AG312:AG339)</f>
        <v>378</v>
      </c>
      <c r="AH340" s="830"/>
      <c r="AI340" s="832"/>
      <c r="AJ340" s="775"/>
    </row>
    <row r="342" spans="1:36" ht="13.5" thickBot="1" x14ac:dyDescent="0.25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200">
        <v>116.5</v>
      </c>
      <c r="V342" s="200">
        <v>112.5</v>
      </c>
    </row>
    <row r="343" spans="1:36" ht="13.5" thickBot="1" x14ac:dyDescent="0.25">
      <c r="A343" s="230" t="s">
        <v>265</v>
      </c>
      <c r="B343" s="1021" t="s">
        <v>130</v>
      </c>
      <c r="C343" s="1022"/>
      <c r="D343" s="1022"/>
      <c r="E343" s="1022"/>
      <c r="F343" s="1022"/>
      <c r="G343" s="1022"/>
      <c r="H343" s="1023"/>
      <c r="I343" s="1033" t="s">
        <v>131</v>
      </c>
      <c r="J343" s="1022"/>
      <c r="K343" s="1022"/>
      <c r="L343" s="1022"/>
      <c r="M343" s="1022"/>
      <c r="N343" s="1022"/>
      <c r="O343" s="1023"/>
      <c r="P343" s="1034" t="s">
        <v>53</v>
      </c>
      <c r="Q343" s="1035"/>
      <c r="R343" s="1035"/>
      <c r="S343" s="1035"/>
      <c r="T343" s="1035"/>
      <c r="U343" s="1035"/>
      <c r="V343" s="1036"/>
      <c r="W343" s="1031" t="s">
        <v>55</v>
      </c>
      <c r="X343" s="228">
        <v>864</v>
      </c>
    </row>
    <row r="344" spans="1:36" ht="13.5" thickBot="1" x14ac:dyDescent="0.25">
      <c r="A344" s="676" t="s">
        <v>54</v>
      </c>
      <c r="B344" s="903">
        <v>1</v>
      </c>
      <c r="C344" s="900">
        <v>2</v>
      </c>
      <c r="D344" s="900">
        <v>3</v>
      </c>
      <c r="E344" s="900">
        <v>4</v>
      </c>
      <c r="F344" s="900">
        <v>5</v>
      </c>
      <c r="G344" s="900">
        <v>6</v>
      </c>
      <c r="H344" s="901">
        <v>7</v>
      </c>
      <c r="I344" s="902">
        <v>8</v>
      </c>
      <c r="J344" s="900">
        <v>9</v>
      </c>
      <c r="K344" s="900">
        <v>10</v>
      </c>
      <c r="L344" s="900">
        <v>11</v>
      </c>
      <c r="M344" s="900">
        <v>12</v>
      </c>
      <c r="N344" s="900">
        <v>13</v>
      </c>
      <c r="O344" s="901">
        <v>14</v>
      </c>
      <c r="P344" s="902">
        <v>15</v>
      </c>
      <c r="Q344" s="900">
        <v>16</v>
      </c>
      <c r="R344" s="900">
        <v>17</v>
      </c>
      <c r="S344" s="900">
        <v>18</v>
      </c>
      <c r="T344" s="900">
        <v>19</v>
      </c>
      <c r="U344" s="900">
        <v>20</v>
      </c>
      <c r="V344" s="901">
        <v>21</v>
      </c>
      <c r="W344" s="1032"/>
      <c r="X344" s="228"/>
      <c r="Y344" s="228"/>
    </row>
    <row r="345" spans="1:36" x14ac:dyDescent="0.2">
      <c r="A345" s="234" t="s">
        <v>3</v>
      </c>
      <c r="B345" s="442">
        <v>2670</v>
      </c>
      <c r="C345" s="443">
        <v>2670</v>
      </c>
      <c r="D345" s="443">
        <v>2670</v>
      </c>
      <c r="E345" s="443">
        <v>2670</v>
      </c>
      <c r="F345" s="443">
        <v>2670</v>
      </c>
      <c r="G345" s="443">
        <v>2670</v>
      </c>
      <c r="H345" s="634">
        <v>2670</v>
      </c>
      <c r="I345" s="637">
        <v>2670</v>
      </c>
      <c r="J345" s="443">
        <v>2670</v>
      </c>
      <c r="K345" s="443">
        <v>2670</v>
      </c>
      <c r="L345" s="443">
        <v>2670</v>
      </c>
      <c r="M345" s="443">
        <v>2670</v>
      </c>
      <c r="N345" s="443">
        <v>2670</v>
      </c>
      <c r="O345" s="634">
        <v>2670</v>
      </c>
      <c r="P345" s="637">
        <v>2670</v>
      </c>
      <c r="Q345" s="443">
        <v>2670</v>
      </c>
      <c r="R345" s="443">
        <v>2670</v>
      </c>
      <c r="S345" s="443">
        <v>2670</v>
      </c>
      <c r="T345" s="443">
        <v>2670</v>
      </c>
      <c r="U345" s="443">
        <v>2670</v>
      </c>
      <c r="V345" s="634">
        <v>2670</v>
      </c>
      <c r="W345" s="384">
        <v>2670</v>
      </c>
      <c r="Y345" s="210"/>
    </row>
    <row r="346" spans="1:36" x14ac:dyDescent="0.2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420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420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375">
        <v>2732</v>
      </c>
    </row>
    <row r="347" spans="1:36" x14ac:dyDescent="0.2">
      <c r="A347" s="231" t="s">
        <v>7</v>
      </c>
      <c r="B347" s="242">
        <v>95.5</v>
      </c>
      <c r="C347" s="243">
        <v>95.5</v>
      </c>
      <c r="D347" s="243">
        <v>88.6</v>
      </c>
      <c r="E347" s="243">
        <v>92.9</v>
      </c>
      <c r="F347" s="243">
        <v>97.7</v>
      </c>
      <c r="G347" s="243">
        <v>84.1</v>
      </c>
      <c r="H347" s="244">
        <v>90.9</v>
      </c>
      <c r="I347" s="421">
        <v>95.7</v>
      </c>
      <c r="J347" s="243">
        <v>82.6</v>
      </c>
      <c r="K347" s="243">
        <v>87</v>
      </c>
      <c r="L347" s="243">
        <v>92.9</v>
      </c>
      <c r="M347" s="243">
        <v>87</v>
      </c>
      <c r="N347" s="243">
        <v>93.5</v>
      </c>
      <c r="O347" s="244">
        <v>87</v>
      </c>
      <c r="P347" s="421">
        <v>89.4</v>
      </c>
      <c r="Q347" s="243">
        <v>93.6</v>
      </c>
      <c r="R347" s="243">
        <v>95.7</v>
      </c>
      <c r="S347" s="243">
        <v>85.7</v>
      </c>
      <c r="T347" s="243">
        <v>83</v>
      </c>
      <c r="U347" s="243">
        <v>85.1</v>
      </c>
      <c r="V347" s="244">
        <v>93.6</v>
      </c>
      <c r="W347" s="376">
        <v>86</v>
      </c>
      <c r="X347" s="228"/>
      <c r="Y347" s="393"/>
    </row>
    <row r="348" spans="1:36" x14ac:dyDescent="0.2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422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422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377">
        <v>7.0999999999999994E-2</v>
      </c>
      <c r="Y348" s="313"/>
    </row>
    <row r="349" spans="1:36" x14ac:dyDescent="0.2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423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423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369">
        <f>W346/W345*100-100</f>
        <v>2.3220973782771495</v>
      </c>
      <c r="X349" s="228"/>
    </row>
    <row r="350" spans="1:36" ht="13.5" thickBot="1" x14ac:dyDescent="0.25">
      <c r="A350" s="669" t="s">
        <v>27</v>
      </c>
      <c r="B350" s="254">
        <f>B346-B297</f>
        <v>83</v>
      </c>
      <c r="C350" s="255">
        <f t="shared" ref="C350:V350" si="198">C346-C297</f>
        <v>99</v>
      </c>
      <c r="D350" s="255">
        <f t="shared" si="198"/>
        <v>227</v>
      </c>
      <c r="E350" s="255">
        <f t="shared" si="198"/>
        <v>293</v>
      </c>
      <c r="F350" s="255">
        <f t="shared" si="198"/>
        <v>283</v>
      </c>
      <c r="G350" s="255">
        <f t="shared" si="198"/>
        <v>242</v>
      </c>
      <c r="H350" s="256">
        <f t="shared" si="198"/>
        <v>202</v>
      </c>
      <c r="I350" s="437">
        <f t="shared" si="198"/>
        <v>298</v>
      </c>
      <c r="J350" s="255">
        <f t="shared" si="198"/>
        <v>187</v>
      </c>
      <c r="K350" s="255">
        <f t="shared" si="198"/>
        <v>247</v>
      </c>
      <c r="L350" s="255">
        <f t="shared" si="198"/>
        <v>210</v>
      </c>
      <c r="M350" s="255">
        <f t="shared" si="198"/>
        <v>216</v>
      </c>
      <c r="N350" s="255">
        <f t="shared" si="198"/>
        <v>150</v>
      </c>
      <c r="O350" s="256">
        <f t="shared" si="198"/>
        <v>290</v>
      </c>
      <c r="P350" s="437">
        <f t="shared" si="198"/>
        <v>-159</v>
      </c>
      <c r="Q350" s="255">
        <f t="shared" si="198"/>
        <v>260</v>
      </c>
      <c r="R350" s="255">
        <f t="shared" si="198"/>
        <v>-65</v>
      </c>
      <c r="S350" s="255">
        <f t="shared" si="198"/>
        <v>-26</v>
      </c>
      <c r="T350" s="255">
        <f t="shared" si="198"/>
        <v>73</v>
      </c>
      <c r="U350" s="255">
        <f t="shared" si="198"/>
        <v>351</v>
      </c>
      <c r="V350" s="256">
        <f t="shared" si="198"/>
        <v>323</v>
      </c>
      <c r="W350" s="370">
        <f>W346-Z333</f>
        <v>2732</v>
      </c>
      <c r="Y350" s="210"/>
    </row>
    <row r="351" spans="1:36" x14ac:dyDescent="0.2">
      <c r="A351" s="258" t="s">
        <v>51</v>
      </c>
      <c r="B351" s="259">
        <v>591</v>
      </c>
      <c r="C351" s="260">
        <v>591</v>
      </c>
      <c r="D351" s="260">
        <v>587</v>
      </c>
      <c r="E351" s="260">
        <v>192</v>
      </c>
      <c r="F351" s="260">
        <v>592</v>
      </c>
      <c r="G351" s="260">
        <v>592</v>
      </c>
      <c r="H351" s="261">
        <v>592</v>
      </c>
      <c r="I351" s="424">
        <v>621</v>
      </c>
      <c r="J351" s="260">
        <v>620</v>
      </c>
      <c r="K351" s="260">
        <v>621</v>
      </c>
      <c r="L351" s="260">
        <v>192</v>
      </c>
      <c r="M351" s="260">
        <v>614</v>
      </c>
      <c r="N351" s="260">
        <v>620</v>
      </c>
      <c r="O351" s="261">
        <v>621</v>
      </c>
      <c r="P351" s="424">
        <v>630</v>
      </c>
      <c r="Q351" s="260">
        <v>630</v>
      </c>
      <c r="R351" s="260">
        <v>630</v>
      </c>
      <c r="S351" s="260">
        <v>192</v>
      </c>
      <c r="T351" s="260">
        <v>605</v>
      </c>
      <c r="U351" s="260">
        <v>630</v>
      </c>
      <c r="V351" s="261">
        <v>630</v>
      </c>
      <c r="W351" s="385">
        <f>SUM(B351:V351)</f>
        <v>11593</v>
      </c>
      <c r="X351" s="200" t="s">
        <v>56</v>
      </c>
      <c r="Y351" s="263">
        <f>Z305-W351</f>
        <v>39</v>
      </c>
      <c r="Z351" s="285">
        <f>Y351/Z305</f>
        <v>3.3528198074277856E-3</v>
      </c>
    </row>
    <row r="352" spans="1:36" x14ac:dyDescent="0.2">
      <c r="A352" s="265" t="s">
        <v>28</v>
      </c>
      <c r="B352" s="218">
        <v>121.5</v>
      </c>
      <c r="C352" s="267">
        <v>122</v>
      </c>
      <c r="D352" s="267">
        <v>124.5</v>
      </c>
      <c r="E352" s="267">
        <v>121</v>
      </c>
      <c r="F352" s="267">
        <v>121</v>
      </c>
      <c r="G352" s="267">
        <v>121.5</v>
      </c>
      <c r="H352" s="219">
        <v>119</v>
      </c>
      <c r="I352" s="425">
        <v>121.5</v>
      </c>
      <c r="J352" s="267">
        <v>123.5</v>
      </c>
      <c r="K352" s="267">
        <v>121</v>
      </c>
      <c r="L352" s="267">
        <v>118</v>
      </c>
      <c r="M352" s="267">
        <v>120</v>
      </c>
      <c r="N352" s="267">
        <v>116.5</v>
      </c>
      <c r="O352" s="219">
        <v>115.5</v>
      </c>
      <c r="P352" s="425">
        <v>121.5</v>
      </c>
      <c r="Q352" s="267">
        <v>123.5</v>
      </c>
      <c r="R352" s="267">
        <v>125</v>
      </c>
      <c r="S352" s="267">
        <v>124</v>
      </c>
      <c r="T352" s="267">
        <v>124</v>
      </c>
      <c r="U352" s="267">
        <v>121</v>
      </c>
      <c r="V352" s="219">
        <v>117.5</v>
      </c>
      <c r="W352" s="325"/>
      <c r="X352" s="200" t="s">
        <v>57</v>
      </c>
      <c r="Y352" s="200">
        <v>116.64</v>
      </c>
    </row>
    <row r="353" spans="1:26" ht="13.5" thickBot="1" x14ac:dyDescent="0.25">
      <c r="A353" s="266" t="s">
        <v>26</v>
      </c>
      <c r="B353" s="623">
        <f t="shared" ref="B353:V353" si="199">B352-B342</f>
        <v>4.5</v>
      </c>
      <c r="C353" s="624">
        <f t="shared" si="199"/>
        <v>5</v>
      </c>
      <c r="D353" s="624">
        <f t="shared" si="199"/>
        <v>4.5</v>
      </c>
      <c r="E353" s="624">
        <f t="shared" si="199"/>
        <v>4</v>
      </c>
      <c r="F353" s="624">
        <f t="shared" si="199"/>
        <v>4</v>
      </c>
      <c r="G353" s="624">
        <f t="shared" si="199"/>
        <v>4.5</v>
      </c>
      <c r="H353" s="625">
        <f t="shared" si="199"/>
        <v>4</v>
      </c>
      <c r="I353" s="723">
        <f t="shared" si="199"/>
        <v>4</v>
      </c>
      <c r="J353" s="624">
        <f t="shared" si="199"/>
        <v>4.5</v>
      </c>
      <c r="K353" s="624">
        <f t="shared" si="199"/>
        <v>4</v>
      </c>
      <c r="L353" s="624">
        <f t="shared" si="199"/>
        <v>5</v>
      </c>
      <c r="M353" s="624">
        <f t="shared" si="199"/>
        <v>5</v>
      </c>
      <c r="N353" s="624">
        <f t="shared" si="199"/>
        <v>4.5</v>
      </c>
      <c r="O353" s="625">
        <f t="shared" si="199"/>
        <v>4</v>
      </c>
      <c r="P353" s="723">
        <f t="shared" si="199"/>
        <v>4.5</v>
      </c>
      <c r="Q353" s="624">
        <f t="shared" si="199"/>
        <v>4</v>
      </c>
      <c r="R353" s="624">
        <f t="shared" si="199"/>
        <v>4</v>
      </c>
      <c r="S353" s="624">
        <f t="shared" si="199"/>
        <v>5</v>
      </c>
      <c r="T353" s="624">
        <f t="shared" si="199"/>
        <v>5</v>
      </c>
      <c r="U353" s="624">
        <f t="shared" si="199"/>
        <v>4.5</v>
      </c>
      <c r="V353" s="625">
        <f t="shared" si="199"/>
        <v>5</v>
      </c>
      <c r="W353" s="371"/>
      <c r="X353" s="200" t="s">
        <v>26</v>
      </c>
      <c r="Y353" s="200">
        <f>Y352-AB303</f>
        <v>5.3700000000000045</v>
      </c>
    </row>
    <row r="355" spans="1:26" ht="13.5" thickBot="1" x14ac:dyDescent="0.25"/>
    <row r="356" spans="1:26" ht="13.5" thickBot="1" x14ac:dyDescent="0.25">
      <c r="A356" s="230" t="s">
        <v>266</v>
      </c>
      <c r="B356" s="1021" t="s">
        <v>130</v>
      </c>
      <c r="C356" s="1022"/>
      <c r="D356" s="1022"/>
      <c r="E356" s="1022"/>
      <c r="F356" s="1022"/>
      <c r="G356" s="1022"/>
      <c r="H356" s="1023"/>
      <c r="I356" s="1033" t="s">
        <v>131</v>
      </c>
      <c r="J356" s="1022"/>
      <c r="K356" s="1022"/>
      <c r="L356" s="1022"/>
      <c r="M356" s="1022"/>
      <c r="N356" s="1022"/>
      <c r="O356" s="1023"/>
      <c r="P356" s="1034" t="s">
        <v>53</v>
      </c>
      <c r="Q356" s="1035"/>
      <c r="R356" s="1035"/>
      <c r="S356" s="1035"/>
      <c r="T356" s="1035"/>
      <c r="U356" s="1035"/>
      <c r="V356" s="1036"/>
      <c r="W356" s="1031" t="s">
        <v>55</v>
      </c>
      <c r="X356" s="228">
        <v>846</v>
      </c>
    </row>
    <row r="357" spans="1:26" ht="13.5" thickBot="1" x14ac:dyDescent="0.25">
      <c r="A357" s="676" t="s">
        <v>54</v>
      </c>
      <c r="B357" s="903">
        <v>1</v>
      </c>
      <c r="C357" s="900">
        <v>2</v>
      </c>
      <c r="D357" s="900">
        <v>3</v>
      </c>
      <c r="E357" s="900">
        <v>4</v>
      </c>
      <c r="F357" s="900">
        <v>5</v>
      </c>
      <c r="G357" s="900">
        <v>6</v>
      </c>
      <c r="H357" s="901">
        <v>7</v>
      </c>
      <c r="I357" s="902">
        <v>8</v>
      </c>
      <c r="J357" s="900">
        <v>9</v>
      </c>
      <c r="K357" s="900">
        <v>10</v>
      </c>
      <c r="L357" s="900">
        <v>11</v>
      </c>
      <c r="M357" s="900">
        <v>12</v>
      </c>
      <c r="N357" s="900">
        <v>13</v>
      </c>
      <c r="O357" s="901">
        <v>14</v>
      </c>
      <c r="P357" s="902">
        <v>15</v>
      </c>
      <c r="Q357" s="900">
        <v>16</v>
      </c>
      <c r="R357" s="900">
        <v>17</v>
      </c>
      <c r="S357" s="900">
        <v>18</v>
      </c>
      <c r="T357" s="900">
        <v>19</v>
      </c>
      <c r="U357" s="900">
        <v>20</v>
      </c>
      <c r="V357" s="901">
        <v>21</v>
      </c>
      <c r="W357" s="1032"/>
      <c r="X357" s="228"/>
      <c r="Y357" s="228"/>
    </row>
    <row r="358" spans="1:26" x14ac:dyDescent="0.2">
      <c r="A358" s="234" t="s">
        <v>3</v>
      </c>
      <c r="B358" s="442">
        <v>2870</v>
      </c>
      <c r="C358" s="443">
        <v>2870</v>
      </c>
      <c r="D358" s="443">
        <v>2870</v>
      </c>
      <c r="E358" s="443">
        <v>2870</v>
      </c>
      <c r="F358" s="443">
        <v>2870</v>
      </c>
      <c r="G358" s="443">
        <v>2870</v>
      </c>
      <c r="H358" s="634">
        <v>2870</v>
      </c>
      <c r="I358" s="637">
        <v>2870</v>
      </c>
      <c r="J358" s="443">
        <v>2870</v>
      </c>
      <c r="K358" s="443">
        <v>2870</v>
      </c>
      <c r="L358" s="443">
        <v>2870</v>
      </c>
      <c r="M358" s="443">
        <v>2870</v>
      </c>
      <c r="N358" s="443">
        <v>2870</v>
      </c>
      <c r="O358" s="634">
        <v>2870</v>
      </c>
      <c r="P358" s="637">
        <v>2870</v>
      </c>
      <c r="Q358" s="443">
        <v>2870</v>
      </c>
      <c r="R358" s="443">
        <v>2870</v>
      </c>
      <c r="S358" s="443">
        <v>2870</v>
      </c>
      <c r="T358" s="443">
        <v>2870</v>
      </c>
      <c r="U358" s="443">
        <v>2870</v>
      </c>
      <c r="V358" s="634">
        <v>2870</v>
      </c>
      <c r="W358" s="342">
        <v>2870</v>
      </c>
      <c r="Y358" s="210"/>
    </row>
    <row r="359" spans="1:26" x14ac:dyDescent="0.2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420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420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</row>
    <row r="360" spans="1:26" x14ac:dyDescent="0.2">
      <c r="A360" s="231" t="s">
        <v>7</v>
      </c>
      <c r="B360" s="242">
        <v>93.2</v>
      </c>
      <c r="C360" s="243">
        <v>84.1</v>
      </c>
      <c r="D360" s="243">
        <v>88.6</v>
      </c>
      <c r="E360" s="243">
        <v>92.9</v>
      </c>
      <c r="F360" s="243">
        <v>86.4</v>
      </c>
      <c r="G360" s="243">
        <v>88.6</v>
      </c>
      <c r="H360" s="244">
        <v>93.2</v>
      </c>
      <c r="I360" s="421">
        <v>87</v>
      </c>
      <c r="J360" s="243">
        <v>87</v>
      </c>
      <c r="K360" s="243">
        <v>87</v>
      </c>
      <c r="L360" s="243">
        <v>92.9</v>
      </c>
      <c r="M360" s="243">
        <v>80.400000000000006</v>
      </c>
      <c r="N360" s="243">
        <v>87</v>
      </c>
      <c r="O360" s="244">
        <v>82.6</v>
      </c>
      <c r="P360" s="421">
        <v>95.5</v>
      </c>
      <c r="Q360" s="243">
        <v>81.8</v>
      </c>
      <c r="R360" s="243">
        <v>88.6</v>
      </c>
      <c r="S360" s="243">
        <v>85.7</v>
      </c>
      <c r="T360" s="243">
        <v>63.6</v>
      </c>
      <c r="U360" s="243">
        <v>63.6</v>
      </c>
      <c r="V360" s="244">
        <v>88.6</v>
      </c>
      <c r="W360" s="245">
        <v>83</v>
      </c>
      <c r="X360" s="228"/>
      <c r="Y360" s="393"/>
    </row>
    <row r="361" spans="1:26" x14ac:dyDescent="0.2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422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422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Y361" s="313"/>
    </row>
    <row r="362" spans="1:26" x14ac:dyDescent="0.2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423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423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228"/>
    </row>
    <row r="363" spans="1:26" ht="13.5" thickBot="1" x14ac:dyDescent="0.25">
      <c r="A363" s="669" t="s">
        <v>27</v>
      </c>
      <c r="B363" s="254">
        <f>B359-B346</f>
        <v>191</v>
      </c>
      <c r="C363" s="255">
        <f t="shared" ref="C363:W363" si="201">C359-C346</f>
        <v>182</v>
      </c>
      <c r="D363" s="255">
        <f t="shared" si="201"/>
        <v>216</v>
      </c>
      <c r="E363" s="255">
        <f t="shared" si="201"/>
        <v>117</v>
      </c>
      <c r="F363" s="255">
        <f t="shared" si="201"/>
        <v>274</v>
      </c>
      <c r="G363" s="255">
        <f t="shared" si="201"/>
        <v>104</v>
      </c>
      <c r="H363" s="256">
        <f t="shared" si="201"/>
        <v>149</v>
      </c>
      <c r="I363" s="437">
        <f t="shared" si="201"/>
        <v>169</v>
      </c>
      <c r="J363" s="255">
        <f t="shared" si="201"/>
        <v>217</v>
      </c>
      <c r="K363" s="255">
        <f t="shared" si="201"/>
        <v>114</v>
      </c>
      <c r="L363" s="255">
        <f t="shared" si="201"/>
        <v>347</v>
      </c>
      <c r="M363" s="255">
        <f t="shared" si="201"/>
        <v>182</v>
      </c>
      <c r="N363" s="255">
        <f t="shared" si="201"/>
        <v>192</v>
      </c>
      <c r="O363" s="256">
        <f t="shared" si="201"/>
        <v>180</v>
      </c>
      <c r="P363" s="437">
        <f t="shared" si="201"/>
        <v>151</v>
      </c>
      <c r="Q363" s="255">
        <f t="shared" si="201"/>
        <v>210</v>
      </c>
      <c r="R363" s="255">
        <f t="shared" si="201"/>
        <v>184</v>
      </c>
      <c r="S363" s="255">
        <f t="shared" si="201"/>
        <v>224</v>
      </c>
      <c r="T363" s="255">
        <f t="shared" si="201"/>
        <v>250</v>
      </c>
      <c r="U363" s="255">
        <f t="shared" si="201"/>
        <v>218</v>
      </c>
      <c r="V363" s="256">
        <f t="shared" si="201"/>
        <v>201</v>
      </c>
      <c r="W363" s="287">
        <f t="shared" si="201"/>
        <v>190</v>
      </c>
      <c r="Y363" s="210"/>
    </row>
    <row r="364" spans="1:26" x14ac:dyDescent="0.2">
      <c r="A364" s="258" t="s">
        <v>51</v>
      </c>
      <c r="B364" s="259">
        <v>590</v>
      </c>
      <c r="C364" s="260">
        <v>591</v>
      </c>
      <c r="D364" s="260">
        <v>591</v>
      </c>
      <c r="E364" s="260">
        <v>192</v>
      </c>
      <c r="F364" s="260">
        <v>591</v>
      </c>
      <c r="G364" s="260">
        <v>590</v>
      </c>
      <c r="H364" s="261">
        <v>590</v>
      </c>
      <c r="I364" s="424">
        <v>618</v>
      </c>
      <c r="J364" s="260">
        <v>618</v>
      </c>
      <c r="K364" s="260">
        <v>618</v>
      </c>
      <c r="L364" s="260">
        <v>190</v>
      </c>
      <c r="M364" s="260">
        <v>618</v>
      </c>
      <c r="N364" s="260">
        <v>617</v>
      </c>
      <c r="O364" s="261">
        <v>619</v>
      </c>
      <c r="P364" s="424">
        <v>626</v>
      </c>
      <c r="Q364" s="260">
        <v>626</v>
      </c>
      <c r="R364" s="260">
        <v>624</v>
      </c>
      <c r="S364" s="260">
        <v>192</v>
      </c>
      <c r="T364" s="260">
        <v>625</v>
      </c>
      <c r="U364" s="260">
        <v>625</v>
      </c>
      <c r="V364" s="261">
        <v>625</v>
      </c>
      <c r="W364" s="337">
        <f>SUM(B364:V364)</f>
        <v>11576</v>
      </c>
      <c r="X364" s="200" t="s">
        <v>56</v>
      </c>
      <c r="Y364" s="263">
        <f>W351-W364</f>
        <v>17</v>
      </c>
      <c r="Z364" s="285">
        <f>Y364/W351</f>
        <v>1.4664021392219442E-3</v>
      </c>
    </row>
    <row r="365" spans="1:26" x14ac:dyDescent="0.2">
      <c r="A365" s="265" t="s">
        <v>28</v>
      </c>
      <c r="B365" s="218">
        <v>126.5</v>
      </c>
      <c r="C365" s="267">
        <v>127</v>
      </c>
      <c r="D365" s="267">
        <v>128.5</v>
      </c>
      <c r="E365" s="267">
        <v>125.5</v>
      </c>
      <c r="F365" s="267">
        <v>125</v>
      </c>
      <c r="G365" s="267">
        <v>126.5</v>
      </c>
      <c r="H365" s="219">
        <v>124</v>
      </c>
      <c r="I365" s="425">
        <v>125.5</v>
      </c>
      <c r="J365" s="267">
        <v>127.5</v>
      </c>
      <c r="K365" s="267">
        <v>125.5</v>
      </c>
      <c r="L365" s="267">
        <v>122</v>
      </c>
      <c r="M365" s="267">
        <v>124.5</v>
      </c>
      <c r="N365" s="267">
        <v>121</v>
      </c>
      <c r="O365" s="219">
        <v>119.5</v>
      </c>
      <c r="P365" s="425">
        <v>126.5</v>
      </c>
      <c r="Q365" s="267">
        <v>127.5</v>
      </c>
      <c r="R365" s="267">
        <v>128.5</v>
      </c>
      <c r="S365" s="267">
        <v>128</v>
      </c>
      <c r="T365" s="267">
        <v>128</v>
      </c>
      <c r="U365" s="267">
        <v>125</v>
      </c>
      <c r="V365" s="219">
        <v>121.5</v>
      </c>
      <c r="W365" s="222"/>
      <c r="X365" s="200" t="s">
        <v>57</v>
      </c>
      <c r="Y365" s="200">
        <v>121.14</v>
      </c>
    </row>
    <row r="366" spans="1:26" ht="13.5" thickBot="1" x14ac:dyDescent="0.25">
      <c r="A366" s="266" t="s">
        <v>26</v>
      </c>
      <c r="B366" s="623">
        <f>B365-B352</f>
        <v>5</v>
      </c>
      <c r="C366" s="624">
        <f t="shared" ref="C366:V366" si="202">C365-C352</f>
        <v>5</v>
      </c>
      <c r="D366" s="624">
        <f t="shared" si="202"/>
        <v>4</v>
      </c>
      <c r="E366" s="624">
        <f t="shared" si="202"/>
        <v>4.5</v>
      </c>
      <c r="F366" s="624">
        <f t="shared" si="202"/>
        <v>4</v>
      </c>
      <c r="G366" s="624">
        <f t="shared" si="202"/>
        <v>5</v>
      </c>
      <c r="H366" s="625">
        <f t="shared" si="202"/>
        <v>5</v>
      </c>
      <c r="I366" s="723">
        <f t="shared" si="202"/>
        <v>4</v>
      </c>
      <c r="J366" s="624">
        <f t="shared" si="202"/>
        <v>4</v>
      </c>
      <c r="K366" s="624">
        <f t="shared" si="202"/>
        <v>4.5</v>
      </c>
      <c r="L366" s="624">
        <f t="shared" si="202"/>
        <v>4</v>
      </c>
      <c r="M366" s="624">
        <f t="shared" si="202"/>
        <v>4.5</v>
      </c>
      <c r="N366" s="624">
        <f t="shared" si="202"/>
        <v>4.5</v>
      </c>
      <c r="O366" s="625">
        <f t="shared" si="202"/>
        <v>4</v>
      </c>
      <c r="P366" s="723">
        <f t="shared" si="202"/>
        <v>5</v>
      </c>
      <c r="Q366" s="624">
        <f t="shared" si="202"/>
        <v>4</v>
      </c>
      <c r="R366" s="624">
        <f t="shared" si="202"/>
        <v>3.5</v>
      </c>
      <c r="S366" s="624">
        <f t="shared" si="202"/>
        <v>4</v>
      </c>
      <c r="T366" s="624">
        <f t="shared" si="202"/>
        <v>4</v>
      </c>
      <c r="U366" s="624">
        <f t="shared" si="202"/>
        <v>4</v>
      </c>
      <c r="V366" s="625">
        <f t="shared" si="202"/>
        <v>4</v>
      </c>
      <c r="W366" s="223"/>
      <c r="X366" s="200" t="s">
        <v>26</v>
      </c>
      <c r="Y366" s="200">
        <f>Y365-Y352</f>
        <v>4.5</v>
      </c>
    </row>
    <row r="368" spans="1:26" ht="13.5" thickBot="1" x14ac:dyDescent="0.25"/>
    <row r="369" spans="1:27" ht="13.5" thickBot="1" x14ac:dyDescent="0.25">
      <c r="A369" s="230" t="s">
        <v>273</v>
      </c>
      <c r="B369" s="1021" t="s">
        <v>130</v>
      </c>
      <c r="C369" s="1022"/>
      <c r="D369" s="1022"/>
      <c r="E369" s="1022"/>
      <c r="F369" s="1022"/>
      <c r="G369" s="1022"/>
      <c r="H369" s="1023"/>
      <c r="I369" s="1033" t="s">
        <v>131</v>
      </c>
      <c r="J369" s="1022"/>
      <c r="K369" s="1022"/>
      <c r="L369" s="1022"/>
      <c r="M369" s="1022"/>
      <c r="N369" s="1022"/>
      <c r="O369" s="1023"/>
      <c r="P369" s="1034" t="s">
        <v>53</v>
      </c>
      <c r="Q369" s="1035"/>
      <c r="R369" s="1035"/>
      <c r="S369" s="1035"/>
      <c r="T369" s="1035"/>
      <c r="U369" s="1035"/>
      <c r="V369" s="1036"/>
      <c r="W369" s="1031" t="s">
        <v>55</v>
      </c>
      <c r="X369" s="228">
        <v>862</v>
      </c>
    </row>
    <row r="370" spans="1:27" ht="13.5" thickBot="1" x14ac:dyDescent="0.25">
      <c r="A370" s="676" t="s">
        <v>54</v>
      </c>
      <c r="B370" s="903">
        <v>1</v>
      </c>
      <c r="C370" s="900">
        <v>2</v>
      </c>
      <c r="D370" s="900">
        <v>3</v>
      </c>
      <c r="E370" s="900">
        <v>4</v>
      </c>
      <c r="F370" s="900">
        <v>5</v>
      </c>
      <c r="G370" s="900">
        <v>6</v>
      </c>
      <c r="H370" s="901">
        <v>7</v>
      </c>
      <c r="I370" s="902">
        <v>8</v>
      </c>
      <c r="J370" s="900">
        <v>9</v>
      </c>
      <c r="K370" s="900">
        <v>10</v>
      </c>
      <c r="L370" s="900">
        <v>11</v>
      </c>
      <c r="M370" s="900">
        <v>12</v>
      </c>
      <c r="N370" s="900">
        <v>13</v>
      </c>
      <c r="O370" s="901">
        <v>14</v>
      </c>
      <c r="P370" s="902">
        <v>15</v>
      </c>
      <c r="Q370" s="900">
        <v>16</v>
      </c>
      <c r="R370" s="900">
        <v>17</v>
      </c>
      <c r="S370" s="900">
        <v>18</v>
      </c>
      <c r="T370" s="900">
        <v>19</v>
      </c>
      <c r="U370" s="900">
        <v>20</v>
      </c>
      <c r="V370" s="901">
        <v>21</v>
      </c>
      <c r="W370" s="1032"/>
      <c r="X370" s="228"/>
      <c r="Y370" s="228"/>
    </row>
    <row r="371" spans="1:27" x14ac:dyDescent="0.2">
      <c r="A371" s="234" t="s">
        <v>3</v>
      </c>
      <c r="B371" s="442">
        <v>3060</v>
      </c>
      <c r="C371" s="443">
        <v>3060</v>
      </c>
      <c r="D371" s="443">
        <v>3060</v>
      </c>
      <c r="E371" s="443">
        <v>3060</v>
      </c>
      <c r="F371" s="443">
        <v>3060</v>
      </c>
      <c r="G371" s="443">
        <v>3060</v>
      </c>
      <c r="H371" s="634">
        <v>3060</v>
      </c>
      <c r="I371" s="637">
        <v>3060</v>
      </c>
      <c r="J371" s="443">
        <v>3060</v>
      </c>
      <c r="K371" s="443">
        <v>3060</v>
      </c>
      <c r="L371" s="443">
        <v>3060</v>
      </c>
      <c r="M371" s="443">
        <v>3060</v>
      </c>
      <c r="N371" s="443">
        <v>3060</v>
      </c>
      <c r="O371" s="634">
        <v>3060</v>
      </c>
      <c r="P371" s="637">
        <v>3060</v>
      </c>
      <c r="Q371" s="443">
        <v>3060</v>
      </c>
      <c r="R371" s="443">
        <v>3060</v>
      </c>
      <c r="S371" s="443">
        <v>3060</v>
      </c>
      <c r="T371" s="443">
        <v>3060</v>
      </c>
      <c r="U371" s="443">
        <v>3060</v>
      </c>
      <c r="V371" s="634">
        <v>3060</v>
      </c>
      <c r="W371" s="342">
        <v>3060</v>
      </c>
      <c r="Y371" s="210"/>
    </row>
    <row r="372" spans="1:27" x14ac:dyDescent="0.2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420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420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</row>
    <row r="373" spans="1:27" x14ac:dyDescent="0.2">
      <c r="A373" s="231" t="s">
        <v>7</v>
      </c>
      <c r="B373" s="242">
        <v>93.2</v>
      </c>
      <c r="C373" s="243">
        <v>81.8</v>
      </c>
      <c r="D373" s="243">
        <v>77.3</v>
      </c>
      <c r="E373" s="243">
        <v>92.9</v>
      </c>
      <c r="F373" s="243">
        <v>79.5</v>
      </c>
      <c r="G373" s="243">
        <v>88.6</v>
      </c>
      <c r="H373" s="244">
        <v>79.5</v>
      </c>
      <c r="I373" s="421">
        <v>89.1</v>
      </c>
      <c r="J373" s="243">
        <v>80.400000000000006</v>
      </c>
      <c r="K373" s="243">
        <v>87</v>
      </c>
      <c r="L373" s="243">
        <v>85.7</v>
      </c>
      <c r="M373" s="243">
        <v>82.6</v>
      </c>
      <c r="N373" s="243">
        <v>87</v>
      </c>
      <c r="O373" s="244">
        <v>82.6</v>
      </c>
      <c r="P373" s="421">
        <v>87</v>
      </c>
      <c r="Q373" s="243">
        <v>82.6</v>
      </c>
      <c r="R373" s="243">
        <v>80.400000000000006</v>
      </c>
      <c r="S373" s="243">
        <v>88.9</v>
      </c>
      <c r="T373" s="243">
        <v>69.599999999999994</v>
      </c>
      <c r="U373" s="243">
        <v>82.6</v>
      </c>
      <c r="V373" s="244">
        <v>87</v>
      </c>
      <c r="W373" s="245">
        <v>80.3</v>
      </c>
      <c r="X373" s="228"/>
      <c r="Y373" s="393"/>
    </row>
    <row r="374" spans="1:27" x14ac:dyDescent="0.2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422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422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Y374" s="313"/>
    </row>
    <row r="375" spans="1:27" x14ac:dyDescent="0.2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423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423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228"/>
    </row>
    <row r="376" spans="1:27" ht="13.5" thickBot="1" x14ac:dyDescent="0.25">
      <c r="A376" s="669" t="s">
        <v>27</v>
      </c>
      <c r="B376" s="254">
        <f>B372-B359</f>
        <v>150</v>
      </c>
      <c r="C376" s="255">
        <f t="shared" ref="C376:W376" si="204">C372-C359</f>
        <v>223</v>
      </c>
      <c r="D376" s="255">
        <f t="shared" si="204"/>
        <v>144</v>
      </c>
      <c r="E376" s="255">
        <f t="shared" si="204"/>
        <v>262</v>
      </c>
      <c r="F376" s="255">
        <f t="shared" si="204"/>
        <v>108</v>
      </c>
      <c r="G376" s="255">
        <f t="shared" si="204"/>
        <v>282</v>
      </c>
      <c r="H376" s="256">
        <f t="shared" si="204"/>
        <v>175</v>
      </c>
      <c r="I376" s="437">
        <f t="shared" si="204"/>
        <v>113</v>
      </c>
      <c r="J376" s="255">
        <f t="shared" si="204"/>
        <v>113</v>
      </c>
      <c r="K376" s="255">
        <f t="shared" si="204"/>
        <v>205</v>
      </c>
      <c r="L376" s="255">
        <f t="shared" si="204"/>
        <v>183</v>
      </c>
      <c r="M376" s="255">
        <f t="shared" si="204"/>
        <v>222</v>
      </c>
      <c r="N376" s="255">
        <f t="shared" si="204"/>
        <v>158</v>
      </c>
      <c r="O376" s="256">
        <f t="shared" si="204"/>
        <v>182</v>
      </c>
      <c r="P376" s="437">
        <f t="shared" si="204"/>
        <v>202</v>
      </c>
      <c r="Q376" s="255">
        <f t="shared" si="204"/>
        <v>223</v>
      </c>
      <c r="R376" s="255">
        <f t="shared" si="204"/>
        <v>174</v>
      </c>
      <c r="S376" s="255">
        <f t="shared" si="204"/>
        <v>163</v>
      </c>
      <c r="T376" s="255">
        <f t="shared" si="204"/>
        <v>130</v>
      </c>
      <c r="U376" s="255">
        <f t="shared" si="204"/>
        <v>191</v>
      </c>
      <c r="V376" s="256">
        <f t="shared" si="204"/>
        <v>147</v>
      </c>
      <c r="W376" s="287">
        <f t="shared" si="204"/>
        <v>175</v>
      </c>
      <c r="Y376" s="210"/>
    </row>
    <row r="377" spans="1:27" x14ac:dyDescent="0.2">
      <c r="A377" s="258" t="s">
        <v>51</v>
      </c>
      <c r="B377" s="259">
        <v>589</v>
      </c>
      <c r="C377" s="260">
        <v>589</v>
      </c>
      <c r="D377" s="260">
        <v>580</v>
      </c>
      <c r="E377" s="260">
        <v>186</v>
      </c>
      <c r="F377" s="260">
        <v>591</v>
      </c>
      <c r="G377" s="260">
        <v>590</v>
      </c>
      <c r="H377" s="261">
        <v>590</v>
      </c>
      <c r="I377" s="424">
        <v>617</v>
      </c>
      <c r="J377" s="260">
        <v>604</v>
      </c>
      <c r="K377" s="260">
        <v>618</v>
      </c>
      <c r="L377" s="260">
        <v>185</v>
      </c>
      <c r="M377" s="260">
        <v>618</v>
      </c>
      <c r="N377" s="260">
        <v>617</v>
      </c>
      <c r="O377" s="261">
        <v>619</v>
      </c>
      <c r="P377" s="424">
        <v>625</v>
      </c>
      <c r="Q377" s="260">
        <v>626</v>
      </c>
      <c r="R377" s="260">
        <v>622</v>
      </c>
      <c r="S377" s="260">
        <v>191</v>
      </c>
      <c r="T377" s="260">
        <v>625</v>
      </c>
      <c r="U377" s="260">
        <v>624</v>
      </c>
      <c r="V377" s="261">
        <v>625</v>
      </c>
      <c r="W377" s="337">
        <f>SUM(B377:V377)</f>
        <v>11531</v>
      </c>
      <c r="X377" s="200" t="s">
        <v>56</v>
      </c>
      <c r="Y377" s="914">
        <f>W364-W377</f>
        <v>45</v>
      </c>
      <c r="Z377" s="285">
        <f>Y377/W364</f>
        <v>3.8873531444367656E-3</v>
      </c>
      <c r="AA377" s="881" t="s">
        <v>274</v>
      </c>
    </row>
    <row r="378" spans="1:27" x14ac:dyDescent="0.2">
      <c r="A378" s="265" t="s">
        <v>28</v>
      </c>
      <c r="B378" s="218">
        <v>130</v>
      </c>
      <c r="C378" s="267">
        <v>130</v>
      </c>
      <c r="D378" s="267">
        <v>131.5</v>
      </c>
      <c r="E378" s="267">
        <v>128</v>
      </c>
      <c r="F378" s="267">
        <v>128</v>
      </c>
      <c r="G378" s="267">
        <v>130</v>
      </c>
      <c r="H378" s="219">
        <v>127</v>
      </c>
      <c r="I378" s="425">
        <v>128.5</v>
      </c>
      <c r="J378" s="267">
        <v>130.5</v>
      </c>
      <c r="K378" s="267">
        <v>128.5</v>
      </c>
      <c r="L378" s="267">
        <v>125</v>
      </c>
      <c r="M378" s="267">
        <v>128</v>
      </c>
      <c r="N378" s="267">
        <v>125</v>
      </c>
      <c r="O378" s="219">
        <v>122.5</v>
      </c>
      <c r="P378" s="425">
        <v>130</v>
      </c>
      <c r="Q378" s="267">
        <v>130</v>
      </c>
      <c r="R378" s="267">
        <v>131.5</v>
      </c>
      <c r="S378" s="267">
        <v>131.5</v>
      </c>
      <c r="T378" s="267">
        <v>131.5</v>
      </c>
      <c r="U378" s="267">
        <v>128</v>
      </c>
      <c r="V378" s="219">
        <v>125</v>
      </c>
      <c r="W378" s="222"/>
      <c r="X378" s="200" t="s">
        <v>57</v>
      </c>
      <c r="Y378" s="200">
        <v>125.51</v>
      </c>
    </row>
    <row r="379" spans="1:27" ht="13.5" thickBot="1" x14ac:dyDescent="0.25">
      <c r="A379" s="266" t="s">
        <v>26</v>
      </c>
      <c r="B379" s="623">
        <f>B378-B365</f>
        <v>3.5</v>
      </c>
      <c r="C379" s="624">
        <f t="shared" ref="C379:V379" si="205">C378-C365</f>
        <v>3</v>
      </c>
      <c r="D379" s="624">
        <f t="shared" si="205"/>
        <v>3</v>
      </c>
      <c r="E379" s="624">
        <f t="shared" si="205"/>
        <v>2.5</v>
      </c>
      <c r="F379" s="624">
        <f t="shared" si="205"/>
        <v>3</v>
      </c>
      <c r="G379" s="624">
        <f t="shared" si="205"/>
        <v>3.5</v>
      </c>
      <c r="H379" s="625">
        <f t="shared" si="205"/>
        <v>3</v>
      </c>
      <c r="I379" s="723">
        <f t="shared" si="205"/>
        <v>3</v>
      </c>
      <c r="J379" s="624">
        <f t="shared" si="205"/>
        <v>3</v>
      </c>
      <c r="K379" s="624">
        <f t="shared" si="205"/>
        <v>3</v>
      </c>
      <c r="L379" s="624">
        <f t="shared" si="205"/>
        <v>3</v>
      </c>
      <c r="M379" s="624">
        <f t="shared" si="205"/>
        <v>3.5</v>
      </c>
      <c r="N379" s="624">
        <f t="shared" si="205"/>
        <v>4</v>
      </c>
      <c r="O379" s="625">
        <f t="shared" si="205"/>
        <v>3</v>
      </c>
      <c r="P379" s="723">
        <f t="shared" si="205"/>
        <v>3.5</v>
      </c>
      <c r="Q379" s="624">
        <f t="shared" si="205"/>
        <v>2.5</v>
      </c>
      <c r="R379" s="624">
        <f t="shared" si="205"/>
        <v>3</v>
      </c>
      <c r="S379" s="624">
        <f t="shared" si="205"/>
        <v>3.5</v>
      </c>
      <c r="T379" s="624">
        <f t="shared" si="205"/>
        <v>3.5</v>
      </c>
      <c r="U379" s="624">
        <f t="shared" si="205"/>
        <v>3</v>
      </c>
      <c r="V379" s="625">
        <f t="shared" si="205"/>
        <v>3.5</v>
      </c>
      <c r="W379" s="223"/>
      <c r="X379" s="200" t="s">
        <v>26</v>
      </c>
      <c r="Y379" s="200">
        <f>Y378-Y365</f>
        <v>4.3700000000000045</v>
      </c>
    </row>
    <row r="380" spans="1:27" x14ac:dyDescent="0.2">
      <c r="A380" s="229"/>
      <c r="B380" s="918"/>
      <c r="C380" s="918"/>
      <c r="D380" s="918"/>
      <c r="E380" s="918"/>
      <c r="F380" s="918"/>
      <c r="G380" s="918"/>
      <c r="H380" s="918"/>
      <c r="I380" s="918"/>
      <c r="J380" s="918"/>
      <c r="K380" s="918"/>
      <c r="L380" s="918"/>
      <c r="M380" s="918"/>
      <c r="N380" s="918"/>
      <c r="O380" s="918"/>
      <c r="P380" s="918"/>
      <c r="Q380" s="918"/>
      <c r="R380" s="918"/>
      <c r="S380" s="918"/>
      <c r="T380" s="918"/>
      <c r="U380" s="918"/>
      <c r="V380" s="918"/>
    </row>
    <row r="382" spans="1:27" ht="13.5" thickBot="1" x14ac:dyDescent="0.25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200">
        <v>0.16</v>
      </c>
      <c r="V382" s="215">
        <v>0</v>
      </c>
    </row>
    <row r="383" spans="1:27" ht="13.5" thickBot="1" x14ac:dyDescent="0.25">
      <c r="A383" s="230" t="s">
        <v>276</v>
      </c>
      <c r="B383" s="1021" t="s">
        <v>130</v>
      </c>
      <c r="C383" s="1022"/>
      <c r="D383" s="1022"/>
      <c r="E383" s="1022"/>
      <c r="F383" s="1022"/>
      <c r="G383" s="1022"/>
      <c r="H383" s="1023"/>
      <c r="I383" s="1033" t="s">
        <v>131</v>
      </c>
      <c r="J383" s="1022"/>
      <c r="K383" s="1022"/>
      <c r="L383" s="1022"/>
      <c r="M383" s="1022"/>
      <c r="N383" s="1022"/>
      <c r="O383" s="1023"/>
      <c r="P383" s="1034" t="s">
        <v>53</v>
      </c>
      <c r="Q383" s="1035"/>
      <c r="R383" s="1035"/>
      <c r="S383" s="1035"/>
      <c r="T383" s="1035"/>
      <c r="U383" s="1035"/>
      <c r="V383" s="1036"/>
      <c r="W383" s="1031" t="s">
        <v>55</v>
      </c>
      <c r="X383" s="228">
        <v>864</v>
      </c>
    </row>
    <row r="384" spans="1:27" ht="13.5" thickBot="1" x14ac:dyDescent="0.25">
      <c r="A384" s="676" t="s">
        <v>54</v>
      </c>
      <c r="B384" s="903">
        <v>1</v>
      </c>
      <c r="C384" s="900">
        <v>2</v>
      </c>
      <c r="D384" s="900">
        <v>3</v>
      </c>
      <c r="E384" s="900">
        <v>4</v>
      </c>
      <c r="F384" s="900">
        <v>5</v>
      </c>
      <c r="G384" s="900">
        <v>6</v>
      </c>
      <c r="H384" s="901">
        <v>7</v>
      </c>
      <c r="I384" s="902">
        <v>8</v>
      </c>
      <c r="J384" s="900">
        <v>9</v>
      </c>
      <c r="K384" s="900">
        <v>10</v>
      </c>
      <c r="L384" s="900">
        <v>11</v>
      </c>
      <c r="M384" s="900">
        <v>12</v>
      </c>
      <c r="N384" s="900">
        <v>13</v>
      </c>
      <c r="O384" s="901">
        <v>14</v>
      </c>
      <c r="P384" s="902">
        <v>15</v>
      </c>
      <c r="Q384" s="900">
        <v>16</v>
      </c>
      <c r="R384" s="900">
        <v>17</v>
      </c>
      <c r="S384" s="900">
        <v>18</v>
      </c>
      <c r="T384" s="900">
        <v>19</v>
      </c>
      <c r="U384" s="900">
        <v>20</v>
      </c>
      <c r="V384" s="901">
        <v>21</v>
      </c>
      <c r="W384" s="1032"/>
      <c r="X384" s="228"/>
      <c r="Y384" s="228"/>
    </row>
    <row r="385" spans="1:26" x14ac:dyDescent="0.2">
      <c r="A385" s="234" t="s">
        <v>3</v>
      </c>
      <c r="B385" s="442">
        <v>3250</v>
      </c>
      <c r="C385" s="443">
        <v>3250</v>
      </c>
      <c r="D385" s="443">
        <v>3250</v>
      </c>
      <c r="E385" s="443">
        <v>3250</v>
      </c>
      <c r="F385" s="443">
        <v>3250</v>
      </c>
      <c r="G385" s="443">
        <v>3250</v>
      </c>
      <c r="H385" s="634">
        <v>3250</v>
      </c>
      <c r="I385" s="637">
        <v>3250</v>
      </c>
      <c r="J385" s="443">
        <v>3250</v>
      </c>
      <c r="K385" s="443">
        <v>3250</v>
      </c>
      <c r="L385" s="443">
        <v>3250</v>
      </c>
      <c r="M385" s="443">
        <v>3250</v>
      </c>
      <c r="N385" s="443">
        <v>3250</v>
      </c>
      <c r="O385" s="634">
        <v>3250</v>
      </c>
      <c r="P385" s="637">
        <v>3250</v>
      </c>
      <c r="Q385" s="443">
        <v>3250</v>
      </c>
      <c r="R385" s="443">
        <v>3250</v>
      </c>
      <c r="S385" s="443">
        <v>3250</v>
      </c>
      <c r="T385" s="443">
        <v>3250</v>
      </c>
      <c r="U385" s="443">
        <v>3250</v>
      </c>
      <c r="V385" s="634">
        <v>3250</v>
      </c>
      <c r="W385" s="342">
        <v>3250</v>
      </c>
      <c r="Y385" s="210"/>
    </row>
    <row r="386" spans="1:26" x14ac:dyDescent="0.2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420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420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</row>
    <row r="387" spans="1:26" x14ac:dyDescent="0.2">
      <c r="A387" s="231" t="s">
        <v>7</v>
      </c>
      <c r="B387" s="242">
        <v>88.6</v>
      </c>
      <c r="C387" s="243">
        <v>77.3</v>
      </c>
      <c r="D387" s="243">
        <v>70.5</v>
      </c>
      <c r="E387" s="243">
        <v>71.400000000000006</v>
      </c>
      <c r="F387" s="243">
        <v>81.8</v>
      </c>
      <c r="G387" s="243">
        <v>81.8</v>
      </c>
      <c r="H387" s="244">
        <v>79.5</v>
      </c>
      <c r="I387" s="421">
        <v>89.1</v>
      </c>
      <c r="J387" s="243">
        <v>67.400000000000006</v>
      </c>
      <c r="K387" s="243">
        <v>84.8</v>
      </c>
      <c r="L387" s="243">
        <v>64.3</v>
      </c>
      <c r="M387" s="243">
        <v>80.400000000000006</v>
      </c>
      <c r="N387" s="243">
        <v>82.6</v>
      </c>
      <c r="O387" s="244">
        <v>78.3</v>
      </c>
      <c r="P387" s="421">
        <v>80.900000000000006</v>
      </c>
      <c r="Q387" s="243">
        <v>83</v>
      </c>
      <c r="R387" s="243">
        <v>74.5</v>
      </c>
      <c r="S387" s="243">
        <v>85.7</v>
      </c>
      <c r="T387" s="243">
        <v>76.599999999999994</v>
      </c>
      <c r="U387" s="243">
        <v>80.900000000000006</v>
      </c>
      <c r="V387" s="244">
        <v>80.900000000000006</v>
      </c>
      <c r="W387" s="245">
        <v>75.900000000000006</v>
      </c>
      <c r="X387" s="228"/>
      <c r="Y387" s="393"/>
    </row>
    <row r="388" spans="1:26" x14ac:dyDescent="0.2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422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422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Y388" s="313"/>
    </row>
    <row r="389" spans="1:26" x14ac:dyDescent="0.2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423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423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228"/>
    </row>
    <row r="390" spans="1:26" ht="13.5" thickBot="1" x14ac:dyDescent="0.25">
      <c r="A390" s="669" t="s">
        <v>27</v>
      </c>
      <c r="B390" s="254">
        <f>B386-B372</f>
        <v>212</v>
      </c>
      <c r="C390" s="255">
        <f t="shared" ref="C390:W390" si="207">C386-C372</f>
        <v>46</v>
      </c>
      <c r="D390" s="255">
        <f t="shared" si="207"/>
        <v>155</v>
      </c>
      <c r="E390" s="255">
        <f t="shared" si="207"/>
        <v>171</v>
      </c>
      <c r="F390" s="255">
        <f t="shared" si="207"/>
        <v>148</v>
      </c>
      <c r="G390" s="255">
        <f t="shared" si="207"/>
        <v>146</v>
      </c>
      <c r="H390" s="256">
        <f t="shared" si="207"/>
        <v>145</v>
      </c>
      <c r="I390" s="437">
        <f t="shared" si="207"/>
        <v>270</v>
      </c>
      <c r="J390" s="255">
        <f t="shared" si="207"/>
        <v>163</v>
      </c>
      <c r="K390" s="255">
        <f t="shared" si="207"/>
        <v>139</v>
      </c>
      <c r="L390" s="255">
        <f t="shared" si="207"/>
        <v>187</v>
      </c>
      <c r="M390" s="255">
        <f t="shared" si="207"/>
        <v>90</v>
      </c>
      <c r="N390" s="255">
        <f t="shared" si="207"/>
        <v>239</v>
      </c>
      <c r="O390" s="256">
        <f t="shared" si="207"/>
        <v>263</v>
      </c>
      <c r="P390" s="437">
        <f t="shared" si="207"/>
        <v>132</v>
      </c>
      <c r="Q390" s="255">
        <f t="shared" si="207"/>
        <v>169</v>
      </c>
      <c r="R390" s="255">
        <f t="shared" si="207"/>
        <v>246</v>
      </c>
      <c r="S390" s="255">
        <f t="shared" si="207"/>
        <v>198</v>
      </c>
      <c r="T390" s="255">
        <f t="shared" si="207"/>
        <v>240</v>
      </c>
      <c r="U390" s="255">
        <f t="shared" si="207"/>
        <v>191</v>
      </c>
      <c r="V390" s="256">
        <f t="shared" si="207"/>
        <v>269</v>
      </c>
      <c r="W390" s="287">
        <f t="shared" si="207"/>
        <v>183</v>
      </c>
      <c r="Y390" s="210"/>
    </row>
    <row r="391" spans="1:26" x14ac:dyDescent="0.2">
      <c r="A391" s="258" t="s">
        <v>51</v>
      </c>
      <c r="B391" s="259">
        <v>588</v>
      </c>
      <c r="C391" s="260">
        <v>589</v>
      </c>
      <c r="D391" s="260">
        <v>580</v>
      </c>
      <c r="E391" s="260">
        <v>186</v>
      </c>
      <c r="F391" s="260">
        <v>591</v>
      </c>
      <c r="G391" s="260">
        <v>590</v>
      </c>
      <c r="H391" s="261">
        <v>589</v>
      </c>
      <c r="I391" s="424">
        <v>617</v>
      </c>
      <c r="J391" s="260">
        <v>604</v>
      </c>
      <c r="K391" s="260">
        <v>618</v>
      </c>
      <c r="L391" s="260">
        <v>185</v>
      </c>
      <c r="M391" s="260">
        <v>618</v>
      </c>
      <c r="N391" s="260">
        <v>617</v>
      </c>
      <c r="O391" s="261">
        <v>619</v>
      </c>
      <c r="P391" s="424">
        <v>625</v>
      </c>
      <c r="Q391" s="260">
        <v>625</v>
      </c>
      <c r="R391" s="260">
        <v>621</v>
      </c>
      <c r="S391" s="260">
        <v>191</v>
      </c>
      <c r="T391" s="260">
        <v>624</v>
      </c>
      <c r="U391" s="260">
        <v>624</v>
      </c>
      <c r="V391" s="261">
        <v>625</v>
      </c>
      <c r="W391" s="337">
        <f>SUM(B391:V391)</f>
        <v>11526</v>
      </c>
      <c r="X391" s="200" t="s">
        <v>56</v>
      </c>
      <c r="Y391" s="263">
        <f>W377-W391</f>
        <v>5</v>
      </c>
      <c r="Z391" s="285">
        <f>Y391/W377</f>
        <v>4.3361373688318447E-4</v>
      </c>
    </row>
    <row r="392" spans="1:26" x14ac:dyDescent="0.2">
      <c r="A392" s="265" t="s">
        <v>28</v>
      </c>
      <c r="B392" s="218">
        <v>132.5</v>
      </c>
      <c r="C392" s="267">
        <v>133</v>
      </c>
      <c r="D392" s="267">
        <v>134</v>
      </c>
      <c r="E392" s="267">
        <v>130.5</v>
      </c>
      <c r="F392" s="267">
        <v>131</v>
      </c>
      <c r="G392" s="267">
        <v>132.5</v>
      </c>
      <c r="H392" s="219">
        <v>130</v>
      </c>
      <c r="I392" s="425">
        <v>131</v>
      </c>
      <c r="J392" s="267">
        <v>133</v>
      </c>
      <c r="K392" s="267">
        <v>131.5</v>
      </c>
      <c r="L392" s="267">
        <v>128</v>
      </c>
      <c r="M392" s="267">
        <v>131</v>
      </c>
      <c r="N392" s="267">
        <v>128</v>
      </c>
      <c r="O392" s="219">
        <v>125.5</v>
      </c>
      <c r="P392" s="425">
        <v>133</v>
      </c>
      <c r="Q392" s="267">
        <v>133</v>
      </c>
      <c r="R392" s="267">
        <v>134</v>
      </c>
      <c r="S392" s="267">
        <v>134</v>
      </c>
      <c r="T392" s="267">
        <v>134</v>
      </c>
      <c r="U392" s="267">
        <v>131</v>
      </c>
      <c r="V392" s="219">
        <v>128</v>
      </c>
      <c r="W392" s="222"/>
      <c r="X392" s="200" t="s">
        <v>57</v>
      </c>
      <c r="Y392" s="200">
        <v>128.66</v>
      </c>
    </row>
    <row r="393" spans="1:26" ht="13.5" thickBot="1" x14ac:dyDescent="0.25">
      <c r="A393" s="266" t="s">
        <v>26</v>
      </c>
      <c r="B393" s="623">
        <f>B392-B378</f>
        <v>2.5</v>
      </c>
      <c r="C393" s="624">
        <f t="shared" ref="C393:V393" si="208">C392-C378</f>
        <v>3</v>
      </c>
      <c r="D393" s="624">
        <f t="shared" si="208"/>
        <v>2.5</v>
      </c>
      <c r="E393" s="624">
        <f t="shared" si="208"/>
        <v>2.5</v>
      </c>
      <c r="F393" s="624">
        <f t="shared" si="208"/>
        <v>3</v>
      </c>
      <c r="G393" s="624">
        <f t="shared" si="208"/>
        <v>2.5</v>
      </c>
      <c r="H393" s="625">
        <f t="shared" si="208"/>
        <v>3</v>
      </c>
      <c r="I393" s="723">
        <f t="shared" si="208"/>
        <v>2.5</v>
      </c>
      <c r="J393" s="624">
        <f t="shared" si="208"/>
        <v>2.5</v>
      </c>
      <c r="K393" s="624">
        <f t="shared" si="208"/>
        <v>3</v>
      </c>
      <c r="L393" s="624">
        <f t="shared" si="208"/>
        <v>3</v>
      </c>
      <c r="M393" s="624">
        <f t="shared" si="208"/>
        <v>3</v>
      </c>
      <c r="N393" s="624">
        <f t="shared" si="208"/>
        <v>3</v>
      </c>
      <c r="O393" s="625">
        <f t="shared" si="208"/>
        <v>3</v>
      </c>
      <c r="P393" s="723">
        <f t="shared" si="208"/>
        <v>3</v>
      </c>
      <c r="Q393" s="624">
        <f t="shared" si="208"/>
        <v>3</v>
      </c>
      <c r="R393" s="624">
        <f t="shared" si="208"/>
        <v>2.5</v>
      </c>
      <c r="S393" s="624">
        <f t="shared" si="208"/>
        <v>2.5</v>
      </c>
      <c r="T393" s="624">
        <f t="shared" si="208"/>
        <v>2.5</v>
      </c>
      <c r="U393" s="624">
        <f t="shared" si="208"/>
        <v>3</v>
      </c>
      <c r="V393" s="625">
        <f t="shared" si="208"/>
        <v>3</v>
      </c>
      <c r="W393" s="223"/>
      <c r="X393" s="200" t="s">
        <v>26</v>
      </c>
      <c r="Y393" s="200">
        <f>Y392-Y378</f>
        <v>3.1499999999999915</v>
      </c>
    </row>
    <row r="396" spans="1:26" ht="13.5" thickBot="1" x14ac:dyDescent="0.25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200">
        <v>15.71</v>
      </c>
      <c r="V396" s="200">
        <v>1.92</v>
      </c>
    </row>
    <row r="397" spans="1:26" ht="13.5" thickBot="1" x14ac:dyDescent="0.25">
      <c r="A397" s="230" t="s">
        <v>279</v>
      </c>
      <c r="B397" s="1021" t="s">
        <v>130</v>
      </c>
      <c r="C397" s="1022"/>
      <c r="D397" s="1022"/>
      <c r="E397" s="1022"/>
      <c r="F397" s="1022"/>
      <c r="G397" s="1022"/>
      <c r="H397" s="1023"/>
      <c r="I397" s="1033" t="s">
        <v>131</v>
      </c>
      <c r="J397" s="1022"/>
      <c r="K397" s="1022"/>
      <c r="L397" s="1022"/>
      <c r="M397" s="1022"/>
      <c r="N397" s="1022"/>
      <c r="O397" s="1023"/>
      <c r="P397" s="1034" t="s">
        <v>53</v>
      </c>
      <c r="Q397" s="1035"/>
      <c r="R397" s="1035"/>
      <c r="S397" s="1035"/>
      <c r="T397" s="1035"/>
      <c r="U397" s="1035"/>
      <c r="V397" s="1036"/>
      <c r="W397" s="1031" t="s">
        <v>55</v>
      </c>
      <c r="X397" s="228">
        <v>861</v>
      </c>
    </row>
    <row r="398" spans="1:26" ht="13.5" thickBot="1" x14ac:dyDescent="0.25">
      <c r="A398" s="676" t="s">
        <v>54</v>
      </c>
      <c r="B398" s="903">
        <v>1</v>
      </c>
      <c r="C398" s="900">
        <v>2</v>
      </c>
      <c r="D398" s="900">
        <v>3</v>
      </c>
      <c r="E398" s="900">
        <v>4</v>
      </c>
      <c r="F398" s="900">
        <v>5</v>
      </c>
      <c r="G398" s="900">
        <v>6</v>
      </c>
      <c r="H398" s="901">
        <v>7</v>
      </c>
      <c r="I398" s="902">
        <v>8</v>
      </c>
      <c r="J398" s="900">
        <v>9</v>
      </c>
      <c r="K398" s="900">
        <v>10</v>
      </c>
      <c r="L398" s="900">
        <v>11</v>
      </c>
      <c r="M398" s="900">
        <v>12</v>
      </c>
      <c r="N398" s="900">
        <v>13</v>
      </c>
      <c r="O398" s="901">
        <v>14</v>
      </c>
      <c r="P398" s="902">
        <v>15</v>
      </c>
      <c r="Q398" s="900">
        <v>16</v>
      </c>
      <c r="R398" s="900">
        <v>17</v>
      </c>
      <c r="S398" s="900">
        <v>18</v>
      </c>
      <c r="T398" s="900">
        <v>19</v>
      </c>
      <c r="U398" s="900">
        <v>20</v>
      </c>
      <c r="V398" s="901">
        <v>21</v>
      </c>
      <c r="W398" s="1032"/>
      <c r="X398" s="228"/>
      <c r="Y398" s="228"/>
    </row>
    <row r="399" spans="1:26" x14ac:dyDescent="0.2">
      <c r="A399" s="234" t="s">
        <v>3</v>
      </c>
      <c r="B399" s="442">
        <v>3415</v>
      </c>
      <c r="C399" s="443">
        <v>3415</v>
      </c>
      <c r="D399" s="443">
        <v>3415</v>
      </c>
      <c r="E399" s="443">
        <v>3415</v>
      </c>
      <c r="F399" s="443">
        <v>3415</v>
      </c>
      <c r="G399" s="443">
        <v>3415</v>
      </c>
      <c r="H399" s="634">
        <v>3415</v>
      </c>
      <c r="I399" s="637">
        <v>3415</v>
      </c>
      <c r="J399" s="443">
        <v>3415</v>
      </c>
      <c r="K399" s="443">
        <v>3415</v>
      </c>
      <c r="L399" s="443">
        <v>3415</v>
      </c>
      <c r="M399" s="443">
        <v>3415</v>
      </c>
      <c r="N399" s="443">
        <v>3415</v>
      </c>
      <c r="O399" s="634">
        <v>3415</v>
      </c>
      <c r="P399" s="637">
        <v>3415</v>
      </c>
      <c r="Q399" s="443">
        <v>3415</v>
      </c>
      <c r="R399" s="443">
        <v>3415</v>
      </c>
      <c r="S399" s="443">
        <v>3415</v>
      </c>
      <c r="T399" s="443">
        <v>3415</v>
      </c>
      <c r="U399" s="443">
        <v>3415</v>
      </c>
      <c r="V399" s="634">
        <v>3415</v>
      </c>
      <c r="W399" s="342">
        <v>3415</v>
      </c>
      <c r="Y399" s="210"/>
    </row>
    <row r="400" spans="1:26" x14ac:dyDescent="0.2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420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420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</row>
    <row r="401" spans="1:26" x14ac:dyDescent="0.2">
      <c r="A401" s="231" t="s">
        <v>7</v>
      </c>
      <c r="B401" s="242">
        <v>93.2</v>
      </c>
      <c r="C401" s="243">
        <v>88.6</v>
      </c>
      <c r="D401" s="243">
        <v>88.6</v>
      </c>
      <c r="E401" s="243">
        <v>78.599999999999994</v>
      </c>
      <c r="F401" s="243">
        <v>77.3</v>
      </c>
      <c r="G401" s="243">
        <v>72.7</v>
      </c>
      <c r="H401" s="244">
        <v>72.7</v>
      </c>
      <c r="I401" s="421">
        <v>84.4</v>
      </c>
      <c r="J401" s="243">
        <v>71.099999999999994</v>
      </c>
      <c r="K401" s="243">
        <v>86.7</v>
      </c>
      <c r="L401" s="243">
        <v>71.400000000000006</v>
      </c>
      <c r="M401" s="243">
        <v>68.900000000000006</v>
      </c>
      <c r="N401" s="243">
        <v>68.900000000000006</v>
      </c>
      <c r="O401" s="244">
        <v>86.7</v>
      </c>
      <c r="P401" s="421">
        <v>71.099999999999994</v>
      </c>
      <c r="Q401" s="243">
        <v>82.2</v>
      </c>
      <c r="R401" s="243">
        <v>84.4</v>
      </c>
      <c r="S401" s="243">
        <v>85.7</v>
      </c>
      <c r="T401" s="243">
        <v>60</v>
      </c>
      <c r="U401" s="243">
        <v>75.599999999999994</v>
      </c>
      <c r="V401" s="244">
        <v>84.4</v>
      </c>
      <c r="W401" s="245">
        <v>75.2</v>
      </c>
      <c r="X401" s="228"/>
      <c r="Y401" s="393"/>
    </row>
    <row r="402" spans="1:26" x14ac:dyDescent="0.2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422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422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Y402" s="313"/>
    </row>
    <row r="403" spans="1:26" x14ac:dyDescent="0.2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423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423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228"/>
    </row>
    <row r="404" spans="1:26" ht="13.5" thickBot="1" x14ac:dyDescent="0.25">
      <c r="A404" s="669" t="s">
        <v>27</v>
      </c>
      <c r="B404" s="254">
        <f>B400-B386</f>
        <v>222</v>
      </c>
      <c r="C404" s="255">
        <f t="shared" ref="C404:W404" si="210">C400-C386</f>
        <v>323</v>
      </c>
      <c r="D404" s="255">
        <f t="shared" si="210"/>
        <v>295</v>
      </c>
      <c r="E404" s="255">
        <f t="shared" si="210"/>
        <v>195</v>
      </c>
      <c r="F404" s="255">
        <f t="shared" si="210"/>
        <v>285</v>
      </c>
      <c r="G404" s="255">
        <f t="shared" si="210"/>
        <v>243</v>
      </c>
      <c r="H404" s="256">
        <f t="shared" si="210"/>
        <v>251</v>
      </c>
      <c r="I404" s="437">
        <f t="shared" si="210"/>
        <v>179</v>
      </c>
      <c r="J404" s="255">
        <f t="shared" si="210"/>
        <v>270</v>
      </c>
      <c r="K404" s="255">
        <f t="shared" si="210"/>
        <v>331</v>
      </c>
      <c r="L404" s="255">
        <f t="shared" si="210"/>
        <v>8</v>
      </c>
      <c r="M404" s="255">
        <f t="shared" si="210"/>
        <v>314</v>
      </c>
      <c r="N404" s="255">
        <f t="shared" si="210"/>
        <v>110</v>
      </c>
      <c r="O404" s="256">
        <f t="shared" si="210"/>
        <v>124</v>
      </c>
      <c r="P404" s="437">
        <f t="shared" si="210"/>
        <v>304</v>
      </c>
      <c r="Q404" s="255">
        <f t="shared" si="210"/>
        <v>260</v>
      </c>
      <c r="R404" s="255">
        <f t="shared" si="210"/>
        <v>186</v>
      </c>
      <c r="S404" s="255">
        <f t="shared" si="210"/>
        <v>184</v>
      </c>
      <c r="T404" s="255">
        <f t="shared" si="210"/>
        <v>203</v>
      </c>
      <c r="U404" s="255">
        <f t="shared" si="210"/>
        <v>148</v>
      </c>
      <c r="V404" s="256">
        <f t="shared" si="210"/>
        <v>209</v>
      </c>
      <c r="W404" s="287">
        <f t="shared" si="210"/>
        <v>230</v>
      </c>
      <c r="Y404" s="210"/>
    </row>
    <row r="405" spans="1:26" x14ac:dyDescent="0.2">
      <c r="A405" s="258" t="s">
        <v>51</v>
      </c>
      <c r="B405" s="259">
        <v>588</v>
      </c>
      <c r="C405" s="260">
        <v>589</v>
      </c>
      <c r="D405" s="260">
        <v>579</v>
      </c>
      <c r="E405" s="260">
        <v>186</v>
      </c>
      <c r="F405" s="260">
        <v>591</v>
      </c>
      <c r="G405" s="260">
        <v>588</v>
      </c>
      <c r="H405" s="261">
        <v>589</v>
      </c>
      <c r="I405" s="424">
        <v>617</v>
      </c>
      <c r="J405" s="260">
        <v>603</v>
      </c>
      <c r="K405" s="260">
        <v>618</v>
      </c>
      <c r="L405" s="260">
        <v>183</v>
      </c>
      <c r="M405" s="260">
        <v>617</v>
      </c>
      <c r="N405" s="260">
        <v>617</v>
      </c>
      <c r="O405" s="261">
        <v>619</v>
      </c>
      <c r="P405" s="424">
        <v>625</v>
      </c>
      <c r="Q405" s="260">
        <v>624</v>
      </c>
      <c r="R405" s="260">
        <v>621</v>
      </c>
      <c r="S405" s="260">
        <v>190</v>
      </c>
      <c r="T405" s="260">
        <v>624</v>
      </c>
      <c r="U405" s="260">
        <v>624</v>
      </c>
      <c r="V405" s="261">
        <v>625</v>
      </c>
      <c r="W405" s="337">
        <f>SUM(B405:V405)</f>
        <v>11517</v>
      </c>
      <c r="X405" s="200" t="s">
        <v>56</v>
      </c>
      <c r="Y405" s="263">
        <f>W391-W405</f>
        <v>9</v>
      </c>
      <c r="Z405" s="285">
        <f>Y405/W391</f>
        <v>7.8084331077563768E-4</v>
      </c>
    </row>
    <row r="406" spans="1:26" x14ac:dyDescent="0.2">
      <c r="A406" s="265" t="s">
        <v>28</v>
      </c>
      <c r="B406" s="218"/>
      <c r="C406" s="267"/>
      <c r="D406" s="267"/>
      <c r="E406" s="267"/>
      <c r="F406" s="267"/>
      <c r="G406" s="267"/>
      <c r="H406" s="219"/>
      <c r="I406" s="425"/>
      <c r="J406" s="267"/>
      <c r="K406" s="267"/>
      <c r="L406" s="267"/>
      <c r="M406" s="267"/>
      <c r="N406" s="267"/>
      <c r="O406" s="219"/>
      <c r="P406" s="425"/>
      <c r="Q406" s="267"/>
      <c r="R406" s="267"/>
      <c r="S406" s="267"/>
      <c r="T406" s="267"/>
      <c r="U406" s="267"/>
      <c r="V406" s="919">
        <v>131</v>
      </c>
      <c r="W406" s="222"/>
      <c r="X406" s="200" t="s">
        <v>57</v>
      </c>
      <c r="Y406" s="200">
        <v>131.69999999999999</v>
      </c>
    </row>
    <row r="407" spans="1:26" ht="13.5" thickBot="1" x14ac:dyDescent="0.25">
      <c r="A407" s="266" t="s">
        <v>26</v>
      </c>
      <c r="B407" s="623">
        <f>B406-B392</f>
        <v>-132.5</v>
      </c>
      <c r="C407" s="624">
        <f t="shared" ref="C407:V407" si="211">C406-C392</f>
        <v>-133</v>
      </c>
      <c r="D407" s="624">
        <f t="shared" si="211"/>
        <v>-134</v>
      </c>
      <c r="E407" s="624">
        <f t="shared" si="211"/>
        <v>-130.5</v>
      </c>
      <c r="F407" s="624">
        <f t="shared" si="211"/>
        <v>-131</v>
      </c>
      <c r="G407" s="624">
        <f t="shared" si="211"/>
        <v>-132.5</v>
      </c>
      <c r="H407" s="625">
        <f t="shared" si="211"/>
        <v>-130</v>
      </c>
      <c r="I407" s="723">
        <f t="shared" si="211"/>
        <v>-131</v>
      </c>
      <c r="J407" s="624">
        <f t="shared" si="211"/>
        <v>-133</v>
      </c>
      <c r="K407" s="624">
        <f t="shared" si="211"/>
        <v>-131.5</v>
      </c>
      <c r="L407" s="624">
        <f t="shared" si="211"/>
        <v>-128</v>
      </c>
      <c r="M407" s="624">
        <f t="shared" si="211"/>
        <v>-131</v>
      </c>
      <c r="N407" s="624">
        <f t="shared" si="211"/>
        <v>-128</v>
      </c>
      <c r="O407" s="625">
        <f t="shared" si="211"/>
        <v>-125.5</v>
      </c>
      <c r="P407" s="723">
        <f t="shared" si="211"/>
        <v>-133</v>
      </c>
      <c r="Q407" s="624">
        <f t="shared" si="211"/>
        <v>-133</v>
      </c>
      <c r="R407" s="624">
        <f t="shared" si="211"/>
        <v>-134</v>
      </c>
      <c r="S407" s="624">
        <f t="shared" si="211"/>
        <v>-134</v>
      </c>
      <c r="T407" s="624">
        <f t="shared" si="211"/>
        <v>-134</v>
      </c>
      <c r="U407" s="624">
        <f t="shared" si="211"/>
        <v>-131</v>
      </c>
      <c r="V407" s="625">
        <f t="shared" si="211"/>
        <v>3</v>
      </c>
      <c r="W407" s="223"/>
      <c r="X407" s="200" t="s">
        <v>26</v>
      </c>
      <c r="Y407" s="200">
        <f>Y406-Y392</f>
        <v>3.039999999999992</v>
      </c>
    </row>
    <row r="410" spans="1:26" ht="13.5" thickBot="1" x14ac:dyDescent="0.25">
      <c r="A410" s="200" t="s">
        <v>278</v>
      </c>
    </row>
    <row r="411" spans="1:26" ht="13.5" thickBot="1" x14ac:dyDescent="0.25">
      <c r="A411" s="230" t="s">
        <v>280</v>
      </c>
      <c r="B411" s="1021" t="s">
        <v>130</v>
      </c>
      <c r="C411" s="1022"/>
      <c r="D411" s="1022"/>
      <c r="E411" s="1022"/>
      <c r="F411" s="1022"/>
      <c r="G411" s="1022"/>
      <c r="H411" s="1023"/>
      <c r="I411" s="1033" t="s">
        <v>131</v>
      </c>
      <c r="J411" s="1022"/>
      <c r="K411" s="1022"/>
      <c r="L411" s="1022"/>
      <c r="M411" s="1022"/>
      <c r="N411" s="1022"/>
      <c r="O411" s="1023"/>
      <c r="P411" s="1034" t="s">
        <v>53</v>
      </c>
      <c r="Q411" s="1035"/>
      <c r="R411" s="1035"/>
      <c r="S411" s="1035"/>
      <c r="T411" s="1035"/>
      <c r="U411" s="1035"/>
      <c r="V411" s="1036"/>
      <c r="W411" s="1031" t="s">
        <v>55</v>
      </c>
      <c r="X411" s="228">
        <v>825</v>
      </c>
    </row>
    <row r="412" spans="1:26" ht="13.5" thickBot="1" x14ac:dyDescent="0.25">
      <c r="A412" s="676" t="s">
        <v>54</v>
      </c>
      <c r="B412" s="903">
        <v>1</v>
      </c>
      <c r="C412" s="900">
        <v>2</v>
      </c>
      <c r="D412" s="900">
        <v>3</v>
      </c>
      <c r="E412" s="900">
        <v>4</v>
      </c>
      <c r="F412" s="900">
        <v>5</v>
      </c>
      <c r="G412" s="900">
        <v>6</v>
      </c>
      <c r="H412" s="901">
        <v>7</v>
      </c>
      <c r="I412" s="902">
        <v>8</v>
      </c>
      <c r="J412" s="900">
        <v>9</v>
      </c>
      <c r="K412" s="900">
        <v>10</v>
      </c>
      <c r="L412" s="900">
        <v>11</v>
      </c>
      <c r="M412" s="900">
        <v>12</v>
      </c>
      <c r="N412" s="900">
        <v>13</v>
      </c>
      <c r="O412" s="901">
        <v>14</v>
      </c>
      <c r="P412" s="902">
        <v>15</v>
      </c>
      <c r="Q412" s="900">
        <v>16</v>
      </c>
      <c r="R412" s="900">
        <v>17</v>
      </c>
      <c r="S412" s="900">
        <v>18</v>
      </c>
      <c r="T412" s="900">
        <v>19</v>
      </c>
      <c r="U412" s="900">
        <v>20</v>
      </c>
      <c r="V412" s="901">
        <v>21</v>
      </c>
      <c r="W412" s="1032"/>
      <c r="X412" s="228"/>
      <c r="Y412" s="228"/>
    </row>
    <row r="413" spans="1:26" x14ac:dyDescent="0.2">
      <c r="A413" s="234" t="s">
        <v>3</v>
      </c>
      <c r="B413" s="442">
        <v>3550</v>
      </c>
      <c r="C413" s="443">
        <v>3550</v>
      </c>
      <c r="D413" s="443">
        <v>3550</v>
      </c>
      <c r="E413" s="443">
        <v>3550</v>
      </c>
      <c r="F413" s="443">
        <v>3550</v>
      </c>
      <c r="G413" s="443">
        <v>3550</v>
      </c>
      <c r="H413" s="634">
        <v>3550</v>
      </c>
      <c r="I413" s="637">
        <v>3550</v>
      </c>
      <c r="J413" s="443">
        <v>3550</v>
      </c>
      <c r="K413" s="443">
        <v>3550</v>
      </c>
      <c r="L413" s="443">
        <v>3550</v>
      </c>
      <c r="M413" s="443">
        <v>3550</v>
      </c>
      <c r="N413" s="443">
        <v>3550</v>
      </c>
      <c r="O413" s="634">
        <v>3550</v>
      </c>
      <c r="P413" s="637">
        <v>3550</v>
      </c>
      <c r="Q413" s="443">
        <v>3550</v>
      </c>
      <c r="R413" s="443">
        <v>3550</v>
      </c>
      <c r="S413" s="443">
        <v>3550</v>
      </c>
      <c r="T413" s="443">
        <v>3550</v>
      </c>
      <c r="U413" s="443">
        <v>3550</v>
      </c>
      <c r="V413" s="634">
        <v>3550</v>
      </c>
      <c r="W413" s="342">
        <v>3550</v>
      </c>
      <c r="Y413" s="210"/>
    </row>
    <row r="414" spans="1:26" x14ac:dyDescent="0.2">
      <c r="A414" s="238" t="s">
        <v>6</v>
      </c>
      <c r="B414" s="239">
        <v>3644</v>
      </c>
      <c r="C414" s="240">
        <v>3541</v>
      </c>
      <c r="D414" s="240">
        <v>3577</v>
      </c>
      <c r="E414" s="240">
        <v>3656</v>
      </c>
      <c r="F414" s="240">
        <v>3641</v>
      </c>
      <c r="G414" s="240">
        <v>3547</v>
      </c>
      <c r="H414" s="241">
        <v>3621</v>
      </c>
      <c r="I414" s="420">
        <v>3626</v>
      </c>
      <c r="J414" s="240">
        <v>3581</v>
      </c>
      <c r="K414" s="240">
        <v>3640</v>
      </c>
      <c r="L414" s="240">
        <v>3911</v>
      </c>
      <c r="M414" s="240">
        <v>3537</v>
      </c>
      <c r="N414" s="240">
        <v>3564</v>
      </c>
      <c r="O414" s="241">
        <v>3738</v>
      </c>
      <c r="P414" s="420">
        <v>3630</v>
      </c>
      <c r="Q414" s="240">
        <v>3701</v>
      </c>
      <c r="R414" s="240">
        <v>3537</v>
      </c>
      <c r="S414" s="240">
        <v>3733</v>
      </c>
      <c r="T414" s="240">
        <v>3630</v>
      </c>
      <c r="U414" s="240">
        <v>3578</v>
      </c>
      <c r="V414" s="241">
        <v>3772</v>
      </c>
      <c r="W414" s="317">
        <v>3622</v>
      </c>
    </row>
    <row r="415" spans="1:26" x14ac:dyDescent="0.2">
      <c r="A415" s="231" t="s">
        <v>7</v>
      </c>
      <c r="B415" s="242">
        <v>70.5</v>
      </c>
      <c r="C415" s="243">
        <v>79.5</v>
      </c>
      <c r="D415" s="243">
        <v>68.2</v>
      </c>
      <c r="E415" s="243">
        <v>92.3</v>
      </c>
      <c r="F415" s="243">
        <v>68.2</v>
      </c>
      <c r="G415" s="243">
        <v>72.7</v>
      </c>
      <c r="H415" s="244">
        <v>70.5</v>
      </c>
      <c r="I415" s="421">
        <v>81.8</v>
      </c>
      <c r="J415" s="243">
        <v>68.2</v>
      </c>
      <c r="K415" s="243">
        <v>81.8</v>
      </c>
      <c r="L415" s="243">
        <v>100</v>
      </c>
      <c r="M415" s="243">
        <v>70.5</v>
      </c>
      <c r="N415" s="243">
        <v>68.2</v>
      </c>
      <c r="O415" s="244">
        <v>79.5</v>
      </c>
      <c r="P415" s="421">
        <v>77.3</v>
      </c>
      <c r="Q415" s="243">
        <v>75</v>
      </c>
      <c r="R415" s="243">
        <v>77.3</v>
      </c>
      <c r="S415" s="243">
        <v>58.3</v>
      </c>
      <c r="T415" s="243">
        <v>72.7</v>
      </c>
      <c r="U415" s="243">
        <v>75</v>
      </c>
      <c r="V415" s="244">
        <v>77.3</v>
      </c>
      <c r="W415" s="245">
        <v>73.599999999999994</v>
      </c>
      <c r="X415" s="228"/>
      <c r="Y415" s="393"/>
    </row>
    <row r="416" spans="1:26" x14ac:dyDescent="0.2">
      <c r="A416" s="231" t="s">
        <v>8</v>
      </c>
      <c r="B416" s="246">
        <v>8.5999999999999993E-2</v>
      </c>
      <c r="C416" s="247">
        <v>8.2000000000000003E-2</v>
      </c>
      <c r="D416" s="247">
        <v>9.9000000000000005E-2</v>
      </c>
      <c r="E416" s="247">
        <v>7.5999999999999998E-2</v>
      </c>
      <c r="F416" s="247">
        <v>9.2999999999999999E-2</v>
      </c>
      <c r="G416" s="247">
        <v>8.4000000000000005E-2</v>
      </c>
      <c r="H416" s="248">
        <v>0.09</v>
      </c>
      <c r="I416" s="422">
        <v>7.6999999999999999E-2</v>
      </c>
      <c r="J416" s="247">
        <v>8.8999999999999996E-2</v>
      </c>
      <c r="K416" s="247">
        <v>8.3000000000000004E-2</v>
      </c>
      <c r="L416" s="247">
        <v>3.1E-2</v>
      </c>
      <c r="M416" s="247">
        <v>9.2999999999999999E-2</v>
      </c>
      <c r="N416" s="247">
        <v>9.6000000000000002E-2</v>
      </c>
      <c r="O416" s="248">
        <v>7.8E-2</v>
      </c>
      <c r="P416" s="422">
        <v>8.5999999999999993E-2</v>
      </c>
      <c r="Q416" s="247">
        <v>8.4000000000000005E-2</v>
      </c>
      <c r="R416" s="247">
        <v>8.5999999999999993E-2</v>
      </c>
      <c r="S416" s="247">
        <v>0.11600000000000001</v>
      </c>
      <c r="T416" s="247">
        <v>0.107</v>
      </c>
      <c r="U416" s="247">
        <v>8.7999999999999995E-2</v>
      </c>
      <c r="V416" s="248">
        <v>7.6999999999999999E-2</v>
      </c>
      <c r="W416" s="249">
        <v>8.8999999999999996E-2</v>
      </c>
      <c r="Y416" s="313"/>
    </row>
    <row r="417" spans="1:26" x14ac:dyDescent="0.2">
      <c r="A417" s="238" t="s">
        <v>1</v>
      </c>
      <c r="B417" s="250">
        <f>B414/B413*100-100</f>
        <v>2.6478873239436496</v>
      </c>
      <c r="C417" s="251">
        <f t="shared" ref="C417:V417" si="212">C414/C413*100-100</f>
        <v>-0.25352112676056038</v>
      </c>
      <c r="D417" s="251">
        <f t="shared" si="212"/>
        <v>0.76056338028169534</v>
      </c>
      <c r="E417" s="251">
        <f t="shared" si="212"/>
        <v>2.9859154929577443</v>
      </c>
      <c r="F417" s="251">
        <f t="shared" si="212"/>
        <v>2.5633802816901436</v>
      </c>
      <c r="G417" s="251">
        <f t="shared" si="212"/>
        <v>-8.4507042253520126E-2</v>
      </c>
      <c r="H417" s="252">
        <f t="shared" si="212"/>
        <v>2</v>
      </c>
      <c r="I417" s="423">
        <f t="shared" si="212"/>
        <v>2.140845070422543</v>
      </c>
      <c r="J417" s="251">
        <f t="shared" si="212"/>
        <v>0.87323943661972692</v>
      </c>
      <c r="K417" s="251">
        <f t="shared" si="212"/>
        <v>2.5352112676056322</v>
      </c>
      <c r="L417" s="251">
        <f t="shared" si="212"/>
        <v>10.16901408450704</v>
      </c>
      <c r="M417" s="251">
        <f t="shared" si="212"/>
        <v>-0.36619718309859195</v>
      </c>
      <c r="N417" s="251">
        <f t="shared" si="212"/>
        <v>0.39436619718308918</v>
      </c>
      <c r="O417" s="252">
        <f t="shared" si="212"/>
        <v>5.2957746478873275</v>
      </c>
      <c r="P417" s="423">
        <f t="shared" si="212"/>
        <v>2.2535211267605604</v>
      </c>
      <c r="Q417" s="251">
        <f t="shared" si="212"/>
        <v>4.2535211267605604</v>
      </c>
      <c r="R417" s="251">
        <f t="shared" si="212"/>
        <v>-0.36619718309859195</v>
      </c>
      <c r="S417" s="251">
        <f t="shared" si="212"/>
        <v>5.1549295774647987</v>
      </c>
      <c r="T417" s="251">
        <f t="shared" si="212"/>
        <v>2.2535211267605604</v>
      </c>
      <c r="U417" s="251">
        <f t="shared" si="212"/>
        <v>0.78873239436619258</v>
      </c>
      <c r="V417" s="252">
        <f t="shared" si="212"/>
        <v>6.2535211267605604</v>
      </c>
      <c r="W417" s="316">
        <f>W414/W413*100-100</f>
        <v>2.0281690140845114</v>
      </c>
      <c r="X417" s="228"/>
    </row>
    <row r="418" spans="1:26" ht="13.5" thickBot="1" x14ac:dyDescent="0.25">
      <c r="A418" s="669" t="s">
        <v>27</v>
      </c>
      <c r="B418" s="254">
        <f>B414-B400</f>
        <v>118</v>
      </c>
      <c r="C418" s="255">
        <f t="shared" ref="C418:W418" si="213">C414-C400</f>
        <v>136</v>
      </c>
      <c r="D418" s="255">
        <f t="shared" si="213"/>
        <v>98</v>
      </c>
      <c r="E418" s="255">
        <f t="shared" si="213"/>
        <v>15</v>
      </c>
      <c r="F418" s="255">
        <f t="shared" si="213"/>
        <v>72</v>
      </c>
      <c r="G418" s="255">
        <f t="shared" si="213"/>
        <v>55</v>
      </c>
      <c r="H418" s="256">
        <f t="shared" si="213"/>
        <v>72</v>
      </c>
      <c r="I418" s="437">
        <f t="shared" si="213"/>
        <v>39</v>
      </c>
      <c r="J418" s="255">
        <f t="shared" si="213"/>
        <v>125</v>
      </c>
      <c r="K418" s="255">
        <f t="shared" si="213"/>
        <v>3</v>
      </c>
      <c r="L418" s="255">
        <f t="shared" si="213"/>
        <v>528</v>
      </c>
      <c r="M418" s="255">
        <f t="shared" si="213"/>
        <v>87</v>
      </c>
      <c r="N418" s="255">
        <f t="shared" si="213"/>
        <v>135</v>
      </c>
      <c r="O418" s="256">
        <f t="shared" si="213"/>
        <v>97</v>
      </c>
      <c r="P418" s="437">
        <f t="shared" si="213"/>
        <v>211</v>
      </c>
      <c r="Q418" s="255">
        <f t="shared" si="213"/>
        <v>70</v>
      </c>
      <c r="R418" s="255">
        <f t="shared" si="213"/>
        <v>79</v>
      </c>
      <c r="S418" s="255">
        <f t="shared" si="213"/>
        <v>308</v>
      </c>
      <c r="T418" s="255">
        <f t="shared" si="213"/>
        <v>251</v>
      </c>
      <c r="U418" s="255">
        <f t="shared" si="213"/>
        <v>106</v>
      </c>
      <c r="V418" s="256">
        <f t="shared" si="213"/>
        <v>140</v>
      </c>
      <c r="W418" s="287">
        <f t="shared" si="213"/>
        <v>112</v>
      </c>
      <c r="Y418" s="210"/>
    </row>
    <row r="419" spans="1:26" x14ac:dyDescent="0.2">
      <c r="A419" s="258" t="s">
        <v>51</v>
      </c>
      <c r="B419" s="259">
        <v>587</v>
      </c>
      <c r="C419" s="260">
        <v>588</v>
      </c>
      <c r="D419" s="260">
        <v>577</v>
      </c>
      <c r="E419" s="260">
        <v>182</v>
      </c>
      <c r="F419" s="260">
        <v>590</v>
      </c>
      <c r="G419" s="260">
        <v>587</v>
      </c>
      <c r="H419" s="261">
        <v>589</v>
      </c>
      <c r="I419" s="424">
        <v>617</v>
      </c>
      <c r="J419" s="260">
        <v>603</v>
      </c>
      <c r="K419" s="260">
        <v>617</v>
      </c>
      <c r="L419" s="260">
        <v>182</v>
      </c>
      <c r="M419" s="260">
        <v>616</v>
      </c>
      <c r="N419" s="260">
        <v>615</v>
      </c>
      <c r="O419" s="261">
        <v>618</v>
      </c>
      <c r="P419" s="424">
        <v>620</v>
      </c>
      <c r="Q419" s="260">
        <v>624</v>
      </c>
      <c r="R419" s="260">
        <v>620</v>
      </c>
      <c r="S419" s="260">
        <v>190</v>
      </c>
      <c r="T419" s="260">
        <v>624</v>
      </c>
      <c r="U419" s="260">
        <v>623</v>
      </c>
      <c r="V419" s="261">
        <v>624</v>
      </c>
      <c r="W419" s="337">
        <f>SUM(B419:V419)</f>
        <v>11493</v>
      </c>
      <c r="X419" s="200" t="s">
        <v>56</v>
      </c>
      <c r="Y419" s="263">
        <f>W405-W419</f>
        <v>24</v>
      </c>
      <c r="Z419" s="285">
        <f>Y419/W405</f>
        <v>2.0838760093774421E-3</v>
      </c>
    </row>
    <row r="420" spans="1:26" x14ac:dyDescent="0.2">
      <c r="A420" s="265" t="s">
        <v>28</v>
      </c>
      <c r="B420" s="218"/>
      <c r="C420" s="267"/>
      <c r="D420" s="267"/>
      <c r="E420" s="267"/>
      <c r="F420" s="267"/>
      <c r="G420" s="267"/>
      <c r="H420" s="219"/>
      <c r="I420" s="425"/>
      <c r="J420" s="267"/>
      <c r="K420" s="267"/>
      <c r="L420" s="267"/>
      <c r="M420" s="267"/>
      <c r="N420" s="267"/>
      <c r="O420" s="219"/>
      <c r="P420" s="425"/>
      <c r="Q420" s="267"/>
      <c r="R420" s="267"/>
      <c r="S420" s="267"/>
      <c r="T420" s="267"/>
      <c r="U420" s="267"/>
      <c r="V420" s="219"/>
      <c r="W420" s="222"/>
      <c r="X420" s="200" t="s">
        <v>57</v>
      </c>
      <c r="Y420" s="200">
        <v>136.13</v>
      </c>
    </row>
    <row r="421" spans="1:26" ht="13.5" thickBot="1" x14ac:dyDescent="0.25">
      <c r="A421" s="266" t="s">
        <v>26</v>
      </c>
      <c r="B421" s="623">
        <f>B420-B406</f>
        <v>0</v>
      </c>
      <c r="C421" s="624">
        <f t="shared" ref="C421:V421" si="214">C420-C406</f>
        <v>0</v>
      </c>
      <c r="D421" s="624">
        <f t="shared" si="214"/>
        <v>0</v>
      </c>
      <c r="E421" s="624">
        <f t="shared" si="214"/>
        <v>0</v>
      </c>
      <c r="F421" s="624">
        <f t="shared" si="214"/>
        <v>0</v>
      </c>
      <c r="G421" s="624">
        <f t="shared" si="214"/>
        <v>0</v>
      </c>
      <c r="H421" s="625">
        <f t="shared" si="214"/>
        <v>0</v>
      </c>
      <c r="I421" s="723">
        <f t="shared" si="214"/>
        <v>0</v>
      </c>
      <c r="J421" s="624">
        <f t="shared" si="214"/>
        <v>0</v>
      </c>
      <c r="K421" s="624">
        <f t="shared" si="214"/>
        <v>0</v>
      </c>
      <c r="L421" s="624">
        <f t="shared" si="214"/>
        <v>0</v>
      </c>
      <c r="M421" s="624">
        <f t="shared" si="214"/>
        <v>0</v>
      </c>
      <c r="N421" s="624">
        <f t="shared" si="214"/>
        <v>0</v>
      </c>
      <c r="O421" s="625">
        <f t="shared" si="214"/>
        <v>0</v>
      </c>
      <c r="P421" s="723">
        <f t="shared" si="214"/>
        <v>0</v>
      </c>
      <c r="Q421" s="624">
        <f t="shared" si="214"/>
        <v>0</v>
      </c>
      <c r="R421" s="624">
        <f t="shared" si="214"/>
        <v>0</v>
      </c>
      <c r="S421" s="624">
        <f t="shared" si="214"/>
        <v>0</v>
      </c>
      <c r="T421" s="624">
        <f t="shared" si="214"/>
        <v>0</v>
      </c>
      <c r="U421" s="624">
        <f t="shared" si="214"/>
        <v>0</v>
      </c>
      <c r="V421" s="625">
        <f t="shared" si="214"/>
        <v>-131</v>
      </c>
      <c r="W421" s="223"/>
      <c r="X421" s="200" t="s">
        <v>26</v>
      </c>
      <c r="Y421" s="200">
        <f>Y420-Y406</f>
        <v>4.4300000000000068</v>
      </c>
    </row>
    <row r="424" spans="1:26" ht="13.5" thickBot="1" x14ac:dyDescent="0.25">
      <c r="A424" s="200" t="s">
        <v>278</v>
      </c>
    </row>
    <row r="425" spans="1:26" ht="13.5" thickBot="1" x14ac:dyDescent="0.25">
      <c r="A425" s="230" t="s">
        <v>282</v>
      </c>
      <c r="B425" s="1021" t="s">
        <v>130</v>
      </c>
      <c r="C425" s="1022"/>
      <c r="D425" s="1022"/>
      <c r="E425" s="1022"/>
      <c r="F425" s="1022"/>
      <c r="G425" s="1022"/>
      <c r="H425" s="1023"/>
      <c r="I425" s="1033" t="s">
        <v>131</v>
      </c>
      <c r="J425" s="1022"/>
      <c r="K425" s="1022"/>
      <c r="L425" s="1022"/>
      <c r="M425" s="1022"/>
      <c r="N425" s="1022"/>
      <c r="O425" s="1023"/>
      <c r="P425" s="1034" t="s">
        <v>53</v>
      </c>
      <c r="Q425" s="1035"/>
      <c r="R425" s="1035"/>
      <c r="S425" s="1035"/>
      <c r="T425" s="1035"/>
      <c r="U425" s="1035"/>
      <c r="V425" s="1036"/>
      <c r="W425" s="1031" t="s">
        <v>55</v>
      </c>
      <c r="X425" s="228">
        <v>828</v>
      </c>
    </row>
    <row r="426" spans="1:26" ht="13.5" thickBot="1" x14ac:dyDescent="0.25">
      <c r="A426" s="676" t="s">
        <v>54</v>
      </c>
      <c r="B426" s="903">
        <v>1</v>
      </c>
      <c r="C426" s="900">
        <v>2</v>
      </c>
      <c r="D426" s="900">
        <v>3</v>
      </c>
      <c r="E426" s="900">
        <v>4</v>
      </c>
      <c r="F426" s="900">
        <v>5</v>
      </c>
      <c r="G426" s="900">
        <v>6</v>
      </c>
      <c r="H426" s="901">
        <v>7</v>
      </c>
      <c r="I426" s="902">
        <v>8</v>
      </c>
      <c r="J426" s="900">
        <v>9</v>
      </c>
      <c r="K426" s="900">
        <v>10</v>
      </c>
      <c r="L426" s="900">
        <v>11</v>
      </c>
      <c r="M426" s="900">
        <v>12</v>
      </c>
      <c r="N426" s="900">
        <v>13</v>
      </c>
      <c r="O426" s="901">
        <v>14</v>
      </c>
      <c r="P426" s="902">
        <v>15</v>
      </c>
      <c r="Q426" s="900">
        <v>16</v>
      </c>
      <c r="R426" s="900">
        <v>17</v>
      </c>
      <c r="S426" s="900">
        <v>18</v>
      </c>
      <c r="T426" s="900">
        <v>19</v>
      </c>
      <c r="U426" s="900">
        <v>20</v>
      </c>
      <c r="V426" s="901">
        <v>21</v>
      </c>
      <c r="W426" s="1032"/>
      <c r="X426" s="228"/>
      <c r="Y426" s="228"/>
    </row>
    <row r="427" spans="1:26" x14ac:dyDescent="0.2">
      <c r="A427" s="234" t="s">
        <v>3</v>
      </c>
      <c r="B427" s="442">
        <v>3665</v>
      </c>
      <c r="C427" s="443">
        <v>3665</v>
      </c>
      <c r="D427" s="443">
        <v>3665</v>
      </c>
      <c r="E427" s="443">
        <v>3665</v>
      </c>
      <c r="F427" s="443">
        <v>3665</v>
      </c>
      <c r="G427" s="443">
        <v>3665</v>
      </c>
      <c r="H427" s="634">
        <v>3665</v>
      </c>
      <c r="I427" s="637">
        <v>3665</v>
      </c>
      <c r="J427" s="443">
        <v>3665</v>
      </c>
      <c r="K427" s="443">
        <v>3665</v>
      </c>
      <c r="L427" s="443">
        <v>3665</v>
      </c>
      <c r="M427" s="443">
        <v>3665</v>
      </c>
      <c r="N427" s="443">
        <v>3665</v>
      </c>
      <c r="O427" s="634">
        <v>3665</v>
      </c>
      <c r="P427" s="637">
        <v>3665</v>
      </c>
      <c r="Q427" s="443">
        <v>3665</v>
      </c>
      <c r="R427" s="443">
        <v>3665</v>
      </c>
      <c r="S427" s="443">
        <v>3665</v>
      </c>
      <c r="T427" s="443">
        <v>3665</v>
      </c>
      <c r="U427" s="443">
        <v>3665</v>
      </c>
      <c r="V427" s="634">
        <v>3665</v>
      </c>
      <c r="W427" s="342">
        <v>3665</v>
      </c>
      <c r="Y427" s="210"/>
    </row>
    <row r="428" spans="1:26" x14ac:dyDescent="0.2">
      <c r="A428" s="238" t="s">
        <v>6</v>
      </c>
      <c r="B428" s="239">
        <v>3712</v>
      </c>
      <c r="C428" s="240">
        <v>3693</v>
      </c>
      <c r="D428" s="240">
        <v>3613</v>
      </c>
      <c r="E428" s="240">
        <v>3748</v>
      </c>
      <c r="F428" s="240">
        <v>3696</v>
      </c>
      <c r="G428" s="240">
        <v>3658</v>
      </c>
      <c r="H428" s="241">
        <v>3766</v>
      </c>
      <c r="I428" s="420">
        <v>3802</v>
      </c>
      <c r="J428" s="240">
        <v>3787</v>
      </c>
      <c r="K428" s="240">
        <v>3834</v>
      </c>
      <c r="L428" s="240">
        <v>3779</v>
      </c>
      <c r="M428" s="240">
        <v>3714</v>
      </c>
      <c r="N428" s="240">
        <v>3706</v>
      </c>
      <c r="O428" s="241">
        <v>3747</v>
      </c>
      <c r="P428" s="420">
        <v>3719</v>
      </c>
      <c r="Q428" s="240">
        <v>3828</v>
      </c>
      <c r="R428" s="240">
        <v>3741</v>
      </c>
      <c r="S428" s="240">
        <v>3611</v>
      </c>
      <c r="T428" s="240">
        <v>3557</v>
      </c>
      <c r="U428" s="240">
        <v>3721</v>
      </c>
      <c r="V428" s="241">
        <v>3889</v>
      </c>
      <c r="W428" s="317">
        <v>3732</v>
      </c>
    </row>
    <row r="429" spans="1:26" x14ac:dyDescent="0.2">
      <c r="A429" s="231" t="s">
        <v>7</v>
      </c>
      <c r="B429" s="242">
        <v>79.5</v>
      </c>
      <c r="C429" s="243">
        <v>72.7</v>
      </c>
      <c r="D429" s="243">
        <v>84.1</v>
      </c>
      <c r="E429" s="243">
        <v>58.3</v>
      </c>
      <c r="F429" s="243">
        <v>81.8</v>
      </c>
      <c r="G429" s="243">
        <v>88.6</v>
      </c>
      <c r="H429" s="244">
        <v>77.3</v>
      </c>
      <c r="I429" s="421">
        <v>77.3</v>
      </c>
      <c r="J429" s="243">
        <v>63.6</v>
      </c>
      <c r="K429" s="243">
        <v>86.4</v>
      </c>
      <c r="L429" s="243">
        <v>50</v>
      </c>
      <c r="M429" s="243">
        <v>70.5</v>
      </c>
      <c r="N429" s="243">
        <v>75</v>
      </c>
      <c r="O429" s="244">
        <v>72.7</v>
      </c>
      <c r="P429" s="421">
        <v>70.5</v>
      </c>
      <c r="Q429" s="243">
        <v>77.3</v>
      </c>
      <c r="R429" s="243">
        <v>79.5</v>
      </c>
      <c r="S429" s="243">
        <v>66.7</v>
      </c>
      <c r="T429" s="243">
        <v>65.900000000000006</v>
      </c>
      <c r="U429" s="243">
        <v>79.5</v>
      </c>
      <c r="V429" s="244">
        <v>75</v>
      </c>
      <c r="W429" s="245">
        <v>74.900000000000006</v>
      </c>
      <c r="X429" s="228"/>
      <c r="Y429" s="393"/>
    </row>
    <row r="430" spans="1:26" x14ac:dyDescent="0.2">
      <c r="A430" s="231" t="s">
        <v>8</v>
      </c>
      <c r="B430" s="246">
        <v>7.4999999999999997E-2</v>
      </c>
      <c r="C430" s="247">
        <v>8.7999999999999995E-2</v>
      </c>
      <c r="D430" s="247">
        <v>0.08</v>
      </c>
      <c r="E430" s="247">
        <v>0.1</v>
      </c>
      <c r="F430" s="247">
        <v>0.09</v>
      </c>
      <c r="G430" s="247">
        <v>6.8000000000000005E-2</v>
      </c>
      <c r="H430" s="248">
        <v>8.7999999999999995E-2</v>
      </c>
      <c r="I430" s="422">
        <v>8.4000000000000005E-2</v>
      </c>
      <c r="J430" s="247">
        <v>9.1999999999999998E-2</v>
      </c>
      <c r="K430" s="247">
        <v>0.08</v>
      </c>
      <c r="L430" s="247">
        <v>0.108</v>
      </c>
      <c r="M430" s="247">
        <v>8.2000000000000003E-2</v>
      </c>
      <c r="N430" s="247">
        <v>9.1999999999999998E-2</v>
      </c>
      <c r="O430" s="248">
        <v>0.09</v>
      </c>
      <c r="P430" s="422">
        <v>8.5000000000000006E-2</v>
      </c>
      <c r="Q430" s="247">
        <v>9.1999999999999998E-2</v>
      </c>
      <c r="R430" s="247">
        <v>9.2999999999999999E-2</v>
      </c>
      <c r="S430" s="247">
        <v>9.2999999999999999E-2</v>
      </c>
      <c r="T430" s="247">
        <v>0.10100000000000001</v>
      </c>
      <c r="U430" s="247">
        <v>8.5999999999999993E-2</v>
      </c>
      <c r="V430" s="248">
        <v>8.7999999999999995E-2</v>
      </c>
      <c r="W430" s="249">
        <v>8.7999999999999995E-2</v>
      </c>
      <c r="Y430" s="313"/>
    </row>
    <row r="431" spans="1:26" x14ac:dyDescent="0.2">
      <c r="A431" s="238" t="s">
        <v>1</v>
      </c>
      <c r="B431" s="250">
        <f>B428/B427*100-100</f>
        <v>1.2824010914051769</v>
      </c>
      <c r="C431" s="251">
        <f t="shared" ref="C431:V431" si="215">C428/C427*100-100</f>
        <v>0.76398362892223304</v>
      </c>
      <c r="D431" s="251">
        <f t="shared" si="215"/>
        <v>-1.4188267394270184</v>
      </c>
      <c r="E431" s="251">
        <f t="shared" si="215"/>
        <v>2.2646657571623479</v>
      </c>
      <c r="F431" s="251">
        <f t="shared" si="215"/>
        <v>0.84583901773534365</v>
      </c>
      <c r="G431" s="251">
        <f t="shared" si="215"/>
        <v>-0.19099590723055826</v>
      </c>
      <c r="H431" s="252">
        <f t="shared" si="215"/>
        <v>2.755798090040912</v>
      </c>
      <c r="I431" s="423">
        <f t="shared" si="215"/>
        <v>3.738062755798083</v>
      </c>
      <c r="J431" s="251">
        <f t="shared" si="215"/>
        <v>3.3287858117326152</v>
      </c>
      <c r="K431" s="251">
        <f t="shared" si="215"/>
        <v>4.6111869031377921</v>
      </c>
      <c r="L431" s="251">
        <f t="shared" si="215"/>
        <v>3.1105047748976773</v>
      </c>
      <c r="M431" s="251">
        <f t="shared" si="215"/>
        <v>1.336971350613922</v>
      </c>
      <c r="N431" s="251">
        <f t="shared" si="215"/>
        <v>1.1186903137789841</v>
      </c>
      <c r="O431" s="252">
        <f t="shared" si="215"/>
        <v>2.2373806275579824</v>
      </c>
      <c r="P431" s="423">
        <f t="shared" si="215"/>
        <v>1.4733969986357351</v>
      </c>
      <c r="Q431" s="251">
        <f t="shared" si="215"/>
        <v>4.4474761255115993</v>
      </c>
      <c r="R431" s="251">
        <f t="shared" si="215"/>
        <v>2.0736698499317754</v>
      </c>
      <c r="S431" s="251">
        <f t="shared" si="215"/>
        <v>-1.4733969986357494</v>
      </c>
      <c r="T431" s="251">
        <f t="shared" si="215"/>
        <v>-2.9467939972714845</v>
      </c>
      <c r="U431" s="251">
        <f t="shared" si="215"/>
        <v>1.5279672578444803</v>
      </c>
      <c r="V431" s="252">
        <f t="shared" si="215"/>
        <v>6.1118690313779069</v>
      </c>
      <c r="W431" s="316">
        <f>W428/W427*100-100</f>
        <v>1.8281036834924862</v>
      </c>
      <c r="X431" s="228"/>
    </row>
    <row r="432" spans="1:26" ht="13.5" thickBot="1" x14ac:dyDescent="0.25">
      <c r="A432" s="669" t="s">
        <v>27</v>
      </c>
      <c r="B432" s="254">
        <f>B428-B414</f>
        <v>68</v>
      </c>
      <c r="C432" s="255">
        <f t="shared" ref="C432:W432" si="216">C428-C414</f>
        <v>152</v>
      </c>
      <c r="D432" s="255">
        <f t="shared" si="216"/>
        <v>36</v>
      </c>
      <c r="E432" s="255">
        <f t="shared" si="216"/>
        <v>92</v>
      </c>
      <c r="F432" s="255">
        <f t="shared" si="216"/>
        <v>55</v>
      </c>
      <c r="G432" s="255">
        <f t="shared" si="216"/>
        <v>111</v>
      </c>
      <c r="H432" s="256">
        <f t="shared" si="216"/>
        <v>145</v>
      </c>
      <c r="I432" s="437">
        <f t="shared" si="216"/>
        <v>176</v>
      </c>
      <c r="J432" s="255">
        <f t="shared" si="216"/>
        <v>206</v>
      </c>
      <c r="K432" s="255">
        <f t="shared" si="216"/>
        <v>194</v>
      </c>
      <c r="L432" s="255">
        <f t="shared" si="216"/>
        <v>-132</v>
      </c>
      <c r="M432" s="255">
        <f t="shared" si="216"/>
        <v>177</v>
      </c>
      <c r="N432" s="255">
        <f t="shared" si="216"/>
        <v>142</v>
      </c>
      <c r="O432" s="256">
        <f t="shared" si="216"/>
        <v>9</v>
      </c>
      <c r="P432" s="437">
        <f t="shared" si="216"/>
        <v>89</v>
      </c>
      <c r="Q432" s="255">
        <f t="shared" si="216"/>
        <v>127</v>
      </c>
      <c r="R432" s="255">
        <f t="shared" si="216"/>
        <v>204</v>
      </c>
      <c r="S432" s="255">
        <f t="shared" si="216"/>
        <v>-122</v>
      </c>
      <c r="T432" s="255">
        <f t="shared" si="216"/>
        <v>-73</v>
      </c>
      <c r="U432" s="255">
        <f t="shared" si="216"/>
        <v>143</v>
      </c>
      <c r="V432" s="256">
        <f t="shared" si="216"/>
        <v>117</v>
      </c>
      <c r="W432" s="287">
        <f t="shared" si="216"/>
        <v>110</v>
      </c>
      <c r="Y432" s="210"/>
    </row>
    <row r="433" spans="1:26" x14ac:dyDescent="0.2">
      <c r="A433" s="258" t="s">
        <v>51</v>
      </c>
      <c r="B433" s="259">
        <v>584</v>
      </c>
      <c r="C433" s="260">
        <v>588</v>
      </c>
      <c r="D433" s="260">
        <v>577</v>
      </c>
      <c r="E433" s="260">
        <v>181</v>
      </c>
      <c r="F433" s="260">
        <v>589</v>
      </c>
      <c r="G433" s="260">
        <v>585</v>
      </c>
      <c r="H433" s="261">
        <v>588</v>
      </c>
      <c r="I433" s="424">
        <v>614</v>
      </c>
      <c r="J433" s="260">
        <v>603</v>
      </c>
      <c r="K433" s="260">
        <v>616</v>
      </c>
      <c r="L433" s="260">
        <v>180</v>
      </c>
      <c r="M433" s="260">
        <v>614</v>
      </c>
      <c r="N433" s="260">
        <v>615</v>
      </c>
      <c r="O433" s="261">
        <v>617</v>
      </c>
      <c r="P433" s="424">
        <v>618</v>
      </c>
      <c r="Q433" s="260">
        <v>624</v>
      </c>
      <c r="R433" s="260">
        <v>617</v>
      </c>
      <c r="S433" s="260">
        <v>189</v>
      </c>
      <c r="T433" s="260">
        <v>622</v>
      </c>
      <c r="U433" s="260">
        <v>618</v>
      </c>
      <c r="V433" s="261">
        <v>621</v>
      </c>
      <c r="W433" s="337">
        <f>SUM(B433:V433)</f>
        <v>11460</v>
      </c>
      <c r="X433" s="200" t="s">
        <v>56</v>
      </c>
      <c r="Y433" s="263">
        <f>W419-W433</f>
        <v>33</v>
      </c>
      <c r="Z433" s="285">
        <f>Y433/W419</f>
        <v>2.8713129731140694E-3</v>
      </c>
    </row>
    <row r="434" spans="1:26" x14ac:dyDescent="0.2">
      <c r="A434" s="265" t="s">
        <v>28</v>
      </c>
      <c r="B434" s="218"/>
      <c r="C434" s="267"/>
      <c r="D434" s="267"/>
      <c r="E434" s="267"/>
      <c r="F434" s="267"/>
      <c r="G434" s="267"/>
      <c r="H434" s="219"/>
      <c r="I434" s="425"/>
      <c r="J434" s="267"/>
      <c r="K434" s="267"/>
      <c r="L434" s="267"/>
      <c r="M434" s="267"/>
      <c r="N434" s="267"/>
      <c r="O434" s="219"/>
      <c r="P434" s="425"/>
      <c r="Q434" s="267"/>
      <c r="R434" s="267"/>
      <c r="S434" s="267"/>
      <c r="T434" s="267"/>
      <c r="U434" s="267"/>
      <c r="V434" s="219"/>
      <c r="W434" s="222"/>
      <c r="X434" s="200" t="s">
        <v>57</v>
      </c>
      <c r="Y434" s="200">
        <v>144.66999999999999</v>
      </c>
    </row>
    <row r="435" spans="1:26" ht="13.5" thickBot="1" x14ac:dyDescent="0.25">
      <c r="A435" s="266" t="s">
        <v>26</v>
      </c>
      <c r="B435" s="623">
        <f>B434-B420</f>
        <v>0</v>
      </c>
      <c r="C435" s="624">
        <f t="shared" ref="C435:V435" si="217">C434-C420</f>
        <v>0</v>
      </c>
      <c r="D435" s="624">
        <f t="shared" si="217"/>
        <v>0</v>
      </c>
      <c r="E435" s="624">
        <f t="shared" si="217"/>
        <v>0</v>
      </c>
      <c r="F435" s="624">
        <f t="shared" si="217"/>
        <v>0</v>
      </c>
      <c r="G435" s="624">
        <f t="shared" si="217"/>
        <v>0</v>
      </c>
      <c r="H435" s="625">
        <f t="shared" si="217"/>
        <v>0</v>
      </c>
      <c r="I435" s="723">
        <f t="shared" si="217"/>
        <v>0</v>
      </c>
      <c r="J435" s="624">
        <f t="shared" si="217"/>
        <v>0</v>
      </c>
      <c r="K435" s="624">
        <f t="shared" si="217"/>
        <v>0</v>
      </c>
      <c r="L435" s="624">
        <f t="shared" si="217"/>
        <v>0</v>
      </c>
      <c r="M435" s="624">
        <f t="shared" si="217"/>
        <v>0</v>
      </c>
      <c r="N435" s="624">
        <f t="shared" si="217"/>
        <v>0</v>
      </c>
      <c r="O435" s="625">
        <f t="shared" si="217"/>
        <v>0</v>
      </c>
      <c r="P435" s="723">
        <f t="shared" si="217"/>
        <v>0</v>
      </c>
      <c r="Q435" s="624">
        <f t="shared" si="217"/>
        <v>0</v>
      </c>
      <c r="R435" s="624">
        <f t="shared" si="217"/>
        <v>0</v>
      </c>
      <c r="S435" s="624">
        <f t="shared" si="217"/>
        <v>0</v>
      </c>
      <c r="T435" s="624">
        <f t="shared" si="217"/>
        <v>0</v>
      </c>
      <c r="U435" s="624">
        <f t="shared" si="217"/>
        <v>0</v>
      </c>
      <c r="V435" s="625">
        <f t="shared" si="217"/>
        <v>0</v>
      </c>
      <c r="W435" s="223"/>
      <c r="X435" s="200" t="s">
        <v>26</v>
      </c>
      <c r="Y435" s="200">
        <f>Y434-Y420</f>
        <v>8.539999999999992</v>
      </c>
    </row>
    <row r="438" spans="1:26" ht="13.5" thickBot="1" x14ac:dyDescent="0.25">
      <c r="A438" s="200" t="s">
        <v>278</v>
      </c>
    </row>
    <row r="439" spans="1:26" ht="13.5" thickBot="1" x14ac:dyDescent="0.25">
      <c r="A439" s="230" t="s">
        <v>283</v>
      </c>
      <c r="B439" s="1021" t="s">
        <v>130</v>
      </c>
      <c r="C439" s="1022"/>
      <c r="D439" s="1022"/>
      <c r="E439" s="1022"/>
      <c r="F439" s="1022"/>
      <c r="G439" s="1022"/>
      <c r="H439" s="1023"/>
      <c r="I439" s="1033" t="s">
        <v>131</v>
      </c>
      <c r="J439" s="1022"/>
      <c r="K439" s="1022"/>
      <c r="L439" s="1022"/>
      <c r="M439" s="1022"/>
      <c r="N439" s="1022"/>
      <c r="O439" s="1023"/>
      <c r="P439" s="1034" t="s">
        <v>53</v>
      </c>
      <c r="Q439" s="1035"/>
      <c r="R439" s="1035"/>
      <c r="S439" s="1035"/>
      <c r="T439" s="1035"/>
      <c r="U439" s="1035"/>
      <c r="V439" s="1036"/>
      <c r="W439" s="1031" t="s">
        <v>55</v>
      </c>
      <c r="X439" s="228">
        <v>810</v>
      </c>
    </row>
    <row r="440" spans="1:26" ht="13.5" thickBot="1" x14ac:dyDescent="0.25">
      <c r="A440" s="676" t="s">
        <v>54</v>
      </c>
      <c r="B440" s="903">
        <v>1</v>
      </c>
      <c r="C440" s="900">
        <v>2</v>
      </c>
      <c r="D440" s="900">
        <v>3</v>
      </c>
      <c r="E440" s="900">
        <v>4</v>
      </c>
      <c r="F440" s="900">
        <v>5</v>
      </c>
      <c r="G440" s="900">
        <v>6</v>
      </c>
      <c r="H440" s="901">
        <v>7</v>
      </c>
      <c r="I440" s="902">
        <v>8</v>
      </c>
      <c r="J440" s="900">
        <v>9</v>
      </c>
      <c r="K440" s="900">
        <v>10</v>
      </c>
      <c r="L440" s="900">
        <v>11</v>
      </c>
      <c r="M440" s="900">
        <v>12</v>
      </c>
      <c r="N440" s="900">
        <v>13</v>
      </c>
      <c r="O440" s="901">
        <v>14</v>
      </c>
      <c r="P440" s="902">
        <v>15</v>
      </c>
      <c r="Q440" s="900">
        <v>16</v>
      </c>
      <c r="R440" s="900">
        <v>17</v>
      </c>
      <c r="S440" s="900">
        <v>18</v>
      </c>
      <c r="T440" s="900">
        <v>19</v>
      </c>
      <c r="U440" s="900">
        <v>20</v>
      </c>
      <c r="V440" s="901">
        <v>21</v>
      </c>
      <c r="W440" s="1032"/>
      <c r="X440" s="228"/>
      <c r="Y440" s="228"/>
    </row>
    <row r="441" spans="1:26" x14ac:dyDescent="0.2">
      <c r="A441" s="234" t="s">
        <v>3</v>
      </c>
      <c r="B441" s="442">
        <v>3750</v>
      </c>
      <c r="C441" s="443">
        <v>3750</v>
      </c>
      <c r="D441" s="443">
        <v>3750</v>
      </c>
      <c r="E441" s="443">
        <v>3750</v>
      </c>
      <c r="F441" s="443">
        <v>3750</v>
      </c>
      <c r="G441" s="443">
        <v>3750</v>
      </c>
      <c r="H441" s="634">
        <v>3750</v>
      </c>
      <c r="I441" s="637">
        <v>3750</v>
      </c>
      <c r="J441" s="443">
        <v>3750</v>
      </c>
      <c r="K441" s="443">
        <v>3750</v>
      </c>
      <c r="L441" s="443">
        <v>3750</v>
      </c>
      <c r="M441" s="443">
        <v>3750</v>
      </c>
      <c r="N441" s="443">
        <v>3750</v>
      </c>
      <c r="O441" s="634">
        <v>3750</v>
      </c>
      <c r="P441" s="637">
        <v>3750</v>
      </c>
      <c r="Q441" s="443">
        <v>3750</v>
      </c>
      <c r="R441" s="443">
        <v>3750</v>
      </c>
      <c r="S441" s="443">
        <v>3750</v>
      </c>
      <c r="T441" s="443">
        <v>3750</v>
      </c>
      <c r="U441" s="443">
        <v>3750</v>
      </c>
      <c r="V441" s="634">
        <v>3750</v>
      </c>
      <c r="W441" s="342">
        <v>3750</v>
      </c>
      <c r="Y441" s="210"/>
    </row>
    <row r="442" spans="1:26" x14ac:dyDescent="0.2">
      <c r="A442" s="238" t="s">
        <v>6</v>
      </c>
      <c r="B442" s="239">
        <v>3875</v>
      </c>
      <c r="C442" s="240">
        <v>3768</v>
      </c>
      <c r="D442" s="240">
        <v>3784</v>
      </c>
      <c r="E442" s="240">
        <v>3784</v>
      </c>
      <c r="F442" s="240">
        <v>3858</v>
      </c>
      <c r="G442" s="240">
        <v>3806</v>
      </c>
      <c r="H442" s="241">
        <v>3836</v>
      </c>
      <c r="I442" s="420">
        <v>3861</v>
      </c>
      <c r="J442" s="240">
        <v>3912</v>
      </c>
      <c r="K442" s="240">
        <v>4071</v>
      </c>
      <c r="L442" s="240">
        <v>3840</v>
      </c>
      <c r="M442" s="240">
        <v>3629</v>
      </c>
      <c r="N442" s="240">
        <v>3840</v>
      </c>
      <c r="O442" s="241">
        <v>3912</v>
      </c>
      <c r="P442" s="420">
        <v>3888</v>
      </c>
      <c r="Q442" s="240">
        <v>3937</v>
      </c>
      <c r="R442" s="240">
        <v>3775</v>
      </c>
      <c r="S442" s="240">
        <v>3898</v>
      </c>
      <c r="T442" s="240">
        <v>3814</v>
      </c>
      <c r="U442" s="240">
        <v>3956</v>
      </c>
      <c r="V442" s="241">
        <v>3967</v>
      </c>
      <c r="W442" s="317">
        <v>3860</v>
      </c>
    </row>
    <row r="443" spans="1:26" x14ac:dyDescent="0.2">
      <c r="A443" s="231" t="s">
        <v>7</v>
      </c>
      <c r="B443" s="242">
        <v>72.099999999999994</v>
      </c>
      <c r="C443" s="243">
        <v>81.400000000000006</v>
      </c>
      <c r="D443" s="243">
        <v>60.5</v>
      </c>
      <c r="E443" s="243">
        <v>58.3</v>
      </c>
      <c r="F443" s="243">
        <v>69.8</v>
      </c>
      <c r="G443" s="243">
        <v>69.8</v>
      </c>
      <c r="H443" s="244">
        <v>76.7</v>
      </c>
      <c r="I443" s="421">
        <v>79.099999999999994</v>
      </c>
      <c r="J443" s="243">
        <v>79.099999999999994</v>
      </c>
      <c r="K443" s="243">
        <v>72.099999999999994</v>
      </c>
      <c r="L443" s="243">
        <v>91.7</v>
      </c>
      <c r="M443" s="243">
        <v>60.5</v>
      </c>
      <c r="N443" s="243">
        <v>79.099999999999994</v>
      </c>
      <c r="O443" s="244">
        <v>74.400000000000006</v>
      </c>
      <c r="P443" s="421">
        <v>90.7</v>
      </c>
      <c r="Q443" s="243">
        <v>69.8</v>
      </c>
      <c r="R443" s="243">
        <v>79.099999999999994</v>
      </c>
      <c r="S443" s="243">
        <v>83.3</v>
      </c>
      <c r="T443" s="243">
        <v>74.400000000000006</v>
      </c>
      <c r="U443" s="243">
        <v>74.400000000000006</v>
      </c>
      <c r="V443" s="244">
        <v>88.4</v>
      </c>
      <c r="W443" s="245">
        <v>73.5</v>
      </c>
      <c r="X443" s="228"/>
      <c r="Y443" s="393"/>
    </row>
    <row r="444" spans="1:26" x14ac:dyDescent="0.2">
      <c r="A444" s="231" t="s">
        <v>8</v>
      </c>
      <c r="B444" s="246">
        <v>8.3000000000000004E-2</v>
      </c>
      <c r="C444" s="247">
        <v>7.9000000000000001E-2</v>
      </c>
      <c r="D444" s="247">
        <v>0.109</v>
      </c>
      <c r="E444" s="247">
        <v>0.113</v>
      </c>
      <c r="F444" s="247">
        <v>0.10299999999999999</v>
      </c>
      <c r="G444" s="247">
        <v>9.5000000000000001E-2</v>
      </c>
      <c r="H444" s="248">
        <v>8.5000000000000006E-2</v>
      </c>
      <c r="I444" s="422">
        <v>8.4000000000000005E-2</v>
      </c>
      <c r="J444" s="247">
        <v>8.6999999999999994E-2</v>
      </c>
      <c r="K444" s="247">
        <v>8.5999999999999993E-2</v>
      </c>
      <c r="L444" s="247">
        <v>6.5000000000000002E-2</v>
      </c>
      <c r="M444" s="247" t="s">
        <v>284</v>
      </c>
      <c r="N444" s="247">
        <v>8.1000000000000003E-2</v>
      </c>
      <c r="O444" s="248">
        <v>8.4000000000000005E-2</v>
      </c>
      <c r="P444" s="422">
        <v>7.1999999999999995E-2</v>
      </c>
      <c r="Q444" s="247">
        <v>0.105</v>
      </c>
      <c r="R444" s="247">
        <v>8.6999999999999994E-2</v>
      </c>
      <c r="S444" s="247">
        <v>7.8E-2</v>
      </c>
      <c r="T444" s="247">
        <v>8.3000000000000004E-2</v>
      </c>
      <c r="U444" s="247">
        <v>8.5999999999999993E-2</v>
      </c>
      <c r="V444" s="248">
        <v>7.0999999999999994E-2</v>
      </c>
      <c r="W444" s="249">
        <v>9.0999999999999998E-2</v>
      </c>
      <c r="Y444" s="313"/>
    </row>
    <row r="445" spans="1:26" x14ac:dyDescent="0.2">
      <c r="A445" s="238" t="s">
        <v>1</v>
      </c>
      <c r="B445" s="250">
        <f>B442/B441*100-100</f>
        <v>3.3333333333333428</v>
      </c>
      <c r="C445" s="251">
        <f t="shared" ref="C445:V445" si="218">C442/C441*100-100</f>
        <v>0.47999999999998977</v>
      </c>
      <c r="D445" s="251">
        <f t="shared" si="218"/>
        <v>0.90666666666665208</v>
      </c>
      <c r="E445" s="251">
        <f t="shared" si="218"/>
        <v>0.90666666666665208</v>
      </c>
      <c r="F445" s="251">
        <f t="shared" si="218"/>
        <v>2.8799999999999955</v>
      </c>
      <c r="G445" s="251">
        <f t="shared" si="218"/>
        <v>1.4933333333333252</v>
      </c>
      <c r="H445" s="252">
        <f t="shared" si="218"/>
        <v>2.2933333333333223</v>
      </c>
      <c r="I445" s="423">
        <f t="shared" si="218"/>
        <v>2.960000000000008</v>
      </c>
      <c r="J445" s="251">
        <f t="shared" si="218"/>
        <v>4.3199999999999932</v>
      </c>
      <c r="K445" s="251">
        <f t="shared" si="218"/>
        <v>8.5599999999999881</v>
      </c>
      <c r="L445" s="251">
        <f t="shared" si="218"/>
        <v>2.4000000000000057</v>
      </c>
      <c r="M445" s="251">
        <f t="shared" si="218"/>
        <v>-3.2266666666666595</v>
      </c>
      <c r="N445" s="251">
        <f t="shared" si="218"/>
        <v>2.4000000000000057</v>
      </c>
      <c r="O445" s="252">
        <f t="shared" si="218"/>
        <v>4.3199999999999932</v>
      </c>
      <c r="P445" s="423">
        <f t="shared" si="218"/>
        <v>3.6799999999999926</v>
      </c>
      <c r="Q445" s="251">
        <f t="shared" si="218"/>
        <v>4.9866666666666788</v>
      </c>
      <c r="R445" s="251">
        <f t="shared" si="218"/>
        <v>0.66666666666665719</v>
      </c>
      <c r="S445" s="251">
        <f t="shared" si="218"/>
        <v>3.9466666666666725</v>
      </c>
      <c r="T445" s="251">
        <f t="shared" si="218"/>
        <v>1.7066666666666492</v>
      </c>
      <c r="U445" s="251">
        <f t="shared" si="218"/>
        <v>5.4933333333333252</v>
      </c>
      <c r="V445" s="252">
        <f t="shared" si="218"/>
        <v>5.786666666666676</v>
      </c>
      <c r="W445" s="316">
        <f>W442/W441*100-100</f>
        <v>2.9333333333333371</v>
      </c>
      <c r="X445" s="228"/>
    </row>
    <row r="446" spans="1:26" ht="13.5" thickBot="1" x14ac:dyDescent="0.25">
      <c r="A446" s="669" t="s">
        <v>27</v>
      </c>
      <c r="B446" s="254">
        <f>B442-B428</f>
        <v>163</v>
      </c>
      <c r="C446" s="255">
        <f t="shared" ref="C446:W446" si="219">C442-C428</f>
        <v>75</v>
      </c>
      <c r="D446" s="255">
        <f t="shared" si="219"/>
        <v>171</v>
      </c>
      <c r="E446" s="255">
        <f t="shared" si="219"/>
        <v>36</v>
      </c>
      <c r="F446" s="255">
        <f t="shared" si="219"/>
        <v>162</v>
      </c>
      <c r="G446" s="255">
        <f t="shared" si="219"/>
        <v>148</v>
      </c>
      <c r="H446" s="256">
        <f t="shared" si="219"/>
        <v>70</v>
      </c>
      <c r="I446" s="437">
        <f t="shared" si="219"/>
        <v>59</v>
      </c>
      <c r="J446" s="255">
        <f t="shared" si="219"/>
        <v>125</v>
      </c>
      <c r="K446" s="255">
        <f t="shared" si="219"/>
        <v>237</v>
      </c>
      <c r="L446" s="255">
        <f t="shared" si="219"/>
        <v>61</v>
      </c>
      <c r="M446" s="255">
        <f t="shared" si="219"/>
        <v>-85</v>
      </c>
      <c r="N446" s="255">
        <f t="shared" si="219"/>
        <v>134</v>
      </c>
      <c r="O446" s="256">
        <f t="shared" si="219"/>
        <v>165</v>
      </c>
      <c r="P446" s="437">
        <f t="shared" si="219"/>
        <v>169</v>
      </c>
      <c r="Q446" s="255">
        <f t="shared" si="219"/>
        <v>109</v>
      </c>
      <c r="R446" s="255">
        <f t="shared" si="219"/>
        <v>34</v>
      </c>
      <c r="S446" s="255">
        <f t="shared" si="219"/>
        <v>287</v>
      </c>
      <c r="T446" s="255">
        <f t="shared" si="219"/>
        <v>257</v>
      </c>
      <c r="U446" s="255">
        <f t="shared" si="219"/>
        <v>235</v>
      </c>
      <c r="V446" s="256">
        <f t="shared" si="219"/>
        <v>78</v>
      </c>
      <c r="W446" s="287">
        <f t="shared" si="219"/>
        <v>128</v>
      </c>
      <c r="Y446" s="210"/>
    </row>
    <row r="447" spans="1:26" x14ac:dyDescent="0.2">
      <c r="A447" s="258" t="s">
        <v>51</v>
      </c>
      <c r="B447" s="259">
        <v>583</v>
      </c>
      <c r="C447" s="260">
        <v>584</v>
      </c>
      <c r="D447" s="260">
        <v>577</v>
      </c>
      <c r="E447" s="260">
        <v>181</v>
      </c>
      <c r="F447" s="260">
        <v>589</v>
      </c>
      <c r="G447" s="260">
        <v>584</v>
      </c>
      <c r="H447" s="261">
        <v>585</v>
      </c>
      <c r="I447" s="424">
        <v>613</v>
      </c>
      <c r="J447" s="260">
        <v>602</v>
      </c>
      <c r="K447" s="260">
        <v>615</v>
      </c>
      <c r="L447" s="260">
        <v>180</v>
      </c>
      <c r="M447" s="260">
        <v>614</v>
      </c>
      <c r="N447" s="260">
        <v>614</v>
      </c>
      <c r="O447" s="261">
        <v>615</v>
      </c>
      <c r="P447" s="424">
        <v>617</v>
      </c>
      <c r="Q447" s="260">
        <v>622</v>
      </c>
      <c r="R447" s="260">
        <v>615</v>
      </c>
      <c r="S447" s="260">
        <v>189</v>
      </c>
      <c r="T447" s="260">
        <v>618</v>
      </c>
      <c r="U447" s="260">
        <v>615</v>
      </c>
      <c r="V447" s="261">
        <v>616</v>
      </c>
      <c r="W447" s="337">
        <f>SUM(B447:V447)</f>
        <v>11428</v>
      </c>
      <c r="X447" s="200" t="s">
        <v>56</v>
      </c>
      <c r="Y447" s="263">
        <f>W433-W447</f>
        <v>32</v>
      </c>
      <c r="Z447" s="285">
        <f>Y447/W433</f>
        <v>2.7923211169284469E-3</v>
      </c>
    </row>
    <row r="448" spans="1:26" x14ac:dyDescent="0.2">
      <c r="A448" s="265" t="s">
        <v>28</v>
      </c>
      <c r="B448" s="218"/>
      <c r="C448" s="267"/>
      <c r="D448" s="267"/>
      <c r="E448" s="267"/>
      <c r="F448" s="267"/>
      <c r="G448" s="267"/>
      <c r="H448" s="219"/>
      <c r="I448" s="425"/>
      <c r="J448" s="267"/>
      <c r="K448" s="267"/>
      <c r="L448" s="267"/>
      <c r="M448" s="267"/>
      <c r="N448" s="267"/>
      <c r="O448" s="219"/>
      <c r="P448" s="425"/>
      <c r="Q448" s="267"/>
      <c r="R448" s="267"/>
      <c r="S448" s="267"/>
      <c r="T448" s="267"/>
      <c r="U448" s="267"/>
      <c r="V448" s="219"/>
      <c r="W448" s="222"/>
      <c r="X448" s="200" t="s">
        <v>57</v>
      </c>
      <c r="Y448" s="200">
        <v>155.41</v>
      </c>
    </row>
    <row r="449" spans="1:26" ht="13.5" thickBot="1" x14ac:dyDescent="0.25">
      <c r="A449" s="266" t="s">
        <v>26</v>
      </c>
      <c r="B449" s="623">
        <f>B448-B434</f>
        <v>0</v>
      </c>
      <c r="C449" s="624">
        <f t="shared" ref="C449:V449" si="220">C448-C434</f>
        <v>0</v>
      </c>
      <c r="D449" s="624">
        <f t="shared" si="220"/>
        <v>0</v>
      </c>
      <c r="E449" s="624">
        <f t="shared" si="220"/>
        <v>0</v>
      </c>
      <c r="F449" s="624">
        <f t="shared" si="220"/>
        <v>0</v>
      </c>
      <c r="G449" s="624">
        <f t="shared" si="220"/>
        <v>0</v>
      </c>
      <c r="H449" s="625">
        <f t="shared" si="220"/>
        <v>0</v>
      </c>
      <c r="I449" s="723">
        <f t="shared" si="220"/>
        <v>0</v>
      </c>
      <c r="J449" s="624">
        <f t="shared" si="220"/>
        <v>0</v>
      </c>
      <c r="K449" s="624">
        <f t="shared" si="220"/>
        <v>0</v>
      </c>
      <c r="L449" s="624">
        <f t="shared" si="220"/>
        <v>0</v>
      </c>
      <c r="M449" s="624">
        <f t="shared" si="220"/>
        <v>0</v>
      </c>
      <c r="N449" s="624">
        <f t="shared" si="220"/>
        <v>0</v>
      </c>
      <c r="O449" s="625">
        <f t="shared" si="220"/>
        <v>0</v>
      </c>
      <c r="P449" s="723">
        <f t="shared" si="220"/>
        <v>0</v>
      </c>
      <c r="Q449" s="624">
        <f t="shared" si="220"/>
        <v>0</v>
      </c>
      <c r="R449" s="624">
        <f t="shared" si="220"/>
        <v>0</v>
      </c>
      <c r="S449" s="624">
        <f t="shared" si="220"/>
        <v>0</v>
      </c>
      <c r="T449" s="624">
        <f t="shared" si="220"/>
        <v>0</v>
      </c>
      <c r="U449" s="624">
        <f t="shared" si="220"/>
        <v>0</v>
      </c>
      <c r="V449" s="625">
        <f t="shared" si="220"/>
        <v>0</v>
      </c>
      <c r="W449" s="223"/>
      <c r="X449" s="200" t="s">
        <v>26</v>
      </c>
      <c r="Y449" s="200">
        <f>Y448-Y434</f>
        <v>10.740000000000009</v>
      </c>
    </row>
    <row r="452" spans="1:26" ht="13.5" thickBot="1" x14ac:dyDescent="0.25">
      <c r="A452" s="200" t="s">
        <v>278</v>
      </c>
    </row>
    <row r="453" spans="1:26" ht="13.5" thickBot="1" x14ac:dyDescent="0.25">
      <c r="A453" s="230" t="s">
        <v>285</v>
      </c>
      <c r="B453" s="1021" t="s">
        <v>130</v>
      </c>
      <c r="C453" s="1022"/>
      <c r="D453" s="1022"/>
      <c r="E453" s="1022"/>
      <c r="F453" s="1022"/>
      <c r="G453" s="1022"/>
      <c r="H453" s="1023"/>
      <c r="I453" s="1033" t="s">
        <v>131</v>
      </c>
      <c r="J453" s="1022"/>
      <c r="K453" s="1022"/>
      <c r="L453" s="1022"/>
      <c r="M453" s="1022"/>
      <c r="N453" s="1022"/>
      <c r="O453" s="1023"/>
      <c r="P453" s="1034" t="s">
        <v>53</v>
      </c>
      <c r="Q453" s="1035"/>
      <c r="R453" s="1035"/>
      <c r="S453" s="1035"/>
      <c r="T453" s="1035"/>
      <c r="U453" s="1035"/>
      <c r="V453" s="1036"/>
      <c r="W453" s="1031" t="s">
        <v>55</v>
      </c>
      <c r="X453" s="228">
        <v>810</v>
      </c>
    </row>
    <row r="454" spans="1:26" ht="13.5" thickBot="1" x14ac:dyDescent="0.25">
      <c r="A454" s="676" t="s">
        <v>54</v>
      </c>
      <c r="B454" s="903">
        <v>1</v>
      </c>
      <c r="C454" s="900">
        <v>2</v>
      </c>
      <c r="D454" s="900">
        <v>3</v>
      </c>
      <c r="E454" s="900">
        <v>4</v>
      </c>
      <c r="F454" s="900">
        <v>5</v>
      </c>
      <c r="G454" s="900">
        <v>6</v>
      </c>
      <c r="H454" s="901">
        <v>7</v>
      </c>
      <c r="I454" s="902">
        <v>8</v>
      </c>
      <c r="J454" s="900">
        <v>9</v>
      </c>
      <c r="K454" s="900">
        <v>10</v>
      </c>
      <c r="L454" s="900">
        <v>11</v>
      </c>
      <c r="M454" s="900">
        <v>12</v>
      </c>
      <c r="N454" s="900">
        <v>13</v>
      </c>
      <c r="O454" s="901">
        <v>14</v>
      </c>
      <c r="P454" s="902">
        <v>15</v>
      </c>
      <c r="Q454" s="900">
        <v>16</v>
      </c>
      <c r="R454" s="900">
        <v>17</v>
      </c>
      <c r="S454" s="900">
        <v>18</v>
      </c>
      <c r="T454" s="900">
        <v>19</v>
      </c>
      <c r="U454" s="900">
        <v>20</v>
      </c>
      <c r="V454" s="901">
        <v>21</v>
      </c>
      <c r="W454" s="1032"/>
      <c r="X454" s="228"/>
      <c r="Y454" s="228"/>
    </row>
    <row r="455" spans="1:26" x14ac:dyDescent="0.2">
      <c r="A455" s="234" t="s">
        <v>3</v>
      </c>
      <c r="B455" s="442">
        <v>3820</v>
      </c>
      <c r="C455" s="443">
        <v>3820</v>
      </c>
      <c r="D455" s="443">
        <v>3820</v>
      </c>
      <c r="E455" s="443">
        <v>3820</v>
      </c>
      <c r="F455" s="443">
        <v>3820</v>
      </c>
      <c r="G455" s="443">
        <v>3820</v>
      </c>
      <c r="H455" s="634">
        <v>3820</v>
      </c>
      <c r="I455" s="637">
        <v>3820</v>
      </c>
      <c r="J455" s="443">
        <v>3820</v>
      </c>
      <c r="K455" s="443">
        <v>3820</v>
      </c>
      <c r="L455" s="443">
        <v>3820</v>
      </c>
      <c r="M455" s="443">
        <v>3820</v>
      </c>
      <c r="N455" s="443">
        <v>3820</v>
      </c>
      <c r="O455" s="634">
        <v>3820</v>
      </c>
      <c r="P455" s="637">
        <v>3820</v>
      </c>
      <c r="Q455" s="443">
        <v>3820</v>
      </c>
      <c r="R455" s="443">
        <v>3820</v>
      </c>
      <c r="S455" s="443">
        <v>3820</v>
      </c>
      <c r="T455" s="443">
        <v>3820</v>
      </c>
      <c r="U455" s="443">
        <v>3820</v>
      </c>
      <c r="V455" s="634">
        <v>3820</v>
      </c>
      <c r="W455" s="342">
        <v>3820</v>
      </c>
      <c r="Y455" s="210"/>
    </row>
    <row r="456" spans="1:26" x14ac:dyDescent="0.2">
      <c r="A456" s="238" t="s">
        <v>6</v>
      </c>
      <c r="B456" s="239">
        <v>4112</v>
      </c>
      <c r="C456" s="240">
        <v>3942</v>
      </c>
      <c r="D456" s="240">
        <v>4038</v>
      </c>
      <c r="E456" s="240">
        <v>4188</v>
      </c>
      <c r="F456" s="240">
        <v>4015</v>
      </c>
      <c r="G456" s="240">
        <v>3987</v>
      </c>
      <c r="H456" s="241">
        <v>4048</v>
      </c>
      <c r="I456" s="420">
        <v>4073</v>
      </c>
      <c r="J456" s="240">
        <v>3854</v>
      </c>
      <c r="K456" s="240">
        <v>4149</v>
      </c>
      <c r="L456" s="240">
        <v>3835</v>
      </c>
      <c r="M456" s="240">
        <v>3682</v>
      </c>
      <c r="N456" s="240">
        <v>3991</v>
      </c>
      <c r="O456" s="241">
        <v>4035</v>
      </c>
      <c r="P456" s="420">
        <v>4068</v>
      </c>
      <c r="Q456" s="240">
        <v>4083</v>
      </c>
      <c r="R456" s="240">
        <v>3912</v>
      </c>
      <c r="S456" s="240">
        <v>3846</v>
      </c>
      <c r="T456" s="240">
        <v>4005</v>
      </c>
      <c r="U456" s="240">
        <v>4070</v>
      </c>
      <c r="V456" s="241">
        <v>4084</v>
      </c>
      <c r="W456" s="317">
        <v>4006</v>
      </c>
    </row>
    <row r="457" spans="1:26" x14ac:dyDescent="0.2">
      <c r="A457" s="231" t="s">
        <v>7</v>
      </c>
      <c r="B457" s="242">
        <v>81.400000000000006</v>
      </c>
      <c r="C457" s="243">
        <v>65.099999999999994</v>
      </c>
      <c r="D457" s="243">
        <v>79.099999999999994</v>
      </c>
      <c r="E457" s="243">
        <v>41.7</v>
      </c>
      <c r="F457" s="243">
        <v>74.400000000000006</v>
      </c>
      <c r="G457" s="243">
        <v>79.099999999999994</v>
      </c>
      <c r="H457" s="244">
        <v>72.099999999999994</v>
      </c>
      <c r="I457" s="421">
        <v>74.400000000000006</v>
      </c>
      <c r="J457" s="243">
        <v>72.099999999999994</v>
      </c>
      <c r="K457" s="243">
        <v>72.099999999999994</v>
      </c>
      <c r="L457" s="243">
        <v>75</v>
      </c>
      <c r="M457" s="243">
        <v>62.8</v>
      </c>
      <c r="N457" s="243">
        <v>76.7</v>
      </c>
      <c r="O457" s="244">
        <v>69.8</v>
      </c>
      <c r="P457" s="421">
        <v>81.400000000000006</v>
      </c>
      <c r="Q457" s="243">
        <v>72.099999999999994</v>
      </c>
      <c r="R457" s="243">
        <v>76.7</v>
      </c>
      <c r="S457" s="243">
        <v>50</v>
      </c>
      <c r="T457" s="243">
        <v>69.8</v>
      </c>
      <c r="U457" s="243">
        <v>76.7</v>
      </c>
      <c r="V457" s="244">
        <v>83.7</v>
      </c>
      <c r="W457" s="245">
        <v>72.099999999999994</v>
      </c>
      <c r="X457" s="228"/>
      <c r="Y457" s="393"/>
    </row>
    <row r="458" spans="1:26" x14ac:dyDescent="0.2">
      <c r="A458" s="231" t="s">
        <v>8</v>
      </c>
      <c r="B458" s="246">
        <v>7.0000000000000007E-2</v>
      </c>
      <c r="C458" s="247">
        <v>0.104</v>
      </c>
      <c r="D458" s="247">
        <v>8.3000000000000004E-2</v>
      </c>
      <c r="E458" s="247">
        <v>0.128</v>
      </c>
      <c r="F458" s="247">
        <v>8.3000000000000004E-2</v>
      </c>
      <c r="G458" s="247">
        <v>8.2000000000000003E-2</v>
      </c>
      <c r="H458" s="248">
        <v>8.7999999999999995E-2</v>
      </c>
      <c r="I458" s="422">
        <v>8.6999999999999994E-2</v>
      </c>
      <c r="J458" s="247">
        <v>9.6000000000000002E-2</v>
      </c>
      <c r="K458" s="247">
        <v>7.9000000000000001E-2</v>
      </c>
      <c r="L458" s="247">
        <v>8.5000000000000006E-2</v>
      </c>
      <c r="M458" s="247">
        <v>0.11899999999999999</v>
      </c>
      <c r="N458" s="247">
        <v>0.08</v>
      </c>
      <c r="O458" s="248">
        <v>0.10299999999999999</v>
      </c>
      <c r="P458" s="422">
        <v>9.6000000000000002E-2</v>
      </c>
      <c r="Q458" s="247">
        <v>0.09</v>
      </c>
      <c r="R458" s="247">
        <v>8.7999999999999995E-2</v>
      </c>
      <c r="S458" s="247">
        <v>0.10299999999999999</v>
      </c>
      <c r="T458" s="247">
        <v>9.2999999999999999E-2</v>
      </c>
      <c r="U458" s="247">
        <v>7.5999999999999998E-2</v>
      </c>
      <c r="V458" s="248">
        <v>7.9000000000000001E-2</v>
      </c>
      <c r="W458" s="249">
        <v>9.2999999999999999E-2</v>
      </c>
      <c r="Y458" s="313"/>
    </row>
    <row r="459" spans="1:26" x14ac:dyDescent="0.2">
      <c r="A459" s="238" t="s">
        <v>1</v>
      </c>
      <c r="B459" s="250">
        <f>B456/B455*100-100</f>
        <v>7.643979057591622</v>
      </c>
      <c r="C459" s="251">
        <f t="shared" ref="C459:V459" si="221">C456/C455*100-100</f>
        <v>3.1937172774869111</v>
      </c>
      <c r="D459" s="251">
        <f t="shared" si="221"/>
        <v>5.7068062827225106</v>
      </c>
      <c r="E459" s="251">
        <f t="shared" si="221"/>
        <v>9.6335078534031311</v>
      </c>
      <c r="F459" s="251">
        <f t="shared" si="221"/>
        <v>5.1047120418848095</v>
      </c>
      <c r="G459" s="251">
        <f t="shared" si="221"/>
        <v>4.3717277486911001</v>
      </c>
      <c r="H459" s="252">
        <f t="shared" si="221"/>
        <v>5.9685863874345557</v>
      </c>
      <c r="I459" s="423">
        <f t="shared" si="221"/>
        <v>6.6230366492146686</v>
      </c>
      <c r="J459" s="251">
        <f t="shared" si="221"/>
        <v>0.8900523560209308</v>
      </c>
      <c r="K459" s="251">
        <f t="shared" si="221"/>
        <v>8.6125654450261777</v>
      </c>
      <c r="L459" s="251">
        <f t="shared" si="221"/>
        <v>0.39267015706805353</v>
      </c>
      <c r="M459" s="251">
        <f t="shared" si="221"/>
        <v>-3.6125654450261777</v>
      </c>
      <c r="N459" s="251">
        <f t="shared" si="221"/>
        <v>4.4764397905759239</v>
      </c>
      <c r="O459" s="252">
        <f t="shared" si="221"/>
        <v>5.6282722513089141</v>
      </c>
      <c r="P459" s="423">
        <f t="shared" si="221"/>
        <v>6.492146596858646</v>
      </c>
      <c r="Q459" s="251">
        <f t="shared" si="221"/>
        <v>6.8848167539266854</v>
      </c>
      <c r="R459" s="251">
        <f t="shared" si="221"/>
        <v>2.4083769633507899</v>
      </c>
      <c r="S459" s="251">
        <f t="shared" si="221"/>
        <v>0.68062827225131173</v>
      </c>
      <c r="T459" s="251">
        <f t="shared" si="221"/>
        <v>4.8429319371727786</v>
      </c>
      <c r="U459" s="251">
        <f t="shared" si="221"/>
        <v>6.5445026178010437</v>
      </c>
      <c r="V459" s="252">
        <f t="shared" si="221"/>
        <v>6.9109947643979126</v>
      </c>
      <c r="W459" s="316">
        <f>W456/W455*100-100</f>
        <v>4.8691099476439774</v>
      </c>
      <c r="X459" s="228"/>
    </row>
    <row r="460" spans="1:26" ht="13.5" thickBot="1" x14ac:dyDescent="0.25">
      <c r="A460" s="669" t="s">
        <v>27</v>
      </c>
      <c r="B460" s="254">
        <f>B456-B442</f>
        <v>237</v>
      </c>
      <c r="C460" s="255">
        <f t="shared" ref="C460:W460" si="222">C456-C442</f>
        <v>174</v>
      </c>
      <c r="D460" s="255">
        <f t="shared" si="222"/>
        <v>254</v>
      </c>
      <c r="E460" s="255">
        <f t="shared" si="222"/>
        <v>404</v>
      </c>
      <c r="F460" s="255">
        <f t="shared" si="222"/>
        <v>157</v>
      </c>
      <c r="G460" s="255">
        <f t="shared" si="222"/>
        <v>181</v>
      </c>
      <c r="H460" s="256">
        <f t="shared" si="222"/>
        <v>212</v>
      </c>
      <c r="I460" s="437">
        <f t="shared" si="222"/>
        <v>212</v>
      </c>
      <c r="J460" s="255">
        <f t="shared" si="222"/>
        <v>-58</v>
      </c>
      <c r="K460" s="255">
        <f t="shared" si="222"/>
        <v>78</v>
      </c>
      <c r="L460" s="255">
        <f t="shared" si="222"/>
        <v>-5</v>
      </c>
      <c r="M460" s="255">
        <f t="shared" si="222"/>
        <v>53</v>
      </c>
      <c r="N460" s="255">
        <f t="shared" si="222"/>
        <v>151</v>
      </c>
      <c r="O460" s="256">
        <f t="shared" si="222"/>
        <v>123</v>
      </c>
      <c r="P460" s="437">
        <f t="shared" si="222"/>
        <v>180</v>
      </c>
      <c r="Q460" s="255">
        <f t="shared" si="222"/>
        <v>146</v>
      </c>
      <c r="R460" s="255">
        <f t="shared" si="222"/>
        <v>137</v>
      </c>
      <c r="S460" s="255">
        <f t="shared" si="222"/>
        <v>-52</v>
      </c>
      <c r="T460" s="255">
        <f t="shared" si="222"/>
        <v>191</v>
      </c>
      <c r="U460" s="255">
        <f t="shared" si="222"/>
        <v>114</v>
      </c>
      <c r="V460" s="256">
        <f t="shared" si="222"/>
        <v>117</v>
      </c>
      <c r="W460" s="287">
        <f t="shared" si="222"/>
        <v>146</v>
      </c>
      <c r="Y460" s="210"/>
    </row>
    <row r="461" spans="1:26" x14ac:dyDescent="0.2">
      <c r="A461" s="258" t="s">
        <v>51</v>
      </c>
      <c r="B461" s="259">
        <v>583</v>
      </c>
      <c r="C461" s="260">
        <v>584</v>
      </c>
      <c r="D461" s="260">
        <v>576</v>
      </c>
      <c r="E461" s="260">
        <v>173</v>
      </c>
      <c r="F461" s="260">
        <v>589</v>
      </c>
      <c r="G461" s="260">
        <v>582</v>
      </c>
      <c r="H461" s="261">
        <v>583</v>
      </c>
      <c r="I461" s="424">
        <v>611</v>
      </c>
      <c r="J461" s="260">
        <v>601</v>
      </c>
      <c r="K461" s="260">
        <v>612</v>
      </c>
      <c r="L461" s="260">
        <v>180</v>
      </c>
      <c r="M461" s="260">
        <v>611</v>
      </c>
      <c r="N461" s="260">
        <v>613</v>
      </c>
      <c r="O461" s="261">
        <v>613</v>
      </c>
      <c r="P461" s="424">
        <v>615</v>
      </c>
      <c r="Q461" s="260">
        <v>621</v>
      </c>
      <c r="R461" s="260">
        <v>605</v>
      </c>
      <c r="S461" s="260">
        <v>188</v>
      </c>
      <c r="T461" s="260">
        <v>617</v>
      </c>
      <c r="U461" s="260">
        <v>614</v>
      </c>
      <c r="V461" s="261">
        <v>615</v>
      </c>
      <c r="W461" s="337">
        <f>SUM(B461:V461)</f>
        <v>11386</v>
      </c>
      <c r="X461" s="200" t="s">
        <v>56</v>
      </c>
      <c r="Y461" s="263">
        <f>W447-W461</f>
        <v>42</v>
      </c>
      <c r="Z461" s="285">
        <f>Y461/W447</f>
        <v>3.6751837591879593E-3</v>
      </c>
    </row>
    <row r="462" spans="1:26" x14ac:dyDescent="0.2">
      <c r="A462" s="265" t="s">
        <v>28</v>
      </c>
      <c r="B462" s="218"/>
      <c r="C462" s="267"/>
      <c r="D462" s="267"/>
      <c r="E462" s="267"/>
      <c r="F462" s="267"/>
      <c r="G462" s="267"/>
      <c r="H462" s="219"/>
      <c r="I462" s="425"/>
      <c r="J462" s="267"/>
      <c r="K462" s="267"/>
      <c r="L462" s="267"/>
      <c r="M462" s="267"/>
      <c r="N462" s="267"/>
      <c r="O462" s="219"/>
      <c r="P462" s="425"/>
      <c r="Q462" s="267"/>
      <c r="R462" s="267"/>
      <c r="S462" s="267"/>
      <c r="T462" s="267"/>
      <c r="U462" s="267"/>
      <c r="V462" s="219"/>
      <c r="W462" s="222"/>
      <c r="X462" s="200" t="s">
        <v>57</v>
      </c>
      <c r="Y462" s="200">
        <v>163.65</v>
      </c>
    </row>
    <row r="463" spans="1:26" ht="13.5" thickBot="1" x14ac:dyDescent="0.25">
      <c r="A463" s="266" t="s">
        <v>26</v>
      </c>
      <c r="B463" s="623">
        <f>B462-B448</f>
        <v>0</v>
      </c>
      <c r="C463" s="624">
        <f t="shared" ref="C463:V463" si="223">C462-C448</f>
        <v>0</v>
      </c>
      <c r="D463" s="624">
        <f t="shared" si="223"/>
        <v>0</v>
      </c>
      <c r="E463" s="624">
        <f t="shared" si="223"/>
        <v>0</v>
      </c>
      <c r="F463" s="624">
        <f t="shared" si="223"/>
        <v>0</v>
      </c>
      <c r="G463" s="624">
        <f t="shared" si="223"/>
        <v>0</v>
      </c>
      <c r="H463" s="625">
        <f t="shared" si="223"/>
        <v>0</v>
      </c>
      <c r="I463" s="723">
        <f t="shared" si="223"/>
        <v>0</v>
      </c>
      <c r="J463" s="624">
        <f t="shared" si="223"/>
        <v>0</v>
      </c>
      <c r="K463" s="624">
        <f t="shared" si="223"/>
        <v>0</v>
      </c>
      <c r="L463" s="624">
        <f t="shared" si="223"/>
        <v>0</v>
      </c>
      <c r="M463" s="624">
        <f t="shared" si="223"/>
        <v>0</v>
      </c>
      <c r="N463" s="624">
        <f t="shared" si="223"/>
        <v>0</v>
      </c>
      <c r="O463" s="625">
        <f t="shared" si="223"/>
        <v>0</v>
      </c>
      <c r="P463" s="723">
        <f t="shared" si="223"/>
        <v>0</v>
      </c>
      <c r="Q463" s="624">
        <f t="shared" si="223"/>
        <v>0</v>
      </c>
      <c r="R463" s="624">
        <f t="shared" si="223"/>
        <v>0</v>
      </c>
      <c r="S463" s="624">
        <f t="shared" si="223"/>
        <v>0</v>
      </c>
      <c r="T463" s="624">
        <f t="shared" si="223"/>
        <v>0</v>
      </c>
      <c r="U463" s="624">
        <f t="shared" si="223"/>
        <v>0</v>
      </c>
      <c r="V463" s="625">
        <f t="shared" si="223"/>
        <v>0</v>
      </c>
      <c r="W463" s="223"/>
      <c r="X463" s="200" t="s">
        <v>26</v>
      </c>
      <c r="Y463" s="200">
        <f>Y462-Y448</f>
        <v>8.2400000000000091</v>
      </c>
    </row>
    <row r="466" spans="1:26" ht="13.5" thickBot="1" x14ac:dyDescent="0.25"/>
    <row r="467" spans="1:26" ht="13.5" thickBot="1" x14ac:dyDescent="0.25">
      <c r="A467" s="230" t="s">
        <v>286</v>
      </c>
      <c r="B467" s="1021" t="s">
        <v>130</v>
      </c>
      <c r="C467" s="1022"/>
      <c r="D467" s="1022"/>
      <c r="E467" s="1022"/>
      <c r="F467" s="1022"/>
      <c r="G467" s="1022"/>
      <c r="H467" s="1023"/>
      <c r="I467" s="1033" t="s">
        <v>131</v>
      </c>
      <c r="J467" s="1022"/>
      <c r="K467" s="1022"/>
      <c r="L467" s="1022"/>
      <c r="M467" s="1022"/>
      <c r="N467" s="1022"/>
      <c r="O467" s="1023"/>
      <c r="P467" s="1034" t="s">
        <v>53</v>
      </c>
      <c r="Q467" s="1035"/>
      <c r="R467" s="1035"/>
      <c r="S467" s="1035"/>
      <c r="T467" s="1035"/>
      <c r="U467" s="1035"/>
      <c r="V467" s="1036"/>
      <c r="W467" s="1031" t="s">
        <v>55</v>
      </c>
      <c r="X467" s="228">
        <v>813</v>
      </c>
    </row>
    <row r="468" spans="1:26" ht="13.5" thickBot="1" x14ac:dyDescent="0.25">
      <c r="A468" s="676" t="s">
        <v>54</v>
      </c>
      <c r="B468" s="903">
        <v>1</v>
      </c>
      <c r="C468" s="900">
        <v>2</v>
      </c>
      <c r="D468" s="900">
        <v>3</v>
      </c>
      <c r="E468" s="900">
        <v>4</v>
      </c>
      <c r="F468" s="900">
        <v>5</v>
      </c>
      <c r="G468" s="900">
        <v>6</v>
      </c>
      <c r="H468" s="901">
        <v>7</v>
      </c>
      <c r="I468" s="902">
        <v>8</v>
      </c>
      <c r="J468" s="900">
        <v>9</v>
      </c>
      <c r="K468" s="900">
        <v>10</v>
      </c>
      <c r="L468" s="900">
        <v>11</v>
      </c>
      <c r="M468" s="900">
        <v>12</v>
      </c>
      <c r="N468" s="900">
        <v>13</v>
      </c>
      <c r="O468" s="901">
        <v>14</v>
      </c>
      <c r="P468" s="902">
        <v>15</v>
      </c>
      <c r="Q468" s="900">
        <v>16</v>
      </c>
      <c r="R468" s="900">
        <v>17</v>
      </c>
      <c r="S468" s="900">
        <v>18</v>
      </c>
      <c r="T468" s="900">
        <v>19</v>
      </c>
      <c r="U468" s="900">
        <v>20</v>
      </c>
      <c r="V468" s="901">
        <v>21</v>
      </c>
      <c r="W468" s="1032"/>
      <c r="X468" s="228"/>
      <c r="Y468" s="228"/>
    </row>
    <row r="469" spans="1:26" x14ac:dyDescent="0.2">
      <c r="A469" s="234" t="s">
        <v>3</v>
      </c>
      <c r="B469" s="442">
        <v>3870</v>
      </c>
      <c r="C469" s="443">
        <v>3870</v>
      </c>
      <c r="D469" s="443">
        <v>3870</v>
      </c>
      <c r="E469" s="443">
        <v>3870</v>
      </c>
      <c r="F469" s="443">
        <v>3870</v>
      </c>
      <c r="G469" s="443">
        <v>3870</v>
      </c>
      <c r="H469" s="634">
        <v>3870</v>
      </c>
      <c r="I469" s="637">
        <v>3870</v>
      </c>
      <c r="J469" s="443">
        <v>3870</v>
      </c>
      <c r="K469" s="443">
        <v>3870</v>
      </c>
      <c r="L469" s="443">
        <v>3870</v>
      </c>
      <c r="M469" s="443">
        <v>3870</v>
      </c>
      <c r="N469" s="443">
        <v>3870</v>
      </c>
      <c r="O469" s="634">
        <v>3870</v>
      </c>
      <c r="P469" s="637">
        <v>3870</v>
      </c>
      <c r="Q469" s="443">
        <v>3870</v>
      </c>
      <c r="R469" s="443">
        <v>3870</v>
      </c>
      <c r="S469" s="443">
        <v>3870</v>
      </c>
      <c r="T469" s="443">
        <v>3870</v>
      </c>
      <c r="U469" s="443">
        <v>3870</v>
      </c>
      <c r="V469" s="634">
        <v>3870</v>
      </c>
      <c r="W469" s="342">
        <v>3870</v>
      </c>
      <c r="Y469" s="210"/>
    </row>
    <row r="470" spans="1:26" x14ac:dyDescent="0.2">
      <c r="A470" s="238" t="s">
        <v>6</v>
      </c>
      <c r="B470" s="239">
        <v>3994</v>
      </c>
      <c r="C470" s="240">
        <v>3940</v>
      </c>
      <c r="D470" s="240">
        <v>4088</v>
      </c>
      <c r="E470" s="240">
        <v>3965</v>
      </c>
      <c r="F470" s="240">
        <v>4099</v>
      </c>
      <c r="G470" s="240">
        <v>4067</v>
      </c>
      <c r="H470" s="241">
        <v>4035</v>
      </c>
      <c r="I470" s="420">
        <v>4156</v>
      </c>
      <c r="J470" s="240">
        <v>3931</v>
      </c>
      <c r="K470" s="240">
        <v>4275</v>
      </c>
      <c r="L470" s="240">
        <v>4086</v>
      </c>
      <c r="M470" s="240">
        <v>3674</v>
      </c>
      <c r="N470" s="240">
        <v>3967</v>
      </c>
      <c r="O470" s="241">
        <v>4123</v>
      </c>
      <c r="P470" s="420">
        <v>4174</v>
      </c>
      <c r="Q470" s="240">
        <v>4254</v>
      </c>
      <c r="R470" s="240">
        <v>3954</v>
      </c>
      <c r="S470" s="240">
        <v>4236</v>
      </c>
      <c r="T470" s="240">
        <v>3988</v>
      </c>
      <c r="U470" s="240">
        <v>4061</v>
      </c>
      <c r="V470" s="241">
        <v>4117</v>
      </c>
      <c r="W470" s="317">
        <v>4052</v>
      </c>
    </row>
    <row r="471" spans="1:26" x14ac:dyDescent="0.2">
      <c r="A471" s="231" t="s">
        <v>7</v>
      </c>
      <c r="B471" s="242">
        <v>76.7</v>
      </c>
      <c r="C471" s="243">
        <v>74.400000000000006</v>
      </c>
      <c r="D471" s="243">
        <v>67.400000000000006</v>
      </c>
      <c r="E471" s="243">
        <v>84.6</v>
      </c>
      <c r="F471" s="243">
        <v>76.7</v>
      </c>
      <c r="G471" s="243">
        <v>49.1</v>
      </c>
      <c r="H471" s="244">
        <v>79.099999999999994</v>
      </c>
      <c r="I471" s="421">
        <v>83.7</v>
      </c>
      <c r="J471" s="243">
        <v>72.099999999999994</v>
      </c>
      <c r="K471" s="243">
        <v>74.400000000000006</v>
      </c>
      <c r="L471" s="243">
        <v>69.2</v>
      </c>
      <c r="M471" s="243">
        <v>67.400000000000006</v>
      </c>
      <c r="N471" s="243">
        <v>83.7</v>
      </c>
      <c r="O471" s="244">
        <v>74.400000000000006</v>
      </c>
      <c r="P471" s="421">
        <v>76.7</v>
      </c>
      <c r="Q471" s="243">
        <v>67.400000000000006</v>
      </c>
      <c r="R471" s="243">
        <v>74.400000000000006</v>
      </c>
      <c r="S471" s="243">
        <v>92.3</v>
      </c>
      <c r="T471" s="243">
        <v>69.8</v>
      </c>
      <c r="U471" s="243">
        <v>67.400000000000006</v>
      </c>
      <c r="V471" s="244">
        <v>79.099999999999994</v>
      </c>
      <c r="W471" s="245">
        <v>72.400000000000006</v>
      </c>
      <c r="X471" s="228"/>
      <c r="Y471" s="393"/>
    </row>
    <row r="472" spans="1:26" x14ac:dyDescent="0.2">
      <c r="A472" s="231" t="s">
        <v>8</v>
      </c>
      <c r="B472" s="246">
        <v>0.09</v>
      </c>
      <c r="C472" s="247">
        <v>9.9</v>
      </c>
      <c r="D472" s="247">
        <v>9.4E-2</v>
      </c>
      <c r="E472" s="247">
        <v>8.1000000000000003E-2</v>
      </c>
      <c r="F472" s="247">
        <v>9.7000000000000003E-2</v>
      </c>
      <c r="G472" s="247">
        <v>8.3000000000000004E-2</v>
      </c>
      <c r="H472" s="248">
        <v>8.6999999999999994E-2</v>
      </c>
      <c r="I472" s="422">
        <v>7.8E-2</v>
      </c>
      <c r="J472" s="247">
        <v>0.10199999999999999</v>
      </c>
      <c r="K472" s="247">
        <v>8.5000000000000006E-2</v>
      </c>
      <c r="L472" s="247">
        <v>9.4E-2</v>
      </c>
      <c r="M472" s="247">
        <v>0.111</v>
      </c>
      <c r="N472" s="247">
        <v>7.2999999999999995E-2</v>
      </c>
      <c r="O472" s="248">
        <v>8.3000000000000004E-2</v>
      </c>
      <c r="P472" s="422">
        <v>8.8999999999999996E-2</v>
      </c>
      <c r="Q472" s="247">
        <v>9.4E-2</v>
      </c>
      <c r="R472" s="247">
        <v>8.5999999999999993E-2</v>
      </c>
      <c r="S472" s="247">
        <v>6.6000000000000003E-2</v>
      </c>
      <c r="T472" s="247">
        <v>9.9000000000000005E-2</v>
      </c>
      <c r="U472" s="247">
        <v>9.4E-2</v>
      </c>
      <c r="V472" s="248">
        <v>9.1999999999999998E-2</v>
      </c>
      <c r="W472" s="249">
        <v>9.5000000000000001E-2</v>
      </c>
      <c r="Y472" s="313"/>
    </row>
    <row r="473" spans="1:26" x14ac:dyDescent="0.2">
      <c r="A473" s="238" t="s">
        <v>1</v>
      </c>
      <c r="B473" s="250">
        <f>B470/B469*100-100</f>
        <v>3.2041343669250608</v>
      </c>
      <c r="C473" s="251">
        <f t="shared" ref="C473:V473" si="224">C470/C469*100-100</f>
        <v>1.8087855297157773</v>
      </c>
      <c r="D473" s="251">
        <f t="shared" si="224"/>
        <v>5.6330749354005007</v>
      </c>
      <c r="E473" s="251">
        <f t="shared" si="224"/>
        <v>2.454780361757102</v>
      </c>
      <c r="F473" s="251">
        <f t="shared" si="224"/>
        <v>5.9173126614987126</v>
      </c>
      <c r="G473" s="251">
        <f t="shared" si="224"/>
        <v>5.0904392764857818</v>
      </c>
      <c r="H473" s="252">
        <f t="shared" si="224"/>
        <v>4.2635658914728793</v>
      </c>
      <c r="I473" s="423">
        <f t="shared" si="224"/>
        <v>7.3901808785529681</v>
      </c>
      <c r="J473" s="251">
        <f t="shared" si="224"/>
        <v>1.5762273901808896</v>
      </c>
      <c r="K473" s="251">
        <f t="shared" si="224"/>
        <v>10.465116279069761</v>
      </c>
      <c r="L473" s="251">
        <f t="shared" si="224"/>
        <v>5.5813953488372192</v>
      </c>
      <c r="M473" s="251">
        <f t="shared" si="224"/>
        <v>-5.0645994832041339</v>
      </c>
      <c r="N473" s="251">
        <f t="shared" si="224"/>
        <v>2.506459948320412</v>
      </c>
      <c r="O473" s="252">
        <f t="shared" si="224"/>
        <v>6.5374677002584036</v>
      </c>
      <c r="P473" s="423">
        <f t="shared" si="224"/>
        <v>7.8552971576227435</v>
      </c>
      <c r="Q473" s="251">
        <f t="shared" si="224"/>
        <v>9.9224806201550422</v>
      </c>
      <c r="R473" s="251">
        <f t="shared" si="224"/>
        <v>2.1705426356589186</v>
      </c>
      <c r="S473" s="251">
        <f t="shared" si="224"/>
        <v>9.4573643410852668</v>
      </c>
      <c r="T473" s="251">
        <f t="shared" si="224"/>
        <v>3.0490956072351452</v>
      </c>
      <c r="U473" s="251">
        <f t="shared" si="224"/>
        <v>4.9354005167958661</v>
      </c>
      <c r="V473" s="252">
        <f t="shared" si="224"/>
        <v>6.382428940568488</v>
      </c>
      <c r="W473" s="316">
        <f>W470/W469*100-100</f>
        <v>4.7028423772609784</v>
      </c>
      <c r="X473" s="228"/>
    </row>
    <row r="474" spans="1:26" ht="13.5" thickBot="1" x14ac:dyDescent="0.25">
      <c r="A474" s="669" t="s">
        <v>27</v>
      </c>
      <c r="B474" s="254">
        <f>B470-B456</f>
        <v>-118</v>
      </c>
      <c r="C474" s="255">
        <f t="shared" ref="C474:W474" si="225">C470-C456</f>
        <v>-2</v>
      </c>
      <c r="D474" s="255">
        <f t="shared" si="225"/>
        <v>50</v>
      </c>
      <c r="E474" s="255">
        <f t="shared" si="225"/>
        <v>-223</v>
      </c>
      <c r="F474" s="255">
        <f t="shared" si="225"/>
        <v>84</v>
      </c>
      <c r="G474" s="255">
        <f t="shared" si="225"/>
        <v>80</v>
      </c>
      <c r="H474" s="256">
        <f t="shared" si="225"/>
        <v>-13</v>
      </c>
      <c r="I474" s="437">
        <f t="shared" si="225"/>
        <v>83</v>
      </c>
      <c r="J474" s="255">
        <f t="shared" si="225"/>
        <v>77</v>
      </c>
      <c r="K474" s="255">
        <f t="shared" si="225"/>
        <v>126</v>
      </c>
      <c r="L474" s="255">
        <f t="shared" si="225"/>
        <v>251</v>
      </c>
      <c r="M474" s="255">
        <f t="shared" si="225"/>
        <v>-8</v>
      </c>
      <c r="N474" s="255">
        <f t="shared" si="225"/>
        <v>-24</v>
      </c>
      <c r="O474" s="256">
        <f t="shared" si="225"/>
        <v>88</v>
      </c>
      <c r="P474" s="437">
        <f t="shared" si="225"/>
        <v>106</v>
      </c>
      <c r="Q474" s="255">
        <f t="shared" si="225"/>
        <v>171</v>
      </c>
      <c r="R474" s="255">
        <f t="shared" si="225"/>
        <v>42</v>
      </c>
      <c r="S474" s="255">
        <f t="shared" si="225"/>
        <v>390</v>
      </c>
      <c r="T474" s="255">
        <f t="shared" si="225"/>
        <v>-17</v>
      </c>
      <c r="U474" s="255">
        <f t="shared" si="225"/>
        <v>-9</v>
      </c>
      <c r="V474" s="256">
        <f t="shared" si="225"/>
        <v>33</v>
      </c>
      <c r="W474" s="287">
        <f t="shared" si="225"/>
        <v>46</v>
      </c>
      <c r="Y474" s="210"/>
    </row>
    <row r="475" spans="1:26" x14ac:dyDescent="0.2">
      <c r="A475" s="258" t="s">
        <v>51</v>
      </c>
      <c r="B475" s="259">
        <v>582</v>
      </c>
      <c r="C475" s="260">
        <v>581</v>
      </c>
      <c r="D475" s="260">
        <v>575</v>
      </c>
      <c r="E475" s="260">
        <v>170</v>
      </c>
      <c r="F475" s="260">
        <v>589</v>
      </c>
      <c r="G475" s="260">
        <v>581</v>
      </c>
      <c r="H475" s="261">
        <v>582</v>
      </c>
      <c r="I475" s="424">
        <v>608</v>
      </c>
      <c r="J475" s="260">
        <v>601</v>
      </c>
      <c r="K475" s="260">
        <v>611</v>
      </c>
      <c r="L475" s="260">
        <v>179</v>
      </c>
      <c r="M475" s="260">
        <v>610</v>
      </c>
      <c r="N475" s="260">
        <v>611</v>
      </c>
      <c r="O475" s="261">
        <v>613</v>
      </c>
      <c r="P475" s="424">
        <v>613</v>
      </c>
      <c r="Q475" s="260">
        <v>621</v>
      </c>
      <c r="R475" s="260">
        <v>605</v>
      </c>
      <c r="S475" s="260">
        <v>188</v>
      </c>
      <c r="T475" s="260">
        <v>617</v>
      </c>
      <c r="U475" s="260">
        <v>613</v>
      </c>
      <c r="V475" s="261">
        <v>612</v>
      </c>
      <c r="W475" s="337">
        <f>SUM(B475:V475)</f>
        <v>11362</v>
      </c>
      <c r="X475" s="200" t="s">
        <v>56</v>
      </c>
      <c r="Y475" s="263">
        <f>W461-W475</f>
        <v>24</v>
      </c>
      <c r="Z475" s="285">
        <f>Y475/W461</f>
        <v>2.1078517477604074E-3</v>
      </c>
    </row>
    <row r="476" spans="1:26" x14ac:dyDescent="0.2">
      <c r="A476" s="265" t="s">
        <v>28</v>
      </c>
      <c r="B476" s="218"/>
      <c r="C476" s="267"/>
      <c r="D476" s="267"/>
      <c r="E476" s="267"/>
      <c r="F476" s="267"/>
      <c r="G476" s="267"/>
      <c r="H476" s="219"/>
      <c r="I476" s="425"/>
      <c r="J476" s="267"/>
      <c r="K476" s="267"/>
      <c r="L476" s="267"/>
      <c r="M476" s="267"/>
      <c r="N476" s="267"/>
      <c r="O476" s="219"/>
      <c r="P476" s="425"/>
      <c r="Q476" s="267"/>
      <c r="R476" s="267"/>
      <c r="S476" s="267"/>
      <c r="T476" s="267"/>
      <c r="U476" s="267"/>
      <c r="V476" s="219"/>
      <c r="W476" s="222"/>
      <c r="X476" s="200" t="s">
        <v>57</v>
      </c>
      <c r="Y476" s="200">
        <v>164.1</v>
      </c>
    </row>
    <row r="477" spans="1:26" ht="13.5" thickBot="1" x14ac:dyDescent="0.25">
      <c r="A477" s="266" t="s">
        <v>26</v>
      </c>
      <c r="B477" s="623">
        <f>B476-B462</f>
        <v>0</v>
      </c>
      <c r="C477" s="624">
        <f t="shared" ref="C477:V477" si="226">C476-C462</f>
        <v>0</v>
      </c>
      <c r="D477" s="624">
        <f t="shared" si="226"/>
        <v>0</v>
      </c>
      <c r="E477" s="624">
        <f t="shared" si="226"/>
        <v>0</v>
      </c>
      <c r="F477" s="624">
        <f t="shared" si="226"/>
        <v>0</v>
      </c>
      <c r="G477" s="624">
        <f t="shared" si="226"/>
        <v>0</v>
      </c>
      <c r="H477" s="625">
        <f t="shared" si="226"/>
        <v>0</v>
      </c>
      <c r="I477" s="723">
        <f t="shared" si="226"/>
        <v>0</v>
      </c>
      <c r="J477" s="624">
        <f t="shared" si="226"/>
        <v>0</v>
      </c>
      <c r="K477" s="624">
        <f t="shared" si="226"/>
        <v>0</v>
      </c>
      <c r="L477" s="624">
        <f t="shared" si="226"/>
        <v>0</v>
      </c>
      <c r="M477" s="624">
        <f t="shared" si="226"/>
        <v>0</v>
      </c>
      <c r="N477" s="624">
        <f t="shared" si="226"/>
        <v>0</v>
      </c>
      <c r="O477" s="625">
        <f t="shared" si="226"/>
        <v>0</v>
      </c>
      <c r="P477" s="723">
        <f t="shared" si="226"/>
        <v>0</v>
      </c>
      <c r="Q477" s="624">
        <f t="shared" si="226"/>
        <v>0</v>
      </c>
      <c r="R477" s="624">
        <f t="shared" si="226"/>
        <v>0</v>
      </c>
      <c r="S477" s="624">
        <f t="shared" si="226"/>
        <v>0</v>
      </c>
      <c r="T477" s="624">
        <f t="shared" si="226"/>
        <v>0</v>
      </c>
      <c r="U477" s="624">
        <f t="shared" si="226"/>
        <v>0</v>
      </c>
      <c r="V477" s="625">
        <f t="shared" si="226"/>
        <v>0</v>
      </c>
      <c r="W477" s="223"/>
      <c r="X477" s="200" t="s">
        <v>26</v>
      </c>
      <c r="Y477" s="200">
        <f>Y476-Y462</f>
        <v>0.44999999999998863</v>
      </c>
    </row>
    <row r="480" spans="1:26" ht="13.5" thickBot="1" x14ac:dyDescent="0.25"/>
    <row r="481" spans="1:26" ht="13.5" thickBot="1" x14ac:dyDescent="0.25">
      <c r="A481" s="230" t="s">
        <v>287</v>
      </c>
      <c r="B481" s="1021" t="s">
        <v>130</v>
      </c>
      <c r="C481" s="1022"/>
      <c r="D481" s="1022"/>
      <c r="E481" s="1022"/>
      <c r="F481" s="1022"/>
      <c r="G481" s="1022"/>
      <c r="H481" s="1023"/>
      <c r="I481" s="1033" t="s">
        <v>131</v>
      </c>
      <c r="J481" s="1022"/>
      <c r="K481" s="1022"/>
      <c r="L481" s="1022"/>
      <c r="M481" s="1022"/>
      <c r="N481" s="1022"/>
      <c r="O481" s="1023"/>
      <c r="P481" s="1034" t="s">
        <v>53</v>
      </c>
      <c r="Q481" s="1035"/>
      <c r="R481" s="1035"/>
      <c r="S481" s="1035"/>
      <c r="T481" s="1035"/>
      <c r="U481" s="1035"/>
      <c r="V481" s="1036"/>
      <c r="W481" s="1031" t="s">
        <v>55</v>
      </c>
      <c r="X481" s="228">
        <v>816</v>
      </c>
    </row>
    <row r="482" spans="1:26" ht="13.5" thickBot="1" x14ac:dyDescent="0.25">
      <c r="A482" s="676" t="s">
        <v>54</v>
      </c>
      <c r="B482" s="903">
        <v>1</v>
      </c>
      <c r="C482" s="900">
        <v>2</v>
      </c>
      <c r="D482" s="900">
        <v>3</v>
      </c>
      <c r="E482" s="900">
        <v>4</v>
      </c>
      <c r="F482" s="900">
        <v>5</v>
      </c>
      <c r="G482" s="900">
        <v>6</v>
      </c>
      <c r="H482" s="901">
        <v>7</v>
      </c>
      <c r="I482" s="902">
        <v>8</v>
      </c>
      <c r="J482" s="900">
        <v>9</v>
      </c>
      <c r="K482" s="900">
        <v>10</v>
      </c>
      <c r="L482" s="900">
        <v>11</v>
      </c>
      <c r="M482" s="900">
        <v>12</v>
      </c>
      <c r="N482" s="900">
        <v>13</v>
      </c>
      <c r="O482" s="901">
        <v>14</v>
      </c>
      <c r="P482" s="902">
        <v>15</v>
      </c>
      <c r="Q482" s="900">
        <v>16</v>
      </c>
      <c r="R482" s="900">
        <v>17</v>
      </c>
      <c r="S482" s="900">
        <v>18</v>
      </c>
      <c r="T482" s="900">
        <v>19</v>
      </c>
      <c r="U482" s="900">
        <v>20</v>
      </c>
      <c r="V482" s="901">
        <v>21</v>
      </c>
      <c r="W482" s="1032"/>
      <c r="X482" s="228"/>
      <c r="Y482" s="228"/>
    </row>
    <row r="483" spans="1:26" x14ac:dyDescent="0.2">
      <c r="A483" s="234" t="s">
        <v>3</v>
      </c>
      <c r="B483" s="442">
        <v>3888</v>
      </c>
      <c r="C483" s="443">
        <v>3888</v>
      </c>
      <c r="D483" s="443">
        <v>3888</v>
      </c>
      <c r="E483" s="443">
        <v>3888</v>
      </c>
      <c r="F483" s="443">
        <v>3888</v>
      </c>
      <c r="G483" s="443">
        <v>3888</v>
      </c>
      <c r="H483" s="634">
        <v>3888</v>
      </c>
      <c r="I483" s="637">
        <v>3888</v>
      </c>
      <c r="J483" s="443">
        <v>3888</v>
      </c>
      <c r="K483" s="443">
        <v>3888</v>
      </c>
      <c r="L483" s="443">
        <v>3888</v>
      </c>
      <c r="M483" s="443">
        <v>3888</v>
      </c>
      <c r="N483" s="443">
        <v>3888</v>
      </c>
      <c r="O483" s="634">
        <v>3888</v>
      </c>
      <c r="P483" s="637">
        <v>3888</v>
      </c>
      <c r="Q483" s="443">
        <v>3888</v>
      </c>
      <c r="R483" s="443">
        <v>3888</v>
      </c>
      <c r="S483" s="443">
        <v>3888</v>
      </c>
      <c r="T483" s="443">
        <v>3888</v>
      </c>
      <c r="U483" s="443">
        <v>3888</v>
      </c>
      <c r="V483" s="634">
        <v>3888</v>
      </c>
      <c r="W483" s="342">
        <v>3888</v>
      </c>
      <c r="Y483" s="210"/>
    </row>
    <row r="484" spans="1:26" x14ac:dyDescent="0.2">
      <c r="A484" s="238" t="s">
        <v>6</v>
      </c>
      <c r="B484" s="239">
        <v>4193</v>
      </c>
      <c r="C484" s="240">
        <v>4117</v>
      </c>
      <c r="D484" s="240">
        <v>4003</v>
      </c>
      <c r="E484" s="240">
        <v>4246</v>
      </c>
      <c r="F484" s="240">
        <v>4311</v>
      </c>
      <c r="G484" s="240">
        <v>4088</v>
      </c>
      <c r="H484" s="241">
        <v>4217</v>
      </c>
      <c r="I484" s="420">
        <v>4214</v>
      </c>
      <c r="J484" s="240">
        <v>3981</v>
      </c>
      <c r="K484" s="240">
        <v>4348</v>
      </c>
      <c r="L484" s="240">
        <v>3996</v>
      </c>
      <c r="M484" s="240">
        <v>3860</v>
      </c>
      <c r="N484" s="240">
        <v>4066</v>
      </c>
      <c r="O484" s="241">
        <v>4020</v>
      </c>
      <c r="P484" s="420">
        <v>4182</v>
      </c>
      <c r="Q484" s="240">
        <v>4251</v>
      </c>
      <c r="R484" s="240">
        <v>4001</v>
      </c>
      <c r="S484" s="240">
        <v>4592</v>
      </c>
      <c r="T484" s="240">
        <v>4152</v>
      </c>
      <c r="U484" s="240">
        <v>4229</v>
      </c>
      <c r="V484" s="241">
        <v>4237</v>
      </c>
      <c r="W484" s="317">
        <v>4145</v>
      </c>
    </row>
    <row r="485" spans="1:26" x14ac:dyDescent="0.2">
      <c r="A485" s="231" t="s">
        <v>7</v>
      </c>
      <c r="B485" s="242">
        <v>79.099999999999994</v>
      </c>
      <c r="C485" s="243">
        <v>69.8</v>
      </c>
      <c r="D485" s="243">
        <v>76.7</v>
      </c>
      <c r="E485" s="243">
        <v>85.7</v>
      </c>
      <c r="F485" s="243">
        <v>67.400000000000006</v>
      </c>
      <c r="G485" s="243">
        <v>79.099999999999994</v>
      </c>
      <c r="H485" s="244">
        <v>67.400000000000006</v>
      </c>
      <c r="I485" s="421">
        <v>67.400000000000006</v>
      </c>
      <c r="J485" s="243">
        <v>62.8</v>
      </c>
      <c r="K485" s="243">
        <v>69.8</v>
      </c>
      <c r="L485" s="243">
        <v>57.1</v>
      </c>
      <c r="M485" s="243">
        <v>74.400000000000006</v>
      </c>
      <c r="N485" s="243">
        <v>60.5</v>
      </c>
      <c r="O485" s="244">
        <v>72.099999999999994</v>
      </c>
      <c r="P485" s="421">
        <v>74.400000000000006</v>
      </c>
      <c r="Q485" s="243">
        <v>60.5</v>
      </c>
      <c r="R485" s="243">
        <v>79.099999999999994</v>
      </c>
      <c r="S485" s="243">
        <v>92.9</v>
      </c>
      <c r="T485" s="243">
        <v>72.099999999999994</v>
      </c>
      <c r="U485" s="243">
        <v>79.099999999999994</v>
      </c>
      <c r="V485" s="244">
        <v>76.7</v>
      </c>
      <c r="W485" s="245">
        <v>68</v>
      </c>
      <c r="X485" s="228"/>
      <c r="Y485" s="393"/>
    </row>
    <row r="486" spans="1:26" x14ac:dyDescent="0.2">
      <c r="A486" s="231" t="s">
        <v>8</v>
      </c>
      <c r="B486" s="246">
        <v>0.88600000000000001</v>
      </c>
      <c r="C486" s="247">
        <v>0.107</v>
      </c>
      <c r="D486" s="247">
        <v>9.6000000000000002E-2</v>
      </c>
      <c r="E486" s="247">
        <v>7.0000000000000007E-2</v>
      </c>
      <c r="F486" s="247">
        <v>0.10100000000000001</v>
      </c>
      <c r="G486" s="247">
        <v>8.2000000000000003E-2</v>
      </c>
      <c r="H486" s="248">
        <v>0.09</v>
      </c>
      <c r="I486" s="422">
        <v>9.0999999999999998E-2</v>
      </c>
      <c r="J486" s="247">
        <v>0.112</v>
      </c>
      <c r="K486" s="247">
        <v>0.10299999999999999</v>
      </c>
      <c r="L486" s="247">
        <v>0.124</v>
      </c>
      <c r="M486" s="247">
        <v>0.09</v>
      </c>
      <c r="N486" s="247">
        <v>0.107</v>
      </c>
      <c r="O486" s="248">
        <v>8.7999999999999995E-2</v>
      </c>
      <c r="P486" s="422">
        <v>0.09</v>
      </c>
      <c r="Q486" s="247">
        <v>0.106</v>
      </c>
      <c r="R486" s="247">
        <v>8.5999999999999993E-2</v>
      </c>
      <c r="S486" s="247">
        <v>6.4000000000000001E-2</v>
      </c>
      <c r="T486" s="247">
        <v>9.2999999999999999E-2</v>
      </c>
      <c r="U486" s="247">
        <v>0.1</v>
      </c>
      <c r="V486" s="248">
        <v>9.2999999999999999E-2</v>
      </c>
      <c r="W486" s="249">
        <v>0.1</v>
      </c>
      <c r="Y486" s="313"/>
    </row>
    <row r="487" spans="1:26" x14ac:dyDescent="0.2">
      <c r="A487" s="238" t="s">
        <v>1</v>
      </c>
      <c r="B487" s="250">
        <f>B484/B483*100-100</f>
        <v>7.8446502057613259</v>
      </c>
      <c r="C487" s="251">
        <f t="shared" ref="C487:V487" si="227">C484/C483*100-100</f>
        <v>5.889917695473244</v>
      </c>
      <c r="D487" s="251">
        <f t="shared" si="227"/>
        <v>2.9578189300411424</v>
      </c>
      <c r="E487" s="251">
        <f t="shared" si="227"/>
        <v>9.2078189300411424</v>
      </c>
      <c r="F487" s="251">
        <f t="shared" si="227"/>
        <v>10.879629629629633</v>
      </c>
      <c r="G487" s="251">
        <f t="shared" si="227"/>
        <v>5.1440329218106911</v>
      </c>
      <c r="H487" s="252">
        <f t="shared" si="227"/>
        <v>8.4619341563785895</v>
      </c>
      <c r="I487" s="423">
        <f t="shared" si="227"/>
        <v>8.3847736625514386</v>
      </c>
      <c r="J487" s="251">
        <f t="shared" si="227"/>
        <v>2.3919753086419746</v>
      </c>
      <c r="K487" s="251">
        <f t="shared" si="227"/>
        <v>11.831275720164598</v>
      </c>
      <c r="L487" s="251">
        <f t="shared" si="227"/>
        <v>2.7777777777777715</v>
      </c>
      <c r="M487" s="251">
        <f t="shared" si="227"/>
        <v>-0.72016460905349788</v>
      </c>
      <c r="N487" s="251">
        <f t="shared" si="227"/>
        <v>4.5781893004115233</v>
      </c>
      <c r="O487" s="252">
        <f t="shared" si="227"/>
        <v>3.3950617283950493</v>
      </c>
      <c r="P487" s="423">
        <f t="shared" si="227"/>
        <v>7.5617283950617349</v>
      </c>
      <c r="Q487" s="251">
        <f t="shared" si="227"/>
        <v>9.3364197530864175</v>
      </c>
      <c r="R487" s="251">
        <f t="shared" si="227"/>
        <v>2.9063786008230608</v>
      </c>
      <c r="S487" s="251">
        <f t="shared" si="227"/>
        <v>18.106995884773667</v>
      </c>
      <c r="T487" s="251">
        <f t="shared" si="227"/>
        <v>6.790123456790127</v>
      </c>
      <c r="U487" s="251">
        <f t="shared" si="227"/>
        <v>8.7705761316872355</v>
      </c>
      <c r="V487" s="252">
        <f t="shared" si="227"/>
        <v>8.9763374485596756</v>
      </c>
      <c r="W487" s="316">
        <f>W484/W483*100-100</f>
        <v>6.610082304526756</v>
      </c>
      <c r="X487" s="228"/>
    </row>
    <row r="488" spans="1:26" ht="13.5" thickBot="1" x14ac:dyDescent="0.25">
      <c r="A488" s="669" t="s">
        <v>27</v>
      </c>
      <c r="B488" s="254">
        <f>B484-B470</f>
        <v>199</v>
      </c>
      <c r="C488" s="255">
        <f t="shared" ref="C488:W488" si="228">C484-C470</f>
        <v>177</v>
      </c>
      <c r="D488" s="255">
        <f t="shared" si="228"/>
        <v>-85</v>
      </c>
      <c r="E488" s="255">
        <f t="shared" si="228"/>
        <v>281</v>
      </c>
      <c r="F488" s="255">
        <f t="shared" si="228"/>
        <v>212</v>
      </c>
      <c r="G488" s="255">
        <f t="shared" si="228"/>
        <v>21</v>
      </c>
      <c r="H488" s="256">
        <f t="shared" si="228"/>
        <v>182</v>
      </c>
      <c r="I488" s="437">
        <f t="shared" si="228"/>
        <v>58</v>
      </c>
      <c r="J488" s="255">
        <f t="shared" si="228"/>
        <v>50</v>
      </c>
      <c r="K488" s="255">
        <f t="shared" si="228"/>
        <v>73</v>
      </c>
      <c r="L488" s="255">
        <f t="shared" si="228"/>
        <v>-90</v>
      </c>
      <c r="M488" s="255">
        <f t="shared" si="228"/>
        <v>186</v>
      </c>
      <c r="N488" s="255">
        <f t="shared" si="228"/>
        <v>99</v>
      </c>
      <c r="O488" s="256">
        <f t="shared" si="228"/>
        <v>-103</v>
      </c>
      <c r="P488" s="437">
        <f t="shared" si="228"/>
        <v>8</v>
      </c>
      <c r="Q488" s="255">
        <f t="shared" si="228"/>
        <v>-3</v>
      </c>
      <c r="R488" s="255">
        <f t="shared" si="228"/>
        <v>47</v>
      </c>
      <c r="S488" s="255">
        <f t="shared" si="228"/>
        <v>356</v>
      </c>
      <c r="T488" s="255">
        <f t="shared" si="228"/>
        <v>164</v>
      </c>
      <c r="U488" s="255">
        <f t="shared" si="228"/>
        <v>168</v>
      </c>
      <c r="V488" s="256">
        <f t="shared" si="228"/>
        <v>120</v>
      </c>
      <c r="W488" s="287">
        <f t="shared" si="228"/>
        <v>93</v>
      </c>
      <c r="Y488" s="210"/>
    </row>
    <row r="489" spans="1:26" x14ac:dyDescent="0.2">
      <c r="A489" s="258" t="s">
        <v>51</v>
      </c>
      <c r="B489" s="259">
        <v>580</v>
      </c>
      <c r="C489" s="260">
        <v>579</v>
      </c>
      <c r="D489" s="260">
        <v>574</v>
      </c>
      <c r="E489" s="260">
        <v>167</v>
      </c>
      <c r="F489" s="260">
        <v>587</v>
      </c>
      <c r="G489" s="260">
        <v>579</v>
      </c>
      <c r="H489" s="261">
        <v>582</v>
      </c>
      <c r="I489" s="424">
        <v>606</v>
      </c>
      <c r="J489" s="260">
        <v>599</v>
      </c>
      <c r="K489" s="260">
        <v>611</v>
      </c>
      <c r="L489" s="260">
        <v>178</v>
      </c>
      <c r="M489" s="260">
        <v>608</v>
      </c>
      <c r="N489" s="260">
        <v>611</v>
      </c>
      <c r="O489" s="261">
        <v>612</v>
      </c>
      <c r="P489" s="424">
        <v>613</v>
      </c>
      <c r="Q489" s="260">
        <v>620</v>
      </c>
      <c r="R489" s="260">
        <v>604</v>
      </c>
      <c r="S489" s="260">
        <v>186</v>
      </c>
      <c r="T489" s="260">
        <v>617</v>
      </c>
      <c r="U489" s="260">
        <v>613</v>
      </c>
      <c r="V489" s="261">
        <v>611</v>
      </c>
      <c r="W489" s="337">
        <f>SUM(B489:V489)</f>
        <v>11337</v>
      </c>
      <c r="X489" s="200" t="s">
        <v>56</v>
      </c>
      <c r="Y489" s="263">
        <f>W475-W489</f>
        <v>25</v>
      </c>
      <c r="Z489" s="285">
        <f>Y489/W475</f>
        <v>2.2003168456257703E-3</v>
      </c>
    </row>
    <row r="490" spans="1:26" x14ac:dyDescent="0.2">
      <c r="A490" s="265" t="s">
        <v>28</v>
      </c>
      <c r="B490" s="218"/>
      <c r="C490" s="267"/>
      <c r="D490" s="267"/>
      <c r="E490" s="267"/>
      <c r="F490" s="267"/>
      <c r="G490" s="267"/>
      <c r="H490" s="219"/>
      <c r="I490" s="425"/>
      <c r="J490" s="267"/>
      <c r="K490" s="267"/>
      <c r="L490" s="267"/>
      <c r="M490" s="267"/>
      <c r="N490" s="267"/>
      <c r="O490" s="219"/>
      <c r="P490" s="425"/>
      <c r="Q490" s="267"/>
      <c r="R490" s="267"/>
      <c r="S490" s="267"/>
      <c r="T490" s="267"/>
      <c r="U490" s="267"/>
      <c r="V490" s="219"/>
      <c r="W490" s="222"/>
      <c r="X490" s="200" t="s">
        <v>57</v>
      </c>
      <c r="Y490" s="200">
        <v>164.06</v>
      </c>
    </row>
    <row r="491" spans="1:26" ht="13.5" thickBot="1" x14ac:dyDescent="0.25">
      <c r="A491" s="266" t="s">
        <v>26</v>
      </c>
      <c r="B491" s="623">
        <f>B490-B476</f>
        <v>0</v>
      </c>
      <c r="C491" s="624">
        <f t="shared" ref="C491:V491" si="229">C490-C476</f>
        <v>0</v>
      </c>
      <c r="D491" s="624">
        <f t="shared" si="229"/>
        <v>0</v>
      </c>
      <c r="E491" s="624">
        <f t="shared" si="229"/>
        <v>0</v>
      </c>
      <c r="F491" s="624">
        <f t="shared" si="229"/>
        <v>0</v>
      </c>
      <c r="G491" s="624">
        <f t="shared" si="229"/>
        <v>0</v>
      </c>
      <c r="H491" s="625">
        <f t="shared" si="229"/>
        <v>0</v>
      </c>
      <c r="I491" s="723">
        <f t="shared" si="229"/>
        <v>0</v>
      </c>
      <c r="J491" s="624">
        <f t="shared" si="229"/>
        <v>0</v>
      </c>
      <c r="K491" s="624">
        <f t="shared" si="229"/>
        <v>0</v>
      </c>
      <c r="L491" s="624">
        <f t="shared" si="229"/>
        <v>0</v>
      </c>
      <c r="M491" s="624">
        <f t="shared" si="229"/>
        <v>0</v>
      </c>
      <c r="N491" s="624">
        <f t="shared" si="229"/>
        <v>0</v>
      </c>
      <c r="O491" s="625">
        <f t="shared" si="229"/>
        <v>0</v>
      </c>
      <c r="P491" s="723">
        <f t="shared" si="229"/>
        <v>0</v>
      </c>
      <c r="Q491" s="624">
        <f t="shared" si="229"/>
        <v>0</v>
      </c>
      <c r="R491" s="624">
        <f t="shared" si="229"/>
        <v>0</v>
      </c>
      <c r="S491" s="624">
        <f t="shared" si="229"/>
        <v>0</v>
      </c>
      <c r="T491" s="624">
        <f t="shared" si="229"/>
        <v>0</v>
      </c>
      <c r="U491" s="624">
        <f t="shared" si="229"/>
        <v>0</v>
      </c>
      <c r="V491" s="625">
        <f t="shared" si="229"/>
        <v>0</v>
      </c>
      <c r="W491" s="223"/>
      <c r="X491" s="200" t="s">
        <v>26</v>
      </c>
      <c r="Y491" s="200">
        <f>Y490-Y476</f>
        <v>-3.9999999999992042E-2</v>
      </c>
    </row>
    <row r="494" spans="1:26" ht="13.5" thickBot="1" x14ac:dyDescent="0.25"/>
    <row r="495" spans="1:26" ht="13.5" thickBot="1" x14ac:dyDescent="0.25">
      <c r="A495" s="230" t="s">
        <v>288</v>
      </c>
      <c r="B495" s="1021" t="s">
        <v>130</v>
      </c>
      <c r="C495" s="1022"/>
      <c r="D495" s="1022"/>
      <c r="E495" s="1022"/>
      <c r="F495" s="1022"/>
      <c r="G495" s="1022"/>
      <c r="H495" s="1023"/>
      <c r="I495" s="1033" t="s">
        <v>131</v>
      </c>
      <c r="J495" s="1022"/>
      <c r="K495" s="1022"/>
      <c r="L495" s="1022"/>
      <c r="M495" s="1022"/>
      <c r="N495" s="1022"/>
      <c r="O495" s="1023"/>
      <c r="P495" s="1034" t="s">
        <v>53</v>
      </c>
      <c r="Q495" s="1035"/>
      <c r="R495" s="1035"/>
      <c r="S495" s="1035"/>
      <c r="T495" s="1035"/>
      <c r="U495" s="1035"/>
      <c r="V495" s="1036"/>
      <c r="W495" s="1031" t="s">
        <v>55</v>
      </c>
      <c r="X495" s="228">
        <v>816</v>
      </c>
    </row>
    <row r="496" spans="1:26" ht="13.5" thickBot="1" x14ac:dyDescent="0.25">
      <c r="A496" s="676" t="s">
        <v>54</v>
      </c>
      <c r="B496" s="903">
        <v>1</v>
      </c>
      <c r="C496" s="900">
        <v>2</v>
      </c>
      <c r="D496" s="900">
        <v>3</v>
      </c>
      <c r="E496" s="900">
        <v>4</v>
      </c>
      <c r="F496" s="900">
        <v>5</v>
      </c>
      <c r="G496" s="900">
        <v>6</v>
      </c>
      <c r="H496" s="901">
        <v>7</v>
      </c>
      <c r="I496" s="902">
        <v>8</v>
      </c>
      <c r="J496" s="900">
        <v>9</v>
      </c>
      <c r="K496" s="900">
        <v>10</v>
      </c>
      <c r="L496" s="900">
        <v>11</v>
      </c>
      <c r="M496" s="900">
        <v>12</v>
      </c>
      <c r="N496" s="900">
        <v>13</v>
      </c>
      <c r="O496" s="901">
        <v>14</v>
      </c>
      <c r="P496" s="902">
        <v>15</v>
      </c>
      <c r="Q496" s="900">
        <v>16</v>
      </c>
      <c r="R496" s="900">
        <v>17</v>
      </c>
      <c r="S496" s="900">
        <v>18</v>
      </c>
      <c r="T496" s="900">
        <v>19</v>
      </c>
      <c r="U496" s="900">
        <v>20</v>
      </c>
      <c r="V496" s="901">
        <v>21</v>
      </c>
      <c r="W496" s="1032"/>
      <c r="X496" s="228"/>
      <c r="Y496" s="228"/>
    </row>
    <row r="497" spans="1:26" x14ac:dyDescent="0.2">
      <c r="A497" s="234" t="s">
        <v>3</v>
      </c>
      <c r="B497" s="442">
        <v>3906</v>
      </c>
      <c r="C497" s="443">
        <v>3906</v>
      </c>
      <c r="D497" s="443">
        <v>3906</v>
      </c>
      <c r="E497" s="443">
        <v>3906</v>
      </c>
      <c r="F497" s="443">
        <v>3906</v>
      </c>
      <c r="G497" s="443">
        <v>3906</v>
      </c>
      <c r="H497" s="634">
        <v>3906</v>
      </c>
      <c r="I497" s="637">
        <v>3906</v>
      </c>
      <c r="J497" s="443">
        <v>3906</v>
      </c>
      <c r="K497" s="443">
        <v>3906</v>
      </c>
      <c r="L497" s="443">
        <v>3906</v>
      </c>
      <c r="M497" s="443">
        <v>3906</v>
      </c>
      <c r="N497" s="443">
        <v>3906</v>
      </c>
      <c r="O497" s="634">
        <v>3906</v>
      </c>
      <c r="P497" s="637">
        <v>3906</v>
      </c>
      <c r="Q497" s="443">
        <v>3906</v>
      </c>
      <c r="R497" s="443">
        <v>3906</v>
      </c>
      <c r="S497" s="443">
        <v>3906</v>
      </c>
      <c r="T497" s="443">
        <v>3906</v>
      </c>
      <c r="U497" s="443">
        <v>3906</v>
      </c>
      <c r="V497" s="634">
        <v>3906</v>
      </c>
      <c r="W497" s="342">
        <v>3906</v>
      </c>
      <c r="Y497" s="210"/>
    </row>
    <row r="498" spans="1:26" x14ac:dyDescent="0.2">
      <c r="A498" s="238" t="s">
        <v>6</v>
      </c>
      <c r="B498" s="239">
        <v>4088</v>
      </c>
      <c r="C498" s="240">
        <v>4206</v>
      </c>
      <c r="D498" s="240">
        <v>4069</v>
      </c>
      <c r="E498" s="240">
        <v>4172</v>
      </c>
      <c r="F498" s="240">
        <v>4250</v>
      </c>
      <c r="G498" s="240">
        <v>4164</v>
      </c>
      <c r="H498" s="241">
        <v>4219</v>
      </c>
      <c r="I498" s="420">
        <v>4326</v>
      </c>
      <c r="J498" s="240">
        <v>4019</v>
      </c>
      <c r="K498" s="240">
        <v>4338</v>
      </c>
      <c r="L498" s="240">
        <v>4377</v>
      </c>
      <c r="M498" s="240">
        <v>3923</v>
      </c>
      <c r="N498" s="240">
        <v>4113</v>
      </c>
      <c r="O498" s="241">
        <v>4177</v>
      </c>
      <c r="P498" s="420">
        <v>4236</v>
      </c>
      <c r="Q498" s="240">
        <v>4323</v>
      </c>
      <c r="R498" s="240">
        <v>4083</v>
      </c>
      <c r="S498" s="240">
        <v>4440</v>
      </c>
      <c r="T498" s="240">
        <v>4156</v>
      </c>
      <c r="U498" s="240">
        <v>4295</v>
      </c>
      <c r="V498" s="241">
        <v>4215</v>
      </c>
      <c r="W498" s="317">
        <v>4186</v>
      </c>
    </row>
    <row r="499" spans="1:26" x14ac:dyDescent="0.2">
      <c r="A499" s="231" t="s">
        <v>7</v>
      </c>
      <c r="B499" s="242">
        <v>58.1</v>
      </c>
      <c r="C499" s="243">
        <v>67.400000000000006</v>
      </c>
      <c r="D499" s="243">
        <v>79.099999999999994</v>
      </c>
      <c r="E499" s="243">
        <v>78.599999999999994</v>
      </c>
      <c r="F499" s="243">
        <v>72.099999999999994</v>
      </c>
      <c r="G499" s="243">
        <v>72.099999999999994</v>
      </c>
      <c r="H499" s="244">
        <v>69.8</v>
      </c>
      <c r="I499" s="421">
        <v>53.5</v>
      </c>
      <c r="J499" s="243">
        <v>65.099999999999994</v>
      </c>
      <c r="K499" s="243">
        <v>69.8</v>
      </c>
      <c r="L499" s="243">
        <v>78.599999999999994</v>
      </c>
      <c r="M499" s="243">
        <v>62.8</v>
      </c>
      <c r="N499" s="243">
        <v>79.099999999999994</v>
      </c>
      <c r="O499" s="244">
        <v>65.099999999999994</v>
      </c>
      <c r="P499" s="421">
        <v>62.8</v>
      </c>
      <c r="Q499" s="243">
        <v>65.099999999999994</v>
      </c>
      <c r="R499" s="243">
        <v>83.7</v>
      </c>
      <c r="S499" s="243">
        <v>85.7</v>
      </c>
      <c r="T499" s="243">
        <v>65.099999999999994</v>
      </c>
      <c r="U499" s="243">
        <v>65.099999999999994</v>
      </c>
      <c r="V499" s="244">
        <v>76.7</v>
      </c>
      <c r="W499" s="245">
        <v>66.8</v>
      </c>
      <c r="X499" s="228"/>
      <c r="Y499" s="393"/>
    </row>
    <row r="500" spans="1:26" x14ac:dyDescent="0.2">
      <c r="A500" s="231" t="s">
        <v>8</v>
      </c>
      <c r="B500" s="246">
        <v>0.11600000000000001</v>
      </c>
      <c r="C500" s="247">
        <v>0.106</v>
      </c>
      <c r="D500" s="247">
        <v>8.5999999999999993E-2</v>
      </c>
      <c r="E500" s="247">
        <v>7.8E-2</v>
      </c>
      <c r="F500" s="247">
        <v>9.4E-2</v>
      </c>
      <c r="G500" s="247">
        <v>9.0999999999999998E-2</v>
      </c>
      <c r="H500" s="248">
        <v>9.1999999999999998E-2</v>
      </c>
      <c r="I500" s="422">
        <v>0.11799999999999999</v>
      </c>
      <c r="J500" s="247">
        <v>0.104</v>
      </c>
      <c r="K500" s="247">
        <v>0.1</v>
      </c>
      <c r="L500" s="247">
        <v>8.4000000000000005E-2</v>
      </c>
      <c r="M500" s="247">
        <v>0.106</v>
      </c>
      <c r="N500" s="247">
        <v>8.8999999999999996E-2</v>
      </c>
      <c r="O500" s="248">
        <v>9.9000000000000005E-2</v>
      </c>
      <c r="P500" s="422">
        <v>0.113</v>
      </c>
      <c r="Q500" s="247">
        <v>0.11600000000000001</v>
      </c>
      <c r="R500" s="247">
        <v>8.4000000000000005E-2</v>
      </c>
      <c r="S500" s="247">
        <v>0.09</v>
      </c>
      <c r="T500" s="247">
        <v>0.108</v>
      </c>
      <c r="U500" s="247">
        <v>0.114</v>
      </c>
      <c r="V500" s="248">
        <v>8.7999999999999995E-2</v>
      </c>
      <c r="W500" s="249">
        <v>0.104</v>
      </c>
      <c r="Y500" s="313"/>
    </row>
    <row r="501" spans="1:26" x14ac:dyDescent="0.2">
      <c r="A501" s="238" t="s">
        <v>1</v>
      </c>
      <c r="B501" s="250">
        <f>B498/B497*100-100</f>
        <v>4.6594982078853207</v>
      </c>
      <c r="C501" s="251">
        <f t="shared" ref="C501:V501" si="230">C498/C497*100-100</f>
        <v>7.6804915514592835</v>
      </c>
      <c r="D501" s="251">
        <f t="shared" si="230"/>
        <v>4.173067076292881</v>
      </c>
      <c r="E501" s="251">
        <f t="shared" si="230"/>
        <v>6.8100358422939138</v>
      </c>
      <c r="F501" s="251">
        <f t="shared" si="230"/>
        <v>8.8069636456733207</v>
      </c>
      <c r="G501" s="251">
        <f t="shared" si="230"/>
        <v>6.6052227342549941</v>
      </c>
      <c r="H501" s="252">
        <f t="shared" si="230"/>
        <v>8.013312852022537</v>
      </c>
      <c r="I501" s="423">
        <f t="shared" si="230"/>
        <v>10.752688172043008</v>
      </c>
      <c r="J501" s="251">
        <f t="shared" si="230"/>
        <v>2.8929851510496718</v>
      </c>
      <c r="K501" s="251">
        <f t="shared" si="230"/>
        <v>11.059907834101381</v>
      </c>
      <c r="L501" s="251">
        <f t="shared" si="230"/>
        <v>12.058371735791098</v>
      </c>
      <c r="M501" s="251">
        <f t="shared" si="230"/>
        <v>0.43522785458269198</v>
      </c>
      <c r="N501" s="251">
        <f t="shared" si="230"/>
        <v>5.2995391705069181</v>
      </c>
      <c r="O501" s="252">
        <f t="shared" si="230"/>
        <v>6.9380440348182333</v>
      </c>
      <c r="P501" s="423">
        <f t="shared" si="230"/>
        <v>8.4485407066052147</v>
      </c>
      <c r="Q501" s="251">
        <f t="shared" si="230"/>
        <v>10.675883256528422</v>
      </c>
      <c r="R501" s="251">
        <f t="shared" si="230"/>
        <v>4.5314900153609727</v>
      </c>
      <c r="S501" s="251">
        <f t="shared" si="230"/>
        <v>13.671274961597547</v>
      </c>
      <c r="T501" s="251">
        <f t="shared" si="230"/>
        <v>6.4004096262160886</v>
      </c>
      <c r="U501" s="251">
        <f t="shared" si="230"/>
        <v>9.9590373783922104</v>
      </c>
      <c r="V501" s="252">
        <f t="shared" si="230"/>
        <v>7.9109062980030558</v>
      </c>
      <c r="W501" s="316">
        <f>W498/W497*100-100</f>
        <v>7.1684587813620055</v>
      </c>
      <c r="X501" s="228"/>
    </row>
    <row r="502" spans="1:26" ht="13.5" thickBot="1" x14ac:dyDescent="0.25">
      <c r="A502" s="669" t="s">
        <v>27</v>
      </c>
      <c r="B502" s="254">
        <f>B498-B484</f>
        <v>-105</v>
      </c>
      <c r="C502" s="255">
        <f t="shared" ref="C502:W502" si="231">C498-C484</f>
        <v>89</v>
      </c>
      <c r="D502" s="255">
        <f t="shared" si="231"/>
        <v>66</v>
      </c>
      <c r="E502" s="255">
        <f t="shared" si="231"/>
        <v>-74</v>
      </c>
      <c r="F502" s="255">
        <f t="shared" si="231"/>
        <v>-61</v>
      </c>
      <c r="G502" s="255">
        <f t="shared" si="231"/>
        <v>76</v>
      </c>
      <c r="H502" s="256">
        <f t="shared" si="231"/>
        <v>2</v>
      </c>
      <c r="I502" s="437">
        <f t="shared" si="231"/>
        <v>112</v>
      </c>
      <c r="J502" s="255">
        <f t="shared" si="231"/>
        <v>38</v>
      </c>
      <c r="K502" s="255">
        <f t="shared" si="231"/>
        <v>-10</v>
      </c>
      <c r="L502" s="255">
        <f t="shared" si="231"/>
        <v>381</v>
      </c>
      <c r="M502" s="255">
        <f t="shared" si="231"/>
        <v>63</v>
      </c>
      <c r="N502" s="255">
        <f t="shared" si="231"/>
        <v>47</v>
      </c>
      <c r="O502" s="256">
        <f t="shared" si="231"/>
        <v>157</v>
      </c>
      <c r="P502" s="437">
        <f t="shared" si="231"/>
        <v>54</v>
      </c>
      <c r="Q502" s="255">
        <f t="shared" si="231"/>
        <v>72</v>
      </c>
      <c r="R502" s="255">
        <f t="shared" si="231"/>
        <v>82</v>
      </c>
      <c r="S502" s="255">
        <f t="shared" si="231"/>
        <v>-152</v>
      </c>
      <c r="T502" s="255">
        <f t="shared" si="231"/>
        <v>4</v>
      </c>
      <c r="U502" s="255">
        <f t="shared" si="231"/>
        <v>66</v>
      </c>
      <c r="V502" s="256">
        <f t="shared" si="231"/>
        <v>-22</v>
      </c>
      <c r="W502" s="287">
        <f t="shared" si="231"/>
        <v>41</v>
      </c>
      <c r="Y502" s="210"/>
    </row>
    <row r="503" spans="1:26" x14ac:dyDescent="0.2">
      <c r="A503" s="258" t="s">
        <v>51</v>
      </c>
      <c r="B503" s="259">
        <v>579</v>
      </c>
      <c r="C503" s="260">
        <v>576</v>
      </c>
      <c r="D503" s="260">
        <v>572</v>
      </c>
      <c r="E503" s="260">
        <v>164</v>
      </c>
      <c r="F503" s="260">
        <v>586</v>
      </c>
      <c r="G503" s="260">
        <v>576</v>
      </c>
      <c r="H503" s="261">
        <v>581</v>
      </c>
      <c r="I503" s="424">
        <v>606</v>
      </c>
      <c r="J503" s="260">
        <v>599</v>
      </c>
      <c r="K503" s="260">
        <v>611</v>
      </c>
      <c r="L503" s="260">
        <v>178</v>
      </c>
      <c r="M503" s="260">
        <v>607</v>
      </c>
      <c r="N503" s="260">
        <v>610</v>
      </c>
      <c r="O503" s="261">
        <v>610</v>
      </c>
      <c r="P503" s="424">
        <v>612</v>
      </c>
      <c r="Q503" s="260">
        <v>620</v>
      </c>
      <c r="R503" s="260">
        <v>604</v>
      </c>
      <c r="S503" s="260">
        <v>186</v>
      </c>
      <c r="T503" s="260">
        <v>614</v>
      </c>
      <c r="U503" s="260">
        <v>611</v>
      </c>
      <c r="V503" s="261">
        <v>610</v>
      </c>
      <c r="W503" s="337">
        <f>SUM(B503:V503)</f>
        <v>11312</v>
      </c>
      <c r="X503" s="200" t="s">
        <v>56</v>
      </c>
      <c r="Y503" s="263">
        <f>W489-W503</f>
        <v>25</v>
      </c>
      <c r="Z503" s="285">
        <f>Y503/W489</f>
        <v>2.2051689159389609E-3</v>
      </c>
    </row>
    <row r="504" spans="1:26" x14ac:dyDescent="0.2">
      <c r="A504" s="265" t="s">
        <v>28</v>
      </c>
      <c r="B504" s="218"/>
      <c r="C504" s="267"/>
      <c r="D504" s="267"/>
      <c r="E504" s="267"/>
      <c r="F504" s="267"/>
      <c r="G504" s="267"/>
      <c r="H504" s="219"/>
      <c r="I504" s="425"/>
      <c r="J504" s="267"/>
      <c r="K504" s="267"/>
      <c r="L504" s="267"/>
      <c r="M504" s="267"/>
      <c r="N504" s="267"/>
      <c r="O504" s="219"/>
      <c r="P504" s="425"/>
      <c r="Q504" s="267"/>
      <c r="R504" s="267"/>
      <c r="S504" s="267"/>
      <c r="T504" s="267"/>
      <c r="U504" s="267"/>
      <c r="V504" s="219"/>
      <c r="W504" s="222"/>
      <c r="X504" s="200" t="s">
        <v>57</v>
      </c>
      <c r="Y504" s="200">
        <v>164.09</v>
      </c>
    </row>
    <row r="505" spans="1:26" ht="13.5" thickBot="1" x14ac:dyDescent="0.25">
      <c r="A505" s="266" t="s">
        <v>26</v>
      </c>
      <c r="B505" s="623">
        <f>B504-B490</f>
        <v>0</v>
      </c>
      <c r="C505" s="624">
        <f t="shared" ref="C505:V505" si="232">C504-C490</f>
        <v>0</v>
      </c>
      <c r="D505" s="624">
        <f t="shared" si="232"/>
        <v>0</v>
      </c>
      <c r="E505" s="624">
        <f t="shared" si="232"/>
        <v>0</v>
      </c>
      <c r="F505" s="624">
        <f t="shared" si="232"/>
        <v>0</v>
      </c>
      <c r="G505" s="624">
        <f t="shared" si="232"/>
        <v>0</v>
      </c>
      <c r="H505" s="625">
        <f t="shared" si="232"/>
        <v>0</v>
      </c>
      <c r="I505" s="723">
        <f t="shared" si="232"/>
        <v>0</v>
      </c>
      <c r="J505" s="624">
        <f t="shared" si="232"/>
        <v>0</v>
      </c>
      <c r="K505" s="624">
        <f t="shared" si="232"/>
        <v>0</v>
      </c>
      <c r="L505" s="624">
        <f t="shared" si="232"/>
        <v>0</v>
      </c>
      <c r="M505" s="624">
        <f t="shared" si="232"/>
        <v>0</v>
      </c>
      <c r="N505" s="624">
        <f t="shared" si="232"/>
        <v>0</v>
      </c>
      <c r="O505" s="625">
        <f t="shared" si="232"/>
        <v>0</v>
      </c>
      <c r="P505" s="723">
        <f t="shared" si="232"/>
        <v>0</v>
      </c>
      <c r="Q505" s="624">
        <f t="shared" si="232"/>
        <v>0</v>
      </c>
      <c r="R505" s="624">
        <f t="shared" si="232"/>
        <v>0</v>
      </c>
      <c r="S505" s="624">
        <f t="shared" si="232"/>
        <v>0</v>
      </c>
      <c r="T505" s="624">
        <f t="shared" si="232"/>
        <v>0</v>
      </c>
      <c r="U505" s="624">
        <f t="shared" si="232"/>
        <v>0</v>
      </c>
      <c r="V505" s="625">
        <f t="shared" si="232"/>
        <v>0</v>
      </c>
      <c r="W505" s="223"/>
      <c r="X505" s="200" t="s">
        <v>26</v>
      </c>
      <c r="Y505" s="200">
        <f>Y504-Y490</f>
        <v>3.0000000000001137E-2</v>
      </c>
    </row>
    <row r="508" spans="1:26" ht="13.5" thickBot="1" x14ac:dyDescent="0.25"/>
    <row r="509" spans="1:26" ht="13.5" thickBot="1" x14ac:dyDescent="0.25">
      <c r="A509" s="230" t="s">
        <v>289</v>
      </c>
      <c r="B509" s="1021" t="s">
        <v>130</v>
      </c>
      <c r="C509" s="1022"/>
      <c r="D509" s="1022"/>
      <c r="E509" s="1022"/>
      <c r="F509" s="1022"/>
      <c r="G509" s="1022"/>
      <c r="H509" s="1023"/>
      <c r="I509" s="1033" t="s">
        <v>131</v>
      </c>
      <c r="J509" s="1022"/>
      <c r="K509" s="1022"/>
      <c r="L509" s="1022"/>
      <c r="M509" s="1022"/>
      <c r="N509" s="1022"/>
      <c r="O509" s="1023"/>
      <c r="P509" s="1034" t="s">
        <v>53</v>
      </c>
      <c r="Q509" s="1035"/>
      <c r="R509" s="1035"/>
      <c r="S509" s="1035"/>
      <c r="T509" s="1035"/>
      <c r="U509" s="1035"/>
      <c r="V509" s="1036"/>
      <c r="W509" s="1031" t="s">
        <v>55</v>
      </c>
      <c r="X509" s="228">
        <v>815</v>
      </c>
    </row>
    <row r="510" spans="1:26" ht="13.5" thickBot="1" x14ac:dyDescent="0.25">
      <c r="A510" s="676" t="s">
        <v>54</v>
      </c>
      <c r="B510" s="903">
        <v>1</v>
      </c>
      <c r="C510" s="900">
        <v>2</v>
      </c>
      <c r="D510" s="900">
        <v>3</v>
      </c>
      <c r="E510" s="900">
        <v>4</v>
      </c>
      <c r="F510" s="900">
        <v>5</v>
      </c>
      <c r="G510" s="900">
        <v>6</v>
      </c>
      <c r="H510" s="901">
        <v>7</v>
      </c>
      <c r="I510" s="902">
        <v>8</v>
      </c>
      <c r="J510" s="900">
        <v>9</v>
      </c>
      <c r="K510" s="900">
        <v>10</v>
      </c>
      <c r="L510" s="900">
        <v>11</v>
      </c>
      <c r="M510" s="900">
        <v>12</v>
      </c>
      <c r="N510" s="900">
        <v>13</v>
      </c>
      <c r="O510" s="901">
        <v>14</v>
      </c>
      <c r="P510" s="902">
        <v>15</v>
      </c>
      <c r="Q510" s="900">
        <v>16</v>
      </c>
      <c r="R510" s="900">
        <v>17</v>
      </c>
      <c r="S510" s="900">
        <v>18</v>
      </c>
      <c r="T510" s="900">
        <v>19</v>
      </c>
      <c r="U510" s="900">
        <v>20</v>
      </c>
      <c r="V510" s="901">
        <v>21</v>
      </c>
      <c r="W510" s="1032"/>
      <c r="X510" s="228"/>
      <c r="Y510" s="228"/>
    </row>
    <row r="511" spans="1:26" x14ac:dyDescent="0.2">
      <c r="A511" s="234" t="s">
        <v>3</v>
      </c>
      <c r="B511" s="442">
        <v>3924</v>
      </c>
      <c r="C511" s="443">
        <v>3924</v>
      </c>
      <c r="D511" s="443">
        <v>3924</v>
      </c>
      <c r="E511" s="443">
        <v>3924</v>
      </c>
      <c r="F511" s="443">
        <v>3924</v>
      </c>
      <c r="G511" s="443">
        <v>3924</v>
      </c>
      <c r="H511" s="634">
        <v>3924</v>
      </c>
      <c r="I511" s="637">
        <v>3924</v>
      </c>
      <c r="J511" s="443">
        <v>3924</v>
      </c>
      <c r="K511" s="443">
        <v>3924</v>
      </c>
      <c r="L511" s="443">
        <v>3924</v>
      </c>
      <c r="M511" s="443">
        <v>3924</v>
      </c>
      <c r="N511" s="443">
        <v>3924</v>
      </c>
      <c r="O511" s="634">
        <v>3924</v>
      </c>
      <c r="P511" s="637">
        <v>3924</v>
      </c>
      <c r="Q511" s="443">
        <v>3924</v>
      </c>
      <c r="R511" s="443">
        <v>3924</v>
      </c>
      <c r="S511" s="443">
        <v>3924</v>
      </c>
      <c r="T511" s="443">
        <v>3924</v>
      </c>
      <c r="U511" s="443">
        <v>3924</v>
      </c>
      <c r="V511" s="634">
        <v>3924</v>
      </c>
      <c r="W511" s="342">
        <v>3924</v>
      </c>
      <c r="Y511" s="210"/>
    </row>
    <row r="512" spans="1:26" x14ac:dyDescent="0.2">
      <c r="A512" s="238" t="s">
        <v>6</v>
      </c>
      <c r="B512" s="239">
        <v>4172</v>
      </c>
      <c r="C512" s="240">
        <v>4268</v>
      </c>
      <c r="D512" s="240">
        <v>4193</v>
      </c>
      <c r="E512" s="240">
        <v>4304</v>
      </c>
      <c r="F512" s="240">
        <v>4362</v>
      </c>
      <c r="G512" s="240">
        <v>4214</v>
      </c>
      <c r="H512" s="241">
        <v>4225</v>
      </c>
      <c r="I512" s="420">
        <v>4225</v>
      </c>
      <c r="J512" s="240">
        <v>4308</v>
      </c>
      <c r="K512" s="240">
        <v>4495</v>
      </c>
      <c r="L512" s="240">
        <v>4243</v>
      </c>
      <c r="M512" s="240">
        <v>4020</v>
      </c>
      <c r="N512" s="240">
        <v>4196</v>
      </c>
      <c r="O512" s="241">
        <v>4194</v>
      </c>
      <c r="P512" s="420">
        <v>4266</v>
      </c>
      <c r="Q512" s="240">
        <v>4537</v>
      </c>
      <c r="R512" s="240">
        <v>4210</v>
      </c>
      <c r="S512" s="240">
        <v>4714</v>
      </c>
      <c r="T512" s="240">
        <v>4207</v>
      </c>
      <c r="U512" s="240">
        <v>4376</v>
      </c>
      <c r="V512" s="241">
        <v>4307</v>
      </c>
      <c r="W512" s="317">
        <v>4273</v>
      </c>
    </row>
    <row r="513" spans="1:26" x14ac:dyDescent="0.2">
      <c r="A513" s="231" t="s">
        <v>7</v>
      </c>
      <c r="B513" s="242">
        <v>74.400000000000006</v>
      </c>
      <c r="C513" s="243">
        <v>65.099999999999994</v>
      </c>
      <c r="D513" s="243">
        <v>55.8</v>
      </c>
      <c r="E513" s="243">
        <v>100</v>
      </c>
      <c r="F513" s="243">
        <v>67.400000000000006</v>
      </c>
      <c r="G513" s="243">
        <v>62.8</v>
      </c>
      <c r="H513" s="244">
        <v>72.099999999999994</v>
      </c>
      <c r="I513" s="421">
        <v>72.099999999999994</v>
      </c>
      <c r="J513" s="243">
        <v>60.5</v>
      </c>
      <c r="K513" s="243">
        <v>69.8</v>
      </c>
      <c r="L513" s="243">
        <v>78.599999999999994</v>
      </c>
      <c r="M513" s="243">
        <v>65.099999999999994</v>
      </c>
      <c r="N513" s="243">
        <v>69.8</v>
      </c>
      <c r="O513" s="244">
        <v>76.7</v>
      </c>
      <c r="P513" s="421">
        <v>81.400000000000006</v>
      </c>
      <c r="Q513" s="243">
        <v>74.400000000000006</v>
      </c>
      <c r="R513" s="243">
        <v>62.8</v>
      </c>
      <c r="S513" s="243">
        <v>78.599999999999994</v>
      </c>
      <c r="T513" s="243">
        <v>67.400000000000006</v>
      </c>
      <c r="U513" s="243">
        <v>76.7</v>
      </c>
      <c r="V513" s="244">
        <v>68.2</v>
      </c>
      <c r="W513" s="245">
        <v>67.400000000000006</v>
      </c>
      <c r="X513" s="228"/>
      <c r="Y513" s="393"/>
    </row>
    <row r="514" spans="1:26" x14ac:dyDescent="0.2">
      <c r="A514" s="231" t="s">
        <v>8</v>
      </c>
      <c r="B514" s="246">
        <v>8.8999999999999996E-2</v>
      </c>
      <c r="C514" s="247">
        <v>0.11</v>
      </c>
      <c r="D514" s="247">
        <v>0.11</v>
      </c>
      <c r="E514" s="247">
        <v>4.7E-2</v>
      </c>
      <c r="F514" s="247">
        <v>8.5999999999999993E-2</v>
      </c>
      <c r="G514" s="247">
        <v>0.106</v>
      </c>
      <c r="H514" s="248">
        <v>9.5000000000000001E-2</v>
      </c>
      <c r="I514" s="422">
        <v>0.104</v>
      </c>
      <c r="J514" s="247">
        <v>0.11700000000000001</v>
      </c>
      <c r="K514" s="247">
        <v>9.6000000000000002E-2</v>
      </c>
      <c r="L514" s="247">
        <v>0.09</v>
      </c>
      <c r="M514" s="247">
        <v>9.7000000000000003E-2</v>
      </c>
      <c r="N514" s="247">
        <v>0.121</v>
      </c>
      <c r="O514" s="248">
        <v>8.3000000000000004E-2</v>
      </c>
      <c r="P514" s="422">
        <v>7.9000000000000001E-2</v>
      </c>
      <c r="Q514" s="247">
        <v>0.10199999999999999</v>
      </c>
      <c r="R514" s="247">
        <v>9.4E-2</v>
      </c>
      <c r="S514" s="247">
        <v>9.0999999999999998E-2</v>
      </c>
      <c r="T514" s="247">
        <v>9.2999999999999999E-2</v>
      </c>
      <c r="U514" s="247">
        <v>8.7999999999999995E-2</v>
      </c>
      <c r="V514" s="248">
        <v>0.11</v>
      </c>
      <c r="W514" s="249">
        <v>0.10199999999999999</v>
      </c>
      <c r="Y514" s="313"/>
    </row>
    <row r="515" spans="1:26" x14ac:dyDescent="0.2">
      <c r="A515" s="238" t="s">
        <v>1</v>
      </c>
      <c r="B515" s="250">
        <f>B512/B511*100-100</f>
        <v>6.320081549439351</v>
      </c>
      <c r="C515" s="251">
        <f t="shared" ref="C515:V515" si="233">C512/C511*100-100</f>
        <v>8.7665647298674827</v>
      </c>
      <c r="D515" s="251">
        <f t="shared" si="233"/>
        <v>6.8552497451580052</v>
      </c>
      <c r="E515" s="251">
        <f t="shared" si="233"/>
        <v>9.683995922528041</v>
      </c>
      <c r="F515" s="251">
        <f t="shared" si="233"/>
        <v>11.162079510703364</v>
      </c>
      <c r="G515" s="251">
        <f t="shared" si="233"/>
        <v>7.3904179408766453</v>
      </c>
      <c r="H515" s="252">
        <f t="shared" si="233"/>
        <v>7.6707441386340491</v>
      </c>
      <c r="I515" s="423">
        <f t="shared" si="233"/>
        <v>7.6707441386340491</v>
      </c>
      <c r="J515" s="251">
        <f t="shared" si="233"/>
        <v>9.7859327217125269</v>
      </c>
      <c r="K515" s="251">
        <f t="shared" si="233"/>
        <v>14.551478083588165</v>
      </c>
      <c r="L515" s="251">
        <f t="shared" si="233"/>
        <v>8.1294597349643283</v>
      </c>
      <c r="M515" s="251">
        <f t="shared" si="233"/>
        <v>2.4464831804281317</v>
      </c>
      <c r="N515" s="251">
        <f t="shared" si="233"/>
        <v>6.9317023445463803</v>
      </c>
      <c r="O515" s="252">
        <f t="shared" si="233"/>
        <v>6.8807339449541161</v>
      </c>
      <c r="P515" s="423">
        <f t="shared" si="233"/>
        <v>8.7155963302752326</v>
      </c>
      <c r="Q515" s="251">
        <f t="shared" si="233"/>
        <v>15.621814475025488</v>
      </c>
      <c r="R515" s="251">
        <f t="shared" si="233"/>
        <v>7.2884811416921593</v>
      </c>
      <c r="S515" s="251">
        <f t="shared" si="233"/>
        <v>20.132517838939862</v>
      </c>
      <c r="T515" s="251">
        <f t="shared" si="233"/>
        <v>7.2120285423037558</v>
      </c>
      <c r="U515" s="251">
        <f t="shared" si="233"/>
        <v>11.518858307849129</v>
      </c>
      <c r="V515" s="252">
        <f t="shared" si="233"/>
        <v>9.7604485219164161</v>
      </c>
      <c r="W515" s="316">
        <f>W512/W511*100-100</f>
        <v>8.8939857288481221</v>
      </c>
      <c r="X515" s="228"/>
    </row>
    <row r="516" spans="1:26" ht="13.5" thickBot="1" x14ac:dyDescent="0.25">
      <c r="A516" s="669" t="s">
        <v>27</v>
      </c>
      <c r="B516" s="254">
        <f>B512-B498</f>
        <v>84</v>
      </c>
      <c r="C516" s="255">
        <f t="shared" ref="C516:W516" si="234">C512-C498</f>
        <v>62</v>
      </c>
      <c r="D516" s="255">
        <f t="shared" si="234"/>
        <v>124</v>
      </c>
      <c r="E516" s="255">
        <f t="shared" si="234"/>
        <v>132</v>
      </c>
      <c r="F516" s="255">
        <f t="shared" si="234"/>
        <v>112</v>
      </c>
      <c r="G516" s="255">
        <f t="shared" si="234"/>
        <v>50</v>
      </c>
      <c r="H516" s="256">
        <f t="shared" si="234"/>
        <v>6</v>
      </c>
      <c r="I516" s="437">
        <f t="shared" si="234"/>
        <v>-101</v>
      </c>
      <c r="J516" s="255">
        <f t="shared" si="234"/>
        <v>289</v>
      </c>
      <c r="K516" s="255">
        <f t="shared" si="234"/>
        <v>157</v>
      </c>
      <c r="L516" s="255">
        <f t="shared" si="234"/>
        <v>-134</v>
      </c>
      <c r="M516" s="255">
        <f t="shared" si="234"/>
        <v>97</v>
      </c>
      <c r="N516" s="255">
        <f t="shared" si="234"/>
        <v>83</v>
      </c>
      <c r="O516" s="256">
        <f t="shared" si="234"/>
        <v>17</v>
      </c>
      <c r="P516" s="437">
        <f t="shared" si="234"/>
        <v>30</v>
      </c>
      <c r="Q516" s="255">
        <f t="shared" si="234"/>
        <v>214</v>
      </c>
      <c r="R516" s="255">
        <f t="shared" si="234"/>
        <v>127</v>
      </c>
      <c r="S516" s="255">
        <f t="shared" si="234"/>
        <v>274</v>
      </c>
      <c r="T516" s="255">
        <f t="shared" si="234"/>
        <v>51</v>
      </c>
      <c r="U516" s="255">
        <f t="shared" si="234"/>
        <v>81</v>
      </c>
      <c r="V516" s="256">
        <f t="shared" si="234"/>
        <v>92</v>
      </c>
      <c r="W516" s="287">
        <f t="shared" si="234"/>
        <v>87</v>
      </c>
      <c r="Y516" s="210"/>
    </row>
    <row r="517" spans="1:26" x14ac:dyDescent="0.2">
      <c r="A517" s="258" t="s">
        <v>51</v>
      </c>
      <c r="B517" s="259">
        <v>577</v>
      </c>
      <c r="C517" s="260">
        <v>576</v>
      </c>
      <c r="D517" s="260">
        <v>571</v>
      </c>
      <c r="E517" s="260">
        <v>163</v>
      </c>
      <c r="F517" s="260">
        <v>585</v>
      </c>
      <c r="G517" s="260">
        <v>571</v>
      </c>
      <c r="H517" s="261">
        <v>581</v>
      </c>
      <c r="I517" s="424">
        <v>605</v>
      </c>
      <c r="J517" s="260">
        <v>597</v>
      </c>
      <c r="K517" s="260">
        <v>610</v>
      </c>
      <c r="L517" s="260">
        <v>176</v>
      </c>
      <c r="M517" s="260">
        <v>607</v>
      </c>
      <c r="N517" s="260">
        <v>610</v>
      </c>
      <c r="O517" s="261">
        <v>608</v>
      </c>
      <c r="P517" s="424">
        <v>612</v>
      </c>
      <c r="Q517" s="260">
        <v>619</v>
      </c>
      <c r="R517" s="260">
        <v>604</v>
      </c>
      <c r="S517" s="260">
        <v>183</v>
      </c>
      <c r="T517" s="260">
        <v>613</v>
      </c>
      <c r="U517" s="260">
        <v>608</v>
      </c>
      <c r="V517" s="261">
        <v>609</v>
      </c>
      <c r="W517" s="337">
        <f>SUM(B517:V517)</f>
        <v>11285</v>
      </c>
      <c r="X517" s="200" t="s">
        <v>56</v>
      </c>
      <c r="Y517" s="263">
        <f>W503-W517</f>
        <v>27</v>
      </c>
      <c r="Z517" s="285">
        <f>Y517/W503</f>
        <v>2.3868458274398869E-3</v>
      </c>
    </row>
    <row r="518" spans="1:26" x14ac:dyDescent="0.2">
      <c r="A518" s="265" t="s">
        <v>28</v>
      </c>
      <c r="B518" s="218"/>
      <c r="C518" s="267"/>
      <c r="D518" s="267"/>
      <c r="E518" s="267"/>
      <c r="F518" s="267"/>
      <c r="G518" s="267"/>
      <c r="H518" s="219"/>
      <c r="I518" s="425"/>
      <c r="J518" s="267"/>
      <c r="K518" s="267"/>
      <c r="L518" s="267"/>
      <c r="M518" s="267"/>
      <c r="N518" s="267"/>
      <c r="O518" s="219"/>
      <c r="P518" s="425"/>
      <c r="Q518" s="267"/>
      <c r="R518" s="267"/>
      <c r="S518" s="267"/>
      <c r="T518" s="267"/>
      <c r="U518" s="267"/>
      <c r="V518" s="219"/>
      <c r="W518" s="222"/>
      <c r="X518" s="200" t="s">
        <v>57</v>
      </c>
      <c r="Y518" s="200">
        <v>164.11</v>
      </c>
    </row>
    <row r="519" spans="1:26" ht="13.5" thickBot="1" x14ac:dyDescent="0.25">
      <c r="A519" s="266" t="s">
        <v>26</v>
      </c>
      <c r="B519" s="623">
        <f>B518-B504</f>
        <v>0</v>
      </c>
      <c r="C519" s="624">
        <f t="shared" ref="C519:V519" si="235">C518-C504</f>
        <v>0</v>
      </c>
      <c r="D519" s="624">
        <f t="shared" si="235"/>
        <v>0</v>
      </c>
      <c r="E519" s="624">
        <f t="shared" si="235"/>
        <v>0</v>
      </c>
      <c r="F519" s="624">
        <f t="shared" si="235"/>
        <v>0</v>
      </c>
      <c r="G519" s="624">
        <f t="shared" si="235"/>
        <v>0</v>
      </c>
      <c r="H519" s="625">
        <f t="shared" si="235"/>
        <v>0</v>
      </c>
      <c r="I519" s="723">
        <f t="shared" si="235"/>
        <v>0</v>
      </c>
      <c r="J519" s="624">
        <f t="shared" si="235"/>
        <v>0</v>
      </c>
      <c r="K519" s="624">
        <f t="shared" si="235"/>
        <v>0</v>
      </c>
      <c r="L519" s="624">
        <f t="shared" si="235"/>
        <v>0</v>
      </c>
      <c r="M519" s="624">
        <f t="shared" si="235"/>
        <v>0</v>
      </c>
      <c r="N519" s="624">
        <f t="shared" si="235"/>
        <v>0</v>
      </c>
      <c r="O519" s="625">
        <f t="shared" si="235"/>
        <v>0</v>
      </c>
      <c r="P519" s="723">
        <f t="shared" si="235"/>
        <v>0</v>
      </c>
      <c r="Q519" s="624">
        <f t="shared" si="235"/>
        <v>0</v>
      </c>
      <c r="R519" s="624">
        <f t="shared" si="235"/>
        <v>0</v>
      </c>
      <c r="S519" s="624">
        <f t="shared" si="235"/>
        <v>0</v>
      </c>
      <c r="T519" s="624">
        <f t="shared" si="235"/>
        <v>0</v>
      </c>
      <c r="U519" s="624">
        <f t="shared" si="235"/>
        <v>0</v>
      </c>
      <c r="V519" s="625">
        <f t="shared" si="235"/>
        <v>0</v>
      </c>
      <c r="W519" s="223"/>
      <c r="X519" s="200" t="s">
        <v>26</v>
      </c>
      <c r="Y519" s="200">
        <f>Y518-Y504</f>
        <v>2.0000000000010232E-2</v>
      </c>
    </row>
    <row r="522" spans="1:26" ht="13.5" thickBot="1" x14ac:dyDescent="0.25"/>
    <row r="523" spans="1:26" ht="13.5" thickBot="1" x14ac:dyDescent="0.25">
      <c r="A523" s="230" t="s">
        <v>290</v>
      </c>
      <c r="B523" s="1021" t="s">
        <v>130</v>
      </c>
      <c r="C523" s="1022"/>
      <c r="D523" s="1022"/>
      <c r="E523" s="1022"/>
      <c r="F523" s="1022"/>
      <c r="G523" s="1022"/>
      <c r="H523" s="1023"/>
      <c r="I523" s="1033" t="s">
        <v>131</v>
      </c>
      <c r="J523" s="1022"/>
      <c r="K523" s="1022"/>
      <c r="L523" s="1022"/>
      <c r="M523" s="1022"/>
      <c r="N523" s="1022"/>
      <c r="O523" s="1023"/>
      <c r="P523" s="1034" t="s">
        <v>53</v>
      </c>
      <c r="Q523" s="1035"/>
      <c r="R523" s="1035"/>
      <c r="S523" s="1035"/>
      <c r="T523" s="1035"/>
      <c r="U523" s="1035"/>
      <c r="V523" s="1036"/>
      <c r="W523" s="1031" t="s">
        <v>55</v>
      </c>
      <c r="X523" s="228"/>
    </row>
    <row r="524" spans="1:26" ht="13.5" thickBot="1" x14ac:dyDescent="0.25">
      <c r="A524" s="676" t="s">
        <v>54</v>
      </c>
      <c r="B524" s="903">
        <v>1</v>
      </c>
      <c r="C524" s="900">
        <v>2</v>
      </c>
      <c r="D524" s="900">
        <v>3</v>
      </c>
      <c r="E524" s="900">
        <v>4</v>
      </c>
      <c r="F524" s="900">
        <v>5</v>
      </c>
      <c r="G524" s="900">
        <v>6</v>
      </c>
      <c r="H524" s="901">
        <v>7</v>
      </c>
      <c r="I524" s="902">
        <v>8</v>
      </c>
      <c r="J524" s="900">
        <v>9</v>
      </c>
      <c r="K524" s="900">
        <v>10</v>
      </c>
      <c r="L524" s="900">
        <v>11</v>
      </c>
      <c r="M524" s="900">
        <v>12</v>
      </c>
      <c r="N524" s="900">
        <v>13</v>
      </c>
      <c r="O524" s="901">
        <v>14</v>
      </c>
      <c r="P524" s="902">
        <v>15</v>
      </c>
      <c r="Q524" s="900">
        <v>16</v>
      </c>
      <c r="R524" s="900">
        <v>17</v>
      </c>
      <c r="S524" s="900">
        <v>18</v>
      </c>
      <c r="T524" s="900">
        <v>19</v>
      </c>
      <c r="U524" s="900">
        <v>20</v>
      </c>
      <c r="V524" s="901">
        <v>21</v>
      </c>
      <c r="W524" s="1032"/>
      <c r="X524" s="228"/>
      <c r="Y524" s="228"/>
    </row>
    <row r="525" spans="1:26" x14ac:dyDescent="0.2">
      <c r="A525" s="234" t="s">
        <v>3</v>
      </c>
      <c r="B525" s="442">
        <v>3942</v>
      </c>
      <c r="C525" s="443">
        <v>3942</v>
      </c>
      <c r="D525" s="443">
        <v>3942</v>
      </c>
      <c r="E525" s="443">
        <v>3942</v>
      </c>
      <c r="F525" s="443">
        <v>3942</v>
      </c>
      <c r="G525" s="443">
        <v>3942</v>
      </c>
      <c r="H525" s="634">
        <v>3942</v>
      </c>
      <c r="I525" s="637">
        <v>3942</v>
      </c>
      <c r="J525" s="443">
        <v>3942</v>
      </c>
      <c r="K525" s="443">
        <v>3942</v>
      </c>
      <c r="L525" s="443">
        <v>3942</v>
      </c>
      <c r="M525" s="443">
        <v>3942</v>
      </c>
      <c r="N525" s="443">
        <v>3942</v>
      </c>
      <c r="O525" s="634">
        <v>3942</v>
      </c>
      <c r="P525" s="637">
        <v>3942</v>
      </c>
      <c r="Q525" s="443">
        <v>3942</v>
      </c>
      <c r="R525" s="443">
        <v>3942</v>
      </c>
      <c r="S525" s="443">
        <v>3942</v>
      </c>
      <c r="T525" s="443">
        <v>3942</v>
      </c>
      <c r="U525" s="443">
        <v>3942</v>
      </c>
      <c r="V525" s="634">
        <v>3942</v>
      </c>
      <c r="W525" s="342">
        <v>3942</v>
      </c>
      <c r="Y525" s="210"/>
    </row>
    <row r="526" spans="1:26" x14ac:dyDescent="0.2">
      <c r="A526" s="238" t="s">
        <v>6</v>
      </c>
      <c r="B526" s="239">
        <v>4241</v>
      </c>
      <c r="C526" s="240">
        <v>4330</v>
      </c>
      <c r="D526" s="240">
        <v>4324</v>
      </c>
      <c r="E526" s="240">
        <v>4277</v>
      </c>
      <c r="F526" s="240">
        <v>4292</v>
      </c>
      <c r="G526" s="240">
        <v>4143</v>
      </c>
      <c r="H526" s="241">
        <v>4307</v>
      </c>
      <c r="I526" s="420">
        <v>4478</v>
      </c>
      <c r="J526" s="240">
        <v>4136</v>
      </c>
      <c r="K526" s="240">
        <v>4351</v>
      </c>
      <c r="L526" s="240">
        <v>4251</v>
      </c>
      <c r="M526" s="240">
        <v>4192</v>
      </c>
      <c r="N526" s="240">
        <v>4318</v>
      </c>
      <c r="O526" s="241">
        <v>4242</v>
      </c>
      <c r="P526" s="420">
        <v>4417</v>
      </c>
      <c r="Q526" s="240">
        <v>4531</v>
      </c>
      <c r="R526" s="240">
        <v>4146</v>
      </c>
      <c r="S526" s="240">
        <v>4568</v>
      </c>
      <c r="T526" s="240">
        <v>4327</v>
      </c>
      <c r="U526" s="240">
        <v>4304</v>
      </c>
      <c r="V526" s="241">
        <v>4281</v>
      </c>
      <c r="W526" s="317">
        <v>4301</v>
      </c>
    </row>
    <row r="527" spans="1:26" x14ac:dyDescent="0.2">
      <c r="A527" s="231" t="s">
        <v>7</v>
      </c>
      <c r="B527" s="242">
        <v>67.400000000000006</v>
      </c>
      <c r="C527" s="243">
        <v>81.400000000000006</v>
      </c>
      <c r="D527" s="243">
        <v>65.099999999999994</v>
      </c>
      <c r="E527" s="243">
        <v>75</v>
      </c>
      <c r="F527" s="243">
        <v>76.7</v>
      </c>
      <c r="G527" s="243">
        <v>60.5</v>
      </c>
      <c r="H527" s="244">
        <v>72.099999999999994</v>
      </c>
      <c r="I527" s="421">
        <v>67.400000000000006</v>
      </c>
      <c r="J527" s="243">
        <v>68.2</v>
      </c>
      <c r="K527" s="243">
        <v>72.099999999999994</v>
      </c>
      <c r="L527" s="243">
        <v>66.7</v>
      </c>
      <c r="M527" s="243">
        <v>62.8</v>
      </c>
      <c r="N527" s="243">
        <v>72.099999999999994</v>
      </c>
      <c r="O527" s="244">
        <v>69.8</v>
      </c>
      <c r="P527" s="421">
        <v>72.099999999999994</v>
      </c>
      <c r="Q527" s="243">
        <v>62.8</v>
      </c>
      <c r="R527" s="243">
        <v>76.7</v>
      </c>
      <c r="S527" s="243">
        <v>73.3</v>
      </c>
      <c r="T527" s="243">
        <v>74.400000000000006</v>
      </c>
      <c r="U527" s="243">
        <v>72.099999999999994</v>
      </c>
      <c r="V527" s="244">
        <v>69.8</v>
      </c>
      <c r="W527" s="245">
        <v>70.400000000000006</v>
      </c>
      <c r="X527" s="228"/>
      <c r="Y527" s="393"/>
    </row>
    <row r="528" spans="1:26" x14ac:dyDescent="0.2">
      <c r="A528" s="231" t="s">
        <v>8</v>
      </c>
      <c r="B528" s="246">
        <v>9.8000000000000007</v>
      </c>
      <c r="C528" s="247">
        <v>9.0999999999999998E-2</v>
      </c>
      <c r="D528" s="247">
        <v>8.7999999999999995E-2</v>
      </c>
      <c r="E528" s="247">
        <v>0.08</v>
      </c>
      <c r="F528" s="247">
        <v>8.6999999999999994E-2</v>
      </c>
      <c r="G528" s="247">
        <v>0.10199999999999999</v>
      </c>
      <c r="H528" s="248">
        <v>9.5000000000000001E-2</v>
      </c>
      <c r="I528" s="422">
        <v>0.106</v>
      </c>
      <c r="J528" s="247">
        <v>0.104</v>
      </c>
      <c r="K528" s="247">
        <v>9.6000000000000002E-2</v>
      </c>
      <c r="L528" s="247">
        <v>9.7000000000000003E-2</v>
      </c>
      <c r="M528" s="247">
        <v>0.107</v>
      </c>
      <c r="N528" s="247">
        <v>8.7999999999999995E-2</v>
      </c>
      <c r="O528" s="248">
        <v>9.9000000000000005E-2</v>
      </c>
      <c r="P528" s="422">
        <v>9.2999999999999999E-2</v>
      </c>
      <c r="Q528" s="247">
        <v>0.10199999999999999</v>
      </c>
      <c r="R528" s="247">
        <v>7.9000000000000001E-2</v>
      </c>
      <c r="S528" s="247">
        <v>0.1</v>
      </c>
      <c r="T528" s="247">
        <v>9.4E-2</v>
      </c>
      <c r="U528" s="247">
        <v>9.7000000000000003E-2</v>
      </c>
      <c r="V528" s="248">
        <v>9.9000000000000005E-2</v>
      </c>
      <c r="W528" s="249">
        <v>9.8000000000000004E-2</v>
      </c>
      <c r="Y528" s="313"/>
    </row>
    <row r="529" spans="1:26" x14ac:dyDescent="0.2">
      <c r="A529" s="238" t="s">
        <v>1</v>
      </c>
      <c r="B529" s="250">
        <f>B526/B525*100-100</f>
        <v>7.5849822425164888</v>
      </c>
      <c r="C529" s="251">
        <f t="shared" ref="C529:V529" si="236">C526/C525*100-100</f>
        <v>9.8427194317605426</v>
      </c>
      <c r="D529" s="251">
        <f t="shared" si="236"/>
        <v>9.6905124302384564</v>
      </c>
      <c r="E529" s="251">
        <f t="shared" si="236"/>
        <v>8.4982242516489066</v>
      </c>
      <c r="F529" s="251">
        <f t="shared" si="236"/>
        <v>8.8787417554540866</v>
      </c>
      <c r="G529" s="251">
        <f t="shared" si="236"/>
        <v>5.0989345509893553</v>
      </c>
      <c r="H529" s="252">
        <f t="shared" si="236"/>
        <v>9.2592592592592524</v>
      </c>
      <c r="I529" s="423">
        <f t="shared" si="236"/>
        <v>13.597158802638248</v>
      </c>
      <c r="J529" s="251">
        <f t="shared" si="236"/>
        <v>4.9213597158802571</v>
      </c>
      <c r="K529" s="251">
        <f t="shared" si="236"/>
        <v>10.37544393708778</v>
      </c>
      <c r="L529" s="251">
        <f t="shared" si="236"/>
        <v>7.8386605783866088</v>
      </c>
      <c r="M529" s="251">
        <f t="shared" si="236"/>
        <v>6.341958396752915</v>
      </c>
      <c r="N529" s="251">
        <f t="shared" si="236"/>
        <v>9.5383054287163844</v>
      </c>
      <c r="O529" s="252">
        <f t="shared" si="236"/>
        <v>7.610350076103515</v>
      </c>
      <c r="P529" s="423">
        <f t="shared" si="236"/>
        <v>12.049720953830544</v>
      </c>
      <c r="Q529" s="251">
        <f t="shared" si="236"/>
        <v>14.94165398274987</v>
      </c>
      <c r="R529" s="251">
        <f t="shared" si="236"/>
        <v>5.1750380517503913</v>
      </c>
      <c r="S529" s="251">
        <f t="shared" si="236"/>
        <v>15.880263825469299</v>
      </c>
      <c r="T529" s="251">
        <f t="shared" si="236"/>
        <v>9.7666159309995066</v>
      </c>
      <c r="U529" s="251">
        <f t="shared" si="236"/>
        <v>9.1831557584982164</v>
      </c>
      <c r="V529" s="252">
        <f t="shared" si="236"/>
        <v>8.5996955859969546</v>
      </c>
      <c r="W529" s="316">
        <f>W526/W525*100-100</f>
        <v>9.1070522577371804</v>
      </c>
      <c r="X529" s="228"/>
    </row>
    <row r="530" spans="1:26" ht="13.5" thickBot="1" x14ac:dyDescent="0.25">
      <c r="A530" s="669" t="s">
        <v>27</v>
      </c>
      <c r="B530" s="254">
        <f>B526-B512</f>
        <v>69</v>
      </c>
      <c r="C530" s="255">
        <f t="shared" ref="C530:W530" si="237">C526-C512</f>
        <v>62</v>
      </c>
      <c r="D530" s="255">
        <f t="shared" si="237"/>
        <v>131</v>
      </c>
      <c r="E530" s="255">
        <f t="shared" si="237"/>
        <v>-27</v>
      </c>
      <c r="F530" s="255">
        <f t="shared" si="237"/>
        <v>-70</v>
      </c>
      <c r="G530" s="255">
        <f t="shared" si="237"/>
        <v>-71</v>
      </c>
      <c r="H530" s="256">
        <f t="shared" si="237"/>
        <v>82</v>
      </c>
      <c r="I530" s="437">
        <f t="shared" si="237"/>
        <v>253</v>
      </c>
      <c r="J530" s="255">
        <f t="shared" si="237"/>
        <v>-172</v>
      </c>
      <c r="K530" s="255">
        <f t="shared" si="237"/>
        <v>-144</v>
      </c>
      <c r="L530" s="255">
        <f t="shared" si="237"/>
        <v>8</v>
      </c>
      <c r="M530" s="255">
        <f t="shared" si="237"/>
        <v>172</v>
      </c>
      <c r="N530" s="255">
        <f t="shared" si="237"/>
        <v>122</v>
      </c>
      <c r="O530" s="256">
        <f t="shared" si="237"/>
        <v>48</v>
      </c>
      <c r="P530" s="437">
        <f t="shared" si="237"/>
        <v>151</v>
      </c>
      <c r="Q530" s="255">
        <f t="shared" si="237"/>
        <v>-6</v>
      </c>
      <c r="R530" s="255">
        <f t="shared" si="237"/>
        <v>-64</v>
      </c>
      <c r="S530" s="255">
        <f t="shared" si="237"/>
        <v>-146</v>
      </c>
      <c r="T530" s="255">
        <f t="shared" si="237"/>
        <v>120</v>
      </c>
      <c r="U530" s="255">
        <f t="shared" si="237"/>
        <v>-72</v>
      </c>
      <c r="V530" s="256">
        <f t="shared" si="237"/>
        <v>-26</v>
      </c>
      <c r="W530" s="287">
        <f t="shared" si="237"/>
        <v>28</v>
      </c>
      <c r="Y530" s="210"/>
    </row>
    <row r="531" spans="1:26" x14ac:dyDescent="0.2">
      <c r="A531" s="258" t="s">
        <v>51</v>
      </c>
      <c r="B531" s="259">
        <v>576</v>
      </c>
      <c r="C531" s="260">
        <v>576</v>
      </c>
      <c r="D531" s="260">
        <v>570</v>
      </c>
      <c r="E531" s="260">
        <v>159</v>
      </c>
      <c r="F531" s="260">
        <v>582</v>
      </c>
      <c r="G531" s="260">
        <v>570</v>
      </c>
      <c r="H531" s="261">
        <v>581</v>
      </c>
      <c r="I531" s="424">
        <v>604</v>
      </c>
      <c r="J531" s="260">
        <v>597</v>
      </c>
      <c r="K531" s="260">
        <v>609</v>
      </c>
      <c r="L531" s="260">
        <v>175</v>
      </c>
      <c r="M531" s="260">
        <v>606</v>
      </c>
      <c r="N531" s="260">
        <v>610</v>
      </c>
      <c r="O531" s="261">
        <v>606</v>
      </c>
      <c r="P531" s="424">
        <v>610</v>
      </c>
      <c r="Q531" s="260">
        <v>619</v>
      </c>
      <c r="R531" s="260">
        <v>603</v>
      </c>
      <c r="S531" s="260">
        <v>179</v>
      </c>
      <c r="T531" s="260">
        <v>611</v>
      </c>
      <c r="U531" s="260">
        <v>608</v>
      </c>
      <c r="V531" s="261">
        <v>609</v>
      </c>
      <c r="W531" s="337">
        <f>SUM(B531:V531)</f>
        <v>11260</v>
      </c>
      <c r="X531" s="200" t="s">
        <v>56</v>
      </c>
      <c r="Y531" s="263">
        <f>W517-W531</f>
        <v>25</v>
      </c>
      <c r="Z531" s="285">
        <f>Y531/W517</f>
        <v>2.215330084182543E-3</v>
      </c>
    </row>
    <row r="532" spans="1:26" x14ac:dyDescent="0.2">
      <c r="A532" s="265" t="s">
        <v>28</v>
      </c>
      <c r="B532" s="218"/>
      <c r="C532" s="267"/>
      <c r="D532" s="267"/>
      <c r="E532" s="267"/>
      <c r="F532" s="267"/>
      <c r="G532" s="267"/>
      <c r="H532" s="219"/>
      <c r="I532" s="425"/>
      <c r="J532" s="267"/>
      <c r="K532" s="267"/>
      <c r="L532" s="267"/>
      <c r="M532" s="267"/>
      <c r="N532" s="267"/>
      <c r="O532" s="219"/>
      <c r="P532" s="425"/>
      <c r="Q532" s="267"/>
      <c r="R532" s="267"/>
      <c r="S532" s="267"/>
      <c r="T532" s="267"/>
      <c r="U532" s="267"/>
      <c r="V532" s="219"/>
      <c r="W532" s="222"/>
      <c r="X532" s="200" t="s">
        <v>57</v>
      </c>
      <c r="Y532" s="200">
        <v>163.34</v>
      </c>
    </row>
    <row r="533" spans="1:26" ht="13.5" thickBot="1" x14ac:dyDescent="0.25">
      <c r="A533" s="266" t="s">
        <v>26</v>
      </c>
      <c r="B533" s="623">
        <f>B532-B518</f>
        <v>0</v>
      </c>
      <c r="C533" s="624">
        <f t="shared" ref="C533:V533" si="238">C532-C518</f>
        <v>0</v>
      </c>
      <c r="D533" s="624">
        <f t="shared" si="238"/>
        <v>0</v>
      </c>
      <c r="E533" s="624">
        <f t="shared" si="238"/>
        <v>0</v>
      </c>
      <c r="F533" s="624">
        <f t="shared" si="238"/>
        <v>0</v>
      </c>
      <c r="G533" s="624">
        <f t="shared" si="238"/>
        <v>0</v>
      </c>
      <c r="H533" s="625">
        <f t="shared" si="238"/>
        <v>0</v>
      </c>
      <c r="I533" s="723">
        <f t="shared" si="238"/>
        <v>0</v>
      </c>
      <c r="J533" s="624">
        <f t="shared" si="238"/>
        <v>0</v>
      </c>
      <c r="K533" s="624">
        <f t="shared" si="238"/>
        <v>0</v>
      </c>
      <c r="L533" s="624">
        <f t="shared" si="238"/>
        <v>0</v>
      </c>
      <c r="M533" s="624">
        <f t="shared" si="238"/>
        <v>0</v>
      </c>
      <c r="N533" s="624">
        <f t="shared" si="238"/>
        <v>0</v>
      </c>
      <c r="O533" s="625">
        <f t="shared" si="238"/>
        <v>0</v>
      </c>
      <c r="P533" s="723">
        <f t="shared" si="238"/>
        <v>0</v>
      </c>
      <c r="Q533" s="624">
        <f t="shared" si="238"/>
        <v>0</v>
      </c>
      <c r="R533" s="624">
        <f t="shared" si="238"/>
        <v>0</v>
      </c>
      <c r="S533" s="624">
        <f t="shared" si="238"/>
        <v>0</v>
      </c>
      <c r="T533" s="624">
        <f t="shared" si="238"/>
        <v>0</v>
      </c>
      <c r="U533" s="624">
        <f t="shared" si="238"/>
        <v>0</v>
      </c>
      <c r="V533" s="625">
        <f t="shared" si="238"/>
        <v>0</v>
      </c>
      <c r="W533" s="223"/>
      <c r="X533" s="200" t="s">
        <v>26</v>
      </c>
      <c r="Y533" s="200">
        <f>Y532-Y518</f>
        <v>-0.77000000000001023</v>
      </c>
    </row>
    <row r="536" spans="1:26" ht="13.5" thickBot="1" x14ac:dyDescent="0.25"/>
    <row r="537" spans="1:26" ht="13.5" thickBot="1" x14ac:dyDescent="0.25">
      <c r="A537" s="230" t="s">
        <v>291</v>
      </c>
      <c r="B537" s="1021" t="s">
        <v>130</v>
      </c>
      <c r="C537" s="1022"/>
      <c r="D537" s="1022"/>
      <c r="E537" s="1022"/>
      <c r="F537" s="1022"/>
      <c r="G537" s="1022"/>
      <c r="H537" s="1023"/>
      <c r="I537" s="1033" t="s">
        <v>131</v>
      </c>
      <c r="J537" s="1022"/>
      <c r="K537" s="1022"/>
      <c r="L537" s="1022"/>
      <c r="M537" s="1022"/>
      <c r="N537" s="1022"/>
      <c r="O537" s="1023"/>
      <c r="P537" s="1034" t="s">
        <v>53</v>
      </c>
      <c r="Q537" s="1035"/>
      <c r="R537" s="1035"/>
      <c r="S537" s="1035"/>
      <c r="T537" s="1035"/>
      <c r="U537" s="1035"/>
      <c r="V537" s="1036"/>
      <c r="W537" s="1031" t="s">
        <v>55</v>
      </c>
      <c r="X537" s="228"/>
    </row>
    <row r="538" spans="1:26" ht="13.5" thickBot="1" x14ac:dyDescent="0.25">
      <c r="A538" s="676" t="s">
        <v>54</v>
      </c>
      <c r="B538" s="903">
        <v>1</v>
      </c>
      <c r="C538" s="900">
        <v>2</v>
      </c>
      <c r="D538" s="900">
        <v>3</v>
      </c>
      <c r="E538" s="900">
        <v>4</v>
      </c>
      <c r="F538" s="900">
        <v>5</v>
      </c>
      <c r="G538" s="900">
        <v>6</v>
      </c>
      <c r="H538" s="901">
        <v>7</v>
      </c>
      <c r="I538" s="902">
        <v>8</v>
      </c>
      <c r="J538" s="900">
        <v>9</v>
      </c>
      <c r="K538" s="900">
        <v>10</v>
      </c>
      <c r="L538" s="900">
        <v>11</v>
      </c>
      <c r="M538" s="900">
        <v>12</v>
      </c>
      <c r="N538" s="900">
        <v>13</v>
      </c>
      <c r="O538" s="901">
        <v>14</v>
      </c>
      <c r="P538" s="902">
        <v>15</v>
      </c>
      <c r="Q538" s="900">
        <v>16</v>
      </c>
      <c r="R538" s="900">
        <v>17</v>
      </c>
      <c r="S538" s="900">
        <v>18</v>
      </c>
      <c r="T538" s="900">
        <v>19</v>
      </c>
      <c r="U538" s="900">
        <v>20</v>
      </c>
      <c r="V538" s="901">
        <v>21</v>
      </c>
      <c r="W538" s="1032"/>
      <c r="X538" s="228"/>
      <c r="Y538" s="228"/>
    </row>
    <row r="539" spans="1:26" x14ac:dyDescent="0.2">
      <c r="A539" s="234" t="s">
        <v>3</v>
      </c>
      <c r="B539" s="442">
        <v>3960</v>
      </c>
      <c r="C539" s="443">
        <v>3960</v>
      </c>
      <c r="D539" s="443">
        <v>3960</v>
      </c>
      <c r="E539" s="443">
        <v>3960</v>
      </c>
      <c r="F539" s="443">
        <v>3960</v>
      </c>
      <c r="G539" s="443">
        <v>3960</v>
      </c>
      <c r="H539" s="634">
        <v>3960</v>
      </c>
      <c r="I539" s="637">
        <v>3960</v>
      </c>
      <c r="J539" s="443">
        <v>3960</v>
      </c>
      <c r="K539" s="443">
        <v>3960</v>
      </c>
      <c r="L539" s="443">
        <v>3960</v>
      </c>
      <c r="M539" s="443">
        <v>3960</v>
      </c>
      <c r="N539" s="443">
        <v>3960</v>
      </c>
      <c r="O539" s="634">
        <v>3960</v>
      </c>
      <c r="P539" s="637">
        <v>3960</v>
      </c>
      <c r="Q539" s="443">
        <v>3960</v>
      </c>
      <c r="R539" s="443">
        <v>3960</v>
      </c>
      <c r="S539" s="443">
        <v>3960</v>
      </c>
      <c r="T539" s="443">
        <v>3960</v>
      </c>
      <c r="U539" s="443">
        <v>3960</v>
      </c>
      <c r="V539" s="634">
        <v>3960</v>
      </c>
      <c r="W539" s="342">
        <v>3960</v>
      </c>
      <c r="Y539" s="210"/>
    </row>
    <row r="540" spans="1:26" x14ac:dyDescent="0.2">
      <c r="A540" s="238" t="s">
        <v>6</v>
      </c>
      <c r="B540" s="239">
        <v>4250</v>
      </c>
      <c r="C540" s="240">
        <v>4458</v>
      </c>
      <c r="D540" s="240">
        <v>4113</v>
      </c>
      <c r="E540" s="240">
        <v>4508</v>
      </c>
      <c r="F540" s="240">
        <v>4546</v>
      </c>
      <c r="G540" s="240">
        <v>4044</v>
      </c>
      <c r="H540" s="241">
        <v>4340</v>
      </c>
      <c r="I540" s="420">
        <v>4457</v>
      </c>
      <c r="J540" s="240">
        <v>4115</v>
      </c>
      <c r="K540" s="240">
        <v>4521</v>
      </c>
      <c r="L540" s="240">
        <v>4377</v>
      </c>
      <c r="M540" s="240">
        <v>4004</v>
      </c>
      <c r="N540" s="240">
        <v>4027</v>
      </c>
      <c r="O540" s="241">
        <v>4355</v>
      </c>
      <c r="P540" s="420">
        <v>4438</v>
      </c>
      <c r="Q540" s="240">
        <v>4348</v>
      </c>
      <c r="R540" s="240">
        <v>4175</v>
      </c>
      <c r="S540" s="240">
        <v>4490</v>
      </c>
      <c r="T540" s="240">
        <v>4248</v>
      </c>
      <c r="U540" s="240">
        <v>4426</v>
      </c>
      <c r="V540" s="241">
        <v>4358</v>
      </c>
      <c r="W540" s="317">
        <v>4298</v>
      </c>
    </row>
    <row r="541" spans="1:26" x14ac:dyDescent="0.2">
      <c r="A541" s="231" t="s">
        <v>7</v>
      </c>
      <c r="B541" s="242">
        <v>62.8</v>
      </c>
      <c r="C541" s="243">
        <v>67.400000000000006</v>
      </c>
      <c r="D541" s="243">
        <v>74.400000000000006</v>
      </c>
      <c r="E541" s="243">
        <v>76.900000000000006</v>
      </c>
      <c r="F541" s="243">
        <v>55.8</v>
      </c>
      <c r="G541" s="243">
        <v>65.099999999999994</v>
      </c>
      <c r="H541" s="244">
        <v>81.400000000000006</v>
      </c>
      <c r="I541" s="421">
        <v>55.8</v>
      </c>
      <c r="J541" s="243">
        <v>74.400000000000006</v>
      </c>
      <c r="K541" s="243">
        <v>72.099999999999994</v>
      </c>
      <c r="L541" s="243">
        <v>53.8</v>
      </c>
      <c r="M541" s="243">
        <v>76.7</v>
      </c>
      <c r="N541" s="243">
        <v>67.400000000000006</v>
      </c>
      <c r="O541" s="244">
        <v>69.8</v>
      </c>
      <c r="P541" s="421">
        <v>76.7</v>
      </c>
      <c r="Q541" s="243">
        <v>72.099999999999994</v>
      </c>
      <c r="R541" s="243">
        <v>60.5</v>
      </c>
      <c r="S541" s="243">
        <v>61.5</v>
      </c>
      <c r="T541" s="243">
        <v>67.400000000000006</v>
      </c>
      <c r="U541" s="243">
        <v>79.099999999999994</v>
      </c>
      <c r="V541" s="244">
        <v>72.099999999999994</v>
      </c>
      <c r="W541" s="245">
        <v>64.8</v>
      </c>
      <c r="X541" s="228"/>
      <c r="Y541" s="393"/>
    </row>
    <row r="542" spans="1:26" x14ac:dyDescent="0.2">
      <c r="A542" s="231" t="s">
        <v>8</v>
      </c>
      <c r="B542" s="246">
        <v>0.109</v>
      </c>
      <c r="C542" s="247">
        <v>9.1999999999999998E-2</v>
      </c>
      <c r="D542" s="247">
        <v>9.2999999999999999E-2</v>
      </c>
      <c r="E542" s="247">
        <v>9.8000000000000004E-2</v>
      </c>
      <c r="F542" s="247">
        <v>0.106</v>
      </c>
      <c r="G542" s="247">
        <v>0.10100000000000001</v>
      </c>
      <c r="H542" s="248">
        <v>0.08</v>
      </c>
      <c r="I542" s="422">
        <v>0.11899999999999999</v>
      </c>
      <c r="J542" s="247">
        <v>0.105</v>
      </c>
      <c r="K542" s="247">
        <v>9.6000000000000002E-2</v>
      </c>
      <c r="L542" s="247">
        <v>0.11899999999999999</v>
      </c>
      <c r="M542" s="247">
        <v>0.106</v>
      </c>
      <c r="N542" s="247">
        <v>9.4E-2</v>
      </c>
      <c r="O542" s="248">
        <v>9.7000000000000003E-2</v>
      </c>
      <c r="P542" s="422">
        <v>8.8999999999999996E-2</v>
      </c>
      <c r="Q542" s="247">
        <v>9.1999999999999998E-2</v>
      </c>
      <c r="R542" s="247">
        <v>0.1</v>
      </c>
      <c r="S542" s="247">
        <v>0.122</v>
      </c>
      <c r="T542" s="247">
        <v>0.115</v>
      </c>
      <c r="U542" s="247">
        <v>8.4000000000000005E-2</v>
      </c>
      <c r="V542" s="248">
        <v>8.6999999999999994E-2</v>
      </c>
      <c r="W542" s="249">
        <v>0.106</v>
      </c>
      <c r="Y542" s="313"/>
    </row>
    <row r="543" spans="1:26" x14ac:dyDescent="0.2">
      <c r="A543" s="238" t="s">
        <v>1</v>
      </c>
      <c r="B543" s="250">
        <f>B540/B539*100-100</f>
        <v>7.3232323232323324</v>
      </c>
      <c r="C543" s="251">
        <f t="shared" ref="C543:V543" si="239">C540/C539*100-100</f>
        <v>12.575757575757578</v>
      </c>
      <c r="D543" s="251">
        <f t="shared" si="239"/>
        <v>3.8636363636363598</v>
      </c>
      <c r="E543" s="251">
        <f t="shared" si="239"/>
        <v>13.838383838383834</v>
      </c>
      <c r="F543" s="251">
        <f t="shared" si="239"/>
        <v>14.797979797979792</v>
      </c>
      <c r="G543" s="251">
        <f t="shared" si="239"/>
        <v>2.1212121212121247</v>
      </c>
      <c r="H543" s="252">
        <f t="shared" si="239"/>
        <v>9.5959595959595987</v>
      </c>
      <c r="I543" s="423">
        <f t="shared" si="239"/>
        <v>12.550505050505052</v>
      </c>
      <c r="J543" s="251">
        <f t="shared" si="239"/>
        <v>3.9141414141414117</v>
      </c>
      <c r="K543" s="251">
        <f t="shared" si="239"/>
        <v>14.166666666666657</v>
      </c>
      <c r="L543" s="251">
        <f t="shared" si="239"/>
        <v>10.530303030303017</v>
      </c>
      <c r="M543" s="251">
        <f t="shared" si="239"/>
        <v>1.1111111111111143</v>
      </c>
      <c r="N543" s="251">
        <f t="shared" si="239"/>
        <v>1.6919191919191974</v>
      </c>
      <c r="O543" s="252">
        <f t="shared" si="239"/>
        <v>9.974747474747474</v>
      </c>
      <c r="P543" s="423">
        <f t="shared" si="239"/>
        <v>12.070707070707073</v>
      </c>
      <c r="Q543" s="251">
        <f t="shared" si="239"/>
        <v>9.7979797979798064</v>
      </c>
      <c r="R543" s="251">
        <f t="shared" si="239"/>
        <v>5.4292929292929273</v>
      </c>
      <c r="S543" s="251">
        <f t="shared" si="239"/>
        <v>13.383838383838381</v>
      </c>
      <c r="T543" s="251">
        <f t="shared" si="239"/>
        <v>7.2727272727272805</v>
      </c>
      <c r="U543" s="251">
        <f t="shared" si="239"/>
        <v>11.767676767676761</v>
      </c>
      <c r="V543" s="252">
        <f t="shared" si="239"/>
        <v>10.050505050505038</v>
      </c>
      <c r="W543" s="316">
        <f>W540/W539*100-100</f>
        <v>8.5353535353535221</v>
      </c>
      <c r="X543" s="228"/>
    </row>
    <row r="544" spans="1:26" ht="13.5" thickBot="1" x14ac:dyDescent="0.25">
      <c r="A544" s="669" t="s">
        <v>27</v>
      </c>
      <c r="B544" s="254">
        <f>B540-B526</f>
        <v>9</v>
      </c>
      <c r="C544" s="255">
        <f t="shared" ref="C544:W544" si="240">C540-C526</f>
        <v>128</v>
      </c>
      <c r="D544" s="255">
        <f t="shared" si="240"/>
        <v>-211</v>
      </c>
      <c r="E544" s="255">
        <f t="shared" si="240"/>
        <v>231</v>
      </c>
      <c r="F544" s="255">
        <f t="shared" si="240"/>
        <v>254</v>
      </c>
      <c r="G544" s="255">
        <f t="shared" si="240"/>
        <v>-99</v>
      </c>
      <c r="H544" s="256">
        <f t="shared" si="240"/>
        <v>33</v>
      </c>
      <c r="I544" s="437">
        <f t="shared" si="240"/>
        <v>-21</v>
      </c>
      <c r="J544" s="255">
        <f t="shared" si="240"/>
        <v>-21</v>
      </c>
      <c r="K544" s="255">
        <f t="shared" si="240"/>
        <v>170</v>
      </c>
      <c r="L544" s="255">
        <f t="shared" si="240"/>
        <v>126</v>
      </c>
      <c r="M544" s="255">
        <f t="shared" si="240"/>
        <v>-188</v>
      </c>
      <c r="N544" s="255">
        <f t="shared" si="240"/>
        <v>-291</v>
      </c>
      <c r="O544" s="256">
        <f t="shared" si="240"/>
        <v>113</v>
      </c>
      <c r="P544" s="437">
        <f t="shared" si="240"/>
        <v>21</v>
      </c>
      <c r="Q544" s="255">
        <f t="shared" si="240"/>
        <v>-183</v>
      </c>
      <c r="R544" s="255">
        <f t="shared" si="240"/>
        <v>29</v>
      </c>
      <c r="S544" s="255">
        <f t="shared" si="240"/>
        <v>-78</v>
      </c>
      <c r="T544" s="255">
        <f t="shared" si="240"/>
        <v>-79</v>
      </c>
      <c r="U544" s="255">
        <f t="shared" si="240"/>
        <v>122</v>
      </c>
      <c r="V544" s="256">
        <f t="shared" si="240"/>
        <v>77</v>
      </c>
      <c r="W544" s="287">
        <f t="shared" si="240"/>
        <v>-3</v>
      </c>
      <c r="Y544" s="210"/>
    </row>
    <row r="545" spans="1:26" x14ac:dyDescent="0.2">
      <c r="A545" s="258" t="s">
        <v>51</v>
      </c>
      <c r="B545" s="259">
        <v>573</v>
      </c>
      <c r="C545" s="260">
        <v>576</v>
      </c>
      <c r="D545" s="260">
        <v>567</v>
      </c>
      <c r="E545" s="260">
        <v>159</v>
      </c>
      <c r="F545" s="260">
        <v>582</v>
      </c>
      <c r="G545" s="260">
        <v>570</v>
      </c>
      <c r="H545" s="261">
        <v>580</v>
      </c>
      <c r="I545" s="424">
        <v>603</v>
      </c>
      <c r="J545" s="260">
        <v>597</v>
      </c>
      <c r="K545" s="260">
        <v>607</v>
      </c>
      <c r="L545" s="260">
        <v>171</v>
      </c>
      <c r="M545" s="260">
        <v>603</v>
      </c>
      <c r="N545" s="260">
        <v>610</v>
      </c>
      <c r="O545" s="261">
        <v>605</v>
      </c>
      <c r="P545" s="424">
        <v>610</v>
      </c>
      <c r="Q545" s="260">
        <v>618</v>
      </c>
      <c r="R545" s="260">
        <v>603</v>
      </c>
      <c r="S545" s="260">
        <v>178</v>
      </c>
      <c r="T545" s="260">
        <v>610</v>
      </c>
      <c r="U545" s="260">
        <v>608</v>
      </c>
      <c r="V545" s="261">
        <v>608</v>
      </c>
      <c r="W545" s="337">
        <f>SUM(B545:V545)</f>
        <v>11238</v>
      </c>
      <c r="X545" s="200" t="s">
        <v>56</v>
      </c>
      <c r="Y545" s="263">
        <f>W531-W545</f>
        <v>22</v>
      </c>
      <c r="Z545" s="285">
        <f>Y545/W531</f>
        <v>1.9538188277087032E-3</v>
      </c>
    </row>
    <row r="546" spans="1:26" x14ac:dyDescent="0.2">
      <c r="A546" s="265" t="s">
        <v>28</v>
      </c>
      <c r="B546" s="218"/>
      <c r="C546" s="267"/>
      <c r="D546" s="267"/>
      <c r="E546" s="267"/>
      <c r="F546" s="267"/>
      <c r="G546" s="267"/>
      <c r="H546" s="219"/>
      <c r="I546" s="425"/>
      <c r="J546" s="267"/>
      <c r="K546" s="267"/>
      <c r="L546" s="267"/>
      <c r="M546" s="267"/>
      <c r="N546" s="267"/>
      <c r="O546" s="219"/>
      <c r="P546" s="425"/>
      <c r="Q546" s="267"/>
      <c r="R546" s="267"/>
      <c r="S546" s="267"/>
      <c r="T546" s="267"/>
      <c r="U546" s="267"/>
      <c r="V546" s="219"/>
      <c r="W546" s="222"/>
      <c r="X546" s="200" t="s">
        <v>57</v>
      </c>
      <c r="Y546" s="200">
        <v>162.35</v>
      </c>
    </row>
    <row r="547" spans="1:26" ht="13.5" thickBot="1" x14ac:dyDescent="0.25">
      <c r="A547" s="266" t="s">
        <v>26</v>
      </c>
      <c r="B547" s="623">
        <f>B546-B532</f>
        <v>0</v>
      </c>
      <c r="C547" s="624">
        <f t="shared" ref="C547:V547" si="241">C546-C532</f>
        <v>0</v>
      </c>
      <c r="D547" s="624">
        <f t="shared" si="241"/>
        <v>0</v>
      </c>
      <c r="E547" s="624">
        <f t="shared" si="241"/>
        <v>0</v>
      </c>
      <c r="F547" s="624">
        <f t="shared" si="241"/>
        <v>0</v>
      </c>
      <c r="G547" s="624">
        <f t="shared" si="241"/>
        <v>0</v>
      </c>
      <c r="H547" s="625">
        <f t="shared" si="241"/>
        <v>0</v>
      </c>
      <c r="I547" s="723">
        <f t="shared" si="241"/>
        <v>0</v>
      </c>
      <c r="J547" s="624">
        <f t="shared" si="241"/>
        <v>0</v>
      </c>
      <c r="K547" s="624">
        <f t="shared" si="241"/>
        <v>0</v>
      </c>
      <c r="L547" s="624">
        <f t="shared" si="241"/>
        <v>0</v>
      </c>
      <c r="M547" s="624">
        <f t="shared" si="241"/>
        <v>0</v>
      </c>
      <c r="N547" s="624">
        <f t="shared" si="241"/>
        <v>0</v>
      </c>
      <c r="O547" s="625">
        <f t="shared" si="241"/>
        <v>0</v>
      </c>
      <c r="P547" s="723">
        <f t="shared" si="241"/>
        <v>0</v>
      </c>
      <c r="Q547" s="624">
        <f t="shared" si="241"/>
        <v>0</v>
      </c>
      <c r="R547" s="624">
        <f t="shared" si="241"/>
        <v>0</v>
      </c>
      <c r="S547" s="624">
        <f t="shared" si="241"/>
        <v>0</v>
      </c>
      <c r="T547" s="624">
        <f t="shared" si="241"/>
        <v>0</v>
      </c>
      <c r="U547" s="624">
        <f t="shared" si="241"/>
        <v>0</v>
      </c>
      <c r="V547" s="625">
        <f t="shared" si="241"/>
        <v>0</v>
      </c>
      <c r="W547" s="223"/>
      <c r="X547" s="200" t="s">
        <v>26</v>
      </c>
      <c r="Y547" s="200">
        <f>Y546-Y532</f>
        <v>-0.99000000000000909</v>
      </c>
    </row>
    <row r="550" spans="1:26" ht="13.5" thickBot="1" x14ac:dyDescent="0.25"/>
    <row r="551" spans="1:26" ht="13.5" thickBot="1" x14ac:dyDescent="0.25">
      <c r="A551" s="230" t="s">
        <v>293</v>
      </c>
      <c r="B551" s="1021" t="s">
        <v>130</v>
      </c>
      <c r="C551" s="1022"/>
      <c r="D551" s="1022"/>
      <c r="E551" s="1022"/>
      <c r="F551" s="1022"/>
      <c r="G551" s="1022"/>
      <c r="H551" s="1023"/>
      <c r="I551" s="1033" t="s">
        <v>131</v>
      </c>
      <c r="J551" s="1022"/>
      <c r="K551" s="1022"/>
      <c r="L551" s="1022"/>
      <c r="M551" s="1022"/>
      <c r="N551" s="1022"/>
      <c r="O551" s="1023"/>
      <c r="P551" s="1034" t="s">
        <v>53</v>
      </c>
      <c r="Q551" s="1035"/>
      <c r="R551" s="1035"/>
      <c r="S551" s="1035"/>
      <c r="T551" s="1035"/>
      <c r="U551" s="1035"/>
      <c r="V551" s="1036"/>
      <c r="W551" s="1031" t="s">
        <v>55</v>
      </c>
      <c r="X551" s="228">
        <v>817</v>
      </c>
    </row>
    <row r="552" spans="1:26" ht="13.5" thickBot="1" x14ac:dyDescent="0.25">
      <c r="A552" s="676" t="s">
        <v>54</v>
      </c>
      <c r="B552" s="903">
        <v>1</v>
      </c>
      <c r="C552" s="900">
        <v>2</v>
      </c>
      <c r="D552" s="900">
        <v>3</v>
      </c>
      <c r="E552" s="900">
        <v>4</v>
      </c>
      <c r="F552" s="900">
        <v>5</v>
      </c>
      <c r="G552" s="900">
        <v>6</v>
      </c>
      <c r="H552" s="901">
        <v>7</v>
      </c>
      <c r="I552" s="902">
        <v>8</v>
      </c>
      <c r="J552" s="900">
        <v>9</v>
      </c>
      <c r="K552" s="900">
        <v>10</v>
      </c>
      <c r="L552" s="900">
        <v>11</v>
      </c>
      <c r="M552" s="900">
        <v>12</v>
      </c>
      <c r="N552" s="900">
        <v>13</v>
      </c>
      <c r="O552" s="901">
        <v>14</v>
      </c>
      <c r="P552" s="902">
        <v>15</v>
      </c>
      <c r="Q552" s="900">
        <v>16</v>
      </c>
      <c r="R552" s="900">
        <v>17</v>
      </c>
      <c r="S552" s="900">
        <v>18</v>
      </c>
      <c r="T552" s="900">
        <v>19</v>
      </c>
      <c r="U552" s="900">
        <v>20</v>
      </c>
      <c r="V552" s="901">
        <v>21</v>
      </c>
      <c r="W552" s="1032"/>
      <c r="X552" s="228"/>
      <c r="Y552" s="228"/>
    </row>
    <row r="553" spans="1:26" x14ac:dyDescent="0.2">
      <c r="A553" s="234" t="s">
        <v>3</v>
      </c>
      <c r="B553" s="442">
        <v>3978</v>
      </c>
      <c r="C553" s="443">
        <v>3978</v>
      </c>
      <c r="D553" s="443">
        <v>3978</v>
      </c>
      <c r="E553" s="443">
        <v>3978</v>
      </c>
      <c r="F553" s="443">
        <v>3978</v>
      </c>
      <c r="G553" s="443">
        <v>3978</v>
      </c>
      <c r="H553" s="634">
        <v>3978</v>
      </c>
      <c r="I553" s="637">
        <v>3978</v>
      </c>
      <c r="J553" s="443">
        <v>3978</v>
      </c>
      <c r="K553" s="443">
        <v>3978</v>
      </c>
      <c r="L553" s="443">
        <v>3978</v>
      </c>
      <c r="M553" s="443">
        <v>3978</v>
      </c>
      <c r="N553" s="443">
        <v>3978</v>
      </c>
      <c r="O553" s="634">
        <v>3978</v>
      </c>
      <c r="P553" s="637">
        <v>3978</v>
      </c>
      <c r="Q553" s="443">
        <v>3978</v>
      </c>
      <c r="R553" s="443">
        <v>3978</v>
      </c>
      <c r="S553" s="443">
        <v>3978</v>
      </c>
      <c r="T553" s="443">
        <v>3978</v>
      </c>
      <c r="U553" s="443">
        <v>3978</v>
      </c>
      <c r="V553" s="634">
        <v>3978</v>
      </c>
      <c r="W553" s="342">
        <v>3978</v>
      </c>
      <c r="Y553" s="210"/>
    </row>
    <row r="554" spans="1:26" x14ac:dyDescent="0.2">
      <c r="A554" s="238" t="s">
        <v>6</v>
      </c>
      <c r="B554" s="239">
        <v>4455</v>
      </c>
      <c r="C554" s="240">
        <v>4510</v>
      </c>
      <c r="D554" s="240">
        <v>4514</v>
      </c>
      <c r="E554" s="240">
        <v>4199</v>
      </c>
      <c r="F554" s="240">
        <v>4505</v>
      </c>
      <c r="G554" s="240">
        <v>4318</v>
      </c>
      <c r="H554" s="241">
        <v>4227</v>
      </c>
      <c r="I554" s="420">
        <v>4470</v>
      </c>
      <c r="J554" s="240">
        <v>4366</v>
      </c>
      <c r="K554" s="240">
        <v>4595</v>
      </c>
      <c r="L554" s="240">
        <v>4463</v>
      </c>
      <c r="M554" s="240">
        <v>4156</v>
      </c>
      <c r="N554" s="240">
        <v>4398</v>
      </c>
      <c r="O554" s="241">
        <v>4300</v>
      </c>
      <c r="P554" s="420">
        <v>4416</v>
      </c>
      <c r="Q554" s="240">
        <v>4526</v>
      </c>
      <c r="R554" s="240">
        <v>4227</v>
      </c>
      <c r="S554" s="240">
        <v>4549</v>
      </c>
      <c r="T554" s="240">
        <v>4328</v>
      </c>
      <c r="U554" s="240">
        <v>4551</v>
      </c>
      <c r="V554" s="241">
        <v>4370</v>
      </c>
      <c r="W554" s="317">
        <v>4402</v>
      </c>
    </row>
    <row r="555" spans="1:26" x14ac:dyDescent="0.2">
      <c r="A555" s="231" t="s">
        <v>7</v>
      </c>
      <c r="B555" s="242">
        <v>60.5</v>
      </c>
      <c r="C555" s="243">
        <v>69.8</v>
      </c>
      <c r="D555" s="243">
        <v>72.099999999999994</v>
      </c>
      <c r="E555" s="243">
        <v>40</v>
      </c>
      <c r="F555" s="243">
        <v>70.5</v>
      </c>
      <c r="G555" s="243">
        <v>55.8</v>
      </c>
      <c r="H555" s="244">
        <v>60.5</v>
      </c>
      <c r="I555" s="421">
        <v>72.099999999999994</v>
      </c>
      <c r="J555" s="243">
        <v>72.099999999999994</v>
      </c>
      <c r="K555" s="243">
        <v>81.400000000000006</v>
      </c>
      <c r="L555" s="243">
        <v>78.599999999999994</v>
      </c>
      <c r="M555" s="243">
        <v>62.8</v>
      </c>
      <c r="N555" s="243">
        <v>58.1</v>
      </c>
      <c r="O555" s="244">
        <v>76.7</v>
      </c>
      <c r="P555" s="421">
        <v>60.5</v>
      </c>
      <c r="Q555" s="243">
        <v>76.7</v>
      </c>
      <c r="R555" s="243">
        <v>69</v>
      </c>
      <c r="S555" s="243">
        <v>78.599999999999994</v>
      </c>
      <c r="T555" s="243">
        <v>62.8</v>
      </c>
      <c r="U555" s="243">
        <v>76.7</v>
      </c>
      <c r="V555" s="244">
        <v>79.099999999999994</v>
      </c>
      <c r="W555" s="245">
        <v>66.599999999999994</v>
      </c>
      <c r="X555" s="228"/>
      <c r="Y555" s="393"/>
    </row>
    <row r="556" spans="1:26" x14ac:dyDescent="0.2">
      <c r="A556" s="231" t="s">
        <v>8</v>
      </c>
      <c r="B556" s="246">
        <v>0.111</v>
      </c>
      <c r="C556" s="247">
        <v>0.10199999999999999</v>
      </c>
      <c r="D556" s="247">
        <v>9.0999999999999998E-2</v>
      </c>
      <c r="E556" s="247">
        <v>0.13100000000000001</v>
      </c>
      <c r="F556" s="247">
        <v>9.5000000000000001E-2</v>
      </c>
      <c r="G556" s="247">
        <v>0.127</v>
      </c>
      <c r="H556" s="248">
        <v>0.11</v>
      </c>
      <c r="I556" s="422">
        <v>9.5000000000000001E-2</v>
      </c>
      <c r="J556" s="247">
        <v>0.104</v>
      </c>
      <c r="K556" s="247">
        <v>9.1999999999999998E-2</v>
      </c>
      <c r="L556" s="247">
        <v>9.2999999999999999E-2</v>
      </c>
      <c r="M556" s="247">
        <v>0.114</v>
      </c>
      <c r="N556" s="247">
        <v>0.10100000000000001</v>
      </c>
      <c r="O556" s="248">
        <v>8.4000000000000005E-2</v>
      </c>
      <c r="P556" s="422">
        <v>0.11</v>
      </c>
      <c r="Q556" s="247">
        <v>7.8E-2</v>
      </c>
      <c r="R556" s="247">
        <v>0.10199999999999999</v>
      </c>
      <c r="S556" s="247">
        <v>0.1</v>
      </c>
      <c r="T556" s="247">
        <v>0.105</v>
      </c>
      <c r="U556" s="247">
        <v>9.0999999999999998E-2</v>
      </c>
      <c r="V556" s="248">
        <v>7.8E-2</v>
      </c>
      <c r="W556" s="249">
        <v>0.10299999999999999</v>
      </c>
      <c r="Y556" s="313"/>
    </row>
    <row r="557" spans="1:26" x14ac:dyDescent="0.2">
      <c r="A557" s="238" t="s">
        <v>1</v>
      </c>
      <c r="B557" s="250">
        <f>B554/B553*100-100</f>
        <v>11.990950226244351</v>
      </c>
      <c r="C557" s="251">
        <f t="shared" ref="C557:V557" si="242">C554/C553*100-100</f>
        <v>13.373554550025133</v>
      </c>
      <c r="D557" s="251">
        <f t="shared" si="242"/>
        <v>13.474107591754645</v>
      </c>
      <c r="E557" s="251">
        <f t="shared" si="242"/>
        <v>5.5555555555555571</v>
      </c>
      <c r="F557" s="251">
        <f t="shared" si="242"/>
        <v>13.247863247863251</v>
      </c>
      <c r="G557" s="251">
        <f t="shared" si="242"/>
        <v>8.5470085470085451</v>
      </c>
      <c r="H557" s="252">
        <f t="shared" si="242"/>
        <v>6.2594268476621409</v>
      </c>
      <c r="I557" s="423">
        <f t="shared" si="242"/>
        <v>12.368024132730014</v>
      </c>
      <c r="J557" s="251">
        <f t="shared" si="242"/>
        <v>9.7536450477627028</v>
      </c>
      <c r="K557" s="251">
        <f t="shared" si="242"/>
        <v>15.51030668677727</v>
      </c>
      <c r="L557" s="251">
        <f t="shared" si="242"/>
        <v>12.192056309703375</v>
      </c>
      <c r="M557" s="251">
        <f t="shared" si="242"/>
        <v>4.4746103569633107</v>
      </c>
      <c r="N557" s="251">
        <f t="shared" si="242"/>
        <v>10.558069381598798</v>
      </c>
      <c r="O557" s="252">
        <f t="shared" si="242"/>
        <v>8.0945198592257412</v>
      </c>
      <c r="P557" s="423">
        <f t="shared" si="242"/>
        <v>11.010558069381602</v>
      </c>
      <c r="Q557" s="251">
        <f t="shared" si="242"/>
        <v>13.775766716943181</v>
      </c>
      <c r="R557" s="251">
        <f t="shared" si="242"/>
        <v>6.2594268476621409</v>
      </c>
      <c r="S557" s="251">
        <f t="shared" si="242"/>
        <v>14.353946706887882</v>
      </c>
      <c r="T557" s="251">
        <f t="shared" si="242"/>
        <v>8.798391151332325</v>
      </c>
      <c r="U557" s="251">
        <f t="shared" si="242"/>
        <v>14.404223227752638</v>
      </c>
      <c r="V557" s="252">
        <f t="shared" si="242"/>
        <v>9.8541980894922148</v>
      </c>
      <c r="W557" s="316">
        <f>W554/W553*100-100</f>
        <v>10.65862242332831</v>
      </c>
      <c r="X557" s="228"/>
    </row>
    <row r="558" spans="1:26" ht="13.5" thickBot="1" x14ac:dyDescent="0.25">
      <c r="A558" s="669" t="s">
        <v>27</v>
      </c>
      <c r="B558" s="254">
        <f>B554-B540</f>
        <v>205</v>
      </c>
      <c r="C558" s="255">
        <f t="shared" ref="C558:W558" si="243">C554-C540</f>
        <v>52</v>
      </c>
      <c r="D558" s="255">
        <f t="shared" si="243"/>
        <v>401</v>
      </c>
      <c r="E558" s="255">
        <f t="shared" si="243"/>
        <v>-309</v>
      </c>
      <c r="F558" s="255">
        <f t="shared" si="243"/>
        <v>-41</v>
      </c>
      <c r="G558" s="255">
        <f t="shared" si="243"/>
        <v>274</v>
      </c>
      <c r="H558" s="256">
        <f t="shared" si="243"/>
        <v>-113</v>
      </c>
      <c r="I558" s="437">
        <f t="shared" si="243"/>
        <v>13</v>
      </c>
      <c r="J558" s="255">
        <f t="shared" si="243"/>
        <v>251</v>
      </c>
      <c r="K558" s="255">
        <f t="shared" si="243"/>
        <v>74</v>
      </c>
      <c r="L558" s="255">
        <f t="shared" si="243"/>
        <v>86</v>
      </c>
      <c r="M558" s="255">
        <f t="shared" si="243"/>
        <v>152</v>
      </c>
      <c r="N558" s="255">
        <f t="shared" si="243"/>
        <v>371</v>
      </c>
      <c r="O558" s="256">
        <f t="shared" si="243"/>
        <v>-55</v>
      </c>
      <c r="P558" s="437">
        <f t="shared" si="243"/>
        <v>-22</v>
      </c>
      <c r="Q558" s="255">
        <f t="shared" si="243"/>
        <v>178</v>
      </c>
      <c r="R558" s="255">
        <f t="shared" si="243"/>
        <v>52</v>
      </c>
      <c r="S558" s="255">
        <f t="shared" si="243"/>
        <v>59</v>
      </c>
      <c r="T558" s="255">
        <f t="shared" si="243"/>
        <v>80</v>
      </c>
      <c r="U558" s="255">
        <f t="shared" si="243"/>
        <v>125</v>
      </c>
      <c r="V558" s="256">
        <f t="shared" si="243"/>
        <v>12</v>
      </c>
      <c r="W558" s="287">
        <f t="shared" si="243"/>
        <v>104</v>
      </c>
      <c r="Y558" s="210"/>
    </row>
    <row r="559" spans="1:26" x14ac:dyDescent="0.2">
      <c r="A559" s="258" t="s">
        <v>51</v>
      </c>
      <c r="B559" s="259">
        <v>572</v>
      </c>
      <c r="C559" s="260">
        <v>574</v>
      </c>
      <c r="D559" s="260">
        <v>565</v>
      </c>
      <c r="E559" s="260">
        <v>155</v>
      </c>
      <c r="F559" s="260">
        <v>580</v>
      </c>
      <c r="G559" s="260">
        <v>568</v>
      </c>
      <c r="H559" s="261">
        <v>579</v>
      </c>
      <c r="I559" s="424">
        <v>602</v>
      </c>
      <c r="J559" s="260">
        <v>597</v>
      </c>
      <c r="K559" s="260">
        <v>605</v>
      </c>
      <c r="L559" s="260">
        <v>170</v>
      </c>
      <c r="M559" s="260">
        <v>603</v>
      </c>
      <c r="N559" s="260">
        <v>610</v>
      </c>
      <c r="O559" s="261">
        <v>605</v>
      </c>
      <c r="P559" s="424">
        <v>610</v>
      </c>
      <c r="Q559" s="260">
        <v>617</v>
      </c>
      <c r="R559" s="260">
        <v>602</v>
      </c>
      <c r="S559" s="260">
        <v>174</v>
      </c>
      <c r="T559" s="260">
        <v>610</v>
      </c>
      <c r="U559" s="260">
        <v>605</v>
      </c>
      <c r="V559" s="261">
        <v>607</v>
      </c>
      <c r="W559" s="337">
        <f>SUM(B559:V559)</f>
        <v>11210</v>
      </c>
      <c r="X559" s="200" t="s">
        <v>56</v>
      </c>
      <c r="Y559" s="263">
        <f>W545-W559</f>
        <v>28</v>
      </c>
      <c r="Z559" s="285">
        <f>Y559/W545</f>
        <v>2.4915465385299874E-3</v>
      </c>
    </row>
    <row r="560" spans="1:26" x14ac:dyDescent="0.2">
      <c r="A560" s="265" t="s">
        <v>28</v>
      </c>
      <c r="B560" s="218"/>
      <c r="C560" s="267"/>
      <c r="D560" s="267"/>
      <c r="E560" s="267"/>
      <c r="F560" s="267"/>
      <c r="G560" s="267"/>
      <c r="H560" s="219"/>
      <c r="I560" s="425"/>
      <c r="J560" s="267"/>
      <c r="K560" s="267"/>
      <c r="L560" s="267"/>
      <c r="M560" s="267"/>
      <c r="N560" s="267"/>
      <c r="O560" s="219"/>
      <c r="P560" s="425"/>
      <c r="Q560" s="267"/>
      <c r="R560" s="267"/>
      <c r="S560" s="267"/>
      <c r="T560" s="267"/>
      <c r="U560" s="267"/>
      <c r="V560" s="219"/>
      <c r="W560" s="222"/>
      <c r="X560" s="200" t="s">
        <v>57</v>
      </c>
      <c r="Y560" s="200">
        <v>161.87</v>
      </c>
    </row>
    <row r="561" spans="1:26" ht="13.5" thickBot="1" x14ac:dyDescent="0.25">
      <c r="A561" s="266" t="s">
        <v>26</v>
      </c>
      <c r="B561" s="623">
        <f>B560-B546</f>
        <v>0</v>
      </c>
      <c r="C561" s="624">
        <f t="shared" ref="C561:V561" si="244">C560-C546</f>
        <v>0</v>
      </c>
      <c r="D561" s="624">
        <f t="shared" si="244"/>
        <v>0</v>
      </c>
      <c r="E561" s="624">
        <f t="shared" si="244"/>
        <v>0</v>
      </c>
      <c r="F561" s="624">
        <f t="shared" si="244"/>
        <v>0</v>
      </c>
      <c r="G561" s="624">
        <f t="shared" si="244"/>
        <v>0</v>
      </c>
      <c r="H561" s="625">
        <f t="shared" si="244"/>
        <v>0</v>
      </c>
      <c r="I561" s="723">
        <f t="shared" si="244"/>
        <v>0</v>
      </c>
      <c r="J561" s="624">
        <f t="shared" si="244"/>
        <v>0</v>
      </c>
      <c r="K561" s="624">
        <f t="shared" si="244"/>
        <v>0</v>
      </c>
      <c r="L561" s="624">
        <f t="shared" si="244"/>
        <v>0</v>
      </c>
      <c r="M561" s="624">
        <f t="shared" si="244"/>
        <v>0</v>
      </c>
      <c r="N561" s="624">
        <f t="shared" si="244"/>
        <v>0</v>
      </c>
      <c r="O561" s="625">
        <f t="shared" si="244"/>
        <v>0</v>
      </c>
      <c r="P561" s="723">
        <f t="shared" si="244"/>
        <v>0</v>
      </c>
      <c r="Q561" s="624">
        <f t="shared" si="244"/>
        <v>0</v>
      </c>
      <c r="R561" s="624">
        <f t="shared" si="244"/>
        <v>0</v>
      </c>
      <c r="S561" s="624">
        <f t="shared" si="244"/>
        <v>0</v>
      </c>
      <c r="T561" s="624">
        <f t="shared" si="244"/>
        <v>0</v>
      </c>
      <c r="U561" s="624">
        <f t="shared" si="244"/>
        <v>0</v>
      </c>
      <c r="V561" s="625">
        <f t="shared" si="244"/>
        <v>0</v>
      </c>
      <c r="W561" s="223"/>
      <c r="X561" s="200" t="s">
        <v>26</v>
      </c>
      <c r="Y561" s="200">
        <f>Y560-Y546</f>
        <v>-0.47999999999998977</v>
      </c>
    </row>
    <row r="564" spans="1:26" ht="13.5" thickBot="1" x14ac:dyDescent="0.25"/>
    <row r="565" spans="1:26" ht="13.5" thickBot="1" x14ac:dyDescent="0.25">
      <c r="A565" s="230" t="s">
        <v>294</v>
      </c>
      <c r="B565" s="1021" t="s">
        <v>130</v>
      </c>
      <c r="C565" s="1022"/>
      <c r="D565" s="1022"/>
      <c r="E565" s="1022"/>
      <c r="F565" s="1022"/>
      <c r="G565" s="1022"/>
      <c r="H565" s="1023"/>
      <c r="I565" s="1033" t="s">
        <v>131</v>
      </c>
      <c r="J565" s="1022"/>
      <c r="K565" s="1022"/>
      <c r="L565" s="1022"/>
      <c r="M565" s="1022"/>
      <c r="N565" s="1022"/>
      <c r="O565" s="1023"/>
      <c r="P565" s="1034" t="s">
        <v>53</v>
      </c>
      <c r="Q565" s="1035"/>
      <c r="R565" s="1035"/>
      <c r="S565" s="1035"/>
      <c r="T565" s="1035"/>
      <c r="U565" s="1035"/>
      <c r="V565" s="1036"/>
      <c r="W565" s="1031" t="s">
        <v>55</v>
      </c>
      <c r="X565" s="228"/>
    </row>
    <row r="566" spans="1:26" ht="13.5" thickBot="1" x14ac:dyDescent="0.25">
      <c r="A566" s="676" t="s">
        <v>54</v>
      </c>
      <c r="B566" s="903">
        <v>1</v>
      </c>
      <c r="C566" s="900">
        <v>2</v>
      </c>
      <c r="D566" s="900">
        <v>3</v>
      </c>
      <c r="E566" s="900">
        <v>4</v>
      </c>
      <c r="F566" s="900">
        <v>5</v>
      </c>
      <c r="G566" s="900">
        <v>6</v>
      </c>
      <c r="H566" s="901">
        <v>7</v>
      </c>
      <c r="I566" s="902">
        <v>8</v>
      </c>
      <c r="J566" s="900">
        <v>9</v>
      </c>
      <c r="K566" s="900">
        <v>10</v>
      </c>
      <c r="L566" s="900">
        <v>11</v>
      </c>
      <c r="M566" s="900">
        <v>12</v>
      </c>
      <c r="N566" s="900">
        <v>13</v>
      </c>
      <c r="O566" s="901">
        <v>14</v>
      </c>
      <c r="P566" s="902">
        <v>15</v>
      </c>
      <c r="Q566" s="900">
        <v>16</v>
      </c>
      <c r="R566" s="900">
        <v>17</v>
      </c>
      <c r="S566" s="900">
        <v>18</v>
      </c>
      <c r="T566" s="900">
        <v>19</v>
      </c>
      <c r="U566" s="900">
        <v>20</v>
      </c>
      <c r="V566" s="901">
        <v>21</v>
      </c>
      <c r="W566" s="1032"/>
      <c r="X566" s="228"/>
      <c r="Y566" s="228"/>
    </row>
    <row r="567" spans="1:26" x14ac:dyDescent="0.2">
      <c r="A567" s="234" t="s">
        <v>3</v>
      </c>
      <c r="B567" s="442">
        <v>3996</v>
      </c>
      <c r="C567" s="442">
        <v>3996</v>
      </c>
      <c r="D567" s="443">
        <v>3996</v>
      </c>
      <c r="E567" s="443">
        <v>3996</v>
      </c>
      <c r="F567" s="443">
        <v>3996</v>
      </c>
      <c r="G567" s="443">
        <v>3996</v>
      </c>
      <c r="H567" s="634">
        <v>3996</v>
      </c>
      <c r="I567" s="637">
        <v>3996</v>
      </c>
      <c r="J567" s="443">
        <v>3996</v>
      </c>
      <c r="K567" s="443">
        <v>3996</v>
      </c>
      <c r="L567" s="443">
        <v>3996</v>
      </c>
      <c r="M567" s="443">
        <v>3996</v>
      </c>
      <c r="N567" s="443">
        <v>3996</v>
      </c>
      <c r="O567" s="634">
        <v>3996</v>
      </c>
      <c r="P567" s="637">
        <v>3996</v>
      </c>
      <c r="Q567" s="443">
        <v>3996</v>
      </c>
      <c r="R567" s="443">
        <v>3996</v>
      </c>
      <c r="S567" s="443">
        <v>3996</v>
      </c>
      <c r="T567" s="443">
        <v>3996</v>
      </c>
      <c r="U567" s="443">
        <v>3996</v>
      </c>
      <c r="V567" s="634">
        <v>3996</v>
      </c>
      <c r="W567" s="342">
        <v>3996</v>
      </c>
      <c r="Y567" s="210"/>
    </row>
    <row r="568" spans="1:26" x14ac:dyDescent="0.2">
      <c r="A568" s="238" t="s">
        <v>6</v>
      </c>
      <c r="B568" s="239">
        <v>4465</v>
      </c>
      <c r="C568" s="240">
        <v>4485</v>
      </c>
      <c r="D568" s="240">
        <v>4429</v>
      </c>
      <c r="E568" s="240">
        <v>4443</v>
      </c>
      <c r="F568" s="240">
        <v>4416</v>
      </c>
      <c r="G568" s="240">
        <v>4174</v>
      </c>
      <c r="H568" s="241">
        <v>4315</v>
      </c>
      <c r="I568" s="420">
        <v>4408</v>
      </c>
      <c r="J568" s="240">
        <v>4309</v>
      </c>
      <c r="K568" s="240">
        <v>4732</v>
      </c>
      <c r="L568" s="240">
        <v>4347</v>
      </c>
      <c r="M568" s="240">
        <v>4121</v>
      </c>
      <c r="N568" s="240">
        <v>4410</v>
      </c>
      <c r="O568" s="241">
        <v>4276</v>
      </c>
      <c r="P568" s="420">
        <v>4490</v>
      </c>
      <c r="Q568" s="240">
        <v>4463</v>
      </c>
      <c r="R568" s="240">
        <v>4231</v>
      </c>
      <c r="S568" s="240">
        <v>4734</v>
      </c>
      <c r="T568" s="240">
        <v>4321</v>
      </c>
      <c r="U568" s="240">
        <v>4527</v>
      </c>
      <c r="V568" s="241">
        <v>4466</v>
      </c>
      <c r="W568" s="317">
        <v>4397</v>
      </c>
    </row>
    <row r="569" spans="1:26" x14ac:dyDescent="0.2">
      <c r="A569" s="231" t="s">
        <v>7</v>
      </c>
      <c r="B569" s="242">
        <v>72.099999999999994</v>
      </c>
      <c r="C569" s="243">
        <v>74.400000000000006</v>
      </c>
      <c r="D569" s="243">
        <v>65.099999999999994</v>
      </c>
      <c r="E569" s="243">
        <v>64.3</v>
      </c>
      <c r="F569" s="243">
        <v>79.099999999999994</v>
      </c>
      <c r="G569" s="243">
        <v>67.400000000000006</v>
      </c>
      <c r="H569" s="244">
        <v>65.099999999999994</v>
      </c>
      <c r="I569" s="421">
        <v>60.5</v>
      </c>
      <c r="J569" s="243">
        <v>62.8</v>
      </c>
      <c r="K569" s="243">
        <v>81.400000000000006</v>
      </c>
      <c r="L569" s="243">
        <v>57.1</v>
      </c>
      <c r="M569" s="243">
        <v>62.8</v>
      </c>
      <c r="N569" s="243">
        <v>65.099999999999994</v>
      </c>
      <c r="O569" s="244">
        <v>53.5</v>
      </c>
      <c r="P569" s="421">
        <v>81.400000000000006</v>
      </c>
      <c r="Q569" s="243">
        <v>60.5</v>
      </c>
      <c r="R569" s="243">
        <v>69.8</v>
      </c>
      <c r="S569" s="243">
        <v>57.1</v>
      </c>
      <c r="T569" s="243">
        <v>72.099999999999994</v>
      </c>
      <c r="U569" s="243">
        <v>72.099999999999994</v>
      </c>
      <c r="V569" s="244">
        <v>62.8</v>
      </c>
      <c r="W569" s="245">
        <v>64.099999999999994</v>
      </c>
      <c r="X569" s="228"/>
      <c r="Y569" s="393"/>
    </row>
    <row r="570" spans="1:26" x14ac:dyDescent="0.2">
      <c r="A570" s="231" t="s">
        <v>8</v>
      </c>
      <c r="B570" s="246">
        <v>8.8999999999999996E-2</v>
      </c>
      <c r="C570" s="247">
        <v>0.106</v>
      </c>
      <c r="D570" s="247">
        <v>0.108</v>
      </c>
      <c r="E570" s="247">
        <v>0.11799999999999999</v>
      </c>
      <c r="F570" s="247">
        <v>9.1999999999999998E-2</v>
      </c>
      <c r="G570" s="247">
        <v>0.10299999999999999</v>
      </c>
      <c r="H570" s="248">
        <v>0.10299999999999999</v>
      </c>
      <c r="I570" s="422">
        <v>9.7000000000000003E-2</v>
      </c>
      <c r="J570" s="247">
        <v>0.1</v>
      </c>
      <c r="K570" s="247">
        <v>9.2999999999999999E-2</v>
      </c>
      <c r="L570" s="247">
        <v>8.8999999999999996E-2</v>
      </c>
      <c r="M570" s="247">
        <v>0.11700000000000001</v>
      </c>
      <c r="N570" s="247">
        <v>9.7000000000000003E-2</v>
      </c>
      <c r="O570" s="248">
        <v>0.114</v>
      </c>
      <c r="P570" s="422">
        <v>7.9000000000000001E-2</v>
      </c>
      <c r="Q570" s="247">
        <v>0.10100000000000001</v>
      </c>
      <c r="R570" s="247">
        <v>9.5000000000000001E-2</v>
      </c>
      <c r="S570" s="247">
        <v>9.5000000000000001E-2</v>
      </c>
      <c r="T570" s="247">
        <v>0.09</v>
      </c>
      <c r="U570" s="247">
        <v>9.1999999999999998E-2</v>
      </c>
      <c r="V570" s="248">
        <v>0.104</v>
      </c>
      <c r="W570" s="249">
        <v>0.10299999999999999</v>
      </c>
      <c r="Y570" s="313"/>
    </row>
    <row r="571" spans="1:26" x14ac:dyDescent="0.2">
      <c r="A571" s="238" t="s">
        <v>1</v>
      </c>
      <c r="B571" s="250">
        <f>B568/B567*100-100</f>
        <v>11.736736736736745</v>
      </c>
      <c r="C571" s="251">
        <f t="shared" ref="C571:V571" si="245">C568/C567*100-100</f>
        <v>12.237237237237238</v>
      </c>
      <c r="D571" s="251">
        <f t="shared" si="245"/>
        <v>10.835835835835823</v>
      </c>
      <c r="E571" s="251">
        <f t="shared" si="245"/>
        <v>11.186186186186191</v>
      </c>
      <c r="F571" s="251">
        <f t="shared" si="245"/>
        <v>10.5105105105105</v>
      </c>
      <c r="G571" s="251">
        <f t="shared" si="245"/>
        <v>4.4544544544544493</v>
      </c>
      <c r="H571" s="252">
        <f t="shared" si="245"/>
        <v>7.982982982982989</v>
      </c>
      <c r="I571" s="423">
        <f t="shared" si="245"/>
        <v>10.310310310310314</v>
      </c>
      <c r="J571" s="251">
        <f t="shared" si="245"/>
        <v>7.8328328328328212</v>
      </c>
      <c r="K571" s="251">
        <f t="shared" si="245"/>
        <v>18.418418418418426</v>
      </c>
      <c r="L571" s="251">
        <f t="shared" si="245"/>
        <v>8.7837837837837895</v>
      </c>
      <c r="M571" s="251">
        <f t="shared" si="245"/>
        <v>3.1281281281281252</v>
      </c>
      <c r="N571" s="251">
        <f t="shared" si="245"/>
        <v>10.36036036036036</v>
      </c>
      <c r="O571" s="252">
        <f t="shared" si="245"/>
        <v>7.0070070070070045</v>
      </c>
      <c r="P571" s="423">
        <f t="shared" si="245"/>
        <v>12.362362362362362</v>
      </c>
      <c r="Q571" s="251">
        <f t="shared" si="245"/>
        <v>11.686686686686684</v>
      </c>
      <c r="R571" s="251">
        <f t="shared" si="245"/>
        <v>5.8808808808808806</v>
      </c>
      <c r="S571" s="251">
        <f t="shared" si="245"/>
        <v>18.468468468468458</v>
      </c>
      <c r="T571" s="251">
        <f t="shared" si="245"/>
        <v>8.1331331331331285</v>
      </c>
      <c r="U571" s="251">
        <f t="shared" si="245"/>
        <v>13.2882882882883</v>
      </c>
      <c r="V571" s="252">
        <f t="shared" si="245"/>
        <v>11.761761761761761</v>
      </c>
      <c r="W571" s="316">
        <f>W568/W567*100-100</f>
        <v>10.035035035035051</v>
      </c>
      <c r="X571" s="228"/>
    </row>
    <row r="572" spans="1:26" ht="13.5" thickBot="1" x14ac:dyDescent="0.25">
      <c r="A572" s="669" t="s">
        <v>27</v>
      </c>
      <c r="B572" s="254">
        <f>B568-B554</f>
        <v>10</v>
      </c>
      <c r="C572" s="255">
        <f t="shared" ref="C572:W572" si="246">C568-C554</f>
        <v>-25</v>
      </c>
      <c r="D572" s="255">
        <f t="shared" si="246"/>
        <v>-85</v>
      </c>
      <c r="E572" s="255">
        <f t="shared" si="246"/>
        <v>244</v>
      </c>
      <c r="F572" s="255">
        <f t="shared" si="246"/>
        <v>-89</v>
      </c>
      <c r="G572" s="255">
        <f t="shared" si="246"/>
        <v>-144</v>
      </c>
      <c r="H572" s="256">
        <f t="shared" si="246"/>
        <v>88</v>
      </c>
      <c r="I572" s="437">
        <f t="shared" si="246"/>
        <v>-62</v>
      </c>
      <c r="J572" s="255">
        <f t="shared" si="246"/>
        <v>-57</v>
      </c>
      <c r="K572" s="255">
        <f t="shared" si="246"/>
        <v>137</v>
      </c>
      <c r="L572" s="255">
        <f t="shared" si="246"/>
        <v>-116</v>
      </c>
      <c r="M572" s="255">
        <f t="shared" si="246"/>
        <v>-35</v>
      </c>
      <c r="N572" s="255">
        <f t="shared" si="246"/>
        <v>12</v>
      </c>
      <c r="O572" s="256">
        <f t="shared" si="246"/>
        <v>-24</v>
      </c>
      <c r="P572" s="437">
        <f t="shared" si="246"/>
        <v>74</v>
      </c>
      <c r="Q572" s="255">
        <f t="shared" si="246"/>
        <v>-63</v>
      </c>
      <c r="R572" s="255">
        <f t="shared" si="246"/>
        <v>4</v>
      </c>
      <c r="S572" s="255">
        <f t="shared" si="246"/>
        <v>185</v>
      </c>
      <c r="T572" s="255">
        <f t="shared" si="246"/>
        <v>-7</v>
      </c>
      <c r="U572" s="255">
        <f t="shared" si="246"/>
        <v>-24</v>
      </c>
      <c r="V572" s="256">
        <f t="shared" si="246"/>
        <v>96</v>
      </c>
      <c r="W572" s="287">
        <f t="shared" si="246"/>
        <v>-5</v>
      </c>
      <c r="Y572" s="210"/>
    </row>
    <row r="573" spans="1:26" x14ac:dyDescent="0.2">
      <c r="A573" s="258" t="s">
        <v>51</v>
      </c>
      <c r="B573" s="259">
        <v>569</v>
      </c>
      <c r="C573" s="260">
        <v>571</v>
      </c>
      <c r="D573" s="260">
        <v>565</v>
      </c>
      <c r="E573" s="260">
        <v>154</v>
      </c>
      <c r="F573" s="260">
        <v>579</v>
      </c>
      <c r="G573" s="260">
        <v>565</v>
      </c>
      <c r="H573" s="261">
        <v>579</v>
      </c>
      <c r="I573" s="424">
        <v>601</v>
      </c>
      <c r="J573" s="260">
        <v>595</v>
      </c>
      <c r="K573" s="260">
        <v>605</v>
      </c>
      <c r="L573" s="260">
        <v>168</v>
      </c>
      <c r="M573" s="260">
        <v>600</v>
      </c>
      <c r="N573" s="260">
        <v>610</v>
      </c>
      <c r="O573" s="261">
        <v>605</v>
      </c>
      <c r="P573" s="424">
        <v>608</v>
      </c>
      <c r="Q573" s="260">
        <v>614</v>
      </c>
      <c r="R573" s="260">
        <v>601</v>
      </c>
      <c r="S573" s="260">
        <v>169</v>
      </c>
      <c r="T573" s="260">
        <v>608</v>
      </c>
      <c r="U573" s="260">
        <v>604</v>
      </c>
      <c r="V573" s="261">
        <v>606</v>
      </c>
      <c r="W573" s="337">
        <f>SUM(B573:V573)</f>
        <v>11176</v>
      </c>
      <c r="X573" s="200" t="s">
        <v>56</v>
      </c>
      <c r="Y573" s="263">
        <f>W559-W573</f>
        <v>34</v>
      </c>
      <c r="Z573" s="285">
        <f>Y573/W559</f>
        <v>3.0330062444246207E-3</v>
      </c>
    </row>
    <row r="574" spans="1:26" x14ac:dyDescent="0.2">
      <c r="A574" s="265" t="s">
        <v>28</v>
      </c>
      <c r="B574" s="218"/>
      <c r="C574" s="267"/>
      <c r="D574" s="267"/>
      <c r="E574" s="267"/>
      <c r="F574" s="267"/>
      <c r="G574" s="267"/>
      <c r="H574" s="219"/>
      <c r="I574" s="425"/>
      <c r="J574" s="267"/>
      <c r="K574" s="267"/>
      <c r="L574" s="267"/>
      <c r="M574" s="267"/>
      <c r="N574" s="267"/>
      <c r="O574" s="219"/>
      <c r="P574" s="425"/>
      <c r="Q574" s="267"/>
      <c r="R574" s="267"/>
      <c r="S574" s="267"/>
      <c r="T574" s="267"/>
      <c r="U574" s="267"/>
      <c r="V574" s="219"/>
      <c r="W574" s="222"/>
      <c r="X574" s="200" t="s">
        <v>57</v>
      </c>
      <c r="Y574" s="200">
        <v>161.41</v>
      </c>
    </row>
    <row r="575" spans="1:26" ht="13.5" thickBot="1" x14ac:dyDescent="0.25">
      <c r="A575" s="266" t="s">
        <v>26</v>
      </c>
      <c r="B575" s="623">
        <f>B574-B560</f>
        <v>0</v>
      </c>
      <c r="C575" s="624">
        <f t="shared" ref="C575:V575" si="247">C574-C560</f>
        <v>0</v>
      </c>
      <c r="D575" s="624">
        <f t="shared" si="247"/>
        <v>0</v>
      </c>
      <c r="E575" s="624">
        <f t="shared" si="247"/>
        <v>0</v>
      </c>
      <c r="F575" s="624">
        <f t="shared" si="247"/>
        <v>0</v>
      </c>
      <c r="G575" s="624">
        <f t="shared" si="247"/>
        <v>0</v>
      </c>
      <c r="H575" s="625">
        <f t="shared" si="247"/>
        <v>0</v>
      </c>
      <c r="I575" s="723">
        <f t="shared" si="247"/>
        <v>0</v>
      </c>
      <c r="J575" s="624">
        <f t="shared" si="247"/>
        <v>0</v>
      </c>
      <c r="K575" s="624">
        <f t="shared" si="247"/>
        <v>0</v>
      </c>
      <c r="L575" s="624">
        <f t="shared" si="247"/>
        <v>0</v>
      </c>
      <c r="M575" s="624">
        <f t="shared" si="247"/>
        <v>0</v>
      </c>
      <c r="N575" s="624">
        <f t="shared" si="247"/>
        <v>0</v>
      </c>
      <c r="O575" s="625">
        <f t="shared" si="247"/>
        <v>0</v>
      </c>
      <c r="P575" s="723">
        <f t="shared" si="247"/>
        <v>0</v>
      </c>
      <c r="Q575" s="624">
        <f t="shared" si="247"/>
        <v>0</v>
      </c>
      <c r="R575" s="624">
        <f t="shared" si="247"/>
        <v>0</v>
      </c>
      <c r="S575" s="624">
        <f t="shared" si="247"/>
        <v>0</v>
      </c>
      <c r="T575" s="624">
        <f t="shared" si="247"/>
        <v>0</v>
      </c>
      <c r="U575" s="624">
        <f t="shared" si="247"/>
        <v>0</v>
      </c>
      <c r="V575" s="625">
        <f t="shared" si="247"/>
        <v>0</v>
      </c>
      <c r="W575" s="223"/>
      <c r="X575" s="200" t="s">
        <v>26</v>
      </c>
      <c r="Y575" s="200">
        <f>Y574-Y560</f>
        <v>-0.46000000000000796</v>
      </c>
    </row>
    <row r="578" spans="1:26" ht="13.5" thickBot="1" x14ac:dyDescent="0.25"/>
    <row r="579" spans="1:26" ht="13.5" thickBot="1" x14ac:dyDescent="0.25">
      <c r="A579" s="230" t="s">
        <v>295</v>
      </c>
      <c r="B579" s="1021" t="s">
        <v>130</v>
      </c>
      <c r="C579" s="1022"/>
      <c r="D579" s="1022"/>
      <c r="E579" s="1022"/>
      <c r="F579" s="1022"/>
      <c r="G579" s="1022"/>
      <c r="H579" s="1023"/>
      <c r="I579" s="1033" t="s">
        <v>131</v>
      </c>
      <c r="J579" s="1022"/>
      <c r="K579" s="1022"/>
      <c r="L579" s="1022"/>
      <c r="M579" s="1022"/>
      <c r="N579" s="1022"/>
      <c r="O579" s="1023"/>
      <c r="P579" s="1034" t="s">
        <v>53</v>
      </c>
      <c r="Q579" s="1035"/>
      <c r="R579" s="1035"/>
      <c r="S579" s="1035"/>
      <c r="T579" s="1035"/>
      <c r="U579" s="1035"/>
      <c r="V579" s="1036"/>
      <c r="W579" s="1031" t="s">
        <v>55</v>
      </c>
      <c r="X579" s="228">
        <v>810</v>
      </c>
    </row>
    <row r="580" spans="1:26" ht="13.5" thickBot="1" x14ac:dyDescent="0.25">
      <c r="A580" s="676" t="s">
        <v>54</v>
      </c>
      <c r="B580" s="903">
        <v>1</v>
      </c>
      <c r="C580" s="900">
        <v>2</v>
      </c>
      <c r="D580" s="900">
        <v>3</v>
      </c>
      <c r="E580" s="900">
        <v>4</v>
      </c>
      <c r="F580" s="900">
        <v>5</v>
      </c>
      <c r="G580" s="900">
        <v>6</v>
      </c>
      <c r="H580" s="901">
        <v>7</v>
      </c>
      <c r="I580" s="902">
        <v>8</v>
      </c>
      <c r="J580" s="900">
        <v>9</v>
      </c>
      <c r="K580" s="900">
        <v>10</v>
      </c>
      <c r="L580" s="900">
        <v>11</v>
      </c>
      <c r="M580" s="900">
        <v>12</v>
      </c>
      <c r="N580" s="900">
        <v>13</v>
      </c>
      <c r="O580" s="901">
        <v>14</v>
      </c>
      <c r="P580" s="902">
        <v>15</v>
      </c>
      <c r="Q580" s="900">
        <v>16</v>
      </c>
      <c r="R580" s="900">
        <v>17</v>
      </c>
      <c r="S580" s="900">
        <v>18</v>
      </c>
      <c r="T580" s="900">
        <v>19</v>
      </c>
      <c r="U580" s="900">
        <v>20</v>
      </c>
      <c r="V580" s="901">
        <v>21</v>
      </c>
      <c r="W580" s="1032"/>
      <c r="X580" s="228"/>
      <c r="Y580" s="228"/>
    </row>
    <row r="581" spans="1:26" x14ac:dyDescent="0.2">
      <c r="A581" s="234" t="s">
        <v>3</v>
      </c>
      <c r="B581" s="442">
        <v>4014</v>
      </c>
      <c r="C581" s="442">
        <v>4014</v>
      </c>
      <c r="D581" s="443">
        <v>4014</v>
      </c>
      <c r="E581" s="443">
        <v>4014</v>
      </c>
      <c r="F581" s="443">
        <v>4014</v>
      </c>
      <c r="G581" s="443">
        <v>4014</v>
      </c>
      <c r="H581" s="634">
        <v>4014</v>
      </c>
      <c r="I581" s="637">
        <v>4014</v>
      </c>
      <c r="J581" s="443">
        <v>4014</v>
      </c>
      <c r="K581" s="443">
        <v>4014</v>
      </c>
      <c r="L581" s="443">
        <v>4014</v>
      </c>
      <c r="M581" s="443">
        <v>4014</v>
      </c>
      <c r="N581" s="443">
        <v>4014</v>
      </c>
      <c r="O581" s="634">
        <v>4014</v>
      </c>
      <c r="P581" s="637">
        <v>4014</v>
      </c>
      <c r="Q581" s="443">
        <v>4014</v>
      </c>
      <c r="R581" s="443">
        <v>4014</v>
      </c>
      <c r="S581" s="443">
        <v>4014</v>
      </c>
      <c r="T581" s="443">
        <v>4014</v>
      </c>
      <c r="U581" s="443">
        <v>4014</v>
      </c>
      <c r="V581" s="634">
        <v>4014</v>
      </c>
      <c r="W581" s="342">
        <v>4014</v>
      </c>
      <c r="Y581" s="210"/>
    </row>
    <row r="582" spans="1:26" x14ac:dyDescent="0.2">
      <c r="A582" s="238" t="s">
        <v>6</v>
      </c>
      <c r="B582" s="239">
        <v>4563</v>
      </c>
      <c r="C582" s="240">
        <v>4485</v>
      </c>
      <c r="D582" s="240">
        <v>4298</v>
      </c>
      <c r="E582" s="240">
        <v>4255</v>
      </c>
      <c r="F582" s="240">
        <v>4513</v>
      </c>
      <c r="G582" s="240">
        <v>4127</v>
      </c>
      <c r="H582" s="241">
        <v>4300</v>
      </c>
      <c r="I582" s="420">
        <v>4515</v>
      </c>
      <c r="J582" s="240">
        <v>4378</v>
      </c>
      <c r="K582" s="240">
        <v>4636</v>
      </c>
      <c r="L582" s="240">
        <v>4482</v>
      </c>
      <c r="M582" s="240">
        <v>4216</v>
      </c>
      <c r="N582" s="240">
        <v>4326</v>
      </c>
      <c r="O582" s="241">
        <v>4484</v>
      </c>
      <c r="P582" s="420">
        <v>4612</v>
      </c>
      <c r="Q582" s="240">
        <v>4616</v>
      </c>
      <c r="R582" s="240">
        <v>4346</v>
      </c>
      <c r="S582" s="240">
        <v>4777</v>
      </c>
      <c r="T582" s="240">
        <v>4490</v>
      </c>
      <c r="U582" s="240">
        <v>4481</v>
      </c>
      <c r="V582" s="241">
        <v>4537</v>
      </c>
      <c r="W582" s="317">
        <v>4443</v>
      </c>
    </row>
    <row r="583" spans="1:26" x14ac:dyDescent="0.2">
      <c r="A583" s="231" t="s">
        <v>7</v>
      </c>
      <c r="B583" s="242">
        <v>79.099999999999994</v>
      </c>
      <c r="C583" s="243">
        <v>65.099999999999994</v>
      </c>
      <c r="D583" s="243">
        <v>55.8</v>
      </c>
      <c r="E583" s="243">
        <v>75</v>
      </c>
      <c r="F583" s="243">
        <v>69.8</v>
      </c>
      <c r="G583" s="243">
        <v>60.5</v>
      </c>
      <c r="H583" s="244">
        <v>65.099999999999994</v>
      </c>
      <c r="I583" s="421">
        <v>65.099999999999994</v>
      </c>
      <c r="J583" s="243">
        <v>60.5</v>
      </c>
      <c r="K583" s="243">
        <v>60.5</v>
      </c>
      <c r="L583" s="243">
        <v>75</v>
      </c>
      <c r="M583" s="243">
        <v>55.8</v>
      </c>
      <c r="N583" s="243">
        <v>55.8</v>
      </c>
      <c r="O583" s="244">
        <v>60.5</v>
      </c>
      <c r="P583" s="421">
        <v>74.400000000000006</v>
      </c>
      <c r="Q583" s="243">
        <v>74.400000000000006</v>
      </c>
      <c r="R583" s="243">
        <v>62.8</v>
      </c>
      <c r="S583" s="243">
        <v>58.3</v>
      </c>
      <c r="T583" s="243">
        <v>76.7</v>
      </c>
      <c r="U583" s="243">
        <v>69.8</v>
      </c>
      <c r="V583" s="244">
        <v>72.099999999999994</v>
      </c>
      <c r="W583" s="245">
        <v>64.8</v>
      </c>
      <c r="X583" s="228"/>
      <c r="Y583" s="393"/>
    </row>
    <row r="584" spans="1:26" x14ac:dyDescent="0.2">
      <c r="A584" s="231" t="s">
        <v>8</v>
      </c>
      <c r="B584" s="246">
        <v>8.5999999999999993E-2</v>
      </c>
      <c r="C584" s="247">
        <v>0.11700000000000001</v>
      </c>
      <c r="D584" s="247">
        <v>0.109</v>
      </c>
      <c r="E584" s="247">
        <v>0.108</v>
      </c>
      <c r="F584" s="247">
        <v>0.1</v>
      </c>
      <c r="G584" s="247">
        <v>0.114</v>
      </c>
      <c r="H584" s="248">
        <v>0.1</v>
      </c>
      <c r="I584" s="422">
        <v>0.11</v>
      </c>
      <c r="J584" s="247">
        <v>0.122</v>
      </c>
      <c r="K584" s="247">
        <v>0.104</v>
      </c>
      <c r="L584" s="247">
        <v>8.8999999999999996E-2</v>
      </c>
      <c r="M584" s="247">
        <v>0.121</v>
      </c>
      <c r="N584" s="247">
        <v>0.107</v>
      </c>
      <c r="O584" s="248">
        <v>0.11899999999999999</v>
      </c>
      <c r="P584" s="422">
        <v>9.0999999999999998E-2</v>
      </c>
      <c r="Q584" s="247">
        <v>8.4000000000000005E-2</v>
      </c>
      <c r="R584" s="247">
        <v>0.107</v>
      </c>
      <c r="S584" s="247">
        <v>0.111</v>
      </c>
      <c r="T584" s="247">
        <v>8.1000000000000003E-2</v>
      </c>
      <c r="U584" s="247">
        <v>0.108</v>
      </c>
      <c r="V584" s="248">
        <v>9.6000000000000002E-2</v>
      </c>
      <c r="W584" s="249">
        <v>0.108</v>
      </c>
      <c r="Y584" s="313"/>
    </row>
    <row r="585" spans="1:26" x14ac:dyDescent="0.2">
      <c r="A585" s="238" t="s">
        <v>1</v>
      </c>
      <c r="B585" s="250">
        <f>B582/B581*100-100</f>
        <v>13.677130044843054</v>
      </c>
      <c r="C585" s="251">
        <f t="shared" ref="C585:V585" si="248">C582/C581*100-100</f>
        <v>11.733931240657697</v>
      </c>
      <c r="D585" s="251">
        <f t="shared" si="248"/>
        <v>7.0752366716492219</v>
      </c>
      <c r="E585" s="251">
        <f t="shared" si="248"/>
        <v>6.0039860488291055</v>
      </c>
      <c r="F585" s="251">
        <f t="shared" si="248"/>
        <v>12.431489785749889</v>
      </c>
      <c r="G585" s="251">
        <f t="shared" si="248"/>
        <v>2.8151469855505695</v>
      </c>
      <c r="H585" s="252">
        <f t="shared" si="248"/>
        <v>7.1250622820129479</v>
      </c>
      <c r="I585" s="423">
        <f t="shared" si="248"/>
        <v>12.481315396113615</v>
      </c>
      <c r="J585" s="251">
        <f t="shared" si="248"/>
        <v>9.0682610861983193</v>
      </c>
      <c r="K585" s="251">
        <f t="shared" si="248"/>
        <v>15.495764823119075</v>
      </c>
      <c r="L585" s="251">
        <f t="shared" si="248"/>
        <v>11.6591928251121</v>
      </c>
      <c r="M585" s="251">
        <f t="shared" si="248"/>
        <v>5.0323866467364269</v>
      </c>
      <c r="N585" s="251">
        <f t="shared" si="248"/>
        <v>7.7727952167414145</v>
      </c>
      <c r="O585" s="252">
        <f t="shared" si="248"/>
        <v>11.709018435475826</v>
      </c>
      <c r="P585" s="423">
        <f t="shared" si="248"/>
        <v>14.897857498754362</v>
      </c>
      <c r="Q585" s="251">
        <f t="shared" si="248"/>
        <v>14.997508719481829</v>
      </c>
      <c r="R585" s="251">
        <f t="shared" si="248"/>
        <v>8.2710513203786604</v>
      </c>
      <c r="S585" s="251">
        <f t="shared" si="248"/>
        <v>19.008470353761837</v>
      </c>
      <c r="T585" s="251">
        <f t="shared" si="248"/>
        <v>11.858495266567019</v>
      </c>
      <c r="U585" s="251">
        <f t="shared" si="248"/>
        <v>11.634280019930259</v>
      </c>
      <c r="V585" s="252">
        <f t="shared" si="248"/>
        <v>13.029397110114587</v>
      </c>
      <c r="W585" s="316">
        <f>W582/W581*100-100</f>
        <v>10.687593423019436</v>
      </c>
      <c r="X585" s="228"/>
    </row>
    <row r="586" spans="1:26" ht="13.5" thickBot="1" x14ac:dyDescent="0.25">
      <c r="A586" s="669" t="s">
        <v>27</v>
      </c>
      <c r="B586" s="254">
        <f>B582-B568</f>
        <v>98</v>
      </c>
      <c r="C586" s="255">
        <f t="shared" ref="C586:W586" si="249">C582-C568</f>
        <v>0</v>
      </c>
      <c r="D586" s="255">
        <f t="shared" si="249"/>
        <v>-131</v>
      </c>
      <c r="E586" s="255">
        <f t="shared" si="249"/>
        <v>-188</v>
      </c>
      <c r="F586" s="255">
        <f t="shared" si="249"/>
        <v>97</v>
      </c>
      <c r="G586" s="255">
        <f t="shared" si="249"/>
        <v>-47</v>
      </c>
      <c r="H586" s="256">
        <f t="shared" si="249"/>
        <v>-15</v>
      </c>
      <c r="I586" s="437">
        <f t="shared" si="249"/>
        <v>107</v>
      </c>
      <c r="J586" s="255">
        <f t="shared" si="249"/>
        <v>69</v>
      </c>
      <c r="K586" s="255">
        <f t="shared" si="249"/>
        <v>-96</v>
      </c>
      <c r="L586" s="255">
        <f t="shared" si="249"/>
        <v>135</v>
      </c>
      <c r="M586" s="255">
        <f t="shared" si="249"/>
        <v>95</v>
      </c>
      <c r="N586" s="255">
        <f t="shared" si="249"/>
        <v>-84</v>
      </c>
      <c r="O586" s="256">
        <f t="shared" si="249"/>
        <v>208</v>
      </c>
      <c r="P586" s="437">
        <f t="shared" si="249"/>
        <v>122</v>
      </c>
      <c r="Q586" s="255">
        <f t="shared" si="249"/>
        <v>153</v>
      </c>
      <c r="R586" s="255">
        <f t="shared" si="249"/>
        <v>115</v>
      </c>
      <c r="S586" s="255">
        <f t="shared" si="249"/>
        <v>43</v>
      </c>
      <c r="T586" s="255">
        <f t="shared" si="249"/>
        <v>169</v>
      </c>
      <c r="U586" s="255">
        <f t="shared" si="249"/>
        <v>-46</v>
      </c>
      <c r="V586" s="256">
        <f t="shared" si="249"/>
        <v>71</v>
      </c>
      <c r="W586" s="287">
        <f t="shared" si="249"/>
        <v>46</v>
      </c>
      <c r="Y586" s="210"/>
    </row>
    <row r="587" spans="1:26" x14ac:dyDescent="0.2">
      <c r="A587" s="258" t="s">
        <v>51</v>
      </c>
      <c r="B587" s="259">
        <v>569</v>
      </c>
      <c r="C587" s="260">
        <v>571</v>
      </c>
      <c r="D587" s="260">
        <v>565</v>
      </c>
      <c r="E587" s="260">
        <v>154</v>
      </c>
      <c r="F587" s="260">
        <v>578</v>
      </c>
      <c r="G587" s="260">
        <v>564</v>
      </c>
      <c r="H587" s="261">
        <v>578</v>
      </c>
      <c r="I587" s="424">
        <v>601</v>
      </c>
      <c r="J587" s="260">
        <v>594</v>
      </c>
      <c r="K587" s="260">
        <v>605</v>
      </c>
      <c r="L587" s="260">
        <v>167</v>
      </c>
      <c r="M587" s="260">
        <v>598</v>
      </c>
      <c r="N587" s="260">
        <v>608</v>
      </c>
      <c r="O587" s="261">
        <v>605</v>
      </c>
      <c r="P587" s="424">
        <v>606</v>
      </c>
      <c r="Q587" s="260">
        <v>612</v>
      </c>
      <c r="R587" s="260">
        <v>600</v>
      </c>
      <c r="S587" s="260">
        <v>166</v>
      </c>
      <c r="T587" s="260">
        <v>607</v>
      </c>
      <c r="U587" s="260">
        <v>602</v>
      </c>
      <c r="V587" s="261">
        <v>604</v>
      </c>
      <c r="W587" s="337">
        <f>SUM(B587:V587)</f>
        <v>11154</v>
      </c>
      <c r="X587" s="200" t="s">
        <v>56</v>
      </c>
      <c r="Y587" s="263">
        <f>W573-W587</f>
        <v>22</v>
      </c>
      <c r="Z587" s="285">
        <f>Y587/W573</f>
        <v>1.968503937007874E-3</v>
      </c>
    </row>
    <row r="588" spans="1:26" x14ac:dyDescent="0.2">
      <c r="A588" s="265" t="s">
        <v>28</v>
      </c>
      <c r="B588" s="218"/>
      <c r="C588" s="267"/>
      <c r="D588" s="267"/>
      <c r="E588" s="267"/>
      <c r="F588" s="267"/>
      <c r="G588" s="267"/>
      <c r="H588" s="219"/>
      <c r="I588" s="425"/>
      <c r="J588" s="267"/>
      <c r="K588" s="267"/>
      <c r="L588" s="267"/>
      <c r="M588" s="267"/>
      <c r="N588" s="267"/>
      <c r="O588" s="219"/>
      <c r="P588" s="425"/>
      <c r="Q588" s="267"/>
      <c r="R588" s="267"/>
      <c r="S588" s="267"/>
      <c r="T588" s="267"/>
      <c r="U588" s="267"/>
      <c r="V588" s="219"/>
      <c r="W588" s="222"/>
      <c r="X588" s="200" t="s">
        <v>57</v>
      </c>
      <c r="Y588" s="200">
        <v>160.88999999999999</v>
      </c>
    </row>
    <row r="589" spans="1:26" ht="13.5" thickBot="1" x14ac:dyDescent="0.25">
      <c r="A589" s="266" t="s">
        <v>26</v>
      </c>
      <c r="B589" s="623">
        <f>B588-B574</f>
        <v>0</v>
      </c>
      <c r="C589" s="624">
        <f t="shared" ref="C589:V589" si="250">C588-C574</f>
        <v>0</v>
      </c>
      <c r="D589" s="624">
        <f t="shared" si="250"/>
        <v>0</v>
      </c>
      <c r="E589" s="624">
        <f t="shared" si="250"/>
        <v>0</v>
      </c>
      <c r="F589" s="624">
        <f t="shared" si="250"/>
        <v>0</v>
      </c>
      <c r="G589" s="624">
        <f t="shared" si="250"/>
        <v>0</v>
      </c>
      <c r="H589" s="625">
        <f t="shared" si="250"/>
        <v>0</v>
      </c>
      <c r="I589" s="723">
        <f t="shared" si="250"/>
        <v>0</v>
      </c>
      <c r="J589" s="624">
        <f t="shared" si="250"/>
        <v>0</v>
      </c>
      <c r="K589" s="624">
        <f t="shared" si="250"/>
        <v>0</v>
      </c>
      <c r="L589" s="624">
        <f t="shared" si="250"/>
        <v>0</v>
      </c>
      <c r="M589" s="624">
        <f t="shared" si="250"/>
        <v>0</v>
      </c>
      <c r="N589" s="624">
        <f t="shared" si="250"/>
        <v>0</v>
      </c>
      <c r="O589" s="625">
        <f t="shared" si="250"/>
        <v>0</v>
      </c>
      <c r="P589" s="723">
        <f t="shared" si="250"/>
        <v>0</v>
      </c>
      <c r="Q589" s="624">
        <f t="shared" si="250"/>
        <v>0</v>
      </c>
      <c r="R589" s="624">
        <f t="shared" si="250"/>
        <v>0</v>
      </c>
      <c r="S589" s="624">
        <f t="shared" si="250"/>
        <v>0</v>
      </c>
      <c r="T589" s="624">
        <f t="shared" si="250"/>
        <v>0</v>
      </c>
      <c r="U589" s="624">
        <f t="shared" si="250"/>
        <v>0</v>
      </c>
      <c r="V589" s="625">
        <f t="shared" si="250"/>
        <v>0</v>
      </c>
      <c r="W589" s="223"/>
      <c r="X589" s="200" t="s">
        <v>26</v>
      </c>
      <c r="Y589" s="200">
        <f>Y588-Y574</f>
        <v>-0.52000000000001023</v>
      </c>
    </row>
    <row r="591" spans="1:26" ht="13.5" thickBot="1" x14ac:dyDescent="0.25"/>
    <row r="592" spans="1:26" ht="13.5" thickBot="1" x14ac:dyDescent="0.25">
      <c r="A592" s="230" t="s">
        <v>296</v>
      </c>
      <c r="B592" s="1021" t="s">
        <v>130</v>
      </c>
      <c r="C592" s="1022"/>
      <c r="D592" s="1022"/>
      <c r="E592" s="1022"/>
      <c r="F592" s="1022"/>
      <c r="G592" s="1022"/>
      <c r="H592" s="1023"/>
      <c r="I592" s="1033" t="s">
        <v>131</v>
      </c>
      <c r="J592" s="1022"/>
      <c r="K592" s="1022"/>
      <c r="L592" s="1022"/>
      <c r="M592" s="1022"/>
      <c r="N592" s="1022"/>
      <c r="O592" s="1023"/>
      <c r="P592" s="1034" t="s">
        <v>53</v>
      </c>
      <c r="Q592" s="1035"/>
      <c r="R592" s="1035"/>
      <c r="S592" s="1035"/>
      <c r="T592" s="1035"/>
      <c r="U592" s="1035"/>
      <c r="V592" s="1036"/>
      <c r="W592" s="1031" t="s">
        <v>55</v>
      </c>
      <c r="X592" s="228">
        <v>810</v>
      </c>
    </row>
    <row r="593" spans="1:26" ht="13.5" thickBot="1" x14ac:dyDescent="0.25">
      <c r="A593" s="676" t="s">
        <v>54</v>
      </c>
      <c r="B593" s="271">
        <v>1</v>
      </c>
      <c r="C593" s="273">
        <v>2</v>
      </c>
      <c r="D593" s="273">
        <v>3</v>
      </c>
      <c r="E593" s="273">
        <v>4</v>
      </c>
      <c r="F593" s="273">
        <v>5</v>
      </c>
      <c r="G593" s="273">
        <v>6</v>
      </c>
      <c r="H593" s="686">
        <v>7</v>
      </c>
      <c r="I593" s="272">
        <v>8</v>
      </c>
      <c r="J593" s="273">
        <v>9</v>
      </c>
      <c r="K593" s="273">
        <v>10</v>
      </c>
      <c r="L593" s="273">
        <v>11</v>
      </c>
      <c r="M593" s="273">
        <v>12</v>
      </c>
      <c r="N593" s="273">
        <v>13</v>
      </c>
      <c r="O593" s="686">
        <v>14</v>
      </c>
      <c r="P593" s="272">
        <v>15</v>
      </c>
      <c r="Q593" s="273">
        <v>16</v>
      </c>
      <c r="R593" s="273">
        <v>17</v>
      </c>
      <c r="S593" s="273">
        <v>18</v>
      </c>
      <c r="T593" s="273">
        <v>19</v>
      </c>
      <c r="U593" s="273">
        <v>20</v>
      </c>
      <c r="V593" s="686">
        <v>21</v>
      </c>
      <c r="W593" s="1032"/>
      <c r="X593" s="228"/>
      <c r="Y593" s="228"/>
    </row>
    <row r="594" spans="1:26" x14ac:dyDescent="0.2">
      <c r="A594" s="234" t="s">
        <v>3</v>
      </c>
      <c r="B594" s="338">
        <v>4032</v>
      </c>
      <c r="C594" s="339">
        <v>4032</v>
      </c>
      <c r="D594" s="339">
        <v>4032</v>
      </c>
      <c r="E594" s="339">
        <v>4032</v>
      </c>
      <c r="F594" s="339">
        <v>4032</v>
      </c>
      <c r="G594" s="339">
        <v>4032</v>
      </c>
      <c r="H594" s="343">
        <v>4032</v>
      </c>
      <c r="I594" s="338">
        <v>4032</v>
      </c>
      <c r="J594" s="339">
        <v>4032</v>
      </c>
      <c r="K594" s="339">
        <v>4032</v>
      </c>
      <c r="L594" s="339">
        <v>4032</v>
      </c>
      <c r="M594" s="339">
        <v>4032</v>
      </c>
      <c r="N594" s="339">
        <v>4032</v>
      </c>
      <c r="O594" s="343">
        <v>4032</v>
      </c>
      <c r="P594" s="338">
        <v>4032</v>
      </c>
      <c r="Q594" s="339">
        <v>4032</v>
      </c>
      <c r="R594" s="339">
        <v>4032</v>
      </c>
      <c r="S594" s="339">
        <v>4032</v>
      </c>
      <c r="T594" s="339">
        <v>4032</v>
      </c>
      <c r="U594" s="339">
        <v>4032</v>
      </c>
      <c r="V594" s="343">
        <v>4032</v>
      </c>
      <c r="W594" s="637">
        <v>4032</v>
      </c>
      <c r="Y594" s="210"/>
    </row>
    <row r="595" spans="1:26" x14ac:dyDescent="0.2">
      <c r="A595" s="238" t="s">
        <v>6</v>
      </c>
      <c r="B595" s="239">
        <v>4515</v>
      </c>
      <c r="C595" s="240">
        <v>4650</v>
      </c>
      <c r="D595" s="240">
        <v>4299</v>
      </c>
      <c r="E595" s="240">
        <v>4617</v>
      </c>
      <c r="F595" s="240">
        <v>4532</v>
      </c>
      <c r="G595" s="240">
        <v>4300</v>
      </c>
      <c r="H595" s="241">
        <v>4397</v>
      </c>
      <c r="I595" s="239">
        <v>4405</v>
      </c>
      <c r="J595" s="240">
        <v>4160</v>
      </c>
      <c r="K595" s="240">
        <v>4613</v>
      </c>
      <c r="L595" s="240">
        <v>4654</v>
      </c>
      <c r="M595" s="240">
        <v>4186</v>
      </c>
      <c r="N595" s="240">
        <v>4269</v>
      </c>
      <c r="O595" s="241">
        <v>4546</v>
      </c>
      <c r="P595" s="239">
        <v>4709</v>
      </c>
      <c r="Q595" s="240">
        <v>4687</v>
      </c>
      <c r="R595" s="240">
        <v>4345</v>
      </c>
      <c r="S595" s="240">
        <v>4654</v>
      </c>
      <c r="T595" s="240">
        <v>4465</v>
      </c>
      <c r="U595" s="240">
        <v>4502</v>
      </c>
      <c r="V595" s="241">
        <v>4504</v>
      </c>
      <c r="W595" s="375">
        <v>4458</v>
      </c>
    </row>
    <row r="596" spans="1:26" x14ac:dyDescent="0.2">
      <c r="A596" s="231" t="s">
        <v>7</v>
      </c>
      <c r="B596" s="242">
        <v>67.400000000000006</v>
      </c>
      <c r="C596" s="243">
        <v>74.400000000000006</v>
      </c>
      <c r="D596" s="243">
        <v>62.8</v>
      </c>
      <c r="E596" s="243">
        <v>75</v>
      </c>
      <c r="F596" s="243">
        <v>69.8</v>
      </c>
      <c r="G596" s="243">
        <v>76.7</v>
      </c>
      <c r="H596" s="244">
        <v>62.8</v>
      </c>
      <c r="I596" s="242">
        <v>67.400000000000006</v>
      </c>
      <c r="J596" s="243">
        <v>69.8</v>
      </c>
      <c r="K596" s="243">
        <v>65.099999999999994</v>
      </c>
      <c r="L596" s="243">
        <v>61.5</v>
      </c>
      <c r="M596" s="243">
        <v>67.400000000000006</v>
      </c>
      <c r="N596" s="243">
        <v>74.400000000000006</v>
      </c>
      <c r="O596" s="244">
        <v>65.099999999999994</v>
      </c>
      <c r="P596" s="242">
        <v>72.099999999999994</v>
      </c>
      <c r="Q596" s="243">
        <v>62.8</v>
      </c>
      <c r="R596" s="243">
        <v>60.5</v>
      </c>
      <c r="S596" s="243">
        <v>66.7</v>
      </c>
      <c r="T596" s="243">
        <v>76.7</v>
      </c>
      <c r="U596" s="243">
        <v>62.8</v>
      </c>
      <c r="V596" s="244">
        <v>69.8</v>
      </c>
      <c r="W596" s="376">
        <v>65.2</v>
      </c>
      <c r="X596" s="228"/>
      <c r="Y596" s="393"/>
    </row>
    <row r="597" spans="1:26" x14ac:dyDescent="0.2">
      <c r="A597" s="231" t="s">
        <v>8</v>
      </c>
      <c r="B597" s="246">
        <v>0.107</v>
      </c>
      <c r="C597" s="247">
        <v>9.9000000000000005E-2</v>
      </c>
      <c r="D597" s="247">
        <v>0.106</v>
      </c>
      <c r="E597" s="247">
        <v>8.5000000000000006E-2</v>
      </c>
      <c r="F597" s="247">
        <v>0.104</v>
      </c>
      <c r="G597" s="247">
        <v>8.8999999999999996E-2</v>
      </c>
      <c r="H597" s="248">
        <v>0.11600000000000001</v>
      </c>
      <c r="I597" s="246">
        <v>0.10100000000000001</v>
      </c>
      <c r="J597" s="247">
        <v>9.8000000000000004E-2</v>
      </c>
      <c r="K597" s="247">
        <v>0.108</v>
      </c>
      <c r="L597" s="247">
        <v>0.107</v>
      </c>
      <c r="M597" s="247">
        <v>0.113</v>
      </c>
      <c r="N597" s="247">
        <v>8.6999999999999994E-2</v>
      </c>
      <c r="O597" s="248">
        <v>0.10199999999999999</v>
      </c>
      <c r="P597" s="246">
        <v>9.1999999999999998E-2</v>
      </c>
      <c r="Q597" s="247">
        <v>0.112</v>
      </c>
      <c r="R597" s="247">
        <v>0.115</v>
      </c>
      <c r="S597" s="247">
        <v>0.122</v>
      </c>
      <c r="T597" s="247">
        <v>8.5000000000000006E-2</v>
      </c>
      <c r="U597" s="247">
        <v>9.4E-2</v>
      </c>
      <c r="V597" s="248">
        <v>0.1</v>
      </c>
      <c r="W597" s="377">
        <v>0.107</v>
      </c>
      <c r="Y597" s="313"/>
    </row>
    <row r="598" spans="1:26" x14ac:dyDescent="0.2">
      <c r="A598" s="238" t="s">
        <v>1</v>
      </c>
      <c r="B598" s="250">
        <f>B595/B594*100-100</f>
        <v>11.979166666666671</v>
      </c>
      <c r="C598" s="251">
        <f t="shared" ref="C598:V598" si="251">C595/C594*100-100</f>
        <v>15.327380952380949</v>
      </c>
      <c r="D598" s="251">
        <f t="shared" si="251"/>
        <v>6.6220238095238102</v>
      </c>
      <c r="E598" s="251">
        <f t="shared" si="251"/>
        <v>14.508928571428584</v>
      </c>
      <c r="F598" s="251">
        <f t="shared" si="251"/>
        <v>12.400793650793645</v>
      </c>
      <c r="G598" s="251">
        <f t="shared" si="251"/>
        <v>6.6468253968253919</v>
      </c>
      <c r="H598" s="252">
        <f t="shared" si="251"/>
        <v>9.0525793650793673</v>
      </c>
      <c r="I598" s="250">
        <f t="shared" si="251"/>
        <v>9.2509920634920633</v>
      </c>
      <c r="J598" s="251">
        <f t="shared" si="251"/>
        <v>3.1746031746031917</v>
      </c>
      <c r="K598" s="251">
        <f t="shared" si="251"/>
        <v>14.409722222222229</v>
      </c>
      <c r="L598" s="251">
        <f t="shared" si="251"/>
        <v>15.426587301587304</v>
      </c>
      <c r="M598" s="251">
        <f t="shared" si="251"/>
        <v>3.8194444444444429</v>
      </c>
      <c r="N598" s="251">
        <f t="shared" si="251"/>
        <v>5.8779761904761898</v>
      </c>
      <c r="O598" s="252">
        <f t="shared" si="251"/>
        <v>12.748015873015888</v>
      </c>
      <c r="P598" s="250">
        <f t="shared" si="251"/>
        <v>16.790674603174608</v>
      </c>
      <c r="Q598" s="251">
        <f t="shared" si="251"/>
        <v>16.245039682539669</v>
      </c>
      <c r="R598" s="251">
        <f t="shared" si="251"/>
        <v>7.7628968253968083</v>
      </c>
      <c r="S598" s="251">
        <f t="shared" si="251"/>
        <v>15.426587301587304</v>
      </c>
      <c r="T598" s="251">
        <f t="shared" si="251"/>
        <v>10.739087301587304</v>
      </c>
      <c r="U598" s="251">
        <f t="shared" si="251"/>
        <v>11.656746031746025</v>
      </c>
      <c r="V598" s="252">
        <f t="shared" si="251"/>
        <v>11.706349206349216</v>
      </c>
      <c r="W598" s="369">
        <f>W595/W594*100-100</f>
        <v>10.56547619047619</v>
      </c>
      <c r="X598" s="228"/>
    </row>
    <row r="599" spans="1:26" ht="13.5" thickBot="1" x14ac:dyDescent="0.25">
      <c r="A599" s="669" t="s">
        <v>27</v>
      </c>
      <c r="B599" s="220">
        <f>B595-B582</f>
        <v>-48</v>
      </c>
      <c r="C599" s="221">
        <f t="shared" ref="C599:W599" si="252">C595-C582</f>
        <v>165</v>
      </c>
      <c r="D599" s="221">
        <f t="shared" si="252"/>
        <v>1</v>
      </c>
      <c r="E599" s="221">
        <f t="shared" si="252"/>
        <v>362</v>
      </c>
      <c r="F599" s="221">
        <f t="shared" si="252"/>
        <v>19</v>
      </c>
      <c r="G599" s="221">
        <f t="shared" si="252"/>
        <v>173</v>
      </c>
      <c r="H599" s="226">
        <f t="shared" si="252"/>
        <v>97</v>
      </c>
      <c r="I599" s="220">
        <f t="shared" si="252"/>
        <v>-110</v>
      </c>
      <c r="J599" s="221">
        <f t="shared" si="252"/>
        <v>-218</v>
      </c>
      <c r="K599" s="221">
        <f t="shared" si="252"/>
        <v>-23</v>
      </c>
      <c r="L599" s="221">
        <f t="shared" si="252"/>
        <v>172</v>
      </c>
      <c r="M599" s="221">
        <f t="shared" si="252"/>
        <v>-30</v>
      </c>
      <c r="N599" s="221">
        <f t="shared" si="252"/>
        <v>-57</v>
      </c>
      <c r="O599" s="226">
        <f t="shared" si="252"/>
        <v>62</v>
      </c>
      <c r="P599" s="220">
        <f t="shared" si="252"/>
        <v>97</v>
      </c>
      <c r="Q599" s="221">
        <f t="shared" si="252"/>
        <v>71</v>
      </c>
      <c r="R599" s="221">
        <f t="shared" si="252"/>
        <v>-1</v>
      </c>
      <c r="S599" s="221">
        <f t="shared" si="252"/>
        <v>-123</v>
      </c>
      <c r="T599" s="221">
        <f t="shared" si="252"/>
        <v>-25</v>
      </c>
      <c r="U599" s="221">
        <f t="shared" si="252"/>
        <v>21</v>
      </c>
      <c r="V599" s="226">
        <f t="shared" si="252"/>
        <v>-33</v>
      </c>
      <c r="W599" s="370">
        <f t="shared" si="252"/>
        <v>15</v>
      </c>
      <c r="Y599" s="210"/>
    </row>
    <row r="600" spans="1:26" x14ac:dyDescent="0.2">
      <c r="A600" s="258" t="s">
        <v>51</v>
      </c>
      <c r="B600" s="321">
        <v>568</v>
      </c>
      <c r="C600" s="308">
        <v>570</v>
      </c>
      <c r="D600" s="308">
        <v>564</v>
      </c>
      <c r="E600" s="308">
        <v>150</v>
      </c>
      <c r="F600" s="308">
        <v>576</v>
      </c>
      <c r="G600" s="308">
        <v>564</v>
      </c>
      <c r="H600" s="336">
        <v>578</v>
      </c>
      <c r="I600" s="934">
        <v>601</v>
      </c>
      <c r="J600" s="308">
        <v>594</v>
      </c>
      <c r="K600" s="308">
        <v>603</v>
      </c>
      <c r="L600" s="308">
        <v>167</v>
      </c>
      <c r="M600" s="308">
        <v>598</v>
      </c>
      <c r="N600" s="308">
        <v>608</v>
      </c>
      <c r="O600" s="336">
        <v>603</v>
      </c>
      <c r="P600" s="934">
        <v>605</v>
      </c>
      <c r="Q600" s="308">
        <v>610</v>
      </c>
      <c r="R600" s="308">
        <v>600</v>
      </c>
      <c r="S600" s="308">
        <v>163</v>
      </c>
      <c r="T600" s="308">
        <v>607</v>
      </c>
      <c r="U600" s="308">
        <v>600</v>
      </c>
      <c r="V600" s="336">
        <v>602</v>
      </c>
      <c r="W600" s="337">
        <f>SUM(B600:V600)</f>
        <v>11131</v>
      </c>
      <c r="X600" s="200" t="s">
        <v>56</v>
      </c>
      <c r="Y600" s="263">
        <f>W587-W600</f>
        <v>23</v>
      </c>
      <c r="Z600" s="285">
        <f>Y600/W587</f>
        <v>2.0620405235789851E-3</v>
      </c>
    </row>
    <row r="601" spans="1:26" x14ac:dyDescent="0.2">
      <c r="A601" s="265" t="s">
        <v>28</v>
      </c>
      <c r="B601" s="218"/>
      <c r="C601" s="267"/>
      <c r="D601" s="267"/>
      <c r="E601" s="267"/>
      <c r="F601" s="267"/>
      <c r="G601" s="267"/>
      <c r="H601" s="219"/>
      <c r="I601" s="425"/>
      <c r="J601" s="267"/>
      <c r="K601" s="267"/>
      <c r="L601" s="267"/>
      <c r="M601" s="267"/>
      <c r="N601" s="267"/>
      <c r="O601" s="219"/>
      <c r="P601" s="425"/>
      <c r="Q601" s="267"/>
      <c r="R601" s="267"/>
      <c r="S601" s="267"/>
      <c r="T601" s="267"/>
      <c r="U601" s="267"/>
      <c r="V601" s="219"/>
      <c r="W601" s="222"/>
      <c r="X601" s="200" t="s">
        <v>57</v>
      </c>
      <c r="Y601" s="200">
        <v>160.88999999999999</v>
      </c>
    </row>
    <row r="602" spans="1:26" ht="13.5" thickBot="1" x14ac:dyDescent="0.25">
      <c r="A602" s="266" t="s">
        <v>26</v>
      </c>
      <c r="B602" s="623">
        <f>B601-B587</f>
        <v>-569</v>
      </c>
      <c r="C602" s="624">
        <f t="shared" ref="C602:V602" si="253">C601-C587</f>
        <v>-571</v>
      </c>
      <c r="D602" s="624">
        <f t="shared" si="253"/>
        <v>-565</v>
      </c>
      <c r="E602" s="624">
        <f t="shared" si="253"/>
        <v>-154</v>
      </c>
      <c r="F602" s="624">
        <f t="shared" si="253"/>
        <v>-578</v>
      </c>
      <c r="G602" s="624">
        <f t="shared" si="253"/>
        <v>-564</v>
      </c>
      <c r="H602" s="625">
        <f t="shared" si="253"/>
        <v>-578</v>
      </c>
      <c r="I602" s="723">
        <f t="shared" si="253"/>
        <v>-601</v>
      </c>
      <c r="J602" s="624">
        <f t="shared" si="253"/>
        <v>-594</v>
      </c>
      <c r="K602" s="624">
        <f t="shared" si="253"/>
        <v>-605</v>
      </c>
      <c r="L602" s="624">
        <f t="shared" si="253"/>
        <v>-167</v>
      </c>
      <c r="M602" s="624">
        <f t="shared" si="253"/>
        <v>-598</v>
      </c>
      <c r="N602" s="624">
        <f t="shared" si="253"/>
        <v>-608</v>
      </c>
      <c r="O602" s="625">
        <f t="shared" si="253"/>
        <v>-605</v>
      </c>
      <c r="P602" s="723">
        <f t="shared" si="253"/>
        <v>-606</v>
      </c>
      <c r="Q602" s="624">
        <f t="shared" si="253"/>
        <v>-612</v>
      </c>
      <c r="R602" s="624">
        <f t="shared" si="253"/>
        <v>-600</v>
      </c>
      <c r="S602" s="624">
        <f t="shared" si="253"/>
        <v>-166</v>
      </c>
      <c r="T602" s="624">
        <f t="shared" si="253"/>
        <v>-607</v>
      </c>
      <c r="U602" s="624">
        <f t="shared" si="253"/>
        <v>-602</v>
      </c>
      <c r="V602" s="625">
        <f t="shared" si="253"/>
        <v>-604</v>
      </c>
      <c r="W602" s="223"/>
      <c r="X602" s="200" t="s">
        <v>26</v>
      </c>
      <c r="Y602" s="200">
        <f>Y601-Y588</f>
        <v>0</v>
      </c>
    </row>
    <row r="603" spans="1:26" x14ac:dyDescent="0.2">
      <c r="A603" s="745" t="s">
        <v>301</v>
      </c>
      <c r="B603" s="765">
        <v>568</v>
      </c>
      <c r="C603" s="765">
        <v>570</v>
      </c>
      <c r="D603" s="765">
        <v>564</v>
      </c>
      <c r="E603" s="765">
        <v>150</v>
      </c>
      <c r="F603" s="765">
        <v>576</v>
      </c>
      <c r="G603" s="765">
        <v>564</v>
      </c>
      <c r="H603" s="765">
        <v>578</v>
      </c>
      <c r="I603" s="765">
        <v>601</v>
      </c>
      <c r="J603" s="765">
        <v>594</v>
      </c>
      <c r="K603" s="765">
        <v>603</v>
      </c>
      <c r="L603" s="765">
        <v>167</v>
      </c>
      <c r="M603" s="765">
        <v>598</v>
      </c>
      <c r="N603" s="765">
        <v>608</v>
      </c>
      <c r="O603" s="765">
        <v>603</v>
      </c>
      <c r="P603" s="765">
        <v>605</v>
      </c>
      <c r="Q603" s="765">
        <v>610</v>
      </c>
      <c r="R603" s="765">
        <v>600</v>
      </c>
      <c r="S603" s="765">
        <v>163</v>
      </c>
      <c r="T603" s="765">
        <v>607</v>
      </c>
      <c r="U603" s="765">
        <v>600</v>
      </c>
      <c r="V603" s="765">
        <v>602</v>
      </c>
    </row>
    <row r="604" spans="1:26" ht="13.5" thickBot="1" x14ac:dyDescent="0.25">
      <c r="A604" s="200" t="s">
        <v>302</v>
      </c>
      <c r="B604" s="263">
        <f>B600-B603</f>
        <v>0</v>
      </c>
      <c r="C604" s="263">
        <f t="shared" ref="C604:V604" si="254">C600-C603</f>
        <v>0</v>
      </c>
      <c r="D604" s="263">
        <f t="shared" si="254"/>
        <v>0</v>
      </c>
      <c r="E604" s="263">
        <f t="shared" si="254"/>
        <v>0</v>
      </c>
      <c r="F604" s="263">
        <f t="shared" si="254"/>
        <v>0</v>
      </c>
      <c r="G604" s="263">
        <f t="shared" si="254"/>
        <v>0</v>
      </c>
      <c r="H604" s="263">
        <f t="shared" si="254"/>
        <v>0</v>
      </c>
      <c r="I604" s="263">
        <f t="shared" si="254"/>
        <v>0</v>
      </c>
      <c r="J604" s="263">
        <f t="shared" si="254"/>
        <v>0</v>
      </c>
      <c r="K604" s="263">
        <f t="shared" si="254"/>
        <v>0</v>
      </c>
      <c r="L604" s="263">
        <f t="shared" si="254"/>
        <v>0</v>
      </c>
      <c r="M604" s="263">
        <f t="shared" si="254"/>
        <v>0</v>
      </c>
      <c r="N604" s="263">
        <f t="shared" si="254"/>
        <v>0</v>
      </c>
      <c r="O604" s="263">
        <f t="shared" si="254"/>
        <v>0</v>
      </c>
      <c r="P604" s="263">
        <f t="shared" si="254"/>
        <v>0</v>
      </c>
      <c r="Q604" s="263">
        <f t="shared" si="254"/>
        <v>0</v>
      </c>
      <c r="R604" s="263">
        <f t="shared" si="254"/>
        <v>0</v>
      </c>
      <c r="S604" s="263">
        <f t="shared" si="254"/>
        <v>0</v>
      </c>
      <c r="T604" s="263">
        <f t="shared" si="254"/>
        <v>0</v>
      </c>
      <c r="U604" s="263">
        <f t="shared" si="254"/>
        <v>0</v>
      </c>
      <c r="V604" s="263">
        <f t="shared" si="254"/>
        <v>0</v>
      </c>
      <c r="W604" s="228"/>
    </row>
    <row r="605" spans="1:26" ht="13.5" thickBot="1" x14ac:dyDescent="0.25">
      <c r="A605" s="230" t="s">
        <v>305</v>
      </c>
      <c r="B605" s="1021" t="s">
        <v>130</v>
      </c>
      <c r="C605" s="1022"/>
      <c r="D605" s="1022"/>
      <c r="E605" s="1022"/>
      <c r="F605" s="1022"/>
      <c r="G605" s="1022"/>
      <c r="H605" s="1023"/>
      <c r="I605" s="1033" t="s">
        <v>131</v>
      </c>
      <c r="J605" s="1022"/>
      <c r="K605" s="1022"/>
      <c r="L605" s="1022"/>
      <c r="M605" s="1022"/>
      <c r="N605" s="1022"/>
      <c r="O605" s="1023"/>
      <c r="P605" s="1034" t="s">
        <v>53</v>
      </c>
      <c r="Q605" s="1035"/>
      <c r="R605" s="1035"/>
      <c r="S605" s="1035"/>
      <c r="T605" s="1035"/>
      <c r="U605" s="1035"/>
      <c r="V605" s="1036"/>
      <c r="W605" s="1031" t="s">
        <v>55</v>
      </c>
      <c r="X605" s="228">
        <v>810</v>
      </c>
    </row>
    <row r="606" spans="1:26" ht="13.5" thickBot="1" x14ac:dyDescent="0.25">
      <c r="A606" s="676" t="s">
        <v>54</v>
      </c>
      <c r="B606" s="271">
        <v>1</v>
      </c>
      <c r="C606" s="273">
        <v>2</v>
      </c>
      <c r="D606" s="273">
        <v>3</v>
      </c>
      <c r="E606" s="273">
        <v>4</v>
      </c>
      <c r="F606" s="273">
        <v>5</v>
      </c>
      <c r="G606" s="273">
        <v>6</v>
      </c>
      <c r="H606" s="686">
        <v>7</v>
      </c>
      <c r="I606" s="272">
        <v>8</v>
      </c>
      <c r="J606" s="273">
        <v>9</v>
      </c>
      <c r="K606" s="273">
        <v>10</v>
      </c>
      <c r="L606" s="273">
        <v>11</v>
      </c>
      <c r="M606" s="273">
        <v>12</v>
      </c>
      <c r="N606" s="273">
        <v>13</v>
      </c>
      <c r="O606" s="686">
        <v>14</v>
      </c>
      <c r="P606" s="272">
        <v>15</v>
      </c>
      <c r="Q606" s="273">
        <v>16</v>
      </c>
      <c r="R606" s="273">
        <v>17</v>
      </c>
      <c r="S606" s="273">
        <v>18</v>
      </c>
      <c r="T606" s="273">
        <v>19</v>
      </c>
      <c r="U606" s="273">
        <v>20</v>
      </c>
      <c r="V606" s="686">
        <v>21</v>
      </c>
      <c r="W606" s="1032"/>
      <c r="X606" s="228"/>
      <c r="Y606" s="228"/>
    </row>
    <row r="607" spans="1:26" x14ac:dyDescent="0.2">
      <c r="A607" s="234" t="s">
        <v>3</v>
      </c>
      <c r="B607" s="338">
        <v>4050</v>
      </c>
      <c r="C607" s="339">
        <v>4050</v>
      </c>
      <c r="D607" s="339">
        <v>4050</v>
      </c>
      <c r="E607" s="339">
        <v>4050</v>
      </c>
      <c r="F607" s="339">
        <v>4050</v>
      </c>
      <c r="G607" s="339">
        <v>4050</v>
      </c>
      <c r="H607" s="343">
        <v>4050</v>
      </c>
      <c r="I607" s="338">
        <v>4050</v>
      </c>
      <c r="J607" s="339">
        <v>4050</v>
      </c>
      <c r="K607" s="339">
        <v>4050</v>
      </c>
      <c r="L607" s="339">
        <v>4050</v>
      </c>
      <c r="M607" s="339">
        <v>4050</v>
      </c>
      <c r="N607" s="339">
        <v>4050</v>
      </c>
      <c r="O607" s="343">
        <v>4050</v>
      </c>
      <c r="P607" s="338">
        <v>4050</v>
      </c>
      <c r="Q607" s="339">
        <v>4050</v>
      </c>
      <c r="R607" s="339">
        <v>4050</v>
      </c>
      <c r="S607" s="339">
        <v>4050</v>
      </c>
      <c r="T607" s="339">
        <v>4050</v>
      </c>
      <c r="U607" s="339">
        <v>4050</v>
      </c>
      <c r="V607" s="343">
        <v>4050</v>
      </c>
      <c r="W607" s="637">
        <v>4050</v>
      </c>
      <c r="Y607" s="210"/>
    </row>
    <row r="608" spans="1:26" x14ac:dyDescent="0.2">
      <c r="A608" s="238" t="s">
        <v>6</v>
      </c>
      <c r="B608" s="239">
        <v>4534</v>
      </c>
      <c r="C608" s="240">
        <v>4699</v>
      </c>
      <c r="D608" s="240">
        <v>4349</v>
      </c>
      <c r="E608" s="240">
        <v>4499</v>
      </c>
      <c r="F608" s="240">
        <v>4491</v>
      </c>
      <c r="G608" s="240">
        <v>4336</v>
      </c>
      <c r="H608" s="241">
        <v>4405</v>
      </c>
      <c r="I608" s="239">
        <v>4517</v>
      </c>
      <c r="J608" s="240">
        <v>4434</v>
      </c>
      <c r="K608" s="240">
        <v>4609</v>
      </c>
      <c r="L608" s="240">
        <v>4582</v>
      </c>
      <c r="M608" s="240">
        <v>4278</v>
      </c>
      <c r="N608" s="240">
        <v>4504</v>
      </c>
      <c r="O608" s="241">
        <v>4484</v>
      </c>
      <c r="P608" s="239">
        <v>4523</v>
      </c>
      <c r="Q608" s="240">
        <v>4753</v>
      </c>
      <c r="R608" s="240">
        <v>4351</v>
      </c>
      <c r="S608" s="240">
        <v>5202</v>
      </c>
      <c r="T608" s="240">
        <v>4354</v>
      </c>
      <c r="U608" s="240">
        <v>4476</v>
      </c>
      <c r="V608" s="241">
        <v>4508</v>
      </c>
      <c r="W608" s="375">
        <v>4491</v>
      </c>
    </row>
    <row r="609" spans="1:26" x14ac:dyDescent="0.2">
      <c r="A609" s="231" t="s">
        <v>7</v>
      </c>
      <c r="B609" s="242">
        <v>81.400000000000006</v>
      </c>
      <c r="C609" s="243">
        <v>74.400000000000006</v>
      </c>
      <c r="D609" s="243">
        <v>51.2</v>
      </c>
      <c r="E609" s="243">
        <v>41.7</v>
      </c>
      <c r="F609" s="243">
        <v>72.099999999999994</v>
      </c>
      <c r="G609" s="243">
        <v>62.8</v>
      </c>
      <c r="H609" s="244">
        <v>55.8</v>
      </c>
      <c r="I609" s="242">
        <v>69.8</v>
      </c>
      <c r="J609" s="243">
        <v>58.1</v>
      </c>
      <c r="K609" s="243">
        <v>58.1</v>
      </c>
      <c r="L609" s="243">
        <v>66.7</v>
      </c>
      <c r="M609" s="243">
        <v>62.8</v>
      </c>
      <c r="N609" s="243">
        <v>60.5</v>
      </c>
      <c r="O609" s="244">
        <v>69.8</v>
      </c>
      <c r="P609" s="242">
        <v>67.400000000000006</v>
      </c>
      <c r="Q609" s="243">
        <v>60.5</v>
      </c>
      <c r="R609" s="243">
        <v>65.099999999999994</v>
      </c>
      <c r="S609" s="243">
        <v>66.7</v>
      </c>
      <c r="T609" s="243">
        <v>58.1</v>
      </c>
      <c r="U609" s="243">
        <v>76.7</v>
      </c>
      <c r="V609" s="244">
        <v>81.400000000000006</v>
      </c>
      <c r="W609" s="376">
        <v>63.8</v>
      </c>
      <c r="X609" s="228"/>
      <c r="Y609" s="393"/>
    </row>
    <row r="610" spans="1:26" x14ac:dyDescent="0.2">
      <c r="A610" s="231" t="s">
        <v>8</v>
      </c>
      <c r="B610" s="246">
        <v>8.2000000000000003E-2</v>
      </c>
      <c r="C610" s="247">
        <v>0.10100000000000001</v>
      </c>
      <c r="D610" s="247">
        <v>0.122</v>
      </c>
      <c r="E610" s="247">
        <v>0.14299999999999999</v>
      </c>
      <c r="F610" s="247">
        <v>0.105</v>
      </c>
      <c r="G610" s="247">
        <v>0.111</v>
      </c>
      <c r="H610" s="248">
        <v>0.121</v>
      </c>
      <c r="I610" s="246">
        <v>8.5999999999999993E-2</v>
      </c>
      <c r="J610" s="247">
        <v>0.14099999999999999</v>
      </c>
      <c r="K610" s="247">
        <v>0.114</v>
      </c>
      <c r="L610" s="247">
        <v>0.10100000000000001</v>
      </c>
      <c r="M610" s="247">
        <v>0.106</v>
      </c>
      <c r="N610" s="247">
        <v>0.106</v>
      </c>
      <c r="O610" s="248">
        <v>0.104</v>
      </c>
      <c r="P610" s="246">
        <v>9.9000000000000005E-2</v>
      </c>
      <c r="Q610" s="247">
        <v>0.111</v>
      </c>
      <c r="R610" s="247">
        <v>9.2999999999999999E-2</v>
      </c>
      <c r="S610" s="247">
        <v>0.106</v>
      </c>
      <c r="T610" s="247">
        <v>0.10299999999999999</v>
      </c>
      <c r="U610" s="247">
        <v>9.7000000000000003E-2</v>
      </c>
      <c r="V610" s="248">
        <v>8.3000000000000004E-2</v>
      </c>
      <c r="W610" s="377">
        <v>0.11</v>
      </c>
      <c r="Y610" s="313"/>
    </row>
    <row r="611" spans="1:26" x14ac:dyDescent="0.2">
      <c r="A611" s="238" t="s">
        <v>1</v>
      </c>
      <c r="B611" s="250">
        <f>B608/B607*100-100</f>
        <v>11.950617283950621</v>
      </c>
      <c r="C611" s="251">
        <f t="shared" ref="C611:V611" si="255">C608/C607*100-100</f>
        <v>16.024691358024683</v>
      </c>
      <c r="D611" s="251">
        <f t="shared" si="255"/>
        <v>7.3827160493827222</v>
      </c>
      <c r="E611" s="251">
        <f t="shared" si="255"/>
        <v>11.086419753086417</v>
      </c>
      <c r="F611" s="251">
        <f t="shared" si="255"/>
        <v>10.888888888888886</v>
      </c>
      <c r="G611" s="251">
        <f t="shared" si="255"/>
        <v>7.0617283950617349</v>
      </c>
      <c r="H611" s="252">
        <f t="shared" si="255"/>
        <v>8.7654320987654302</v>
      </c>
      <c r="I611" s="250">
        <f t="shared" si="255"/>
        <v>11.53086419753086</v>
      </c>
      <c r="J611" s="251">
        <f t="shared" si="255"/>
        <v>9.4814814814814952</v>
      </c>
      <c r="K611" s="251">
        <f t="shared" si="255"/>
        <v>13.802469135802482</v>
      </c>
      <c r="L611" s="251">
        <f t="shared" si="255"/>
        <v>13.135802469135797</v>
      </c>
      <c r="M611" s="251">
        <f t="shared" si="255"/>
        <v>5.6296296296296333</v>
      </c>
      <c r="N611" s="251">
        <f t="shared" si="255"/>
        <v>11.209876543209887</v>
      </c>
      <c r="O611" s="252">
        <f t="shared" si="255"/>
        <v>10.716049382716037</v>
      </c>
      <c r="P611" s="250">
        <f t="shared" si="255"/>
        <v>11.679012345679013</v>
      </c>
      <c r="Q611" s="251">
        <f t="shared" si="255"/>
        <v>17.358024691358025</v>
      </c>
      <c r="R611" s="251">
        <f t="shared" si="255"/>
        <v>7.4320987654320874</v>
      </c>
      <c r="S611" s="251">
        <f t="shared" si="255"/>
        <v>28.444444444444457</v>
      </c>
      <c r="T611" s="251">
        <f t="shared" si="255"/>
        <v>7.5061728395061635</v>
      </c>
      <c r="U611" s="251">
        <f t="shared" si="255"/>
        <v>10.518518518518533</v>
      </c>
      <c r="V611" s="252">
        <f t="shared" si="255"/>
        <v>11.308641975308632</v>
      </c>
      <c r="W611" s="369">
        <f>W608/W607*100-100</f>
        <v>10.888888888888886</v>
      </c>
      <c r="X611" s="228"/>
    </row>
    <row r="612" spans="1:26" ht="13.5" thickBot="1" x14ac:dyDescent="0.25">
      <c r="A612" s="669" t="s">
        <v>27</v>
      </c>
      <c r="B612" s="220">
        <f>B608-B595</f>
        <v>19</v>
      </c>
      <c r="C612" s="221">
        <f t="shared" ref="C612:W612" si="256">C608-C595</f>
        <v>49</v>
      </c>
      <c r="D612" s="221">
        <f t="shared" si="256"/>
        <v>50</v>
      </c>
      <c r="E612" s="221">
        <f t="shared" si="256"/>
        <v>-118</v>
      </c>
      <c r="F612" s="221">
        <f t="shared" si="256"/>
        <v>-41</v>
      </c>
      <c r="G612" s="221">
        <f t="shared" si="256"/>
        <v>36</v>
      </c>
      <c r="H612" s="226">
        <f t="shared" si="256"/>
        <v>8</v>
      </c>
      <c r="I612" s="220">
        <f t="shared" si="256"/>
        <v>112</v>
      </c>
      <c r="J612" s="221">
        <f t="shared" si="256"/>
        <v>274</v>
      </c>
      <c r="K612" s="221">
        <f t="shared" si="256"/>
        <v>-4</v>
      </c>
      <c r="L612" s="221">
        <f t="shared" si="256"/>
        <v>-72</v>
      </c>
      <c r="M612" s="221">
        <f t="shared" si="256"/>
        <v>92</v>
      </c>
      <c r="N612" s="221">
        <f t="shared" si="256"/>
        <v>235</v>
      </c>
      <c r="O612" s="226">
        <f t="shared" si="256"/>
        <v>-62</v>
      </c>
      <c r="P612" s="220">
        <f t="shared" si="256"/>
        <v>-186</v>
      </c>
      <c r="Q612" s="221">
        <f t="shared" si="256"/>
        <v>66</v>
      </c>
      <c r="R612" s="221">
        <f t="shared" si="256"/>
        <v>6</v>
      </c>
      <c r="S612" s="221">
        <f t="shared" si="256"/>
        <v>548</v>
      </c>
      <c r="T612" s="221">
        <f t="shared" si="256"/>
        <v>-111</v>
      </c>
      <c r="U612" s="221">
        <f t="shared" si="256"/>
        <v>-26</v>
      </c>
      <c r="V612" s="226">
        <f t="shared" si="256"/>
        <v>4</v>
      </c>
      <c r="W612" s="370">
        <f t="shared" si="256"/>
        <v>33</v>
      </c>
      <c r="Y612" s="210"/>
    </row>
    <row r="613" spans="1:26" x14ac:dyDescent="0.2">
      <c r="A613" s="258" t="s">
        <v>51</v>
      </c>
      <c r="B613" s="321">
        <v>568</v>
      </c>
      <c r="C613" s="308">
        <v>569</v>
      </c>
      <c r="D613" s="308">
        <v>563</v>
      </c>
      <c r="E613" s="308">
        <v>148</v>
      </c>
      <c r="F613" s="308">
        <v>575</v>
      </c>
      <c r="G613" s="308">
        <v>562</v>
      </c>
      <c r="H613" s="336">
        <v>577</v>
      </c>
      <c r="I613" s="934">
        <v>600</v>
      </c>
      <c r="J613" s="308">
        <v>593</v>
      </c>
      <c r="K613" s="308">
        <v>603</v>
      </c>
      <c r="L613" s="308">
        <v>166</v>
      </c>
      <c r="M613" s="308">
        <v>598</v>
      </c>
      <c r="N613" s="308">
        <v>606</v>
      </c>
      <c r="O613" s="336">
        <v>603</v>
      </c>
      <c r="P613" s="934">
        <v>603</v>
      </c>
      <c r="Q613" s="308">
        <v>610</v>
      </c>
      <c r="R613" s="308">
        <v>598</v>
      </c>
      <c r="S613" s="308">
        <v>156</v>
      </c>
      <c r="T613" s="308">
        <v>607</v>
      </c>
      <c r="U613" s="308">
        <v>599</v>
      </c>
      <c r="V613" s="336">
        <v>601</v>
      </c>
      <c r="W613" s="337">
        <f>SUM(B613:V613)</f>
        <v>11105</v>
      </c>
      <c r="X613" s="200" t="s">
        <v>56</v>
      </c>
      <c r="Y613" s="263">
        <f>W600-W613</f>
        <v>26</v>
      </c>
      <c r="Z613" s="285">
        <f>Y613/W600</f>
        <v>2.3358188841972869E-3</v>
      </c>
    </row>
    <row r="614" spans="1:26" x14ac:dyDescent="0.2">
      <c r="A614" s="265" t="s">
        <v>28</v>
      </c>
      <c r="B614" s="218"/>
      <c r="C614" s="267"/>
      <c r="D614" s="267"/>
      <c r="E614" s="267"/>
      <c r="F614" s="267"/>
      <c r="G614" s="267"/>
      <c r="H614" s="219"/>
      <c r="I614" s="425"/>
      <c r="J614" s="267"/>
      <c r="K614" s="267"/>
      <c r="L614" s="267"/>
      <c r="M614" s="267"/>
      <c r="N614" s="267"/>
      <c r="O614" s="219"/>
      <c r="P614" s="425"/>
      <c r="Q614" s="267"/>
      <c r="R614" s="267"/>
      <c r="S614" s="267"/>
      <c r="T614" s="267"/>
      <c r="U614" s="267"/>
      <c r="V614" s="219"/>
      <c r="W614" s="222"/>
      <c r="X614" s="200" t="s">
        <v>57</v>
      </c>
      <c r="Y614" s="200">
        <v>159.88999999999999</v>
      </c>
    </row>
    <row r="615" spans="1:26" ht="13.5" thickBot="1" x14ac:dyDescent="0.25">
      <c r="A615" s="266" t="s">
        <v>26</v>
      </c>
      <c r="B615" s="623">
        <f>B614-B600</f>
        <v>-568</v>
      </c>
      <c r="C615" s="624">
        <f t="shared" ref="C615:V615" si="257">C614-C600</f>
        <v>-570</v>
      </c>
      <c r="D615" s="624">
        <f t="shared" si="257"/>
        <v>-564</v>
      </c>
      <c r="E615" s="624">
        <f t="shared" si="257"/>
        <v>-150</v>
      </c>
      <c r="F615" s="624">
        <f t="shared" si="257"/>
        <v>-576</v>
      </c>
      <c r="G615" s="624">
        <f t="shared" si="257"/>
        <v>-564</v>
      </c>
      <c r="H615" s="625">
        <f t="shared" si="257"/>
        <v>-578</v>
      </c>
      <c r="I615" s="723">
        <f t="shared" si="257"/>
        <v>-601</v>
      </c>
      <c r="J615" s="624">
        <f t="shared" si="257"/>
        <v>-594</v>
      </c>
      <c r="K615" s="624">
        <f t="shared" si="257"/>
        <v>-603</v>
      </c>
      <c r="L615" s="624">
        <f t="shared" si="257"/>
        <v>-167</v>
      </c>
      <c r="M615" s="624">
        <f t="shared" si="257"/>
        <v>-598</v>
      </c>
      <c r="N615" s="624">
        <f t="shared" si="257"/>
        <v>-608</v>
      </c>
      <c r="O615" s="625">
        <f t="shared" si="257"/>
        <v>-603</v>
      </c>
      <c r="P615" s="723">
        <f t="shared" si="257"/>
        <v>-605</v>
      </c>
      <c r="Q615" s="624">
        <f t="shared" si="257"/>
        <v>-610</v>
      </c>
      <c r="R615" s="624">
        <f t="shared" si="257"/>
        <v>-600</v>
      </c>
      <c r="S615" s="624">
        <f t="shared" si="257"/>
        <v>-163</v>
      </c>
      <c r="T615" s="624">
        <f t="shared" si="257"/>
        <v>-607</v>
      </c>
      <c r="U615" s="624">
        <f t="shared" si="257"/>
        <v>-600</v>
      </c>
      <c r="V615" s="625">
        <f t="shared" si="257"/>
        <v>-602</v>
      </c>
      <c r="W615" s="223"/>
      <c r="X615" s="200" t="s">
        <v>26</v>
      </c>
      <c r="Y615" s="200">
        <f>Y614-Y601</f>
        <v>-1</v>
      </c>
    </row>
    <row r="617" spans="1:26" ht="13.5" thickBot="1" x14ac:dyDescent="0.25"/>
    <row r="618" spans="1:26" ht="13.5" thickBot="1" x14ac:dyDescent="0.25">
      <c r="A618" s="230" t="s">
        <v>307</v>
      </c>
      <c r="B618" s="1021" t="s">
        <v>130</v>
      </c>
      <c r="C618" s="1022"/>
      <c r="D618" s="1022"/>
      <c r="E618" s="1022"/>
      <c r="F618" s="1022"/>
      <c r="G618" s="1022"/>
      <c r="H618" s="1023"/>
      <c r="I618" s="1033" t="s">
        <v>131</v>
      </c>
      <c r="J618" s="1022"/>
      <c r="K618" s="1022"/>
      <c r="L618" s="1022"/>
      <c r="M618" s="1022"/>
      <c r="N618" s="1022"/>
      <c r="O618" s="1023"/>
      <c r="P618" s="1034" t="s">
        <v>53</v>
      </c>
      <c r="Q618" s="1035"/>
      <c r="R618" s="1035"/>
      <c r="S618" s="1035"/>
      <c r="T618" s="1035"/>
      <c r="U618" s="1035"/>
      <c r="V618" s="1036"/>
      <c r="W618" s="1031" t="s">
        <v>55</v>
      </c>
      <c r="X618" s="228">
        <v>810</v>
      </c>
    </row>
    <row r="619" spans="1:26" x14ac:dyDescent="0.2">
      <c r="A619" s="676" t="s">
        <v>54</v>
      </c>
      <c r="B619" s="271">
        <v>1</v>
      </c>
      <c r="C619" s="273">
        <v>2</v>
      </c>
      <c r="D619" s="273">
        <v>3</v>
      </c>
      <c r="E619" s="273">
        <v>4</v>
      </c>
      <c r="F619" s="273">
        <v>5</v>
      </c>
      <c r="G619" s="273">
        <v>6</v>
      </c>
      <c r="H619" s="686">
        <v>7</v>
      </c>
      <c r="I619" s="272">
        <v>8</v>
      </c>
      <c r="J619" s="273">
        <v>9</v>
      </c>
      <c r="K619" s="273">
        <v>10</v>
      </c>
      <c r="L619" s="273">
        <v>11</v>
      </c>
      <c r="M619" s="273">
        <v>12</v>
      </c>
      <c r="N619" s="273">
        <v>13</v>
      </c>
      <c r="O619" s="686">
        <v>14</v>
      </c>
      <c r="P619" s="272">
        <v>15</v>
      </c>
      <c r="Q619" s="273">
        <v>16</v>
      </c>
      <c r="R619" s="273">
        <v>17</v>
      </c>
      <c r="S619" s="273">
        <v>18</v>
      </c>
      <c r="T619" s="273">
        <v>19</v>
      </c>
      <c r="U619" s="273">
        <v>20</v>
      </c>
      <c r="V619" s="686">
        <v>21</v>
      </c>
      <c r="W619" s="1032"/>
      <c r="X619" s="228"/>
      <c r="Y619" s="228"/>
    </row>
    <row r="620" spans="1:26" x14ac:dyDescent="0.2">
      <c r="A620" s="234" t="s">
        <v>3</v>
      </c>
      <c r="B620" s="949">
        <v>4086</v>
      </c>
      <c r="C620" s="949">
        <v>4086</v>
      </c>
      <c r="D620" s="949">
        <v>4086</v>
      </c>
      <c r="E620" s="949">
        <v>4086</v>
      </c>
      <c r="F620" s="949">
        <v>4086</v>
      </c>
      <c r="G620" s="949">
        <v>4086</v>
      </c>
      <c r="H620" s="949">
        <v>4086</v>
      </c>
      <c r="I620" s="949">
        <v>4086</v>
      </c>
      <c r="J620" s="949">
        <v>4086</v>
      </c>
      <c r="K620" s="949">
        <v>4086</v>
      </c>
      <c r="L620" s="949">
        <v>4086</v>
      </c>
      <c r="M620" s="949">
        <v>4086</v>
      </c>
      <c r="N620" s="949">
        <v>4086</v>
      </c>
      <c r="O620" s="949">
        <v>4086</v>
      </c>
      <c r="P620" s="949">
        <v>4086</v>
      </c>
      <c r="Q620" s="949">
        <v>4086</v>
      </c>
      <c r="R620" s="949">
        <v>4086</v>
      </c>
      <c r="S620" s="949">
        <v>4086</v>
      </c>
      <c r="T620" s="949">
        <v>4086</v>
      </c>
      <c r="U620" s="949">
        <v>4086</v>
      </c>
      <c r="V620" s="949">
        <v>4086</v>
      </c>
      <c r="W620" s="949">
        <v>4086</v>
      </c>
      <c r="Y620" s="210"/>
    </row>
    <row r="621" spans="1:26" x14ac:dyDescent="0.2">
      <c r="A621" s="238" t="s">
        <v>6</v>
      </c>
      <c r="B621" s="239">
        <v>4520</v>
      </c>
      <c r="C621" s="240">
        <v>4699</v>
      </c>
      <c r="D621" s="240">
        <v>4521</v>
      </c>
      <c r="E621" s="240">
        <v>4759</v>
      </c>
      <c r="F621" s="240">
        <v>4653</v>
      </c>
      <c r="G621" s="240">
        <v>4515</v>
      </c>
      <c r="H621" s="241">
        <v>4593</v>
      </c>
      <c r="I621" s="239">
        <v>4606</v>
      </c>
      <c r="J621" s="240">
        <v>4714</v>
      </c>
      <c r="K621" s="240">
        <v>4601</v>
      </c>
      <c r="L621" s="240">
        <v>5084</v>
      </c>
      <c r="M621" s="240">
        <v>4564</v>
      </c>
      <c r="N621" s="240">
        <v>4666</v>
      </c>
      <c r="O621" s="241">
        <v>4555</v>
      </c>
      <c r="P621" s="239">
        <v>4747</v>
      </c>
      <c r="Q621" s="240">
        <v>4455</v>
      </c>
      <c r="R621" s="240">
        <v>4292</v>
      </c>
      <c r="S621" s="240">
        <v>4864</v>
      </c>
      <c r="T621" s="240">
        <v>4365</v>
      </c>
      <c r="U621" s="240">
        <v>4483</v>
      </c>
      <c r="V621" s="241">
        <v>4532</v>
      </c>
      <c r="W621" s="375">
        <f>+AVERAGE(B621:V621)</f>
        <v>4608.9523809523807</v>
      </c>
    </row>
    <row r="622" spans="1:26" x14ac:dyDescent="0.2">
      <c r="A622" s="231" t="s">
        <v>7</v>
      </c>
      <c r="B622" s="242">
        <v>75</v>
      </c>
      <c r="C622" s="243">
        <v>63.6</v>
      </c>
      <c r="D622" s="243">
        <v>55.8</v>
      </c>
      <c r="E622" s="243">
        <v>61.9</v>
      </c>
      <c r="F622" s="243">
        <v>78</v>
      </c>
      <c r="G622" s="243">
        <v>74.400000000000006</v>
      </c>
      <c r="H622" s="244">
        <v>60.5</v>
      </c>
      <c r="I622" s="242">
        <v>76.2</v>
      </c>
      <c r="J622" s="243">
        <v>65</v>
      </c>
      <c r="K622" s="243">
        <v>53.3</v>
      </c>
      <c r="L622" s="243">
        <v>65</v>
      </c>
      <c r="M622" s="243">
        <v>71.400000000000006</v>
      </c>
      <c r="N622" s="243">
        <v>77.5</v>
      </c>
      <c r="O622" s="244">
        <v>83.7</v>
      </c>
      <c r="P622" s="242">
        <v>65.099999999999994</v>
      </c>
      <c r="Q622" s="243">
        <v>73.3</v>
      </c>
      <c r="R622" s="243">
        <v>94.4</v>
      </c>
      <c r="S622" s="243">
        <v>95.2</v>
      </c>
      <c r="T622" s="243">
        <v>67.400000000000006</v>
      </c>
      <c r="U622" s="243">
        <v>66.7</v>
      </c>
      <c r="V622" s="244">
        <v>69.8</v>
      </c>
      <c r="W622" s="951">
        <v>0.71099999999999997</v>
      </c>
      <c r="X622" s="228"/>
      <c r="Y622" s="393"/>
    </row>
    <row r="623" spans="1:26" x14ac:dyDescent="0.2">
      <c r="A623" s="231" t="s">
        <v>8</v>
      </c>
      <c r="B623" s="246">
        <v>9.0999999999999998E-2</v>
      </c>
      <c r="C623" s="247">
        <v>0.10299999999999999</v>
      </c>
      <c r="D623" s="247">
        <v>0.109</v>
      </c>
      <c r="E623" s="247">
        <v>0.10299999999999999</v>
      </c>
      <c r="F623" s="247">
        <v>7.9000000000000001E-2</v>
      </c>
      <c r="G623" s="247">
        <v>9.9000000000000005E-2</v>
      </c>
      <c r="H623" s="248">
        <v>9.5000000000000001E-2</v>
      </c>
      <c r="I623" s="246">
        <v>8.5999999999999993E-2</v>
      </c>
      <c r="J623" s="247">
        <v>9.9000000000000005E-2</v>
      </c>
      <c r="K623" s="247">
        <v>0.11700000000000001</v>
      </c>
      <c r="L623" s="247">
        <v>0.1</v>
      </c>
      <c r="M623" s="247">
        <v>9.0999999999999998E-2</v>
      </c>
      <c r="N623" s="247">
        <v>9.5000000000000001E-2</v>
      </c>
      <c r="O623" s="248">
        <v>8.2000000000000003E-2</v>
      </c>
      <c r="P623" s="246">
        <v>0.107</v>
      </c>
      <c r="Q623" s="247">
        <v>9.4E-2</v>
      </c>
      <c r="R623" s="247">
        <v>5.3999999999999999E-2</v>
      </c>
      <c r="S623" s="247">
        <v>5.0999999999999997E-2</v>
      </c>
      <c r="T623" s="247">
        <v>0.109</v>
      </c>
      <c r="U623" s="247">
        <v>0.104</v>
      </c>
      <c r="V623" s="248">
        <v>0.108</v>
      </c>
      <c r="W623" s="951">
        <f t="shared" ref="W623" si="258">+AVERAGE(B623:V623)</f>
        <v>9.4095238095238107E-2</v>
      </c>
      <c r="Y623" s="313"/>
    </row>
    <row r="624" spans="1:26" x14ac:dyDescent="0.2">
      <c r="A624" s="238" t="s">
        <v>1</v>
      </c>
      <c r="B624" s="250">
        <f>B621/B620*100-100</f>
        <v>10.621634850709754</v>
      </c>
      <c r="C624" s="251">
        <f t="shared" ref="C624:V624" si="259">C621/C620*100-100</f>
        <v>15.002447381302005</v>
      </c>
      <c r="D624" s="251">
        <f t="shared" si="259"/>
        <v>10.646108663729819</v>
      </c>
      <c r="E624" s="251">
        <f t="shared" si="259"/>
        <v>16.470876162506116</v>
      </c>
      <c r="F624" s="251">
        <f t="shared" si="259"/>
        <v>13.87665198237886</v>
      </c>
      <c r="G624" s="251">
        <f t="shared" si="259"/>
        <v>10.499265785609396</v>
      </c>
      <c r="H624" s="252">
        <f t="shared" si="259"/>
        <v>12.408223201174735</v>
      </c>
      <c r="I624" s="250">
        <f t="shared" si="259"/>
        <v>12.726382770435634</v>
      </c>
      <c r="J624" s="251">
        <f t="shared" si="259"/>
        <v>15.369554576603022</v>
      </c>
      <c r="K624" s="251">
        <f t="shared" si="259"/>
        <v>12.604013705335277</v>
      </c>
      <c r="L624" s="251">
        <f t="shared" si="259"/>
        <v>24.424865394028387</v>
      </c>
      <c r="M624" s="251">
        <f t="shared" si="259"/>
        <v>11.698482623592767</v>
      </c>
      <c r="N624" s="251">
        <f t="shared" si="259"/>
        <v>14.194811551639759</v>
      </c>
      <c r="O624" s="252">
        <f t="shared" si="259"/>
        <v>11.478218306412131</v>
      </c>
      <c r="P624" s="250">
        <f t="shared" si="259"/>
        <v>16.177190406265311</v>
      </c>
      <c r="Q624" s="251">
        <f t="shared" si="259"/>
        <v>9.030837004405285</v>
      </c>
      <c r="R624" s="251">
        <f t="shared" si="259"/>
        <v>5.0416054821341305</v>
      </c>
      <c r="S624" s="251">
        <f t="shared" si="259"/>
        <v>19.04062652961332</v>
      </c>
      <c r="T624" s="251">
        <f t="shared" si="259"/>
        <v>6.8281938325991121</v>
      </c>
      <c r="U624" s="251">
        <f t="shared" si="259"/>
        <v>9.7161037689672156</v>
      </c>
      <c r="V624" s="252">
        <f t="shared" si="259"/>
        <v>10.915320606950573</v>
      </c>
      <c r="W624" s="369">
        <f>W621/W620*100-100</f>
        <v>12.798638789828203</v>
      </c>
      <c r="X624" s="228"/>
    </row>
    <row r="625" spans="1:26" ht="13.5" thickBot="1" x14ac:dyDescent="0.25">
      <c r="A625" s="669" t="s">
        <v>27</v>
      </c>
      <c r="B625" s="945">
        <f>B621-B608</f>
        <v>-14</v>
      </c>
      <c r="C625" s="946">
        <f t="shared" ref="C625:W625" si="260">C621-C608</f>
        <v>0</v>
      </c>
      <c r="D625" s="946">
        <f t="shared" si="260"/>
        <v>172</v>
      </c>
      <c r="E625" s="946">
        <f t="shared" si="260"/>
        <v>260</v>
      </c>
      <c r="F625" s="946">
        <f t="shared" si="260"/>
        <v>162</v>
      </c>
      <c r="G625" s="946">
        <f t="shared" si="260"/>
        <v>179</v>
      </c>
      <c r="H625" s="947">
        <f t="shared" si="260"/>
        <v>188</v>
      </c>
      <c r="I625" s="945">
        <f t="shared" si="260"/>
        <v>89</v>
      </c>
      <c r="J625" s="946">
        <f t="shared" si="260"/>
        <v>280</v>
      </c>
      <c r="K625" s="946">
        <f t="shared" si="260"/>
        <v>-8</v>
      </c>
      <c r="L625" s="946">
        <f t="shared" si="260"/>
        <v>502</v>
      </c>
      <c r="M625" s="946">
        <f t="shared" si="260"/>
        <v>286</v>
      </c>
      <c r="N625" s="946">
        <f t="shared" si="260"/>
        <v>162</v>
      </c>
      <c r="O625" s="947">
        <f t="shared" si="260"/>
        <v>71</v>
      </c>
      <c r="P625" s="945">
        <f t="shared" si="260"/>
        <v>224</v>
      </c>
      <c r="Q625" s="946">
        <f t="shared" si="260"/>
        <v>-298</v>
      </c>
      <c r="R625" s="946">
        <f t="shared" si="260"/>
        <v>-59</v>
      </c>
      <c r="S625" s="946">
        <f t="shared" si="260"/>
        <v>-338</v>
      </c>
      <c r="T625" s="946">
        <f t="shared" si="260"/>
        <v>11</v>
      </c>
      <c r="U625" s="946">
        <f t="shared" si="260"/>
        <v>7</v>
      </c>
      <c r="V625" s="947">
        <f t="shared" si="260"/>
        <v>24</v>
      </c>
      <c r="W625" s="948">
        <f t="shared" si="260"/>
        <v>117.95238095238074</v>
      </c>
      <c r="Y625" s="210"/>
    </row>
    <row r="626" spans="1:26" x14ac:dyDescent="0.2">
      <c r="A626" s="258" t="s">
        <v>51</v>
      </c>
      <c r="B626" s="956">
        <v>567</v>
      </c>
      <c r="C626" s="957">
        <v>568</v>
      </c>
      <c r="D626" s="957">
        <v>562</v>
      </c>
      <c r="E626" s="957">
        <v>141</v>
      </c>
      <c r="F626" s="957">
        <v>573</v>
      </c>
      <c r="G626" s="957">
        <v>557</v>
      </c>
      <c r="H626" s="958">
        <v>576</v>
      </c>
      <c r="I626" s="959">
        <v>598</v>
      </c>
      <c r="J626" s="957">
        <v>591</v>
      </c>
      <c r="K626" s="957">
        <v>601</v>
      </c>
      <c r="L626" s="957">
        <v>160</v>
      </c>
      <c r="M626" s="957">
        <v>595</v>
      </c>
      <c r="N626" s="957">
        <v>600</v>
      </c>
      <c r="O626" s="960">
        <v>599</v>
      </c>
      <c r="P626" s="956">
        <v>601</v>
      </c>
      <c r="Q626" s="957">
        <v>609</v>
      </c>
      <c r="R626" s="957">
        <v>597</v>
      </c>
      <c r="S626" s="957">
        <v>144</v>
      </c>
      <c r="T626" s="957">
        <v>606</v>
      </c>
      <c r="U626" s="957">
        <v>598</v>
      </c>
      <c r="V626" s="960">
        <v>599</v>
      </c>
      <c r="W626" s="961">
        <f>SUM(B626:V626)</f>
        <v>11042</v>
      </c>
      <c r="X626" s="200" t="s">
        <v>56</v>
      </c>
      <c r="Y626" s="263">
        <f>W613-W626</f>
        <v>63</v>
      </c>
      <c r="Z626" s="285">
        <f>Y626/W613</f>
        <v>5.6731202161188652E-3</v>
      </c>
    </row>
    <row r="627" spans="1:26" x14ac:dyDescent="0.2">
      <c r="A627" s="265" t="s">
        <v>28</v>
      </c>
      <c r="B627" s="218"/>
      <c r="C627" s="267"/>
      <c r="D627" s="267"/>
      <c r="E627" s="267"/>
      <c r="F627" s="267"/>
      <c r="G627" s="267"/>
      <c r="H627" s="219"/>
      <c r="I627" s="425"/>
      <c r="J627" s="267"/>
      <c r="K627" s="267"/>
      <c r="L627" s="267"/>
      <c r="M627" s="267"/>
      <c r="N627" s="267"/>
      <c r="O627" s="219"/>
      <c r="P627" s="425"/>
      <c r="Q627" s="267"/>
      <c r="R627" s="267"/>
      <c r="S627" s="267"/>
      <c r="T627" s="267"/>
      <c r="U627" s="267"/>
      <c r="V627" s="219"/>
      <c r="W627" s="222"/>
      <c r="X627" s="200" t="s">
        <v>57</v>
      </c>
      <c r="Y627" s="200">
        <v>158.84</v>
      </c>
    </row>
    <row r="628" spans="1:26" ht="13.5" thickBot="1" x14ac:dyDescent="0.25">
      <c r="A628" s="266" t="s">
        <v>26</v>
      </c>
      <c r="B628" s="623">
        <f>B627-B613</f>
        <v>-568</v>
      </c>
      <c r="C628" s="624">
        <f t="shared" ref="C628:V628" si="261">C627-C613</f>
        <v>-569</v>
      </c>
      <c r="D628" s="624">
        <f t="shared" si="261"/>
        <v>-563</v>
      </c>
      <c r="E628" s="624">
        <f t="shared" si="261"/>
        <v>-148</v>
      </c>
      <c r="F628" s="624">
        <f t="shared" si="261"/>
        <v>-575</v>
      </c>
      <c r="G628" s="624">
        <f t="shared" si="261"/>
        <v>-562</v>
      </c>
      <c r="H628" s="625">
        <f t="shared" si="261"/>
        <v>-577</v>
      </c>
      <c r="I628" s="723">
        <f t="shared" si="261"/>
        <v>-600</v>
      </c>
      <c r="J628" s="624">
        <f t="shared" si="261"/>
        <v>-593</v>
      </c>
      <c r="K628" s="624">
        <f t="shared" si="261"/>
        <v>-603</v>
      </c>
      <c r="L628" s="624">
        <f t="shared" si="261"/>
        <v>-166</v>
      </c>
      <c r="M628" s="624">
        <f t="shared" si="261"/>
        <v>-598</v>
      </c>
      <c r="N628" s="624">
        <f t="shared" si="261"/>
        <v>-606</v>
      </c>
      <c r="O628" s="625">
        <f t="shared" si="261"/>
        <v>-603</v>
      </c>
      <c r="P628" s="723">
        <f t="shared" si="261"/>
        <v>-603</v>
      </c>
      <c r="Q628" s="624">
        <f t="shared" si="261"/>
        <v>-610</v>
      </c>
      <c r="R628" s="624">
        <f t="shared" si="261"/>
        <v>-598</v>
      </c>
      <c r="S628" s="624">
        <f t="shared" si="261"/>
        <v>-156</v>
      </c>
      <c r="T628" s="624">
        <f t="shared" si="261"/>
        <v>-607</v>
      </c>
      <c r="U628" s="624">
        <f t="shared" si="261"/>
        <v>-599</v>
      </c>
      <c r="V628" s="625">
        <f t="shared" si="261"/>
        <v>-601</v>
      </c>
      <c r="W628" s="223"/>
      <c r="X628" s="200" t="s">
        <v>26</v>
      </c>
      <c r="Y628" s="200">
        <f>Y627-Y614</f>
        <v>-1.0499999999999829</v>
      </c>
    </row>
    <row r="629" spans="1:26" x14ac:dyDescent="0.2">
      <c r="A629" s="968"/>
    </row>
    <row r="630" spans="1:26" ht="13.5" thickBot="1" x14ac:dyDescent="0.25"/>
    <row r="631" spans="1:26" ht="13.5" thickBot="1" x14ac:dyDescent="0.25">
      <c r="A631" s="230" t="s">
        <v>309</v>
      </c>
      <c r="B631" s="1021" t="s">
        <v>130</v>
      </c>
      <c r="C631" s="1022"/>
      <c r="D631" s="1022"/>
      <c r="E631" s="1022"/>
      <c r="F631" s="1022"/>
      <c r="G631" s="1022"/>
      <c r="H631" s="1023"/>
      <c r="I631" s="1033" t="s">
        <v>131</v>
      </c>
      <c r="J631" s="1022"/>
      <c r="K631" s="1022"/>
      <c r="L631" s="1022"/>
      <c r="M631" s="1022"/>
      <c r="N631" s="1022"/>
      <c r="O631" s="1023"/>
      <c r="P631" s="1034" t="s">
        <v>53</v>
      </c>
      <c r="Q631" s="1035"/>
      <c r="R631" s="1035"/>
      <c r="S631" s="1035"/>
      <c r="T631" s="1035"/>
      <c r="U631" s="1035"/>
      <c r="V631" s="1036"/>
      <c r="W631" s="1031" t="s">
        <v>55</v>
      </c>
      <c r="X631" s="228">
        <v>810</v>
      </c>
    </row>
    <row r="632" spans="1:26" x14ac:dyDescent="0.2">
      <c r="A632" s="676" t="s">
        <v>54</v>
      </c>
      <c r="B632" s="271">
        <v>1</v>
      </c>
      <c r="C632" s="273">
        <v>2</v>
      </c>
      <c r="D632" s="273">
        <v>3</v>
      </c>
      <c r="E632" s="273">
        <v>4</v>
      </c>
      <c r="F632" s="273">
        <v>5</v>
      </c>
      <c r="G632" s="273">
        <v>6</v>
      </c>
      <c r="H632" s="686">
        <v>7</v>
      </c>
      <c r="I632" s="272">
        <v>8</v>
      </c>
      <c r="J632" s="273">
        <v>9</v>
      </c>
      <c r="K632" s="273">
        <v>10</v>
      </c>
      <c r="L632" s="273">
        <v>11</v>
      </c>
      <c r="M632" s="273">
        <v>12</v>
      </c>
      <c r="N632" s="273">
        <v>13</v>
      </c>
      <c r="O632" s="686">
        <v>14</v>
      </c>
      <c r="P632" s="272">
        <v>15</v>
      </c>
      <c r="Q632" s="273">
        <v>16</v>
      </c>
      <c r="R632" s="273">
        <v>17</v>
      </c>
      <c r="S632" s="273">
        <v>18</v>
      </c>
      <c r="T632" s="273">
        <v>19</v>
      </c>
      <c r="U632" s="273">
        <v>20</v>
      </c>
      <c r="V632" s="686">
        <v>21</v>
      </c>
      <c r="W632" s="1032"/>
      <c r="X632" s="228"/>
      <c r="Y632" s="228"/>
    </row>
    <row r="633" spans="1:26" x14ac:dyDescent="0.2">
      <c r="A633" s="234" t="s">
        <v>3</v>
      </c>
      <c r="B633" s="949">
        <v>4122</v>
      </c>
      <c r="C633" s="949">
        <v>4122</v>
      </c>
      <c r="D633" s="949">
        <v>4122</v>
      </c>
      <c r="E633" s="949">
        <v>4122</v>
      </c>
      <c r="F633" s="949">
        <v>4122</v>
      </c>
      <c r="G633" s="949">
        <v>4122</v>
      </c>
      <c r="H633" s="949">
        <v>4122</v>
      </c>
      <c r="I633" s="949">
        <v>4122</v>
      </c>
      <c r="J633" s="949">
        <v>4122</v>
      </c>
      <c r="K633" s="949">
        <v>4122</v>
      </c>
      <c r="L633" s="949">
        <v>4122</v>
      </c>
      <c r="M633" s="949">
        <v>4122</v>
      </c>
      <c r="N633" s="949">
        <v>4122</v>
      </c>
      <c r="O633" s="949">
        <v>4122</v>
      </c>
      <c r="P633" s="949">
        <v>4122</v>
      </c>
      <c r="Q633" s="949">
        <v>4122</v>
      </c>
      <c r="R633" s="949">
        <v>4122</v>
      </c>
      <c r="S633" s="949">
        <v>4122</v>
      </c>
      <c r="T633" s="949">
        <v>4122</v>
      </c>
      <c r="U633" s="949">
        <v>4122</v>
      </c>
      <c r="V633" s="949">
        <v>4122</v>
      </c>
      <c r="W633" s="949">
        <v>4122</v>
      </c>
      <c r="Y633" s="210"/>
    </row>
    <row r="634" spans="1:26" x14ac:dyDescent="0.2">
      <c r="A634" s="238" t="s">
        <v>6</v>
      </c>
      <c r="B634" s="239">
        <v>4629</v>
      </c>
      <c r="C634" s="240">
        <v>4816</v>
      </c>
      <c r="D634" s="240">
        <v>4527</v>
      </c>
      <c r="E634" s="240">
        <v>4704</v>
      </c>
      <c r="F634" s="240">
        <v>4608</v>
      </c>
      <c r="G634" s="240">
        <v>4469</v>
      </c>
      <c r="H634" s="241">
        <v>4386</v>
      </c>
      <c r="I634" s="239">
        <v>4428</v>
      </c>
      <c r="J634" s="240">
        <v>4355</v>
      </c>
      <c r="K634" s="240">
        <v>4871</v>
      </c>
      <c r="L634" s="240">
        <v>4955</v>
      </c>
      <c r="M634" s="240">
        <v>4365</v>
      </c>
      <c r="N634" s="240">
        <v>4479</v>
      </c>
      <c r="O634" s="241">
        <v>4603</v>
      </c>
      <c r="P634" s="239">
        <v>4696</v>
      </c>
      <c r="Q634" s="240">
        <v>4850</v>
      </c>
      <c r="R634" s="240">
        <v>4327</v>
      </c>
      <c r="S634" s="240">
        <v>4990</v>
      </c>
      <c r="T634" s="240">
        <v>4543</v>
      </c>
      <c r="U634" s="240">
        <v>4746</v>
      </c>
      <c r="V634" s="241">
        <v>4385</v>
      </c>
      <c r="W634" s="375">
        <v>4574</v>
      </c>
    </row>
    <row r="635" spans="1:26" x14ac:dyDescent="0.2">
      <c r="A635" s="231" t="s">
        <v>7</v>
      </c>
      <c r="B635" s="242">
        <v>69.8</v>
      </c>
      <c r="C635" s="243">
        <v>72.099999999999994</v>
      </c>
      <c r="D635" s="243">
        <v>55.8</v>
      </c>
      <c r="E635" s="243">
        <v>83.3</v>
      </c>
      <c r="F635" s="243">
        <v>48.8</v>
      </c>
      <c r="G635" s="243">
        <v>60.5</v>
      </c>
      <c r="H635" s="244">
        <v>70.5</v>
      </c>
      <c r="I635" s="242">
        <v>72.099999999999994</v>
      </c>
      <c r="J635" s="243">
        <v>55.8</v>
      </c>
      <c r="K635" s="243">
        <v>60.5</v>
      </c>
      <c r="L635" s="243">
        <v>83.3</v>
      </c>
      <c r="M635" s="243">
        <v>65.099999999999994</v>
      </c>
      <c r="N635" s="243">
        <v>58.1</v>
      </c>
      <c r="O635" s="244">
        <v>62.8</v>
      </c>
      <c r="P635" s="242">
        <v>67.400000000000006</v>
      </c>
      <c r="Q635" s="243">
        <v>62.8</v>
      </c>
      <c r="R635" s="243">
        <v>62.8</v>
      </c>
      <c r="S635" s="243">
        <v>91.7</v>
      </c>
      <c r="T635" s="243">
        <v>58.1</v>
      </c>
      <c r="U635" s="243">
        <v>72.099999999999994</v>
      </c>
      <c r="V635" s="244">
        <v>86</v>
      </c>
      <c r="W635" s="951">
        <v>0.60899999999999999</v>
      </c>
      <c r="X635" s="228"/>
      <c r="Y635" s="393"/>
    </row>
    <row r="636" spans="1:26" x14ac:dyDescent="0.2">
      <c r="A636" s="231" t="s">
        <v>8</v>
      </c>
      <c r="B636" s="246">
        <v>9.6000000000000002E-2</v>
      </c>
      <c r="C636" s="247">
        <v>9.7000000000000003E-2</v>
      </c>
      <c r="D636" s="247">
        <v>0.129</v>
      </c>
      <c r="E636" s="247">
        <v>8.4000000000000005E-2</v>
      </c>
      <c r="F636" s="247">
        <v>0.13400000000000001</v>
      </c>
      <c r="G636" s="247">
        <v>0.108</v>
      </c>
      <c r="H636" s="248">
        <v>0.184</v>
      </c>
      <c r="I636" s="246">
        <v>8.5999999999999993E-2</v>
      </c>
      <c r="J636" s="247">
        <v>0.114</v>
      </c>
      <c r="K636" s="247">
        <v>0.109</v>
      </c>
      <c r="L636" s="247">
        <v>7.5999999999999998E-2</v>
      </c>
      <c r="M636" s="247">
        <v>9.4E-2</v>
      </c>
      <c r="N636" s="247">
        <v>0.124</v>
      </c>
      <c r="O636" s="248">
        <v>0.113</v>
      </c>
      <c r="P636" s="246">
        <v>0.112</v>
      </c>
      <c r="Q636" s="247">
        <v>0.121</v>
      </c>
      <c r="R636" s="247">
        <v>0.126</v>
      </c>
      <c r="S636" s="247">
        <v>6.5000000000000002E-2</v>
      </c>
      <c r="T636" s="247">
        <v>0.113</v>
      </c>
      <c r="U636" s="247">
        <v>0.10299999999999999</v>
      </c>
      <c r="V636" s="248">
        <v>8.5999999999999993E-2</v>
      </c>
      <c r="W636" s="951">
        <v>0.12</v>
      </c>
      <c r="Y636" s="313"/>
    </row>
    <row r="637" spans="1:26" x14ac:dyDescent="0.2">
      <c r="A637" s="238" t="s">
        <v>1</v>
      </c>
      <c r="B637" s="250">
        <f>B634/B633*100-100</f>
        <v>12.299854439592423</v>
      </c>
      <c r="C637" s="251">
        <f t="shared" ref="C637:V637" si="262">C634/C633*100-100</f>
        <v>16.836487142163989</v>
      </c>
      <c r="D637" s="251">
        <f t="shared" si="262"/>
        <v>9.8253275109170204</v>
      </c>
      <c r="E637" s="251">
        <f t="shared" si="262"/>
        <v>14.119359534206694</v>
      </c>
      <c r="F637" s="251">
        <f t="shared" si="262"/>
        <v>11.790393013100427</v>
      </c>
      <c r="G637" s="251">
        <f t="shared" si="262"/>
        <v>8.4182435710820016</v>
      </c>
      <c r="H637" s="252">
        <f t="shared" si="262"/>
        <v>6.4046579330422162</v>
      </c>
      <c r="I637" s="250">
        <f t="shared" si="262"/>
        <v>7.4235807860262071</v>
      </c>
      <c r="J637" s="251">
        <f t="shared" si="262"/>
        <v>5.6525958272683141</v>
      </c>
      <c r="K637" s="251">
        <f t="shared" si="262"/>
        <v>18.170790878214447</v>
      </c>
      <c r="L637" s="251">
        <f t="shared" si="262"/>
        <v>20.208636584182443</v>
      </c>
      <c r="M637" s="251">
        <f t="shared" si="262"/>
        <v>5.8951965065502208</v>
      </c>
      <c r="N637" s="251">
        <f t="shared" si="262"/>
        <v>8.6608442503639083</v>
      </c>
      <c r="O637" s="252">
        <f t="shared" si="262"/>
        <v>11.669092673459474</v>
      </c>
      <c r="P637" s="250">
        <f t="shared" si="262"/>
        <v>13.92527899078118</v>
      </c>
      <c r="Q637" s="251">
        <f t="shared" si="262"/>
        <v>17.66132945172248</v>
      </c>
      <c r="R637" s="251">
        <f t="shared" si="262"/>
        <v>4.9733139252790011</v>
      </c>
      <c r="S637" s="251">
        <f t="shared" si="262"/>
        <v>21.057738961669088</v>
      </c>
      <c r="T637" s="251">
        <f t="shared" si="262"/>
        <v>10.213488597768077</v>
      </c>
      <c r="U637" s="251">
        <f t="shared" si="262"/>
        <v>15.138282387190685</v>
      </c>
      <c r="V637" s="252">
        <f t="shared" si="262"/>
        <v>6.3803978651140199</v>
      </c>
      <c r="W637" s="369">
        <f>W634/W633*100-100</f>
        <v>10.965550703541965</v>
      </c>
      <c r="X637" s="228"/>
    </row>
    <row r="638" spans="1:26" ht="13.5" thickBot="1" x14ac:dyDescent="0.25">
      <c r="A638" s="669" t="s">
        <v>27</v>
      </c>
      <c r="B638" s="945">
        <f>B634-B621</f>
        <v>109</v>
      </c>
      <c r="C638" s="946">
        <f t="shared" ref="C638:V638" si="263">C634-C621</f>
        <v>117</v>
      </c>
      <c r="D638" s="946">
        <f t="shared" si="263"/>
        <v>6</v>
      </c>
      <c r="E638" s="946">
        <f t="shared" si="263"/>
        <v>-55</v>
      </c>
      <c r="F638" s="946">
        <f t="shared" si="263"/>
        <v>-45</v>
      </c>
      <c r="G638" s="946">
        <f t="shared" si="263"/>
        <v>-46</v>
      </c>
      <c r="H638" s="947">
        <f t="shared" si="263"/>
        <v>-207</v>
      </c>
      <c r="I638" s="945">
        <f t="shared" si="263"/>
        <v>-178</v>
      </c>
      <c r="J638" s="946">
        <f t="shared" si="263"/>
        <v>-359</v>
      </c>
      <c r="K638" s="946">
        <f t="shared" si="263"/>
        <v>270</v>
      </c>
      <c r="L638" s="946">
        <f t="shared" si="263"/>
        <v>-129</v>
      </c>
      <c r="M638" s="946">
        <f t="shared" si="263"/>
        <v>-199</v>
      </c>
      <c r="N638" s="946">
        <f t="shared" si="263"/>
        <v>-187</v>
      </c>
      <c r="O638" s="947">
        <f t="shared" si="263"/>
        <v>48</v>
      </c>
      <c r="P638" s="945">
        <f t="shared" si="263"/>
        <v>-51</v>
      </c>
      <c r="Q638" s="946">
        <f t="shared" si="263"/>
        <v>395</v>
      </c>
      <c r="R638" s="946">
        <f t="shared" si="263"/>
        <v>35</v>
      </c>
      <c r="S638" s="946">
        <f t="shared" si="263"/>
        <v>126</v>
      </c>
      <c r="T638" s="946">
        <f t="shared" si="263"/>
        <v>178</v>
      </c>
      <c r="U638" s="946">
        <f t="shared" si="263"/>
        <v>263</v>
      </c>
      <c r="V638" s="947">
        <f t="shared" si="263"/>
        <v>-147</v>
      </c>
      <c r="W638" s="948">
        <f t="shared" ref="W638" si="264">W634-W621</f>
        <v>-34.952380952380736</v>
      </c>
      <c r="Y638" s="210"/>
    </row>
    <row r="639" spans="1:26" x14ac:dyDescent="0.2">
      <c r="A639" s="258" t="s">
        <v>51</v>
      </c>
      <c r="B639" s="956">
        <v>564</v>
      </c>
      <c r="C639" s="957">
        <v>565</v>
      </c>
      <c r="D639" s="957">
        <v>561</v>
      </c>
      <c r="E639" s="957">
        <v>135</v>
      </c>
      <c r="F639" s="957">
        <v>570</v>
      </c>
      <c r="G639" s="957">
        <v>555</v>
      </c>
      <c r="H639" s="958">
        <v>574</v>
      </c>
      <c r="I639" s="959">
        <v>597</v>
      </c>
      <c r="J639" s="957">
        <v>589</v>
      </c>
      <c r="K639" s="957">
        <v>601</v>
      </c>
      <c r="L639" s="957">
        <v>158</v>
      </c>
      <c r="M639" s="957">
        <v>593</v>
      </c>
      <c r="N639" s="957">
        <v>598</v>
      </c>
      <c r="O639" s="960">
        <v>599</v>
      </c>
      <c r="P639" s="956">
        <v>597</v>
      </c>
      <c r="Q639" s="957">
        <v>606</v>
      </c>
      <c r="R639" s="957">
        <v>596</v>
      </c>
      <c r="S639" s="957">
        <v>134</v>
      </c>
      <c r="T639" s="957">
        <v>604</v>
      </c>
      <c r="U639" s="957">
        <v>597</v>
      </c>
      <c r="V639" s="960">
        <v>598</v>
      </c>
      <c r="W639" s="961">
        <f>SUM(B639:V639)</f>
        <v>10991</v>
      </c>
      <c r="X639" s="200" t="s">
        <v>56</v>
      </c>
      <c r="Y639" s="263">
        <f>W626-W639</f>
        <v>51</v>
      </c>
      <c r="Z639" s="285">
        <f>Y639/W626</f>
        <v>4.61872849121536E-3</v>
      </c>
    </row>
    <row r="640" spans="1:26" x14ac:dyDescent="0.2">
      <c r="A640" s="265" t="s">
        <v>28</v>
      </c>
      <c r="B640" s="218"/>
      <c r="C640" s="267"/>
      <c r="D640" s="267"/>
      <c r="E640" s="267"/>
      <c r="F640" s="267"/>
      <c r="G640" s="267"/>
      <c r="H640" s="219"/>
      <c r="I640" s="425"/>
      <c r="J640" s="267"/>
      <c r="K640" s="267"/>
      <c r="L640" s="267"/>
      <c r="M640" s="267"/>
      <c r="N640" s="267"/>
      <c r="O640" s="219"/>
      <c r="P640" s="425"/>
      <c r="Q640" s="267"/>
      <c r="R640" s="267"/>
      <c r="S640" s="267"/>
      <c r="T640" s="267"/>
      <c r="U640" s="267"/>
      <c r="V640" s="219"/>
      <c r="W640" s="222"/>
      <c r="X640" s="200" t="s">
        <v>57</v>
      </c>
      <c r="Y640" s="200">
        <v>157.76</v>
      </c>
    </row>
    <row r="641" spans="1:26" ht="13.5" thickBot="1" x14ac:dyDescent="0.25">
      <c r="A641" s="266" t="s">
        <v>26</v>
      </c>
      <c r="B641" s="623">
        <f>B640-B626</f>
        <v>-567</v>
      </c>
      <c r="C641" s="624">
        <f t="shared" ref="C641:V641" si="265">C640-C626</f>
        <v>-568</v>
      </c>
      <c r="D641" s="624">
        <f t="shared" si="265"/>
        <v>-562</v>
      </c>
      <c r="E641" s="624">
        <f t="shared" si="265"/>
        <v>-141</v>
      </c>
      <c r="F641" s="624">
        <f t="shared" si="265"/>
        <v>-573</v>
      </c>
      <c r="G641" s="624">
        <f t="shared" si="265"/>
        <v>-557</v>
      </c>
      <c r="H641" s="625">
        <f t="shared" si="265"/>
        <v>-576</v>
      </c>
      <c r="I641" s="723">
        <f t="shared" si="265"/>
        <v>-598</v>
      </c>
      <c r="J641" s="624">
        <f t="shared" si="265"/>
        <v>-591</v>
      </c>
      <c r="K641" s="624">
        <f t="shared" si="265"/>
        <v>-601</v>
      </c>
      <c r="L641" s="624">
        <f t="shared" si="265"/>
        <v>-160</v>
      </c>
      <c r="M641" s="624">
        <f t="shared" si="265"/>
        <v>-595</v>
      </c>
      <c r="N641" s="624">
        <f t="shared" si="265"/>
        <v>-600</v>
      </c>
      <c r="O641" s="625">
        <f t="shared" si="265"/>
        <v>-599</v>
      </c>
      <c r="P641" s="723">
        <f t="shared" si="265"/>
        <v>-601</v>
      </c>
      <c r="Q641" s="624">
        <f t="shared" si="265"/>
        <v>-609</v>
      </c>
      <c r="R641" s="624">
        <f t="shared" si="265"/>
        <v>-597</v>
      </c>
      <c r="S641" s="624">
        <f t="shared" si="265"/>
        <v>-144</v>
      </c>
      <c r="T641" s="624">
        <f t="shared" si="265"/>
        <v>-606</v>
      </c>
      <c r="U641" s="624">
        <f t="shared" si="265"/>
        <v>-598</v>
      </c>
      <c r="V641" s="625">
        <f t="shared" si="265"/>
        <v>-599</v>
      </c>
      <c r="W641" s="223"/>
      <c r="X641" s="200" t="s">
        <v>26</v>
      </c>
      <c r="Y641" s="200">
        <f>Y640-Y627</f>
        <v>-1.0800000000000125</v>
      </c>
    </row>
    <row r="643" spans="1:26" ht="13.5" thickBot="1" x14ac:dyDescent="0.25"/>
    <row r="644" spans="1:26" ht="13.5" thickBot="1" x14ac:dyDescent="0.25">
      <c r="A644" s="230" t="s">
        <v>311</v>
      </c>
      <c r="B644" s="1021" t="s">
        <v>130</v>
      </c>
      <c r="C644" s="1022"/>
      <c r="D644" s="1022"/>
      <c r="E644" s="1022"/>
      <c r="F644" s="1022"/>
      <c r="G644" s="1022"/>
      <c r="H644" s="1023"/>
      <c r="I644" s="1033" t="s">
        <v>131</v>
      </c>
      <c r="J644" s="1022"/>
      <c r="K644" s="1022"/>
      <c r="L644" s="1022"/>
      <c r="M644" s="1022"/>
      <c r="N644" s="1022"/>
      <c r="O644" s="1023"/>
      <c r="P644" s="1034" t="s">
        <v>53</v>
      </c>
      <c r="Q644" s="1035"/>
      <c r="R644" s="1035"/>
      <c r="S644" s="1035"/>
      <c r="T644" s="1035"/>
      <c r="U644" s="1035"/>
      <c r="V644" s="1036"/>
      <c r="W644" s="1031" t="s">
        <v>55</v>
      </c>
      <c r="X644" s="228">
        <v>810</v>
      </c>
    </row>
    <row r="645" spans="1:26" x14ac:dyDescent="0.2">
      <c r="A645" s="676" t="s">
        <v>54</v>
      </c>
      <c r="B645" s="271">
        <v>1</v>
      </c>
      <c r="C645" s="273">
        <v>2</v>
      </c>
      <c r="D645" s="273">
        <v>3</v>
      </c>
      <c r="E645" s="273">
        <v>4</v>
      </c>
      <c r="F645" s="273">
        <v>5</v>
      </c>
      <c r="G645" s="273">
        <v>6</v>
      </c>
      <c r="H645" s="686">
        <v>7</v>
      </c>
      <c r="I645" s="272">
        <v>8</v>
      </c>
      <c r="J645" s="273">
        <v>9</v>
      </c>
      <c r="K645" s="273">
        <v>10</v>
      </c>
      <c r="L645" s="273">
        <v>11</v>
      </c>
      <c r="M645" s="273">
        <v>12</v>
      </c>
      <c r="N645" s="273">
        <v>13</v>
      </c>
      <c r="O645" s="686">
        <v>14</v>
      </c>
      <c r="P645" s="272">
        <v>15</v>
      </c>
      <c r="Q645" s="273">
        <v>16</v>
      </c>
      <c r="R645" s="273">
        <v>17</v>
      </c>
      <c r="S645" s="273">
        <v>18</v>
      </c>
      <c r="T645" s="273">
        <v>19</v>
      </c>
      <c r="U645" s="273">
        <v>20</v>
      </c>
      <c r="V645" s="686">
        <v>21</v>
      </c>
      <c r="W645" s="1032"/>
      <c r="X645" s="228"/>
      <c r="Y645" s="228"/>
    </row>
    <row r="646" spans="1:26" x14ac:dyDescent="0.2">
      <c r="A646" s="234" t="s">
        <v>3</v>
      </c>
      <c r="B646" s="949">
        <v>4158</v>
      </c>
      <c r="C646" s="949">
        <v>4158</v>
      </c>
      <c r="D646" s="949">
        <v>4158</v>
      </c>
      <c r="E646" s="949">
        <v>4158</v>
      </c>
      <c r="F646" s="949">
        <v>4158</v>
      </c>
      <c r="G646" s="949">
        <v>4158</v>
      </c>
      <c r="H646" s="949">
        <v>4158</v>
      </c>
      <c r="I646" s="949">
        <v>4158</v>
      </c>
      <c r="J646" s="949">
        <v>4158</v>
      </c>
      <c r="K646" s="949">
        <v>4158</v>
      </c>
      <c r="L646" s="949">
        <v>4158</v>
      </c>
      <c r="M646" s="949">
        <v>4158</v>
      </c>
      <c r="N646" s="949">
        <v>4158</v>
      </c>
      <c r="O646" s="949">
        <v>4158</v>
      </c>
      <c r="P646" s="949">
        <v>4158</v>
      </c>
      <c r="Q646" s="949">
        <v>4158</v>
      </c>
      <c r="R646" s="949">
        <v>4158</v>
      </c>
      <c r="S646" s="949">
        <v>4158</v>
      </c>
      <c r="T646" s="949">
        <v>4158</v>
      </c>
      <c r="U646" s="949">
        <v>4158</v>
      </c>
      <c r="V646" s="949">
        <v>4158</v>
      </c>
      <c r="W646" s="949">
        <v>4158</v>
      </c>
      <c r="Y646" s="210"/>
    </row>
    <row r="647" spans="1:26" x14ac:dyDescent="0.2">
      <c r="A647" s="238" t="s">
        <v>6</v>
      </c>
      <c r="B647" s="239">
        <v>4534</v>
      </c>
      <c r="C647" s="240">
        <v>4655</v>
      </c>
      <c r="D647" s="240">
        <v>4532</v>
      </c>
      <c r="E647" s="240">
        <v>4574</v>
      </c>
      <c r="F647" s="240">
        <v>4558</v>
      </c>
      <c r="G647" s="240">
        <v>4381</v>
      </c>
      <c r="H647" s="241">
        <v>4469</v>
      </c>
      <c r="I647" s="239">
        <v>4719</v>
      </c>
      <c r="J647" s="240">
        <v>4427</v>
      </c>
      <c r="K647" s="240">
        <v>4757</v>
      </c>
      <c r="L647" s="240">
        <v>5025</v>
      </c>
      <c r="M647" s="240">
        <v>4436</v>
      </c>
      <c r="N647" s="240">
        <v>4645</v>
      </c>
      <c r="O647" s="241">
        <v>4491</v>
      </c>
      <c r="P647" s="239">
        <v>4591</v>
      </c>
      <c r="Q647" s="240">
        <v>4988</v>
      </c>
      <c r="R647" s="240">
        <v>4476</v>
      </c>
      <c r="S647" s="240">
        <v>4907</v>
      </c>
      <c r="T647" s="240">
        <v>4694</v>
      </c>
      <c r="U647" s="240">
        <v>4960</v>
      </c>
      <c r="V647" s="241">
        <v>4565</v>
      </c>
      <c r="W647" s="375">
        <v>4616</v>
      </c>
    </row>
    <row r="648" spans="1:26" x14ac:dyDescent="0.2">
      <c r="A648" s="231" t="s">
        <v>7</v>
      </c>
      <c r="B648" s="242">
        <v>70.7</v>
      </c>
      <c r="C648" s="243">
        <v>87.8</v>
      </c>
      <c r="D648" s="243">
        <v>46.3</v>
      </c>
      <c r="E648" s="243">
        <v>58.3</v>
      </c>
      <c r="F648" s="243">
        <v>59.5</v>
      </c>
      <c r="G648" s="243">
        <v>61</v>
      </c>
      <c r="H648" s="244">
        <v>61</v>
      </c>
      <c r="I648" s="242">
        <v>58.1</v>
      </c>
      <c r="J648" s="243">
        <v>58.1</v>
      </c>
      <c r="K648" s="243">
        <v>62.8</v>
      </c>
      <c r="L648" s="243">
        <v>75</v>
      </c>
      <c r="M648" s="243">
        <v>81.400000000000006</v>
      </c>
      <c r="N648" s="243">
        <v>65.099999999999994</v>
      </c>
      <c r="O648" s="244">
        <v>74.400000000000006</v>
      </c>
      <c r="P648" s="242">
        <v>72.099999999999994</v>
      </c>
      <c r="Q648" s="243">
        <v>65.099999999999994</v>
      </c>
      <c r="R648" s="243">
        <v>58.1</v>
      </c>
      <c r="S648" s="243">
        <v>66.7</v>
      </c>
      <c r="T648" s="243">
        <v>60.5</v>
      </c>
      <c r="U648" s="243">
        <v>81.400000000000006</v>
      </c>
      <c r="V648" s="244">
        <v>74.400000000000006</v>
      </c>
      <c r="W648" s="951">
        <v>0.63</v>
      </c>
      <c r="X648" s="228"/>
      <c r="Y648" s="393"/>
    </row>
    <row r="649" spans="1:26" x14ac:dyDescent="0.2">
      <c r="A649" s="231" t="s">
        <v>8</v>
      </c>
      <c r="B649" s="246">
        <v>0.1</v>
      </c>
      <c r="C649" s="247">
        <v>8.3000000000000004E-2</v>
      </c>
      <c r="D649" s="247">
        <v>0.12</v>
      </c>
      <c r="E649" s="247">
        <v>0.13900000000000001</v>
      </c>
      <c r="F649" s="247">
        <v>0.10199999999999999</v>
      </c>
      <c r="G649" s="247">
        <v>0.121</v>
      </c>
      <c r="H649" s="248">
        <v>0.113</v>
      </c>
      <c r="I649" s="246">
        <v>0.13500000000000001</v>
      </c>
      <c r="J649" s="247">
        <v>0.11700000000000001</v>
      </c>
      <c r="K649" s="247">
        <v>0.11899999999999999</v>
      </c>
      <c r="L649" s="247">
        <v>8.5999999999999993E-2</v>
      </c>
      <c r="M649" s="247">
        <v>8.4000000000000005E-2</v>
      </c>
      <c r="N649" s="247">
        <v>0.112</v>
      </c>
      <c r="O649" s="248">
        <v>9.4E-2</v>
      </c>
      <c r="P649" s="246">
        <v>9.9000000000000005E-2</v>
      </c>
      <c r="Q649" s="247">
        <v>9.8000000000000004E-2</v>
      </c>
      <c r="R649" s="247">
        <v>0.11</v>
      </c>
      <c r="S649" s="247">
        <v>9.6000000000000002E-2</v>
      </c>
      <c r="T649" s="247">
        <v>0.11</v>
      </c>
      <c r="U649" s="247">
        <v>0.08</v>
      </c>
      <c r="V649" s="248">
        <v>9.9000000000000005E-2</v>
      </c>
      <c r="W649" s="951">
        <v>0.111</v>
      </c>
      <c r="Y649" s="313"/>
    </row>
    <row r="650" spans="1:26" x14ac:dyDescent="0.2">
      <c r="A650" s="238" t="s">
        <v>1</v>
      </c>
      <c r="B650" s="250">
        <f>B647/B646*100-100</f>
        <v>9.0428090428090542</v>
      </c>
      <c r="C650" s="251">
        <f t="shared" ref="C650:V650" si="266">C647/C646*100-100</f>
        <v>11.952861952861966</v>
      </c>
      <c r="D650" s="251">
        <f t="shared" si="266"/>
        <v>8.9947089947090006</v>
      </c>
      <c r="E650" s="251">
        <f t="shared" si="266"/>
        <v>10.004810004809997</v>
      </c>
      <c r="F650" s="251">
        <f t="shared" si="266"/>
        <v>9.6200096200096112</v>
      </c>
      <c r="G650" s="251">
        <f t="shared" si="266"/>
        <v>5.3631553631553714</v>
      </c>
      <c r="H650" s="252">
        <f t="shared" si="266"/>
        <v>7.4795574795574851</v>
      </c>
      <c r="I650" s="250">
        <f t="shared" si="266"/>
        <v>13.492063492063494</v>
      </c>
      <c r="J650" s="251">
        <f t="shared" si="266"/>
        <v>6.4694564694564747</v>
      </c>
      <c r="K650" s="251">
        <f t="shared" si="266"/>
        <v>14.405964405964397</v>
      </c>
      <c r="L650" s="251">
        <f t="shared" si="266"/>
        <v>20.851370851370859</v>
      </c>
      <c r="M650" s="251">
        <f t="shared" si="266"/>
        <v>6.6859066859067013</v>
      </c>
      <c r="N650" s="251">
        <f t="shared" si="266"/>
        <v>11.712361712361712</v>
      </c>
      <c r="O650" s="252">
        <f t="shared" si="266"/>
        <v>8.0086580086580028</v>
      </c>
      <c r="P650" s="250">
        <f t="shared" si="266"/>
        <v>10.413660413660409</v>
      </c>
      <c r="Q650" s="251">
        <f t="shared" si="266"/>
        <v>19.961519961519954</v>
      </c>
      <c r="R650" s="251">
        <f t="shared" si="266"/>
        <v>7.6479076479076298</v>
      </c>
      <c r="S650" s="251">
        <f t="shared" si="266"/>
        <v>18.013468013468014</v>
      </c>
      <c r="T650" s="251">
        <f t="shared" si="266"/>
        <v>12.890812890812882</v>
      </c>
      <c r="U650" s="251">
        <f t="shared" si="266"/>
        <v>19.28811928811929</v>
      </c>
      <c r="V650" s="252">
        <f t="shared" si="266"/>
        <v>9.7883597883597844</v>
      </c>
      <c r="W650" s="369">
        <f>W647/W646*100-100</f>
        <v>11.014911014911007</v>
      </c>
      <c r="X650" s="228"/>
    </row>
    <row r="651" spans="1:26" ht="13.5" thickBot="1" x14ac:dyDescent="0.25">
      <c r="A651" s="669" t="s">
        <v>27</v>
      </c>
      <c r="B651" s="945">
        <f>B647-B634</f>
        <v>-95</v>
      </c>
      <c r="C651" s="946">
        <f t="shared" ref="C651:V651" si="267">C647-C634</f>
        <v>-161</v>
      </c>
      <c r="D651" s="946">
        <f t="shared" si="267"/>
        <v>5</v>
      </c>
      <c r="E651" s="946">
        <f t="shared" si="267"/>
        <v>-130</v>
      </c>
      <c r="F651" s="946">
        <f t="shared" si="267"/>
        <v>-50</v>
      </c>
      <c r="G651" s="946">
        <f t="shared" si="267"/>
        <v>-88</v>
      </c>
      <c r="H651" s="947">
        <f t="shared" si="267"/>
        <v>83</v>
      </c>
      <c r="I651" s="945">
        <f t="shared" si="267"/>
        <v>291</v>
      </c>
      <c r="J651" s="946">
        <f t="shared" si="267"/>
        <v>72</v>
      </c>
      <c r="K651" s="946">
        <f t="shared" si="267"/>
        <v>-114</v>
      </c>
      <c r="L651" s="946">
        <f t="shared" si="267"/>
        <v>70</v>
      </c>
      <c r="M651" s="946">
        <f t="shared" si="267"/>
        <v>71</v>
      </c>
      <c r="N651" s="946">
        <f t="shared" si="267"/>
        <v>166</v>
      </c>
      <c r="O651" s="947">
        <f t="shared" si="267"/>
        <v>-112</v>
      </c>
      <c r="P651" s="945">
        <f t="shared" si="267"/>
        <v>-105</v>
      </c>
      <c r="Q651" s="946">
        <f t="shared" si="267"/>
        <v>138</v>
      </c>
      <c r="R651" s="946">
        <f t="shared" si="267"/>
        <v>149</v>
      </c>
      <c r="S651" s="946">
        <f t="shared" si="267"/>
        <v>-83</v>
      </c>
      <c r="T651" s="946">
        <f t="shared" si="267"/>
        <v>151</v>
      </c>
      <c r="U651" s="946">
        <f t="shared" si="267"/>
        <v>214</v>
      </c>
      <c r="V651" s="947">
        <f t="shared" si="267"/>
        <v>180</v>
      </c>
      <c r="W651" s="948">
        <f t="shared" ref="W651" si="268">W647-W634</f>
        <v>42</v>
      </c>
      <c r="Y651" s="210"/>
    </row>
    <row r="652" spans="1:26" x14ac:dyDescent="0.2">
      <c r="A652" s="258" t="s">
        <v>51</v>
      </c>
      <c r="B652" s="956">
        <v>562</v>
      </c>
      <c r="C652" s="957">
        <v>564</v>
      </c>
      <c r="D652" s="957">
        <v>558</v>
      </c>
      <c r="E652" s="957">
        <v>124</v>
      </c>
      <c r="F652" s="957">
        <v>566</v>
      </c>
      <c r="G652" s="957">
        <v>555</v>
      </c>
      <c r="H652" s="958">
        <v>570</v>
      </c>
      <c r="I652" s="959">
        <v>594</v>
      </c>
      <c r="J652" s="957">
        <v>588</v>
      </c>
      <c r="K652" s="957">
        <v>601</v>
      </c>
      <c r="L652" s="957">
        <v>154</v>
      </c>
      <c r="M652" s="957">
        <v>589</v>
      </c>
      <c r="N652" s="957">
        <v>594</v>
      </c>
      <c r="O652" s="960">
        <v>599</v>
      </c>
      <c r="P652" s="956">
        <v>597</v>
      </c>
      <c r="Q652" s="957">
        <v>604</v>
      </c>
      <c r="R652" s="957">
        <v>595</v>
      </c>
      <c r="S652" s="957">
        <v>130</v>
      </c>
      <c r="T652" s="957">
        <v>602</v>
      </c>
      <c r="U652" s="957">
        <v>594</v>
      </c>
      <c r="V652" s="960">
        <v>596</v>
      </c>
      <c r="W652" s="961">
        <f>SUM(B652:V652)</f>
        <v>10936</v>
      </c>
      <c r="X652" s="200" t="s">
        <v>56</v>
      </c>
      <c r="Y652" s="263">
        <f>W639-W652</f>
        <v>55</v>
      </c>
      <c r="Z652" s="285">
        <f>Y652/W639</f>
        <v>5.004094258939132E-3</v>
      </c>
    </row>
    <row r="653" spans="1:26" x14ac:dyDescent="0.2">
      <c r="A653" s="265" t="s">
        <v>28</v>
      </c>
      <c r="B653" s="218"/>
      <c r="C653" s="267"/>
      <c r="D653" s="267"/>
      <c r="E653" s="267"/>
      <c r="F653" s="267"/>
      <c r="G653" s="267"/>
      <c r="H653" s="219"/>
      <c r="I653" s="425"/>
      <c r="J653" s="267"/>
      <c r="K653" s="267"/>
      <c r="L653" s="267"/>
      <c r="M653" s="267"/>
      <c r="N653" s="267"/>
      <c r="O653" s="219"/>
      <c r="P653" s="425"/>
      <c r="Q653" s="267"/>
      <c r="R653" s="267"/>
      <c r="S653" s="267"/>
      <c r="T653" s="267"/>
      <c r="U653" s="267"/>
      <c r="V653" s="219"/>
      <c r="W653" s="222"/>
      <c r="X653" s="200" t="s">
        <v>57</v>
      </c>
      <c r="Y653" s="200">
        <v>156.77000000000001</v>
      </c>
    </row>
    <row r="654" spans="1:26" ht="13.5" thickBot="1" x14ac:dyDescent="0.25">
      <c r="A654" s="266" t="s">
        <v>26</v>
      </c>
      <c r="B654" s="623">
        <f>B653-B639</f>
        <v>-564</v>
      </c>
      <c r="C654" s="624">
        <f t="shared" ref="C654:V654" si="269">C653-C639</f>
        <v>-565</v>
      </c>
      <c r="D654" s="624">
        <f t="shared" si="269"/>
        <v>-561</v>
      </c>
      <c r="E654" s="624">
        <f t="shared" si="269"/>
        <v>-135</v>
      </c>
      <c r="F654" s="624">
        <f t="shared" si="269"/>
        <v>-570</v>
      </c>
      <c r="G654" s="624">
        <f t="shared" si="269"/>
        <v>-555</v>
      </c>
      <c r="H654" s="625">
        <f t="shared" si="269"/>
        <v>-574</v>
      </c>
      <c r="I654" s="723">
        <f t="shared" si="269"/>
        <v>-597</v>
      </c>
      <c r="J654" s="624">
        <f t="shared" si="269"/>
        <v>-589</v>
      </c>
      <c r="K654" s="624">
        <f t="shared" si="269"/>
        <v>-601</v>
      </c>
      <c r="L654" s="624">
        <f t="shared" si="269"/>
        <v>-158</v>
      </c>
      <c r="M654" s="624">
        <f t="shared" si="269"/>
        <v>-593</v>
      </c>
      <c r="N654" s="624">
        <f t="shared" si="269"/>
        <v>-598</v>
      </c>
      <c r="O654" s="625">
        <f t="shared" si="269"/>
        <v>-599</v>
      </c>
      <c r="P654" s="723">
        <f t="shared" si="269"/>
        <v>-597</v>
      </c>
      <c r="Q654" s="624">
        <f t="shared" si="269"/>
        <v>-606</v>
      </c>
      <c r="R654" s="624">
        <f t="shared" si="269"/>
        <v>-596</v>
      </c>
      <c r="S654" s="624">
        <f t="shared" si="269"/>
        <v>-134</v>
      </c>
      <c r="T654" s="624">
        <f t="shared" si="269"/>
        <v>-604</v>
      </c>
      <c r="U654" s="624">
        <f t="shared" si="269"/>
        <v>-597</v>
      </c>
      <c r="V654" s="625">
        <f t="shared" si="269"/>
        <v>-598</v>
      </c>
      <c r="W654" s="223"/>
      <c r="X654" s="200" t="s">
        <v>26</v>
      </c>
      <c r="Y654" s="200">
        <f>Y653-Y640</f>
        <v>-0.98999999999998067</v>
      </c>
    </row>
    <row r="655" spans="1:26" ht="13.5" thickBot="1" x14ac:dyDescent="0.25"/>
    <row r="656" spans="1:26" ht="13.5" thickBot="1" x14ac:dyDescent="0.25"/>
    <row r="657" spans="1:26" ht="13.5" thickBot="1" x14ac:dyDescent="0.25">
      <c r="A657" s="230" t="s">
        <v>312</v>
      </c>
      <c r="B657" s="1021" t="s">
        <v>130</v>
      </c>
      <c r="C657" s="1022"/>
      <c r="D657" s="1022"/>
      <c r="E657" s="1022"/>
      <c r="F657" s="1022"/>
      <c r="G657" s="1022"/>
      <c r="H657" s="1023"/>
      <c r="I657" s="1033" t="s">
        <v>131</v>
      </c>
      <c r="J657" s="1022"/>
      <c r="K657" s="1022"/>
      <c r="L657" s="1022"/>
      <c r="M657" s="1022"/>
      <c r="N657" s="1022"/>
      <c r="O657" s="1023"/>
      <c r="P657" s="1034" t="s">
        <v>53</v>
      </c>
      <c r="Q657" s="1035"/>
      <c r="R657" s="1035"/>
      <c r="S657" s="1035"/>
      <c r="T657" s="1035"/>
      <c r="U657" s="1035"/>
      <c r="V657" s="1036"/>
      <c r="W657" s="1031" t="s">
        <v>55</v>
      </c>
      <c r="X657" s="228">
        <v>810</v>
      </c>
    </row>
    <row r="658" spans="1:26" x14ac:dyDescent="0.2">
      <c r="A658" s="676" t="s">
        <v>54</v>
      </c>
      <c r="B658" s="271">
        <v>1</v>
      </c>
      <c r="C658" s="273">
        <v>2</v>
      </c>
      <c r="D658" s="273">
        <v>3</v>
      </c>
      <c r="E658" s="273">
        <v>4</v>
      </c>
      <c r="F658" s="273">
        <v>5</v>
      </c>
      <c r="G658" s="273">
        <v>6</v>
      </c>
      <c r="H658" s="686">
        <v>7</v>
      </c>
      <c r="I658" s="272">
        <v>8</v>
      </c>
      <c r="J658" s="273">
        <v>9</v>
      </c>
      <c r="K658" s="273">
        <v>10</v>
      </c>
      <c r="L658" s="273">
        <v>11</v>
      </c>
      <c r="M658" s="273">
        <v>12</v>
      </c>
      <c r="N658" s="273">
        <v>13</v>
      </c>
      <c r="O658" s="686">
        <v>14</v>
      </c>
      <c r="P658" s="272">
        <v>15</v>
      </c>
      <c r="Q658" s="273">
        <v>16</v>
      </c>
      <c r="R658" s="273">
        <v>17</v>
      </c>
      <c r="S658" s="273">
        <v>18</v>
      </c>
      <c r="T658" s="273">
        <v>19</v>
      </c>
      <c r="U658" s="273">
        <v>20</v>
      </c>
      <c r="V658" s="686">
        <v>21</v>
      </c>
      <c r="W658" s="1032"/>
      <c r="X658" s="228"/>
      <c r="Y658" s="228"/>
    </row>
    <row r="659" spans="1:26" x14ac:dyDescent="0.2">
      <c r="A659" s="234" t="s">
        <v>3</v>
      </c>
      <c r="B659" s="949"/>
      <c r="C659" s="949"/>
      <c r="D659" s="949"/>
      <c r="E659" s="949"/>
      <c r="F659" s="949"/>
      <c r="G659" s="949"/>
      <c r="H659" s="949"/>
      <c r="I659" s="949"/>
      <c r="J659" s="949"/>
      <c r="K659" s="949"/>
      <c r="L659" s="949"/>
      <c r="M659" s="949"/>
      <c r="N659" s="949"/>
      <c r="O659" s="949"/>
      <c r="P659" s="949"/>
      <c r="Q659" s="949"/>
      <c r="R659" s="949"/>
      <c r="S659" s="949"/>
      <c r="T659" s="949"/>
      <c r="U659" s="949"/>
      <c r="V659" s="949"/>
      <c r="W659" s="949"/>
      <c r="Y659" s="210"/>
    </row>
    <row r="660" spans="1:26" x14ac:dyDescent="0.2">
      <c r="A660" s="238" t="s">
        <v>6</v>
      </c>
      <c r="B660" s="239"/>
      <c r="C660" s="240"/>
      <c r="D660" s="240"/>
      <c r="E660" s="240"/>
      <c r="F660" s="240"/>
      <c r="G660" s="240"/>
      <c r="H660" s="241"/>
      <c r="I660" s="239"/>
      <c r="J660" s="240"/>
      <c r="K660" s="240"/>
      <c r="L660" s="240"/>
      <c r="M660" s="240"/>
      <c r="N660" s="240"/>
      <c r="O660" s="241"/>
      <c r="P660" s="239"/>
      <c r="Q660" s="240"/>
      <c r="R660" s="240"/>
      <c r="S660" s="240"/>
      <c r="T660" s="240"/>
      <c r="U660" s="240"/>
      <c r="V660" s="241"/>
      <c r="W660" s="375"/>
    </row>
    <row r="661" spans="1:26" x14ac:dyDescent="0.2">
      <c r="A661" s="231" t="s">
        <v>7</v>
      </c>
      <c r="B661" s="242"/>
      <c r="C661" s="243"/>
      <c r="D661" s="243"/>
      <c r="E661" s="243"/>
      <c r="F661" s="243"/>
      <c r="G661" s="243"/>
      <c r="H661" s="244"/>
      <c r="I661" s="242"/>
      <c r="J661" s="243"/>
      <c r="K661" s="243"/>
      <c r="L661" s="243"/>
      <c r="M661" s="243"/>
      <c r="N661" s="243"/>
      <c r="O661" s="244"/>
      <c r="P661" s="242"/>
      <c r="Q661" s="243"/>
      <c r="R661" s="243"/>
      <c r="S661" s="243"/>
      <c r="T661" s="243"/>
      <c r="U661" s="243"/>
      <c r="V661" s="244"/>
      <c r="W661" s="951"/>
      <c r="X661" s="228"/>
      <c r="Y661" s="393"/>
    </row>
    <row r="662" spans="1:26" x14ac:dyDescent="0.2">
      <c r="A662" s="231" t="s">
        <v>8</v>
      </c>
      <c r="B662" s="246"/>
      <c r="C662" s="247"/>
      <c r="D662" s="247"/>
      <c r="E662" s="247"/>
      <c r="F662" s="247"/>
      <c r="G662" s="247"/>
      <c r="H662" s="248"/>
      <c r="I662" s="246"/>
      <c r="J662" s="247"/>
      <c r="K662" s="247"/>
      <c r="L662" s="247"/>
      <c r="M662" s="247"/>
      <c r="N662" s="247"/>
      <c r="O662" s="248"/>
      <c r="P662" s="246"/>
      <c r="Q662" s="247"/>
      <c r="R662" s="247"/>
      <c r="S662" s="247"/>
      <c r="T662" s="247"/>
      <c r="U662" s="247"/>
      <c r="V662" s="248"/>
      <c r="W662" s="951"/>
      <c r="Y662" s="313"/>
    </row>
    <row r="663" spans="1:26" x14ac:dyDescent="0.2">
      <c r="A663" s="238" t="s">
        <v>1</v>
      </c>
      <c r="B663" s="250" t="e">
        <f>B660/B659*100-100</f>
        <v>#DIV/0!</v>
      </c>
      <c r="C663" s="251" t="e">
        <f t="shared" ref="C663:V663" si="270">C660/C659*100-100</f>
        <v>#DIV/0!</v>
      </c>
      <c r="D663" s="251" t="e">
        <f t="shared" si="270"/>
        <v>#DIV/0!</v>
      </c>
      <c r="E663" s="251" t="e">
        <f t="shared" si="270"/>
        <v>#DIV/0!</v>
      </c>
      <c r="F663" s="251" t="e">
        <f t="shared" si="270"/>
        <v>#DIV/0!</v>
      </c>
      <c r="G663" s="251" t="e">
        <f t="shared" si="270"/>
        <v>#DIV/0!</v>
      </c>
      <c r="H663" s="252" t="e">
        <f t="shared" si="270"/>
        <v>#DIV/0!</v>
      </c>
      <c r="I663" s="250" t="e">
        <f t="shared" si="270"/>
        <v>#DIV/0!</v>
      </c>
      <c r="J663" s="251" t="e">
        <f t="shared" si="270"/>
        <v>#DIV/0!</v>
      </c>
      <c r="K663" s="251" t="e">
        <f t="shared" si="270"/>
        <v>#DIV/0!</v>
      </c>
      <c r="L663" s="251" t="e">
        <f t="shared" si="270"/>
        <v>#DIV/0!</v>
      </c>
      <c r="M663" s="251" t="e">
        <f t="shared" si="270"/>
        <v>#DIV/0!</v>
      </c>
      <c r="N663" s="251" t="e">
        <f t="shared" si="270"/>
        <v>#DIV/0!</v>
      </c>
      <c r="O663" s="252" t="e">
        <f t="shared" si="270"/>
        <v>#DIV/0!</v>
      </c>
      <c r="P663" s="250" t="e">
        <f t="shared" si="270"/>
        <v>#DIV/0!</v>
      </c>
      <c r="Q663" s="251" t="e">
        <f t="shared" si="270"/>
        <v>#DIV/0!</v>
      </c>
      <c r="R663" s="251" t="e">
        <f t="shared" si="270"/>
        <v>#DIV/0!</v>
      </c>
      <c r="S663" s="251" t="e">
        <f t="shared" si="270"/>
        <v>#DIV/0!</v>
      </c>
      <c r="T663" s="251" t="e">
        <f t="shared" si="270"/>
        <v>#DIV/0!</v>
      </c>
      <c r="U663" s="251" t="e">
        <f t="shared" si="270"/>
        <v>#DIV/0!</v>
      </c>
      <c r="V663" s="252" t="e">
        <f t="shared" si="270"/>
        <v>#DIV/0!</v>
      </c>
      <c r="W663" s="369"/>
      <c r="X663" s="228"/>
    </row>
    <row r="664" spans="1:26" ht="13.5" thickBot="1" x14ac:dyDescent="0.25">
      <c r="A664" s="669" t="s">
        <v>27</v>
      </c>
      <c r="B664" s="945">
        <f>B660-B647</f>
        <v>-4534</v>
      </c>
      <c r="C664" s="946">
        <f t="shared" ref="C664:V664" si="271">C660-C647</f>
        <v>-4655</v>
      </c>
      <c r="D664" s="946">
        <f t="shared" si="271"/>
        <v>-4532</v>
      </c>
      <c r="E664" s="946">
        <f t="shared" si="271"/>
        <v>-4574</v>
      </c>
      <c r="F664" s="946">
        <f t="shared" si="271"/>
        <v>-4558</v>
      </c>
      <c r="G664" s="946">
        <f t="shared" si="271"/>
        <v>-4381</v>
      </c>
      <c r="H664" s="947">
        <f t="shared" si="271"/>
        <v>-4469</v>
      </c>
      <c r="I664" s="945">
        <f t="shared" si="271"/>
        <v>-4719</v>
      </c>
      <c r="J664" s="946">
        <f t="shared" si="271"/>
        <v>-4427</v>
      </c>
      <c r="K664" s="946">
        <f t="shared" si="271"/>
        <v>-4757</v>
      </c>
      <c r="L664" s="946">
        <f t="shared" si="271"/>
        <v>-5025</v>
      </c>
      <c r="M664" s="946">
        <f t="shared" si="271"/>
        <v>-4436</v>
      </c>
      <c r="N664" s="946">
        <f t="shared" si="271"/>
        <v>-4645</v>
      </c>
      <c r="O664" s="947">
        <f t="shared" si="271"/>
        <v>-4491</v>
      </c>
      <c r="P664" s="945">
        <f t="shared" si="271"/>
        <v>-4591</v>
      </c>
      <c r="Q664" s="946">
        <f t="shared" si="271"/>
        <v>-4988</v>
      </c>
      <c r="R664" s="946">
        <f t="shared" si="271"/>
        <v>-4476</v>
      </c>
      <c r="S664" s="946">
        <f t="shared" si="271"/>
        <v>-4907</v>
      </c>
      <c r="T664" s="946">
        <f t="shared" si="271"/>
        <v>-4694</v>
      </c>
      <c r="U664" s="946">
        <f t="shared" si="271"/>
        <v>-4960</v>
      </c>
      <c r="V664" s="947">
        <f t="shared" si="271"/>
        <v>-4565</v>
      </c>
      <c r="W664" s="948">
        <f t="shared" ref="W664" si="272">W660-W647</f>
        <v>-4616</v>
      </c>
      <c r="Y664" s="210"/>
    </row>
    <row r="665" spans="1:26" x14ac:dyDescent="0.2">
      <c r="A665" s="258" t="s">
        <v>51</v>
      </c>
      <c r="B665" s="956"/>
      <c r="C665" s="957"/>
      <c r="D665" s="957"/>
      <c r="E665" s="957"/>
      <c r="F665" s="957"/>
      <c r="G665" s="957"/>
      <c r="H665" s="958"/>
      <c r="I665" s="959"/>
      <c r="J665" s="957"/>
      <c r="K665" s="957"/>
      <c r="L665" s="957"/>
      <c r="M665" s="957"/>
      <c r="N665" s="957"/>
      <c r="O665" s="960"/>
      <c r="P665" s="956"/>
      <c r="Q665" s="957"/>
      <c r="R665" s="957"/>
      <c r="S665" s="957"/>
      <c r="T665" s="957"/>
      <c r="U665" s="957"/>
      <c r="V665" s="960"/>
      <c r="W665" s="961">
        <f>SUM(B665:V665)</f>
        <v>0</v>
      </c>
      <c r="X665" s="200" t="s">
        <v>56</v>
      </c>
      <c r="Y665" s="263">
        <f>W652-W665</f>
        <v>10936</v>
      </c>
      <c r="Z665" s="285">
        <f>Y665/W652</f>
        <v>1</v>
      </c>
    </row>
    <row r="666" spans="1:26" x14ac:dyDescent="0.2">
      <c r="A666" s="265" t="s">
        <v>28</v>
      </c>
      <c r="B666" s="218"/>
      <c r="C666" s="267"/>
      <c r="D666" s="267"/>
      <c r="E666" s="267"/>
      <c r="F666" s="267"/>
      <c r="G666" s="267"/>
      <c r="H666" s="219"/>
      <c r="I666" s="425"/>
      <c r="J666" s="267"/>
      <c r="K666" s="267"/>
      <c r="L666" s="267"/>
      <c r="M666" s="267"/>
      <c r="N666" s="267"/>
      <c r="O666" s="219"/>
      <c r="P666" s="425"/>
      <c r="Q666" s="267"/>
      <c r="R666" s="267"/>
      <c r="S666" s="267"/>
      <c r="T666" s="267"/>
      <c r="U666" s="267"/>
      <c r="V666" s="219"/>
      <c r="W666" s="222"/>
      <c r="X666" s="200" t="s">
        <v>57</v>
      </c>
    </row>
    <row r="667" spans="1:26" ht="13.5" thickBot="1" x14ac:dyDescent="0.25">
      <c r="A667" s="266" t="s">
        <v>26</v>
      </c>
      <c r="B667" s="623">
        <f>B666-B652</f>
        <v>-562</v>
      </c>
      <c r="C667" s="624">
        <f t="shared" ref="C667:V667" si="273">C666-C652</f>
        <v>-564</v>
      </c>
      <c r="D667" s="624">
        <f t="shared" si="273"/>
        <v>-558</v>
      </c>
      <c r="E667" s="624">
        <f t="shared" si="273"/>
        <v>-124</v>
      </c>
      <c r="F667" s="624">
        <f t="shared" si="273"/>
        <v>-566</v>
      </c>
      <c r="G667" s="624">
        <f t="shared" si="273"/>
        <v>-555</v>
      </c>
      <c r="H667" s="625">
        <f t="shared" si="273"/>
        <v>-570</v>
      </c>
      <c r="I667" s="723">
        <f t="shared" si="273"/>
        <v>-594</v>
      </c>
      <c r="J667" s="624">
        <f t="shared" si="273"/>
        <v>-588</v>
      </c>
      <c r="K667" s="624">
        <f t="shared" si="273"/>
        <v>-601</v>
      </c>
      <c r="L667" s="624">
        <f t="shared" si="273"/>
        <v>-154</v>
      </c>
      <c r="M667" s="624">
        <f t="shared" si="273"/>
        <v>-589</v>
      </c>
      <c r="N667" s="624">
        <f t="shared" si="273"/>
        <v>-594</v>
      </c>
      <c r="O667" s="625">
        <f t="shared" si="273"/>
        <v>-599</v>
      </c>
      <c r="P667" s="723">
        <f t="shared" si="273"/>
        <v>-597</v>
      </c>
      <c r="Q667" s="624">
        <f t="shared" si="273"/>
        <v>-604</v>
      </c>
      <c r="R667" s="624">
        <f t="shared" si="273"/>
        <v>-595</v>
      </c>
      <c r="S667" s="624">
        <f t="shared" si="273"/>
        <v>-130</v>
      </c>
      <c r="T667" s="624">
        <f t="shared" si="273"/>
        <v>-602</v>
      </c>
      <c r="U667" s="624">
        <f t="shared" si="273"/>
        <v>-594</v>
      </c>
      <c r="V667" s="625">
        <f t="shared" si="273"/>
        <v>-596</v>
      </c>
      <c r="W667" s="223"/>
      <c r="X667" s="200" t="s">
        <v>26</v>
      </c>
      <c r="Y667" s="200">
        <f>Y666-Y653</f>
        <v>-156.77000000000001</v>
      </c>
    </row>
    <row r="669" spans="1:26" ht="13.5" thickBot="1" x14ac:dyDescent="0.25"/>
    <row r="670" spans="1:26" ht="13.5" thickBot="1" x14ac:dyDescent="0.25">
      <c r="A670" s="230" t="s">
        <v>313</v>
      </c>
      <c r="B670" s="1021" t="s">
        <v>130</v>
      </c>
      <c r="C670" s="1022"/>
      <c r="D670" s="1022"/>
      <c r="E670" s="1022"/>
      <c r="F670" s="1022"/>
      <c r="G670" s="1022"/>
      <c r="H670" s="1023"/>
      <c r="I670" s="1033" t="s">
        <v>131</v>
      </c>
      <c r="J670" s="1022"/>
      <c r="K670" s="1022"/>
      <c r="L670" s="1022"/>
      <c r="M670" s="1022"/>
      <c r="N670" s="1022"/>
      <c r="O670" s="1023"/>
      <c r="P670" s="1034" t="s">
        <v>53</v>
      </c>
      <c r="Q670" s="1035"/>
      <c r="R670" s="1035"/>
      <c r="S670" s="1035"/>
      <c r="T670" s="1035"/>
      <c r="U670" s="1035"/>
      <c r="V670" s="1036"/>
      <c r="W670" s="1031" t="s">
        <v>55</v>
      </c>
      <c r="X670" s="228">
        <v>810</v>
      </c>
    </row>
    <row r="671" spans="1:26" x14ac:dyDescent="0.2">
      <c r="A671" s="676" t="s">
        <v>54</v>
      </c>
      <c r="B671" s="271">
        <v>1</v>
      </c>
      <c r="C671" s="273">
        <v>2</v>
      </c>
      <c r="D671" s="273">
        <v>3</v>
      </c>
      <c r="E671" s="273">
        <v>4</v>
      </c>
      <c r="F671" s="273">
        <v>5</v>
      </c>
      <c r="G671" s="273">
        <v>6</v>
      </c>
      <c r="H671" s="686">
        <v>7</v>
      </c>
      <c r="I671" s="272">
        <v>8</v>
      </c>
      <c r="J671" s="273">
        <v>9</v>
      </c>
      <c r="K671" s="273">
        <v>10</v>
      </c>
      <c r="L671" s="273">
        <v>11</v>
      </c>
      <c r="M671" s="273">
        <v>12</v>
      </c>
      <c r="N671" s="273">
        <v>13</v>
      </c>
      <c r="O671" s="686">
        <v>14</v>
      </c>
      <c r="P671" s="272">
        <v>15</v>
      </c>
      <c r="Q671" s="273">
        <v>16</v>
      </c>
      <c r="R671" s="273">
        <v>17</v>
      </c>
      <c r="S671" s="273">
        <v>18</v>
      </c>
      <c r="T671" s="273">
        <v>19</v>
      </c>
      <c r="U671" s="273">
        <v>20</v>
      </c>
      <c r="V671" s="686">
        <v>21</v>
      </c>
      <c r="W671" s="1032"/>
      <c r="X671" s="228"/>
      <c r="Y671" s="228"/>
    </row>
    <row r="672" spans="1:26" x14ac:dyDescent="0.2">
      <c r="A672" s="234" t="s">
        <v>3</v>
      </c>
      <c r="B672" s="949">
        <v>4194</v>
      </c>
      <c r="C672" s="949">
        <v>4194</v>
      </c>
      <c r="D672" s="949">
        <v>4194</v>
      </c>
      <c r="E672" s="949">
        <v>4194</v>
      </c>
      <c r="F672" s="949">
        <v>4194</v>
      </c>
      <c r="G672" s="949">
        <v>4194</v>
      </c>
      <c r="H672" s="949">
        <v>4194</v>
      </c>
      <c r="I672" s="949">
        <v>4194</v>
      </c>
      <c r="J672" s="949">
        <v>4194</v>
      </c>
      <c r="K672" s="949">
        <v>4194</v>
      </c>
      <c r="L672" s="949">
        <v>4194</v>
      </c>
      <c r="M672" s="949">
        <v>4194</v>
      </c>
      <c r="N672" s="949">
        <v>4194</v>
      </c>
      <c r="O672" s="949">
        <v>4194</v>
      </c>
      <c r="P672" s="949">
        <v>4194</v>
      </c>
      <c r="Q672" s="949">
        <v>4194</v>
      </c>
      <c r="R672" s="949">
        <v>4194</v>
      </c>
      <c r="S672" s="949">
        <v>4194</v>
      </c>
      <c r="T672" s="949">
        <v>4194</v>
      </c>
      <c r="U672" s="949">
        <v>4194</v>
      </c>
      <c r="V672" s="949">
        <v>4194</v>
      </c>
      <c r="W672" s="949">
        <v>4194</v>
      </c>
      <c r="Y672" s="210"/>
    </row>
    <row r="673" spans="1:26" x14ac:dyDescent="0.2">
      <c r="A673" s="238" t="s">
        <v>6</v>
      </c>
      <c r="B673" s="239">
        <v>4738</v>
      </c>
      <c r="C673" s="240">
        <v>4736</v>
      </c>
      <c r="D673" s="240">
        <v>4464</v>
      </c>
      <c r="E673" s="240">
        <v>4969</v>
      </c>
      <c r="F673" s="240">
        <v>4603</v>
      </c>
      <c r="G673" s="240">
        <v>4448</v>
      </c>
      <c r="H673" s="241">
        <v>4441</v>
      </c>
      <c r="I673" s="239">
        <v>4738</v>
      </c>
      <c r="J673" s="240">
        <v>4465</v>
      </c>
      <c r="K673" s="240">
        <v>4796</v>
      </c>
      <c r="L673" s="240">
        <v>4870</v>
      </c>
      <c r="M673" s="240">
        <v>4437</v>
      </c>
      <c r="N673" s="240">
        <v>4642</v>
      </c>
      <c r="O673" s="241">
        <v>4589</v>
      </c>
      <c r="P673" s="239">
        <v>4693</v>
      </c>
      <c r="Q673" s="240">
        <v>4876</v>
      </c>
      <c r="R673" s="240">
        <v>4625</v>
      </c>
      <c r="S673" s="240">
        <v>4674</v>
      </c>
      <c r="T673" s="240">
        <v>4512</v>
      </c>
      <c r="U673" s="240">
        <v>4743</v>
      </c>
      <c r="V673" s="241">
        <v>4803</v>
      </c>
      <c r="W673" s="375">
        <v>4649</v>
      </c>
    </row>
    <row r="674" spans="1:26" x14ac:dyDescent="0.2">
      <c r="A674" s="231" t="s">
        <v>7</v>
      </c>
      <c r="B674" s="242">
        <v>65.099999999999994</v>
      </c>
      <c r="C674" s="243">
        <v>67.400000000000006</v>
      </c>
      <c r="D674" s="243">
        <v>55.8</v>
      </c>
      <c r="E674" s="243">
        <v>64</v>
      </c>
      <c r="F674" s="243">
        <v>65.099999999999994</v>
      </c>
      <c r="G674" s="243">
        <v>72.099999999999994</v>
      </c>
      <c r="H674" s="244">
        <v>53.5</v>
      </c>
      <c r="I674" s="242">
        <v>51.2</v>
      </c>
      <c r="J674" s="243">
        <v>65.099999999999994</v>
      </c>
      <c r="K674" s="243">
        <v>58.1</v>
      </c>
      <c r="L674" s="243">
        <v>65.400000000000006</v>
      </c>
      <c r="M674" s="243">
        <v>76.7</v>
      </c>
      <c r="N674" s="243">
        <v>69.8</v>
      </c>
      <c r="O674" s="244">
        <v>55.8</v>
      </c>
      <c r="P674" s="242">
        <v>72.099999999999994</v>
      </c>
      <c r="Q674" s="243">
        <v>72.099999999999994</v>
      </c>
      <c r="R674" s="243">
        <v>67.400000000000006</v>
      </c>
      <c r="S674" s="243">
        <v>50</v>
      </c>
      <c r="T674" s="243">
        <v>72.099999999999994</v>
      </c>
      <c r="U674" s="243">
        <v>69.8</v>
      </c>
      <c r="V674" s="244">
        <v>65.099999999999994</v>
      </c>
      <c r="W674" s="951">
        <v>0.61799999999999999</v>
      </c>
      <c r="X674" s="228"/>
      <c r="Y674" s="393"/>
    </row>
    <row r="675" spans="1:26" x14ac:dyDescent="0.2">
      <c r="A675" s="231" t="s">
        <v>8</v>
      </c>
      <c r="B675" s="246">
        <v>0.122</v>
      </c>
      <c r="C675" s="247">
        <v>0.11899999999999999</v>
      </c>
      <c r="D675" s="247">
        <v>0.11899999999999999</v>
      </c>
      <c r="E675" s="247">
        <v>0.114</v>
      </c>
      <c r="F675" s="247">
        <v>0.10299999999999999</v>
      </c>
      <c r="G675" s="247">
        <v>9.7000000000000003E-2</v>
      </c>
      <c r="H675" s="248">
        <v>0.124</v>
      </c>
      <c r="I675" s="246">
        <v>0.126</v>
      </c>
      <c r="J675" s="247">
        <v>0.108</v>
      </c>
      <c r="K675" s="247">
        <v>0.121</v>
      </c>
      <c r="L675" s="247">
        <v>0.10100000000000001</v>
      </c>
      <c r="M675" s="247">
        <v>0.111</v>
      </c>
      <c r="N675" s="247">
        <v>9.8000000000000004E-2</v>
      </c>
      <c r="O675" s="248">
        <v>0.11700000000000001</v>
      </c>
      <c r="P675" s="246">
        <v>0.10199999999999999</v>
      </c>
      <c r="Q675" s="247">
        <v>0.11799999999999999</v>
      </c>
      <c r="R675" s="247">
        <v>9.7000000000000003E-2</v>
      </c>
      <c r="S675" s="247">
        <v>0.14899999999999999</v>
      </c>
      <c r="T675" s="247">
        <v>9.7000000000000003E-2</v>
      </c>
      <c r="U675" s="247">
        <v>9.8000000000000004E-2</v>
      </c>
      <c r="V675" s="248">
        <v>0.112</v>
      </c>
      <c r="W675" s="951">
        <v>0.11600000000000001</v>
      </c>
      <c r="Y675" s="313"/>
    </row>
    <row r="676" spans="1:26" x14ac:dyDescent="0.2">
      <c r="A676" s="238" t="s">
        <v>1</v>
      </c>
      <c r="B676" s="250">
        <f>B673/B672*100-100</f>
        <v>12.970910824988067</v>
      </c>
      <c r="C676" s="251">
        <f t="shared" ref="C676:V676" si="274">C673/C672*100-100</f>
        <v>12.923223652837379</v>
      </c>
      <c r="D676" s="251">
        <f t="shared" si="274"/>
        <v>6.4377682403433454</v>
      </c>
      <c r="E676" s="251">
        <f t="shared" si="274"/>
        <v>18.478779208392936</v>
      </c>
      <c r="F676" s="251">
        <f t="shared" si="274"/>
        <v>9.7520267048164015</v>
      </c>
      <c r="G676" s="251">
        <f t="shared" si="274"/>
        <v>6.0562708631378257</v>
      </c>
      <c r="H676" s="252">
        <f t="shared" si="274"/>
        <v>5.8893657606103886</v>
      </c>
      <c r="I676" s="250">
        <f t="shared" si="274"/>
        <v>12.970910824988067</v>
      </c>
      <c r="J676" s="251">
        <f t="shared" si="274"/>
        <v>6.4616118264186895</v>
      </c>
      <c r="K676" s="251">
        <f t="shared" si="274"/>
        <v>14.353838817358124</v>
      </c>
      <c r="L676" s="251">
        <f t="shared" si="274"/>
        <v>16.118264186933715</v>
      </c>
      <c r="M676" s="251">
        <f t="shared" si="274"/>
        <v>5.7939914163090123</v>
      </c>
      <c r="N676" s="251">
        <f t="shared" si="274"/>
        <v>10.681926561754878</v>
      </c>
      <c r="O676" s="252">
        <f t="shared" si="274"/>
        <v>9.4182164997615558</v>
      </c>
      <c r="P676" s="250">
        <f t="shared" si="274"/>
        <v>11.897949451597526</v>
      </c>
      <c r="Q676" s="251">
        <f t="shared" si="274"/>
        <v>16.261325703385793</v>
      </c>
      <c r="R676" s="251">
        <f t="shared" si="274"/>
        <v>10.276585598474014</v>
      </c>
      <c r="S676" s="251">
        <f t="shared" si="274"/>
        <v>11.444921316165946</v>
      </c>
      <c r="T676" s="251">
        <f t="shared" si="274"/>
        <v>7.5822603719599471</v>
      </c>
      <c r="U676" s="251">
        <f t="shared" si="274"/>
        <v>13.090128755364816</v>
      </c>
      <c r="V676" s="252">
        <f t="shared" si="274"/>
        <v>14.520743919885561</v>
      </c>
      <c r="W676" s="369">
        <f>W673/W672*100-100</f>
        <v>10.848831664282301</v>
      </c>
      <c r="X676" s="228"/>
    </row>
    <row r="677" spans="1:26" ht="13.5" thickBot="1" x14ac:dyDescent="0.25">
      <c r="A677" s="669" t="s">
        <v>27</v>
      </c>
      <c r="B677" s="945">
        <f>B673-B660</f>
        <v>4738</v>
      </c>
      <c r="C677" s="946">
        <f t="shared" ref="C677:V677" si="275">C673-C660</f>
        <v>4736</v>
      </c>
      <c r="D677" s="946">
        <f t="shared" si="275"/>
        <v>4464</v>
      </c>
      <c r="E677" s="946">
        <f t="shared" si="275"/>
        <v>4969</v>
      </c>
      <c r="F677" s="946">
        <f t="shared" si="275"/>
        <v>4603</v>
      </c>
      <c r="G677" s="946">
        <f t="shared" si="275"/>
        <v>4448</v>
      </c>
      <c r="H677" s="947">
        <f t="shared" si="275"/>
        <v>4441</v>
      </c>
      <c r="I677" s="945">
        <f t="shared" si="275"/>
        <v>4738</v>
      </c>
      <c r="J677" s="946">
        <f t="shared" si="275"/>
        <v>4465</v>
      </c>
      <c r="K677" s="946">
        <f t="shared" si="275"/>
        <v>4796</v>
      </c>
      <c r="L677" s="946">
        <f t="shared" si="275"/>
        <v>4870</v>
      </c>
      <c r="M677" s="946">
        <f t="shared" si="275"/>
        <v>4437</v>
      </c>
      <c r="N677" s="946">
        <f t="shared" si="275"/>
        <v>4642</v>
      </c>
      <c r="O677" s="947">
        <f t="shared" si="275"/>
        <v>4589</v>
      </c>
      <c r="P677" s="945">
        <f t="shared" si="275"/>
        <v>4693</v>
      </c>
      <c r="Q677" s="946">
        <f t="shared" si="275"/>
        <v>4876</v>
      </c>
      <c r="R677" s="946">
        <f t="shared" si="275"/>
        <v>4625</v>
      </c>
      <c r="S677" s="946">
        <f t="shared" si="275"/>
        <v>4674</v>
      </c>
      <c r="T677" s="946">
        <f t="shared" si="275"/>
        <v>4512</v>
      </c>
      <c r="U677" s="946">
        <f t="shared" si="275"/>
        <v>4743</v>
      </c>
      <c r="V677" s="947">
        <f t="shared" si="275"/>
        <v>4803</v>
      </c>
      <c r="W677" s="948">
        <f t="shared" ref="W677" si="276">W673-W647</f>
        <v>33</v>
      </c>
      <c r="Y677" s="210"/>
    </row>
    <row r="678" spans="1:26" x14ac:dyDescent="0.2">
      <c r="A678" s="258" t="s">
        <v>51</v>
      </c>
      <c r="B678" s="956">
        <v>562</v>
      </c>
      <c r="C678" s="957">
        <v>554</v>
      </c>
      <c r="D678" s="957">
        <v>555</v>
      </c>
      <c r="E678" s="957">
        <v>136</v>
      </c>
      <c r="F678" s="957">
        <v>557</v>
      </c>
      <c r="G678" s="957">
        <v>551</v>
      </c>
      <c r="H678" s="958">
        <v>568</v>
      </c>
      <c r="I678" s="959">
        <v>591</v>
      </c>
      <c r="J678" s="957">
        <v>586</v>
      </c>
      <c r="K678" s="957">
        <v>601</v>
      </c>
      <c r="L678" s="957">
        <v>143</v>
      </c>
      <c r="M678" s="957">
        <v>589</v>
      </c>
      <c r="N678" s="957">
        <v>592</v>
      </c>
      <c r="O678" s="960">
        <v>598</v>
      </c>
      <c r="P678" s="956">
        <v>593</v>
      </c>
      <c r="Q678" s="957">
        <v>597</v>
      </c>
      <c r="R678" s="957">
        <v>588</v>
      </c>
      <c r="S678" s="957">
        <v>154</v>
      </c>
      <c r="T678" s="957">
        <v>591</v>
      </c>
      <c r="U678" s="957">
        <v>589</v>
      </c>
      <c r="V678" s="960">
        <v>594</v>
      </c>
      <c r="W678" s="961">
        <f>SUM(B678:V678)</f>
        <v>10889</v>
      </c>
      <c r="X678" s="200" t="s">
        <v>56</v>
      </c>
      <c r="Y678" s="263">
        <f>W652-W678</f>
        <v>47</v>
      </c>
      <c r="Z678" s="285">
        <f>Y678/W652</f>
        <v>4.2977322604242866E-3</v>
      </c>
    </row>
    <row r="679" spans="1:26" x14ac:dyDescent="0.2">
      <c r="A679" s="265" t="s">
        <v>28</v>
      </c>
      <c r="B679" s="218">
        <v>156.01999999999984</v>
      </c>
      <c r="C679" s="267">
        <v>156.01999999999984</v>
      </c>
      <c r="D679" s="267">
        <v>156.01999999999984</v>
      </c>
      <c r="E679" s="267">
        <v>156.01999999999984</v>
      </c>
      <c r="F679" s="267">
        <v>156.01999999999984</v>
      </c>
      <c r="G679" s="267">
        <v>156.01999999999984</v>
      </c>
      <c r="H679" s="219">
        <v>156.01999999999984</v>
      </c>
      <c r="I679" s="425">
        <v>156.01999999999984</v>
      </c>
      <c r="J679" s="267">
        <v>156.01999999999984</v>
      </c>
      <c r="K679" s="267">
        <v>156.01999999999984</v>
      </c>
      <c r="L679" s="267">
        <v>156.01999999999984</v>
      </c>
      <c r="M679" s="267">
        <v>156.01999999999984</v>
      </c>
      <c r="N679" s="267">
        <v>156.01999999999984</v>
      </c>
      <c r="O679" s="219">
        <v>156.01999999999984</v>
      </c>
      <c r="P679" s="425">
        <v>156.01999999999984</v>
      </c>
      <c r="Q679" s="267">
        <v>156.01999999999984</v>
      </c>
      <c r="R679" s="267">
        <v>156.01999999999984</v>
      </c>
      <c r="S679" s="267">
        <v>156.01999999999984</v>
      </c>
      <c r="T679" s="267">
        <v>156.01999999999984</v>
      </c>
      <c r="U679" s="267">
        <v>156.01999999999984</v>
      </c>
      <c r="V679" s="219">
        <v>156.01999999999984</v>
      </c>
      <c r="W679" s="222"/>
      <c r="X679" s="200" t="s">
        <v>57</v>
      </c>
      <c r="Y679" s="200">
        <v>155.24</v>
      </c>
    </row>
    <row r="680" spans="1:26" ht="13.5" thickBot="1" x14ac:dyDescent="0.25">
      <c r="A680" s="266" t="s">
        <v>26</v>
      </c>
      <c r="B680" s="623">
        <f t="shared" ref="B680:V680" si="277">B679-B652</f>
        <v>-405.98000000000013</v>
      </c>
      <c r="C680" s="624">
        <f t="shared" si="277"/>
        <v>-407.98000000000013</v>
      </c>
      <c r="D680" s="624">
        <f t="shared" si="277"/>
        <v>-401.98000000000013</v>
      </c>
      <c r="E680" s="624">
        <f t="shared" si="277"/>
        <v>32.01999999999984</v>
      </c>
      <c r="F680" s="624">
        <f t="shared" si="277"/>
        <v>-409.98000000000013</v>
      </c>
      <c r="G680" s="624">
        <f t="shared" si="277"/>
        <v>-398.98000000000013</v>
      </c>
      <c r="H680" s="625">
        <f t="shared" si="277"/>
        <v>-413.98000000000013</v>
      </c>
      <c r="I680" s="723">
        <f t="shared" si="277"/>
        <v>-437.98000000000013</v>
      </c>
      <c r="J680" s="624">
        <f t="shared" si="277"/>
        <v>-431.98000000000013</v>
      </c>
      <c r="K680" s="624">
        <f t="shared" si="277"/>
        <v>-444.98000000000013</v>
      </c>
      <c r="L680" s="624">
        <f t="shared" si="277"/>
        <v>2.0199999999998397</v>
      </c>
      <c r="M680" s="624">
        <f t="shared" si="277"/>
        <v>-432.98000000000013</v>
      </c>
      <c r="N680" s="624">
        <f t="shared" si="277"/>
        <v>-437.98000000000013</v>
      </c>
      <c r="O680" s="625">
        <f t="shared" si="277"/>
        <v>-442.98000000000013</v>
      </c>
      <c r="P680" s="723">
        <f t="shared" si="277"/>
        <v>-440.98000000000013</v>
      </c>
      <c r="Q680" s="624">
        <f t="shared" si="277"/>
        <v>-447.98000000000013</v>
      </c>
      <c r="R680" s="624">
        <f t="shared" si="277"/>
        <v>-438.98000000000013</v>
      </c>
      <c r="S680" s="624">
        <f t="shared" si="277"/>
        <v>26.01999999999984</v>
      </c>
      <c r="T680" s="624">
        <f t="shared" si="277"/>
        <v>-445.98000000000013</v>
      </c>
      <c r="U680" s="624">
        <f t="shared" si="277"/>
        <v>-437.98000000000013</v>
      </c>
      <c r="V680" s="625">
        <f t="shared" si="277"/>
        <v>-439.98000000000013</v>
      </c>
      <c r="W680" s="223"/>
      <c r="X680" s="200" t="s">
        <v>26</v>
      </c>
      <c r="Y680" s="200">
        <f>Y679-Y653</f>
        <v>-1.5300000000000011</v>
      </c>
    </row>
    <row r="682" spans="1:26" ht="13.5" thickBot="1" x14ac:dyDescent="0.25"/>
    <row r="683" spans="1:26" ht="13.5" thickBot="1" x14ac:dyDescent="0.25">
      <c r="A683" s="230" t="s">
        <v>314</v>
      </c>
      <c r="B683" s="1021" t="s">
        <v>130</v>
      </c>
      <c r="C683" s="1022"/>
      <c r="D683" s="1022"/>
      <c r="E683" s="1022"/>
      <c r="F683" s="1022"/>
      <c r="G683" s="1022"/>
      <c r="H683" s="1023"/>
      <c r="I683" s="1033" t="s">
        <v>131</v>
      </c>
      <c r="J683" s="1022"/>
      <c r="K683" s="1022"/>
      <c r="L683" s="1022"/>
      <c r="M683" s="1022"/>
      <c r="N683" s="1022"/>
      <c r="O683" s="1023"/>
      <c r="P683" s="1034" t="s">
        <v>53</v>
      </c>
      <c r="Q683" s="1035"/>
      <c r="R683" s="1035"/>
      <c r="S683" s="1035"/>
      <c r="T683" s="1035"/>
      <c r="U683" s="1035"/>
      <c r="V683" s="1036"/>
      <c r="W683" s="1031" t="s">
        <v>55</v>
      </c>
      <c r="X683" s="228">
        <v>810</v>
      </c>
    </row>
    <row r="684" spans="1:26" x14ac:dyDescent="0.2">
      <c r="A684" s="676" t="s">
        <v>54</v>
      </c>
      <c r="B684" s="271">
        <v>1</v>
      </c>
      <c r="C684" s="273">
        <v>2</v>
      </c>
      <c r="D684" s="273">
        <v>3</v>
      </c>
      <c r="E684" s="273">
        <v>4</v>
      </c>
      <c r="F684" s="273">
        <v>5</v>
      </c>
      <c r="G684" s="273">
        <v>6</v>
      </c>
      <c r="H684" s="686">
        <v>7</v>
      </c>
      <c r="I684" s="272">
        <v>8</v>
      </c>
      <c r="J684" s="273">
        <v>9</v>
      </c>
      <c r="K684" s="273">
        <v>10</v>
      </c>
      <c r="L684" s="273">
        <v>11</v>
      </c>
      <c r="M684" s="273">
        <v>12</v>
      </c>
      <c r="N684" s="273">
        <v>13</v>
      </c>
      <c r="O684" s="686">
        <v>14</v>
      </c>
      <c r="P684" s="272">
        <v>15</v>
      </c>
      <c r="Q684" s="273">
        <v>16</v>
      </c>
      <c r="R684" s="273">
        <v>17</v>
      </c>
      <c r="S684" s="273">
        <v>18</v>
      </c>
      <c r="T684" s="273">
        <v>19</v>
      </c>
      <c r="U684" s="273">
        <v>20</v>
      </c>
      <c r="V684" s="686">
        <v>21</v>
      </c>
      <c r="W684" s="1032"/>
      <c r="X684" s="228"/>
      <c r="Y684" s="228"/>
    </row>
    <row r="685" spans="1:26" x14ac:dyDescent="0.2">
      <c r="A685" s="234" t="s">
        <v>3</v>
      </c>
      <c r="B685" s="949"/>
      <c r="C685" s="949"/>
      <c r="D685" s="949"/>
      <c r="E685" s="949"/>
      <c r="F685" s="949"/>
      <c r="G685" s="949"/>
      <c r="H685" s="949"/>
      <c r="I685" s="949"/>
      <c r="J685" s="949"/>
      <c r="K685" s="949"/>
      <c r="L685" s="949"/>
      <c r="M685" s="949"/>
      <c r="N685" s="949"/>
      <c r="O685" s="949"/>
      <c r="P685" s="949"/>
      <c r="Q685" s="949"/>
      <c r="R685" s="949"/>
      <c r="S685" s="949"/>
      <c r="T685" s="949"/>
      <c r="U685" s="949"/>
      <c r="V685" s="949"/>
      <c r="W685" s="949"/>
      <c r="Y685" s="210"/>
    </row>
    <row r="686" spans="1:26" x14ac:dyDescent="0.2">
      <c r="A686" s="238" t="s">
        <v>6</v>
      </c>
      <c r="B686" s="239"/>
      <c r="C686" s="240"/>
      <c r="D686" s="240"/>
      <c r="E686" s="240"/>
      <c r="F686" s="240"/>
      <c r="G686" s="240"/>
      <c r="H686" s="241"/>
      <c r="I686" s="239"/>
      <c r="J686" s="240"/>
      <c r="K686" s="240"/>
      <c r="L686" s="240"/>
      <c r="M686" s="240"/>
      <c r="N686" s="240"/>
      <c r="O686" s="241"/>
      <c r="P686" s="239"/>
      <c r="Q686" s="240"/>
      <c r="R686" s="240"/>
      <c r="S686" s="240"/>
      <c r="T686" s="240"/>
      <c r="U686" s="240"/>
      <c r="V686" s="241"/>
      <c r="W686" s="375"/>
    </row>
    <row r="687" spans="1:26" x14ac:dyDescent="0.2">
      <c r="A687" s="231" t="s">
        <v>7</v>
      </c>
      <c r="B687" s="242"/>
      <c r="C687" s="243"/>
      <c r="D687" s="243"/>
      <c r="E687" s="243"/>
      <c r="F687" s="243"/>
      <c r="G687" s="243"/>
      <c r="H687" s="244"/>
      <c r="I687" s="242"/>
      <c r="J687" s="243"/>
      <c r="K687" s="243"/>
      <c r="L687" s="243"/>
      <c r="M687" s="243"/>
      <c r="N687" s="243"/>
      <c r="O687" s="244"/>
      <c r="P687" s="242"/>
      <c r="Q687" s="243"/>
      <c r="R687" s="243"/>
      <c r="S687" s="243"/>
      <c r="T687" s="243"/>
      <c r="U687" s="243"/>
      <c r="V687" s="244"/>
      <c r="W687" s="951"/>
      <c r="X687" s="228"/>
      <c r="Y687" s="393"/>
    </row>
    <row r="688" spans="1:26" x14ac:dyDescent="0.2">
      <c r="A688" s="231" t="s">
        <v>8</v>
      </c>
      <c r="B688" s="246"/>
      <c r="C688" s="247"/>
      <c r="D688" s="247"/>
      <c r="E688" s="247"/>
      <c r="F688" s="247"/>
      <c r="G688" s="247"/>
      <c r="H688" s="248"/>
      <c r="I688" s="246"/>
      <c r="J688" s="247"/>
      <c r="K688" s="247"/>
      <c r="L688" s="247"/>
      <c r="M688" s="247"/>
      <c r="N688" s="247"/>
      <c r="O688" s="248"/>
      <c r="P688" s="246"/>
      <c r="Q688" s="247"/>
      <c r="R688" s="247"/>
      <c r="S688" s="247"/>
      <c r="T688" s="247"/>
      <c r="U688" s="247"/>
      <c r="V688" s="248"/>
      <c r="W688" s="951"/>
      <c r="Y688" s="313"/>
    </row>
    <row r="689" spans="1:26" x14ac:dyDescent="0.2">
      <c r="A689" s="238" t="s">
        <v>1</v>
      </c>
      <c r="B689" s="250" t="e">
        <f>B686/B685*100-100</f>
        <v>#DIV/0!</v>
      </c>
      <c r="C689" s="251" t="e">
        <f t="shared" ref="C689:V689" si="278">C686/C685*100-100</f>
        <v>#DIV/0!</v>
      </c>
      <c r="D689" s="251" t="e">
        <f t="shared" si="278"/>
        <v>#DIV/0!</v>
      </c>
      <c r="E689" s="251" t="e">
        <f t="shared" si="278"/>
        <v>#DIV/0!</v>
      </c>
      <c r="F689" s="251" t="e">
        <f t="shared" si="278"/>
        <v>#DIV/0!</v>
      </c>
      <c r="G689" s="251" t="e">
        <f t="shared" si="278"/>
        <v>#DIV/0!</v>
      </c>
      <c r="H689" s="252" t="e">
        <f t="shared" si="278"/>
        <v>#DIV/0!</v>
      </c>
      <c r="I689" s="250" t="e">
        <f t="shared" si="278"/>
        <v>#DIV/0!</v>
      </c>
      <c r="J689" s="251" t="e">
        <f t="shared" si="278"/>
        <v>#DIV/0!</v>
      </c>
      <c r="K689" s="251" t="e">
        <f t="shared" si="278"/>
        <v>#DIV/0!</v>
      </c>
      <c r="L689" s="251" t="e">
        <f t="shared" si="278"/>
        <v>#DIV/0!</v>
      </c>
      <c r="M689" s="251" t="e">
        <f t="shared" si="278"/>
        <v>#DIV/0!</v>
      </c>
      <c r="N689" s="251" t="e">
        <f t="shared" si="278"/>
        <v>#DIV/0!</v>
      </c>
      <c r="O689" s="252" t="e">
        <f t="shared" si="278"/>
        <v>#DIV/0!</v>
      </c>
      <c r="P689" s="250" t="e">
        <f t="shared" si="278"/>
        <v>#DIV/0!</v>
      </c>
      <c r="Q689" s="251" t="e">
        <f t="shared" si="278"/>
        <v>#DIV/0!</v>
      </c>
      <c r="R689" s="251" t="e">
        <f t="shared" si="278"/>
        <v>#DIV/0!</v>
      </c>
      <c r="S689" s="251" t="e">
        <f t="shared" si="278"/>
        <v>#DIV/0!</v>
      </c>
      <c r="T689" s="251" t="e">
        <f t="shared" si="278"/>
        <v>#DIV/0!</v>
      </c>
      <c r="U689" s="251" t="e">
        <f t="shared" si="278"/>
        <v>#DIV/0!</v>
      </c>
      <c r="V689" s="252" t="e">
        <f t="shared" si="278"/>
        <v>#DIV/0!</v>
      </c>
      <c r="W689" s="369" t="e">
        <f>W686/W685*100-100</f>
        <v>#DIV/0!</v>
      </c>
      <c r="X689" s="228"/>
    </row>
    <row r="690" spans="1:26" ht="13.5" thickBot="1" x14ac:dyDescent="0.25">
      <c r="A690" s="669" t="s">
        <v>27</v>
      </c>
      <c r="B690" s="945">
        <f>B686-B673</f>
        <v>-4738</v>
      </c>
      <c r="C690" s="946">
        <f t="shared" ref="C690:V690" si="279">C686-C673</f>
        <v>-4736</v>
      </c>
      <c r="D690" s="946">
        <f t="shared" si="279"/>
        <v>-4464</v>
      </c>
      <c r="E690" s="946">
        <f t="shared" si="279"/>
        <v>-4969</v>
      </c>
      <c r="F690" s="946">
        <f t="shared" si="279"/>
        <v>-4603</v>
      </c>
      <c r="G690" s="946">
        <f t="shared" si="279"/>
        <v>-4448</v>
      </c>
      <c r="H690" s="947">
        <f t="shared" si="279"/>
        <v>-4441</v>
      </c>
      <c r="I690" s="945">
        <f t="shared" si="279"/>
        <v>-4738</v>
      </c>
      <c r="J690" s="946">
        <f t="shared" si="279"/>
        <v>-4465</v>
      </c>
      <c r="K690" s="946">
        <f t="shared" si="279"/>
        <v>-4796</v>
      </c>
      <c r="L690" s="946">
        <f t="shared" si="279"/>
        <v>-4870</v>
      </c>
      <c r="M690" s="946">
        <f t="shared" si="279"/>
        <v>-4437</v>
      </c>
      <c r="N690" s="946">
        <f t="shared" si="279"/>
        <v>-4642</v>
      </c>
      <c r="O690" s="947">
        <f t="shared" si="279"/>
        <v>-4589</v>
      </c>
      <c r="P690" s="945">
        <f t="shared" si="279"/>
        <v>-4693</v>
      </c>
      <c r="Q690" s="946">
        <f t="shared" si="279"/>
        <v>-4876</v>
      </c>
      <c r="R690" s="946">
        <f t="shared" si="279"/>
        <v>-4625</v>
      </c>
      <c r="S690" s="946">
        <f t="shared" si="279"/>
        <v>-4674</v>
      </c>
      <c r="T690" s="946">
        <f t="shared" si="279"/>
        <v>-4512</v>
      </c>
      <c r="U690" s="946">
        <f t="shared" si="279"/>
        <v>-4743</v>
      </c>
      <c r="V690" s="947">
        <f t="shared" si="279"/>
        <v>-4803</v>
      </c>
      <c r="W690" s="948">
        <f t="shared" ref="W690" si="280">W686-W660</f>
        <v>0</v>
      </c>
      <c r="Y690" s="210"/>
    </row>
    <row r="691" spans="1:26" x14ac:dyDescent="0.2">
      <c r="A691" s="258" t="s">
        <v>51</v>
      </c>
      <c r="B691" s="956"/>
      <c r="C691" s="957"/>
      <c r="D691" s="957"/>
      <c r="E691" s="957"/>
      <c r="F691" s="957"/>
      <c r="G691" s="957"/>
      <c r="H691" s="958"/>
      <c r="I691" s="959"/>
      <c r="J691" s="957"/>
      <c r="K691" s="957"/>
      <c r="L691" s="957"/>
      <c r="M691" s="957"/>
      <c r="N691" s="957"/>
      <c r="O691" s="960"/>
      <c r="P691" s="956"/>
      <c r="Q691" s="957"/>
      <c r="R691" s="957"/>
      <c r="S691" s="957"/>
      <c r="T691" s="957"/>
      <c r="U691" s="957"/>
      <c r="V691" s="960"/>
      <c r="W691" s="961">
        <f>SUM(B691:V691)</f>
        <v>0</v>
      </c>
      <c r="X691" s="200" t="s">
        <v>56</v>
      </c>
      <c r="Y691" s="263">
        <f>W665-W691</f>
        <v>0</v>
      </c>
      <c r="Z691" s="285" t="e">
        <f>Y691/W665</f>
        <v>#DIV/0!</v>
      </c>
    </row>
    <row r="692" spans="1:26" x14ac:dyDescent="0.2">
      <c r="A692" s="265" t="s">
        <v>28</v>
      </c>
      <c r="B692" s="218">
        <v>155.49999999999983</v>
      </c>
      <c r="C692" s="267">
        <v>155.49999999999983</v>
      </c>
      <c r="D692" s="267">
        <v>155.49999999999983</v>
      </c>
      <c r="E692" s="267">
        <v>155.49999999999983</v>
      </c>
      <c r="F692" s="267">
        <v>155.49999999999983</v>
      </c>
      <c r="G692" s="267">
        <v>155.49999999999983</v>
      </c>
      <c r="H692" s="219">
        <v>155.49999999999983</v>
      </c>
      <c r="I692" s="425">
        <v>155.49999999999983</v>
      </c>
      <c r="J692" s="267">
        <v>155.49999999999983</v>
      </c>
      <c r="K692" s="267">
        <v>155.49999999999983</v>
      </c>
      <c r="L692" s="267">
        <v>155.49999999999983</v>
      </c>
      <c r="M692" s="267">
        <v>155.49999999999983</v>
      </c>
      <c r="N692" s="267">
        <v>155.49999999999983</v>
      </c>
      <c r="O692" s="219">
        <v>155.49999999999983</v>
      </c>
      <c r="P692" s="425">
        <v>155.49999999999983</v>
      </c>
      <c r="Q692" s="267">
        <v>155.49999999999983</v>
      </c>
      <c r="R692" s="267">
        <v>155.49999999999983</v>
      </c>
      <c r="S692" s="267">
        <v>155.49999999999983</v>
      </c>
      <c r="T692" s="267">
        <v>155.49999999999983</v>
      </c>
      <c r="U692" s="267">
        <v>155.49999999999983</v>
      </c>
      <c r="V692" s="219">
        <v>155.49999999999983</v>
      </c>
      <c r="W692" s="222"/>
      <c r="X692" s="200" t="s">
        <v>57</v>
      </c>
      <c r="Y692" s="200">
        <v>155.24</v>
      </c>
    </row>
    <row r="693" spans="1:26" ht="13.5" thickBot="1" x14ac:dyDescent="0.25">
      <c r="A693" s="266" t="s">
        <v>26</v>
      </c>
      <c r="B693" s="623">
        <f t="shared" ref="B693:V693" si="281">B692-B665</f>
        <v>155.49999999999983</v>
      </c>
      <c r="C693" s="624">
        <f t="shared" si="281"/>
        <v>155.49999999999983</v>
      </c>
      <c r="D693" s="624">
        <f t="shared" si="281"/>
        <v>155.49999999999983</v>
      </c>
      <c r="E693" s="624">
        <f t="shared" si="281"/>
        <v>155.49999999999983</v>
      </c>
      <c r="F693" s="624">
        <f t="shared" si="281"/>
        <v>155.49999999999983</v>
      </c>
      <c r="G693" s="624">
        <f t="shared" si="281"/>
        <v>155.49999999999983</v>
      </c>
      <c r="H693" s="625">
        <f t="shared" si="281"/>
        <v>155.49999999999983</v>
      </c>
      <c r="I693" s="723">
        <f t="shared" si="281"/>
        <v>155.49999999999983</v>
      </c>
      <c r="J693" s="624">
        <f t="shared" si="281"/>
        <v>155.49999999999983</v>
      </c>
      <c r="K693" s="624">
        <f t="shared" si="281"/>
        <v>155.49999999999983</v>
      </c>
      <c r="L693" s="624">
        <f t="shared" si="281"/>
        <v>155.49999999999983</v>
      </c>
      <c r="M693" s="624">
        <f t="shared" si="281"/>
        <v>155.49999999999983</v>
      </c>
      <c r="N693" s="624">
        <f t="shared" si="281"/>
        <v>155.49999999999983</v>
      </c>
      <c r="O693" s="625">
        <f t="shared" si="281"/>
        <v>155.49999999999983</v>
      </c>
      <c r="P693" s="723">
        <f t="shared" si="281"/>
        <v>155.49999999999983</v>
      </c>
      <c r="Q693" s="624">
        <f t="shared" si="281"/>
        <v>155.49999999999983</v>
      </c>
      <c r="R693" s="624">
        <f t="shared" si="281"/>
        <v>155.49999999999983</v>
      </c>
      <c r="S693" s="624">
        <f t="shared" si="281"/>
        <v>155.49999999999983</v>
      </c>
      <c r="T693" s="624">
        <f t="shared" si="281"/>
        <v>155.49999999999983</v>
      </c>
      <c r="U693" s="624">
        <f t="shared" si="281"/>
        <v>155.49999999999983</v>
      </c>
      <c r="V693" s="625">
        <f t="shared" si="281"/>
        <v>155.49999999999983</v>
      </c>
      <c r="W693" s="223"/>
      <c r="X693" s="200" t="s">
        <v>26</v>
      </c>
      <c r="Y693" s="200">
        <f>Y692-Y666</f>
        <v>155.24</v>
      </c>
    </row>
    <row r="695" spans="1:26" ht="13.5" thickBot="1" x14ac:dyDescent="0.25"/>
    <row r="696" spans="1:26" ht="13.5" thickBot="1" x14ac:dyDescent="0.25">
      <c r="A696" s="230" t="s">
        <v>315</v>
      </c>
      <c r="B696" s="1021" t="s">
        <v>130</v>
      </c>
      <c r="C696" s="1022"/>
      <c r="D696" s="1022"/>
      <c r="E696" s="1022"/>
      <c r="F696" s="1022"/>
      <c r="G696" s="1022"/>
      <c r="H696" s="1023"/>
      <c r="I696" s="1033" t="s">
        <v>131</v>
      </c>
      <c r="J696" s="1022"/>
      <c r="K696" s="1022"/>
      <c r="L696" s="1022"/>
      <c r="M696" s="1022"/>
      <c r="N696" s="1022"/>
      <c r="O696" s="1023"/>
      <c r="P696" s="1034" t="s">
        <v>53</v>
      </c>
      <c r="Q696" s="1035"/>
      <c r="R696" s="1035"/>
      <c r="S696" s="1035"/>
      <c r="T696" s="1035"/>
      <c r="U696" s="1035"/>
      <c r="V696" s="1036"/>
      <c r="W696" s="1031" t="s">
        <v>55</v>
      </c>
      <c r="X696" s="228">
        <v>810</v>
      </c>
    </row>
    <row r="697" spans="1:26" x14ac:dyDescent="0.2">
      <c r="A697" s="676" t="s">
        <v>54</v>
      </c>
      <c r="B697" s="271">
        <v>1</v>
      </c>
      <c r="C697" s="273">
        <v>2</v>
      </c>
      <c r="D697" s="273">
        <v>3</v>
      </c>
      <c r="E697" s="273">
        <v>4</v>
      </c>
      <c r="F697" s="273">
        <v>5</v>
      </c>
      <c r="G697" s="273">
        <v>6</v>
      </c>
      <c r="H697" s="686">
        <v>7</v>
      </c>
      <c r="I697" s="272">
        <v>8</v>
      </c>
      <c r="J697" s="273">
        <v>9</v>
      </c>
      <c r="K697" s="273">
        <v>10</v>
      </c>
      <c r="L697" s="273">
        <v>11</v>
      </c>
      <c r="M697" s="273">
        <v>12</v>
      </c>
      <c r="N697" s="273">
        <v>13</v>
      </c>
      <c r="O697" s="686">
        <v>14</v>
      </c>
      <c r="P697" s="272">
        <v>15</v>
      </c>
      <c r="Q697" s="273">
        <v>16</v>
      </c>
      <c r="R697" s="273">
        <v>17</v>
      </c>
      <c r="S697" s="273">
        <v>18</v>
      </c>
      <c r="T697" s="273">
        <v>19</v>
      </c>
      <c r="U697" s="273">
        <v>20</v>
      </c>
      <c r="V697" s="686">
        <v>21</v>
      </c>
      <c r="W697" s="1032"/>
      <c r="X697" s="228"/>
      <c r="Y697" s="228"/>
    </row>
    <row r="698" spans="1:26" x14ac:dyDescent="0.2">
      <c r="A698" s="234" t="s">
        <v>3</v>
      </c>
      <c r="B698" s="949">
        <v>4230</v>
      </c>
      <c r="C698" s="949">
        <v>4230</v>
      </c>
      <c r="D698" s="949">
        <v>4230</v>
      </c>
      <c r="E698" s="949">
        <v>4230</v>
      </c>
      <c r="F698" s="949">
        <v>4230</v>
      </c>
      <c r="G698" s="949">
        <v>4230</v>
      </c>
      <c r="H698" s="949">
        <v>4230</v>
      </c>
      <c r="I698" s="949">
        <v>4230</v>
      </c>
      <c r="J698" s="949">
        <v>4230</v>
      </c>
      <c r="K698" s="949">
        <v>4230</v>
      </c>
      <c r="L698" s="949">
        <v>4230</v>
      </c>
      <c r="M698" s="949">
        <v>4230</v>
      </c>
      <c r="N698" s="949">
        <v>4230</v>
      </c>
      <c r="O698" s="949">
        <v>4230</v>
      </c>
      <c r="P698" s="949">
        <v>4230</v>
      </c>
      <c r="Q698" s="949">
        <v>4230</v>
      </c>
      <c r="R698" s="949">
        <v>4230</v>
      </c>
      <c r="S698" s="949">
        <v>4230</v>
      </c>
      <c r="T698" s="949">
        <v>4230</v>
      </c>
      <c r="U698" s="949">
        <v>4230</v>
      </c>
      <c r="V698" s="949">
        <v>4230</v>
      </c>
      <c r="W698" s="949">
        <v>4230</v>
      </c>
      <c r="Y698" s="210"/>
    </row>
    <row r="699" spans="1:26" x14ac:dyDescent="0.2">
      <c r="A699" s="238" t="s">
        <v>6</v>
      </c>
      <c r="B699" s="239">
        <v>4813</v>
      </c>
      <c r="C699" s="240">
        <v>4762</v>
      </c>
      <c r="D699" s="240">
        <v>4651</v>
      </c>
      <c r="E699" s="240">
        <v>4822</v>
      </c>
      <c r="F699" s="240">
        <v>4969</v>
      </c>
      <c r="G699" s="240">
        <v>4688</v>
      </c>
      <c r="H699" s="241">
        <v>4569</v>
      </c>
      <c r="I699" s="239">
        <v>4895</v>
      </c>
      <c r="J699" s="240">
        <v>4642</v>
      </c>
      <c r="K699" s="240">
        <v>4973</v>
      </c>
      <c r="L699" s="240">
        <v>4623</v>
      </c>
      <c r="M699" s="240">
        <v>4298</v>
      </c>
      <c r="N699" s="240">
        <v>4806</v>
      </c>
      <c r="O699" s="241">
        <v>4552</v>
      </c>
      <c r="P699" s="239">
        <v>4627</v>
      </c>
      <c r="Q699" s="240">
        <v>4994</v>
      </c>
      <c r="R699" s="240">
        <v>4597</v>
      </c>
      <c r="S699" s="240">
        <v>4870</v>
      </c>
      <c r="T699" s="240">
        <v>4616</v>
      </c>
      <c r="U699" s="240">
        <v>4828</v>
      </c>
      <c r="V699" s="241">
        <v>4537</v>
      </c>
      <c r="W699" s="375">
        <v>4714</v>
      </c>
    </row>
    <row r="700" spans="1:26" x14ac:dyDescent="0.2">
      <c r="A700" s="231" t="s">
        <v>7</v>
      </c>
      <c r="B700" s="242">
        <v>55</v>
      </c>
      <c r="C700" s="243">
        <v>65</v>
      </c>
      <c r="D700" s="243">
        <v>45</v>
      </c>
      <c r="E700" s="243">
        <v>66.7</v>
      </c>
      <c r="F700" s="243">
        <v>75</v>
      </c>
      <c r="G700" s="243">
        <v>65</v>
      </c>
      <c r="H700" s="244">
        <v>60</v>
      </c>
      <c r="I700" s="242">
        <v>52.4</v>
      </c>
      <c r="J700" s="243">
        <v>59.5</v>
      </c>
      <c r="K700" s="243">
        <v>64.3</v>
      </c>
      <c r="L700" s="243">
        <v>41.7</v>
      </c>
      <c r="M700" s="243">
        <v>59.5</v>
      </c>
      <c r="N700" s="243">
        <v>57.1</v>
      </c>
      <c r="O700" s="244">
        <v>69</v>
      </c>
      <c r="P700" s="242">
        <v>52.4</v>
      </c>
      <c r="Q700" s="243">
        <v>57.1</v>
      </c>
      <c r="R700" s="243">
        <v>66.7</v>
      </c>
      <c r="S700" s="243">
        <v>41.7</v>
      </c>
      <c r="T700" s="243">
        <v>61.9</v>
      </c>
      <c r="U700" s="243">
        <v>59.5</v>
      </c>
      <c r="V700" s="244">
        <v>52.4</v>
      </c>
      <c r="W700" s="951">
        <v>0.57099999999999995</v>
      </c>
      <c r="X700" s="228"/>
      <c r="Y700" s="393"/>
    </row>
    <row r="701" spans="1:26" x14ac:dyDescent="0.2">
      <c r="A701" s="231" t="s">
        <v>8</v>
      </c>
      <c r="B701" s="246">
        <v>0.13300000000000001</v>
      </c>
      <c r="C701" s="247">
        <v>0.107</v>
      </c>
      <c r="D701" s="247">
        <v>0.13900000000000001</v>
      </c>
      <c r="E701" s="247">
        <v>0.113</v>
      </c>
      <c r="F701" s="247">
        <v>9.2999999999999999E-2</v>
      </c>
      <c r="G701" s="247">
        <v>0.109</v>
      </c>
      <c r="H701" s="248">
        <v>0.11799999999999999</v>
      </c>
      <c r="I701" s="246">
        <v>0.114</v>
      </c>
      <c r="J701" s="247">
        <v>0.111</v>
      </c>
      <c r="K701" s="247">
        <v>0.113</v>
      </c>
      <c r="L701" s="247">
        <v>0.151</v>
      </c>
      <c r="M701" s="247">
        <v>0.126</v>
      </c>
      <c r="N701" s="247">
        <v>0.112</v>
      </c>
      <c r="O701" s="248">
        <v>0.10199999999999999</v>
      </c>
      <c r="P701" s="246">
        <v>0.11600000000000001</v>
      </c>
      <c r="Q701" s="247">
        <v>0.127</v>
      </c>
      <c r="R701" s="247">
        <v>0.106</v>
      </c>
      <c r="S701" s="247">
        <v>0.17199999999999999</v>
      </c>
      <c r="T701" s="247">
        <v>0.10299999999999999</v>
      </c>
      <c r="U701" s="247">
        <v>9.0999999999999998E-2</v>
      </c>
      <c r="V701" s="248">
        <v>0.13</v>
      </c>
      <c r="W701" s="951">
        <v>0.121</v>
      </c>
      <c r="Y701" s="313"/>
    </row>
    <row r="702" spans="1:26" x14ac:dyDescent="0.2">
      <c r="A702" s="238" t="s">
        <v>1</v>
      </c>
      <c r="B702" s="250">
        <f>B699/B698*100-100</f>
        <v>13.782505910165483</v>
      </c>
      <c r="C702" s="251">
        <f t="shared" ref="C702:V702" si="282">C699/C698*100-100</f>
        <v>12.576832151300238</v>
      </c>
      <c r="D702" s="251">
        <f t="shared" si="282"/>
        <v>9.9527186761229274</v>
      </c>
      <c r="E702" s="251">
        <f t="shared" si="282"/>
        <v>13.995271867612288</v>
      </c>
      <c r="F702" s="251">
        <f t="shared" si="282"/>
        <v>17.470449172576835</v>
      </c>
      <c r="G702" s="251">
        <f t="shared" si="282"/>
        <v>10.827423167848707</v>
      </c>
      <c r="H702" s="252">
        <f t="shared" si="282"/>
        <v>8.0141843971631204</v>
      </c>
      <c r="I702" s="250">
        <f t="shared" si="282"/>
        <v>15.721040189125304</v>
      </c>
      <c r="J702" s="251">
        <f t="shared" si="282"/>
        <v>9.7399527186761077</v>
      </c>
      <c r="K702" s="251">
        <f t="shared" si="282"/>
        <v>17.565011820330966</v>
      </c>
      <c r="L702" s="251">
        <f t="shared" si="282"/>
        <v>9.2907801418439675</v>
      </c>
      <c r="M702" s="251">
        <f t="shared" si="282"/>
        <v>1.6075650118203271</v>
      </c>
      <c r="N702" s="251">
        <f t="shared" si="282"/>
        <v>13.617021276595736</v>
      </c>
      <c r="O702" s="252">
        <f t="shared" si="282"/>
        <v>7.6122931442080386</v>
      </c>
      <c r="P702" s="250">
        <f t="shared" si="282"/>
        <v>9.3853427895980985</v>
      </c>
      <c r="Q702" s="251">
        <f t="shared" si="282"/>
        <v>18.061465721040193</v>
      </c>
      <c r="R702" s="251">
        <f t="shared" si="282"/>
        <v>8.6761229314420802</v>
      </c>
      <c r="S702" s="251">
        <f t="shared" si="282"/>
        <v>15.130023640661932</v>
      </c>
      <c r="T702" s="251">
        <f t="shared" si="282"/>
        <v>9.1252955082742346</v>
      </c>
      <c r="U702" s="251">
        <f t="shared" si="282"/>
        <v>14.137115839243506</v>
      </c>
      <c r="V702" s="252">
        <f t="shared" si="282"/>
        <v>7.2576832151300295</v>
      </c>
      <c r="W702" s="369">
        <f>W699/W698*100-100</f>
        <v>11.44208037825058</v>
      </c>
      <c r="X702" s="228"/>
    </row>
    <row r="703" spans="1:26" ht="13.5" thickBot="1" x14ac:dyDescent="0.25">
      <c r="A703" s="669" t="s">
        <v>27</v>
      </c>
      <c r="B703" s="945">
        <f>B699-B686</f>
        <v>4813</v>
      </c>
      <c r="C703" s="946">
        <f t="shared" ref="C703:V703" si="283">C699-C686</f>
        <v>4762</v>
      </c>
      <c r="D703" s="946">
        <f t="shared" si="283"/>
        <v>4651</v>
      </c>
      <c r="E703" s="946">
        <f t="shared" si="283"/>
        <v>4822</v>
      </c>
      <c r="F703" s="946">
        <f t="shared" si="283"/>
        <v>4969</v>
      </c>
      <c r="G703" s="946">
        <f t="shared" si="283"/>
        <v>4688</v>
      </c>
      <c r="H703" s="947">
        <f t="shared" si="283"/>
        <v>4569</v>
      </c>
      <c r="I703" s="945">
        <f t="shared" si="283"/>
        <v>4895</v>
      </c>
      <c r="J703" s="946">
        <f t="shared" si="283"/>
        <v>4642</v>
      </c>
      <c r="K703" s="946">
        <f t="shared" si="283"/>
        <v>4973</v>
      </c>
      <c r="L703" s="946">
        <f t="shared" si="283"/>
        <v>4623</v>
      </c>
      <c r="M703" s="946">
        <f t="shared" si="283"/>
        <v>4298</v>
      </c>
      <c r="N703" s="946">
        <f t="shared" si="283"/>
        <v>4806</v>
      </c>
      <c r="O703" s="947">
        <f t="shared" si="283"/>
        <v>4552</v>
      </c>
      <c r="P703" s="945">
        <f t="shared" si="283"/>
        <v>4627</v>
      </c>
      <c r="Q703" s="946">
        <f t="shared" si="283"/>
        <v>4994</v>
      </c>
      <c r="R703" s="946">
        <f t="shared" si="283"/>
        <v>4597</v>
      </c>
      <c r="S703" s="946">
        <f t="shared" si="283"/>
        <v>4870</v>
      </c>
      <c r="T703" s="946">
        <f t="shared" si="283"/>
        <v>4616</v>
      </c>
      <c r="U703" s="946">
        <f t="shared" si="283"/>
        <v>4828</v>
      </c>
      <c r="V703" s="947">
        <f t="shared" si="283"/>
        <v>4537</v>
      </c>
      <c r="W703" s="948">
        <f t="shared" ref="W703" si="284">W699-W673</f>
        <v>65</v>
      </c>
      <c r="Y703" s="210"/>
    </row>
    <row r="704" spans="1:26" x14ac:dyDescent="0.2">
      <c r="A704" s="258" t="s">
        <v>51</v>
      </c>
      <c r="B704" s="956">
        <v>559</v>
      </c>
      <c r="C704" s="957">
        <v>550</v>
      </c>
      <c r="D704" s="957">
        <v>553</v>
      </c>
      <c r="E704" s="957">
        <v>125</v>
      </c>
      <c r="F704" s="957">
        <v>557</v>
      </c>
      <c r="G704" s="957">
        <v>550</v>
      </c>
      <c r="H704" s="958">
        <v>562</v>
      </c>
      <c r="I704" s="959">
        <v>585</v>
      </c>
      <c r="J704" s="957">
        <v>585</v>
      </c>
      <c r="K704" s="957">
        <v>597</v>
      </c>
      <c r="L704" s="957">
        <v>140</v>
      </c>
      <c r="M704" s="957">
        <v>588</v>
      </c>
      <c r="N704" s="957">
        <v>592</v>
      </c>
      <c r="O704" s="960">
        <v>597</v>
      </c>
      <c r="P704" s="956">
        <v>591</v>
      </c>
      <c r="Q704" s="957">
        <v>592</v>
      </c>
      <c r="R704" s="957">
        <v>585</v>
      </c>
      <c r="S704" s="957">
        <v>145</v>
      </c>
      <c r="T704" s="957">
        <v>589</v>
      </c>
      <c r="U704" s="957">
        <v>586</v>
      </c>
      <c r="V704" s="960">
        <v>593</v>
      </c>
      <c r="W704" s="961">
        <f>SUM(B704:V704)</f>
        <v>10821</v>
      </c>
      <c r="X704" s="200" t="s">
        <v>56</v>
      </c>
      <c r="Y704" s="263">
        <f>W678-W704</f>
        <v>68</v>
      </c>
      <c r="Z704" s="285">
        <f>Y704/W678</f>
        <v>6.244834236385343E-3</v>
      </c>
    </row>
    <row r="705" spans="1:26" x14ac:dyDescent="0.2">
      <c r="A705" s="265" t="s">
        <v>28</v>
      </c>
      <c r="B705" s="218">
        <v>154.97999999999982</v>
      </c>
      <c r="C705" s="267">
        <v>154.97999999999982</v>
      </c>
      <c r="D705" s="267">
        <v>154.97999999999982</v>
      </c>
      <c r="E705" s="267">
        <v>154.97999999999982</v>
      </c>
      <c r="F705" s="267">
        <v>154.97999999999982</v>
      </c>
      <c r="G705" s="267">
        <v>154.97999999999982</v>
      </c>
      <c r="H705" s="219">
        <v>154.97999999999982</v>
      </c>
      <c r="I705" s="425">
        <v>154.97999999999982</v>
      </c>
      <c r="J705" s="267">
        <v>154.97999999999982</v>
      </c>
      <c r="K705" s="267">
        <v>154.97999999999982</v>
      </c>
      <c r="L705" s="267">
        <v>154.97999999999982</v>
      </c>
      <c r="M705" s="267">
        <v>154.97999999999982</v>
      </c>
      <c r="N705" s="267">
        <v>154.97999999999982</v>
      </c>
      <c r="O705" s="219">
        <v>154.97999999999982</v>
      </c>
      <c r="P705" s="425">
        <v>154.97999999999982</v>
      </c>
      <c r="Q705" s="267">
        <v>154.97999999999982</v>
      </c>
      <c r="R705" s="267">
        <v>154.97999999999982</v>
      </c>
      <c r="S705" s="267">
        <v>154.97999999999982</v>
      </c>
      <c r="T705" s="267">
        <v>154.97999999999982</v>
      </c>
      <c r="U705" s="267">
        <v>154.97999999999982</v>
      </c>
      <c r="V705" s="219">
        <v>154.97999999999982</v>
      </c>
      <c r="W705" s="222"/>
      <c r="X705" s="200" t="s">
        <v>57</v>
      </c>
      <c r="Y705" s="200">
        <v>154.62</v>
      </c>
    </row>
    <row r="706" spans="1:26" ht="13.5" thickBot="1" x14ac:dyDescent="0.25">
      <c r="A706" s="266" t="s">
        <v>26</v>
      </c>
      <c r="B706" s="623">
        <f t="shared" ref="B706:V706" si="285">B705-B678</f>
        <v>-407.02000000000021</v>
      </c>
      <c r="C706" s="624">
        <f t="shared" si="285"/>
        <v>-399.02000000000021</v>
      </c>
      <c r="D706" s="624">
        <f t="shared" si="285"/>
        <v>-400.02000000000021</v>
      </c>
      <c r="E706" s="624">
        <f t="shared" si="285"/>
        <v>18.979999999999819</v>
      </c>
      <c r="F706" s="624">
        <f t="shared" si="285"/>
        <v>-402.02000000000021</v>
      </c>
      <c r="G706" s="624">
        <f t="shared" si="285"/>
        <v>-396.02000000000021</v>
      </c>
      <c r="H706" s="625">
        <f t="shared" si="285"/>
        <v>-413.02000000000021</v>
      </c>
      <c r="I706" s="723">
        <f t="shared" si="285"/>
        <v>-436.02000000000021</v>
      </c>
      <c r="J706" s="624">
        <f t="shared" si="285"/>
        <v>-431.02000000000021</v>
      </c>
      <c r="K706" s="624">
        <f t="shared" si="285"/>
        <v>-446.02000000000021</v>
      </c>
      <c r="L706" s="624">
        <f t="shared" si="285"/>
        <v>11.979999999999819</v>
      </c>
      <c r="M706" s="624">
        <f t="shared" si="285"/>
        <v>-434.02000000000021</v>
      </c>
      <c r="N706" s="624">
        <f t="shared" si="285"/>
        <v>-437.02000000000021</v>
      </c>
      <c r="O706" s="625">
        <f t="shared" si="285"/>
        <v>-443.02000000000021</v>
      </c>
      <c r="P706" s="723">
        <f t="shared" si="285"/>
        <v>-438.02000000000021</v>
      </c>
      <c r="Q706" s="624">
        <f t="shared" si="285"/>
        <v>-442.02000000000021</v>
      </c>
      <c r="R706" s="624">
        <f t="shared" si="285"/>
        <v>-433.02000000000021</v>
      </c>
      <c r="S706" s="624">
        <f t="shared" si="285"/>
        <v>0.97999999999981924</v>
      </c>
      <c r="T706" s="624">
        <f t="shared" si="285"/>
        <v>-436.02000000000021</v>
      </c>
      <c r="U706" s="624">
        <f t="shared" si="285"/>
        <v>-434.02000000000021</v>
      </c>
      <c r="V706" s="625">
        <f t="shared" si="285"/>
        <v>-439.02000000000021</v>
      </c>
      <c r="W706" s="223"/>
      <c r="X706" s="200" t="s">
        <v>26</v>
      </c>
      <c r="Y706" s="200">
        <f>Y705-Y679</f>
        <v>-0.62000000000000455</v>
      </c>
    </row>
    <row r="708" spans="1:26" ht="13.5" thickBot="1" x14ac:dyDescent="0.25"/>
    <row r="709" spans="1:26" ht="13.5" thickBot="1" x14ac:dyDescent="0.25">
      <c r="A709" s="230" t="s">
        <v>316</v>
      </c>
      <c r="B709" s="1021" t="s">
        <v>130</v>
      </c>
      <c r="C709" s="1022"/>
      <c r="D709" s="1022"/>
      <c r="E709" s="1022"/>
      <c r="F709" s="1022"/>
      <c r="G709" s="1022"/>
      <c r="H709" s="1023"/>
      <c r="I709" s="1033" t="s">
        <v>131</v>
      </c>
      <c r="J709" s="1022"/>
      <c r="K709" s="1022"/>
      <c r="L709" s="1022"/>
      <c r="M709" s="1022"/>
      <c r="N709" s="1022"/>
      <c r="O709" s="1023"/>
      <c r="P709" s="1034" t="s">
        <v>53</v>
      </c>
      <c r="Q709" s="1035"/>
      <c r="R709" s="1035"/>
      <c r="S709" s="1035"/>
      <c r="T709" s="1035"/>
      <c r="U709" s="1035"/>
      <c r="V709" s="1036"/>
      <c r="W709" s="1031" t="s">
        <v>55</v>
      </c>
      <c r="X709" s="228">
        <v>810</v>
      </c>
    </row>
    <row r="710" spans="1:26" x14ac:dyDescent="0.2">
      <c r="A710" s="676" t="s">
        <v>54</v>
      </c>
      <c r="B710" s="271">
        <v>1</v>
      </c>
      <c r="C710" s="273">
        <v>2</v>
      </c>
      <c r="D710" s="273">
        <v>3</v>
      </c>
      <c r="E710" s="273">
        <v>4</v>
      </c>
      <c r="F710" s="273">
        <v>5</v>
      </c>
      <c r="G710" s="273">
        <v>6</v>
      </c>
      <c r="H710" s="686">
        <v>7</v>
      </c>
      <c r="I710" s="272">
        <v>8</v>
      </c>
      <c r="J710" s="273">
        <v>9</v>
      </c>
      <c r="K710" s="273">
        <v>10</v>
      </c>
      <c r="L710" s="273">
        <v>11</v>
      </c>
      <c r="M710" s="273">
        <v>12</v>
      </c>
      <c r="N710" s="273">
        <v>13</v>
      </c>
      <c r="O710" s="686">
        <v>14</v>
      </c>
      <c r="P710" s="272">
        <v>15</v>
      </c>
      <c r="Q710" s="273">
        <v>16</v>
      </c>
      <c r="R710" s="273">
        <v>17</v>
      </c>
      <c r="S710" s="273">
        <v>18</v>
      </c>
      <c r="T710" s="273">
        <v>19</v>
      </c>
      <c r="U710" s="273">
        <v>20</v>
      </c>
      <c r="V710" s="686">
        <v>21</v>
      </c>
      <c r="W710" s="1032"/>
      <c r="X710" s="228"/>
      <c r="Y710" s="228"/>
    </row>
    <row r="711" spans="1:26" x14ac:dyDescent="0.2">
      <c r="A711" s="234" t="s">
        <v>3</v>
      </c>
      <c r="B711" s="949"/>
      <c r="C711" s="949"/>
      <c r="D711" s="949"/>
      <c r="E711" s="949"/>
      <c r="F711" s="949"/>
      <c r="G711" s="949"/>
      <c r="H711" s="949"/>
      <c r="I711" s="949"/>
      <c r="J711" s="949"/>
      <c r="K711" s="949"/>
      <c r="L711" s="949"/>
      <c r="M711" s="949"/>
      <c r="N711" s="949"/>
      <c r="O711" s="949"/>
      <c r="P711" s="949"/>
      <c r="Q711" s="949"/>
      <c r="R711" s="949"/>
      <c r="S711" s="949"/>
      <c r="T711" s="949"/>
      <c r="U711" s="949"/>
      <c r="V711" s="949"/>
      <c r="W711" s="949"/>
      <c r="Y711" s="210"/>
    </row>
    <row r="712" spans="1:26" x14ac:dyDescent="0.2">
      <c r="A712" s="238" t="s">
        <v>6</v>
      </c>
      <c r="B712" s="239"/>
      <c r="C712" s="240"/>
      <c r="D712" s="240"/>
      <c r="E712" s="240"/>
      <c r="F712" s="240"/>
      <c r="G712" s="240"/>
      <c r="H712" s="241"/>
      <c r="I712" s="239"/>
      <c r="J712" s="240"/>
      <c r="K712" s="240"/>
      <c r="L712" s="240"/>
      <c r="M712" s="240"/>
      <c r="N712" s="240"/>
      <c r="O712" s="241"/>
      <c r="P712" s="239"/>
      <c r="Q712" s="240"/>
      <c r="R712" s="240"/>
      <c r="S712" s="240"/>
      <c r="T712" s="240"/>
      <c r="U712" s="240"/>
      <c r="V712" s="241"/>
      <c r="W712" s="375"/>
    </row>
    <row r="713" spans="1:26" x14ac:dyDescent="0.2">
      <c r="A713" s="231" t="s">
        <v>7</v>
      </c>
      <c r="B713" s="242"/>
      <c r="C713" s="243"/>
      <c r="D713" s="243"/>
      <c r="E713" s="243"/>
      <c r="F713" s="243"/>
      <c r="G713" s="243"/>
      <c r="H713" s="244"/>
      <c r="I713" s="242"/>
      <c r="J713" s="243"/>
      <c r="K713" s="243"/>
      <c r="L713" s="243"/>
      <c r="M713" s="243"/>
      <c r="N713" s="243"/>
      <c r="O713" s="244"/>
      <c r="P713" s="242"/>
      <c r="Q713" s="243"/>
      <c r="R713" s="243"/>
      <c r="S713" s="243"/>
      <c r="T713" s="243"/>
      <c r="U713" s="243"/>
      <c r="V713" s="244"/>
      <c r="W713" s="951"/>
      <c r="X713" s="228"/>
      <c r="Y713" s="393"/>
    </row>
    <row r="714" spans="1:26" x14ac:dyDescent="0.2">
      <c r="A714" s="231" t="s">
        <v>8</v>
      </c>
      <c r="B714" s="246"/>
      <c r="C714" s="247"/>
      <c r="D714" s="247"/>
      <c r="E714" s="247"/>
      <c r="F714" s="247"/>
      <c r="G714" s="247"/>
      <c r="H714" s="248"/>
      <c r="I714" s="246"/>
      <c r="J714" s="247"/>
      <c r="K714" s="247"/>
      <c r="L714" s="247"/>
      <c r="M714" s="247"/>
      <c r="N714" s="247"/>
      <c r="O714" s="248"/>
      <c r="P714" s="246"/>
      <c r="Q714" s="247"/>
      <c r="R714" s="247"/>
      <c r="S714" s="247"/>
      <c r="T714" s="247"/>
      <c r="U714" s="247"/>
      <c r="V714" s="248"/>
      <c r="W714" s="951"/>
      <c r="Y714" s="313"/>
    </row>
    <row r="715" spans="1:26" x14ac:dyDescent="0.2">
      <c r="A715" s="238" t="s">
        <v>1</v>
      </c>
      <c r="B715" s="250" t="e">
        <f>B712/B711*100-100</f>
        <v>#DIV/0!</v>
      </c>
      <c r="C715" s="251" t="e">
        <f t="shared" ref="C715:V715" si="286">C712/C711*100-100</f>
        <v>#DIV/0!</v>
      </c>
      <c r="D715" s="251" t="e">
        <f t="shared" si="286"/>
        <v>#DIV/0!</v>
      </c>
      <c r="E715" s="251" t="e">
        <f t="shared" si="286"/>
        <v>#DIV/0!</v>
      </c>
      <c r="F715" s="251" t="e">
        <f t="shared" si="286"/>
        <v>#DIV/0!</v>
      </c>
      <c r="G715" s="251" t="e">
        <f t="shared" si="286"/>
        <v>#DIV/0!</v>
      </c>
      <c r="H715" s="252" t="e">
        <f t="shared" si="286"/>
        <v>#DIV/0!</v>
      </c>
      <c r="I715" s="250" t="e">
        <f t="shared" si="286"/>
        <v>#DIV/0!</v>
      </c>
      <c r="J715" s="251" t="e">
        <f t="shared" si="286"/>
        <v>#DIV/0!</v>
      </c>
      <c r="K715" s="251" t="e">
        <f t="shared" si="286"/>
        <v>#DIV/0!</v>
      </c>
      <c r="L715" s="251" t="e">
        <f t="shared" si="286"/>
        <v>#DIV/0!</v>
      </c>
      <c r="M715" s="251" t="e">
        <f t="shared" si="286"/>
        <v>#DIV/0!</v>
      </c>
      <c r="N715" s="251" t="e">
        <f t="shared" si="286"/>
        <v>#DIV/0!</v>
      </c>
      <c r="O715" s="252" t="e">
        <f t="shared" si="286"/>
        <v>#DIV/0!</v>
      </c>
      <c r="P715" s="250" t="e">
        <f t="shared" si="286"/>
        <v>#DIV/0!</v>
      </c>
      <c r="Q715" s="251" t="e">
        <f t="shared" si="286"/>
        <v>#DIV/0!</v>
      </c>
      <c r="R715" s="251" t="e">
        <f t="shared" si="286"/>
        <v>#DIV/0!</v>
      </c>
      <c r="S715" s="251" t="e">
        <f t="shared" si="286"/>
        <v>#DIV/0!</v>
      </c>
      <c r="T715" s="251" t="e">
        <f t="shared" si="286"/>
        <v>#DIV/0!</v>
      </c>
      <c r="U715" s="251" t="e">
        <f t="shared" si="286"/>
        <v>#DIV/0!</v>
      </c>
      <c r="V715" s="252" t="e">
        <f t="shared" si="286"/>
        <v>#DIV/0!</v>
      </c>
      <c r="W715" s="369" t="e">
        <f>W712/W711*100-100</f>
        <v>#DIV/0!</v>
      </c>
      <c r="X715" s="228"/>
    </row>
    <row r="716" spans="1:26" ht="13.5" thickBot="1" x14ac:dyDescent="0.25">
      <c r="A716" s="669" t="s">
        <v>27</v>
      </c>
      <c r="B716" s="945">
        <f>B712-B699</f>
        <v>-4813</v>
      </c>
      <c r="C716" s="946">
        <f t="shared" ref="C716:V716" si="287">C712-C699</f>
        <v>-4762</v>
      </c>
      <c r="D716" s="946">
        <f t="shared" si="287"/>
        <v>-4651</v>
      </c>
      <c r="E716" s="946">
        <f t="shared" si="287"/>
        <v>-4822</v>
      </c>
      <c r="F716" s="946">
        <f t="shared" si="287"/>
        <v>-4969</v>
      </c>
      <c r="G716" s="946">
        <f t="shared" si="287"/>
        <v>-4688</v>
      </c>
      <c r="H716" s="947">
        <f t="shared" si="287"/>
        <v>-4569</v>
      </c>
      <c r="I716" s="945">
        <f t="shared" si="287"/>
        <v>-4895</v>
      </c>
      <c r="J716" s="946">
        <f t="shared" si="287"/>
        <v>-4642</v>
      </c>
      <c r="K716" s="946">
        <f t="shared" si="287"/>
        <v>-4973</v>
      </c>
      <c r="L716" s="946">
        <f t="shared" si="287"/>
        <v>-4623</v>
      </c>
      <c r="M716" s="946">
        <f t="shared" si="287"/>
        <v>-4298</v>
      </c>
      <c r="N716" s="946">
        <f t="shared" si="287"/>
        <v>-4806</v>
      </c>
      <c r="O716" s="947">
        <f t="shared" si="287"/>
        <v>-4552</v>
      </c>
      <c r="P716" s="945">
        <f t="shared" si="287"/>
        <v>-4627</v>
      </c>
      <c r="Q716" s="946">
        <f t="shared" si="287"/>
        <v>-4994</v>
      </c>
      <c r="R716" s="946">
        <f t="shared" si="287"/>
        <v>-4597</v>
      </c>
      <c r="S716" s="946">
        <f t="shared" si="287"/>
        <v>-4870</v>
      </c>
      <c r="T716" s="946">
        <f t="shared" si="287"/>
        <v>-4616</v>
      </c>
      <c r="U716" s="946">
        <f t="shared" si="287"/>
        <v>-4828</v>
      </c>
      <c r="V716" s="947">
        <f t="shared" si="287"/>
        <v>-4537</v>
      </c>
      <c r="W716" s="948">
        <f t="shared" ref="W716" si="288">W712-W686</f>
        <v>0</v>
      </c>
      <c r="Y716" s="210"/>
    </row>
    <row r="717" spans="1:26" x14ac:dyDescent="0.2">
      <c r="A717" s="258" t="s">
        <v>51</v>
      </c>
      <c r="B717" s="956"/>
      <c r="C717" s="957"/>
      <c r="D717" s="957"/>
      <c r="E717" s="957"/>
      <c r="F717" s="957"/>
      <c r="G717" s="957"/>
      <c r="H717" s="958"/>
      <c r="I717" s="959"/>
      <c r="J717" s="957"/>
      <c r="K717" s="957"/>
      <c r="L717" s="957"/>
      <c r="M717" s="957"/>
      <c r="N717" s="957"/>
      <c r="O717" s="960"/>
      <c r="P717" s="956"/>
      <c r="Q717" s="957"/>
      <c r="R717" s="957"/>
      <c r="S717" s="957"/>
      <c r="T717" s="957"/>
      <c r="U717" s="957"/>
      <c r="V717" s="960"/>
      <c r="W717" s="961">
        <f>SUM(B717:V717)</f>
        <v>0</v>
      </c>
      <c r="X717" s="200" t="s">
        <v>56</v>
      </c>
      <c r="Y717" s="263">
        <f>W691-W717</f>
        <v>0</v>
      </c>
      <c r="Z717" s="285" t="e">
        <f>Y717/W691</f>
        <v>#DIV/0!</v>
      </c>
    </row>
    <row r="718" spans="1:26" x14ac:dyDescent="0.2">
      <c r="A718" s="265" t="s">
        <v>28</v>
      </c>
      <c r="B718" s="218">
        <v>154.45999999999981</v>
      </c>
      <c r="C718" s="267">
        <v>154.45999999999981</v>
      </c>
      <c r="D718" s="267">
        <v>154.45999999999981</v>
      </c>
      <c r="E718" s="267">
        <v>154.45999999999981</v>
      </c>
      <c r="F718" s="267">
        <v>154.45999999999981</v>
      </c>
      <c r="G718" s="267">
        <v>154.45999999999981</v>
      </c>
      <c r="H718" s="219">
        <v>154.45999999999981</v>
      </c>
      <c r="I718" s="425">
        <v>154.45999999999981</v>
      </c>
      <c r="J718" s="267">
        <v>154.45999999999981</v>
      </c>
      <c r="K718" s="267">
        <v>154.45999999999981</v>
      </c>
      <c r="L718" s="267">
        <v>154.45999999999981</v>
      </c>
      <c r="M718" s="267">
        <v>154.45999999999981</v>
      </c>
      <c r="N718" s="267">
        <v>154.45999999999981</v>
      </c>
      <c r="O718" s="219">
        <v>154.45999999999981</v>
      </c>
      <c r="P718" s="425">
        <v>154.45999999999981</v>
      </c>
      <c r="Q718" s="267">
        <v>154.45999999999981</v>
      </c>
      <c r="R718" s="267">
        <v>154.45999999999981</v>
      </c>
      <c r="S718" s="267">
        <v>154.45999999999981</v>
      </c>
      <c r="T718" s="267">
        <v>154.45999999999981</v>
      </c>
      <c r="U718" s="267">
        <v>154.45999999999981</v>
      </c>
      <c r="V718" s="219">
        <v>154.45999999999981</v>
      </c>
      <c r="W718" s="222"/>
      <c r="X718" s="200" t="s">
        <v>57</v>
      </c>
      <c r="Y718" s="200">
        <v>155.24</v>
      </c>
    </row>
    <row r="719" spans="1:26" ht="13.5" thickBot="1" x14ac:dyDescent="0.25">
      <c r="A719" s="266" t="s">
        <v>26</v>
      </c>
      <c r="B719" s="623">
        <f t="shared" ref="B719:V719" si="289">B718-B691</f>
        <v>154.45999999999981</v>
      </c>
      <c r="C719" s="624">
        <f t="shared" si="289"/>
        <v>154.45999999999981</v>
      </c>
      <c r="D719" s="624">
        <f t="shared" si="289"/>
        <v>154.45999999999981</v>
      </c>
      <c r="E719" s="624">
        <f t="shared" si="289"/>
        <v>154.45999999999981</v>
      </c>
      <c r="F719" s="624">
        <f t="shared" si="289"/>
        <v>154.45999999999981</v>
      </c>
      <c r="G719" s="624">
        <f t="shared" si="289"/>
        <v>154.45999999999981</v>
      </c>
      <c r="H719" s="625">
        <f t="shared" si="289"/>
        <v>154.45999999999981</v>
      </c>
      <c r="I719" s="723">
        <f t="shared" si="289"/>
        <v>154.45999999999981</v>
      </c>
      <c r="J719" s="624">
        <f t="shared" si="289"/>
        <v>154.45999999999981</v>
      </c>
      <c r="K719" s="624">
        <f t="shared" si="289"/>
        <v>154.45999999999981</v>
      </c>
      <c r="L719" s="624">
        <f t="shared" si="289"/>
        <v>154.45999999999981</v>
      </c>
      <c r="M719" s="624">
        <f t="shared" si="289"/>
        <v>154.45999999999981</v>
      </c>
      <c r="N719" s="624">
        <f t="shared" si="289"/>
        <v>154.45999999999981</v>
      </c>
      <c r="O719" s="625">
        <f t="shared" si="289"/>
        <v>154.45999999999981</v>
      </c>
      <c r="P719" s="723">
        <f t="shared" si="289"/>
        <v>154.45999999999981</v>
      </c>
      <c r="Q719" s="624">
        <f t="shared" si="289"/>
        <v>154.45999999999981</v>
      </c>
      <c r="R719" s="624">
        <f t="shared" si="289"/>
        <v>154.45999999999981</v>
      </c>
      <c r="S719" s="624">
        <f t="shared" si="289"/>
        <v>154.45999999999981</v>
      </c>
      <c r="T719" s="624">
        <f t="shared" si="289"/>
        <v>154.45999999999981</v>
      </c>
      <c r="U719" s="624">
        <f t="shared" si="289"/>
        <v>154.45999999999981</v>
      </c>
      <c r="V719" s="625">
        <f t="shared" si="289"/>
        <v>154.45999999999981</v>
      </c>
      <c r="W719" s="223"/>
      <c r="X719" s="200" t="s">
        <v>26</v>
      </c>
      <c r="Y719" s="200">
        <f>Y718-Y692</f>
        <v>0</v>
      </c>
    </row>
    <row r="721" spans="1:26" ht="13.5" thickBot="1" x14ac:dyDescent="0.25"/>
    <row r="722" spans="1:26" ht="13.5" thickBot="1" x14ac:dyDescent="0.25">
      <c r="A722" s="230" t="s">
        <v>317</v>
      </c>
      <c r="B722" s="1021" t="s">
        <v>130</v>
      </c>
      <c r="C722" s="1022"/>
      <c r="D722" s="1022"/>
      <c r="E722" s="1022"/>
      <c r="F722" s="1022"/>
      <c r="G722" s="1022"/>
      <c r="H722" s="1023"/>
      <c r="I722" s="1033" t="s">
        <v>131</v>
      </c>
      <c r="J722" s="1022"/>
      <c r="K722" s="1022"/>
      <c r="L722" s="1022"/>
      <c r="M722" s="1022"/>
      <c r="N722" s="1022"/>
      <c r="O722" s="1023"/>
      <c r="P722" s="1034" t="s">
        <v>53</v>
      </c>
      <c r="Q722" s="1035"/>
      <c r="R722" s="1035"/>
      <c r="S722" s="1035"/>
      <c r="T722" s="1035"/>
      <c r="U722" s="1035"/>
      <c r="V722" s="1036"/>
      <c r="W722" s="1031" t="s">
        <v>55</v>
      </c>
      <c r="X722" s="228">
        <v>729</v>
      </c>
    </row>
    <row r="723" spans="1:26" x14ac:dyDescent="0.2">
      <c r="A723" s="676" t="s">
        <v>54</v>
      </c>
      <c r="B723" s="271">
        <v>1</v>
      </c>
      <c r="C723" s="273">
        <v>2</v>
      </c>
      <c r="D723" s="273">
        <v>3</v>
      </c>
      <c r="E723" s="273">
        <v>4</v>
      </c>
      <c r="F723" s="273">
        <v>5</v>
      </c>
      <c r="G723" s="273">
        <v>6</v>
      </c>
      <c r="H723" s="686">
        <v>7</v>
      </c>
      <c r="I723" s="272">
        <v>8</v>
      </c>
      <c r="J723" s="273">
        <v>9</v>
      </c>
      <c r="K723" s="273">
        <v>10</v>
      </c>
      <c r="L723" s="273">
        <v>11</v>
      </c>
      <c r="M723" s="273">
        <v>12</v>
      </c>
      <c r="N723" s="273">
        <v>13</v>
      </c>
      <c r="O723" s="686">
        <v>14</v>
      </c>
      <c r="P723" s="272">
        <v>15</v>
      </c>
      <c r="Q723" s="273">
        <v>16</v>
      </c>
      <c r="R723" s="273">
        <v>17</v>
      </c>
      <c r="S723" s="273">
        <v>18</v>
      </c>
      <c r="T723" s="273">
        <v>19</v>
      </c>
      <c r="U723" s="273">
        <v>20</v>
      </c>
      <c r="V723" s="686">
        <v>21</v>
      </c>
      <c r="W723" s="1032"/>
      <c r="X723" s="228"/>
      <c r="Y723" s="228"/>
    </row>
    <row r="724" spans="1:26" x14ac:dyDescent="0.2">
      <c r="A724" s="234" t="s">
        <v>3</v>
      </c>
      <c r="B724" s="949">
        <v>4266</v>
      </c>
      <c r="C724" s="949">
        <v>4266</v>
      </c>
      <c r="D724" s="949">
        <v>4266</v>
      </c>
      <c r="E724" s="949">
        <v>4266</v>
      </c>
      <c r="F724" s="949">
        <v>4266</v>
      </c>
      <c r="G724" s="949">
        <v>4266</v>
      </c>
      <c r="H724" s="949">
        <v>4266</v>
      </c>
      <c r="I724" s="949">
        <v>4266</v>
      </c>
      <c r="J724" s="949">
        <v>4266</v>
      </c>
      <c r="K724" s="949">
        <v>4266</v>
      </c>
      <c r="L724" s="949">
        <v>4266</v>
      </c>
      <c r="M724" s="949">
        <v>4266</v>
      </c>
      <c r="N724" s="949">
        <v>4266</v>
      </c>
      <c r="O724" s="949">
        <v>4266</v>
      </c>
      <c r="P724" s="949">
        <v>4266</v>
      </c>
      <c r="Q724" s="949">
        <v>4266</v>
      </c>
      <c r="R724" s="949">
        <v>4266</v>
      </c>
      <c r="S724" s="949">
        <v>4266</v>
      </c>
      <c r="T724" s="949">
        <v>4266</v>
      </c>
      <c r="U724" s="949">
        <v>4266</v>
      </c>
      <c r="V724" s="949">
        <v>4266</v>
      </c>
      <c r="W724" s="949">
        <v>4266</v>
      </c>
      <c r="Y724" s="210"/>
    </row>
    <row r="725" spans="1:26" x14ac:dyDescent="0.2">
      <c r="A725" s="238" t="s">
        <v>6</v>
      </c>
      <c r="B725" s="239">
        <v>4904</v>
      </c>
      <c r="C725" s="240">
        <v>4835</v>
      </c>
      <c r="D725" s="240">
        <v>4622</v>
      </c>
      <c r="E725" s="240">
        <v>4825</v>
      </c>
      <c r="F725" s="240">
        <v>4479</v>
      </c>
      <c r="G725" s="240">
        <v>4638</v>
      </c>
      <c r="H725" s="241">
        <v>4780</v>
      </c>
      <c r="I725" s="239">
        <v>4669</v>
      </c>
      <c r="J725" s="240">
        <v>4431</v>
      </c>
      <c r="K725" s="240">
        <v>4830</v>
      </c>
      <c r="L725" s="240">
        <v>4905</v>
      </c>
      <c r="M725" s="240">
        <v>4269</v>
      </c>
      <c r="N725" s="240">
        <v>4729</v>
      </c>
      <c r="O725" s="241">
        <v>4743</v>
      </c>
      <c r="P725" s="239">
        <v>4515</v>
      </c>
      <c r="Q725" s="240">
        <v>5001</v>
      </c>
      <c r="R725" s="240">
        <v>4731</v>
      </c>
      <c r="S725" s="240">
        <v>4833</v>
      </c>
      <c r="T725" s="240">
        <v>4826</v>
      </c>
      <c r="U725" s="240">
        <v>5084</v>
      </c>
      <c r="V725" s="241">
        <v>4874</v>
      </c>
      <c r="W725" s="375">
        <v>4724</v>
      </c>
    </row>
    <row r="726" spans="1:26" x14ac:dyDescent="0.2">
      <c r="A726" s="231" t="s">
        <v>7</v>
      </c>
      <c r="B726" s="242">
        <v>62.5</v>
      </c>
      <c r="C726" s="243">
        <v>65</v>
      </c>
      <c r="D726" s="243">
        <v>47.5</v>
      </c>
      <c r="E726" s="243">
        <v>50</v>
      </c>
      <c r="F726" s="243">
        <v>62.5</v>
      </c>
      <c r="G726" s="243">
        <v>70</v>
      </c>
      <c r="H726" s="244">
        <v>100</v>
      </c>
      <c r="I726" s="242">
        <v>58.5</v>
      </c>
      <c r="J726" s="243">
        <v>55</v>
      </c>
      <c r="K726" s="243">
        <v>52.5</v>
      </c>
      <c r="L726" s="243">
        <v>75</v>
      </c>
      <c r="M726" s="243">
        <v>62.5</v>
      </c>
      <c r="N726" s="243">
        <v>72.5</v>
      </c>
      <c r="O726" s="244">
        <v>65</v>
      </c>
      <c r="P726" s="242">
        <v>62.5</v>
      </c>
      <c r="Q726" s="243">
        <v>70</v>
      </c>
      <c r="R726" s="243">
        <v>50</v>
      </c>
      <c r="S726" s="243">
        <v>50</v>
      </c>
      <c r="T726" s="243">
        <v>62.5</v>
      </c>
      <c r="U726" s="243">
        <v>77.5</v>
      </c>
      <c r="V726" s="244">
        <v>75</v>
      </c>
      <c r="W726" s="951">
        <v>0.57999999999999996</v>
      </c>
      <c r="X726" s="228"/>
      <c r="Y726" s="393"/>
    </row>
    <row r="727" spans="1:26" x14ac:dyDescent="0.2">
      <c r="A727" s="231" t="s">
        <v>8</v>
      </c>
      <c r="B727" s="246">
        <v>9.9000000000000005E-2</v>
      </c>
      <c r="C727" s="247">
        <v>0.10299999999999999</v>
      </c>
      <c r="D727" s="247">
        <v>0.14699999999999999</v>
      </c>
      <c r="E727" s="247">
        <v>0.13600000000000001</v>
      </c>
      <c r="F727" s="247">
        <v>0.11899999999999999</v>
      </c>
      <c r="G727" s="247">
        <v>0.09</v>
      </c>
      <c r="H727" s="248">
        <v>0.05</v>
      </c>
      <c r="I727" s="246">
        <v>0.129</v>
      </c>
      <c r="J727" s="247">
        <v>0.13500000000000001</v>
      </c>
      <c r="K727" s="247">
        <v>0.13700000000000001</v>
      </c>
      <c r="L727" s="247">
        <v>0.127</v>
      </c>
      <c r="M727" s="247">
        <v>0.114</v>
      </c>
      <c r="N727" s="247">
        <v>0.108</v>
      </c>
      <c r="O727" s="248">
        <v>9.6000000000000002E-2</v>
      </c>
      <c r="P727" s="246">
        <v>0.107</v>
      </c>
      <c r="Q727" s="247">
        <v>9.7000000000000003E-2</v>
      </c>
      <c r="R727" s="247">
        <v>0.11700000000000001</v>
      </c>
      <c r="S727" s="247">
        <v>0.11600000000000001</v>
      </c>
      <c r="T727" s="247">
        <v>0.123</v>
      </c>
      <c r="U727" s="247">
        <v>9.0999999999999998E-2</v>
      </c>
      <c r="V727" s="248">
        <v>0.09</v>
      </c>
      <c r="W727" s="951">
        <v>0.11899999999999999</v>
      </c>
      <c r="Y727" s="313"/>
    </row>
    <row r="728" spans="1:26" x14ac:dyDescent="0.2">
      <c r="A728" s="238" t="s">
        <v>1</v>
      </c>
      <c r="B728" s="250">
        <f>B725/B724*100-100</f>
        <v>14.955461790904835</v>
      </c>
      <c r="C728" s="251">
        <f t="shared" ref="C728:V728" si="290">C725/C724*100-100</f>
        <v>13.338021565869667</v>
      </c>
      <c r="D728" s="251">
        <f t="shared" si="290"/>
        <v>8.3450539146741676</v>
      </c>
      <c r="E728" s="251">
        <f t="shared" si="290"/>
        <v>13.103609939052973</v>
      </c>
      <c r="F728" s="251">
        <f t="shared" si="290"/>
        <v>4.9929676511954995</v>
      </c>
      <c r="G728" s="251">
        <f t="shared" si="290"/>
        <v>8.7201125175808727</v>
      </c>
      <c r="H728" s="252">
        <f t="shared" si="290"/>
        <v>12.048757618377863</v>
      </c>
      <c r="I728" s="250">
        <f t="shared" si="290"/>
        <v>9.4467885607126192</v>
      </c>
      <c r="J728" s="251">
        <f t="shared" si="290"/>
        <v>3.8677918424753841</v>
      </c>
      <c r="K728" s="251">
        <f t="shared" si="290"/>
        <v>13.22081575246132</v>
      </c>
      <c r="L728" s="251">
        <f t="shared" si="290"/>
        <v>14.978902953586498</v>
      </c>
      <c r="M728" s="251">
        <f t="shared" si="290"/>
        <v>7.0323488045005433E-2</v>
      </c>
      <c r="N728" s="251">
        <f t="shared" si="290"/>
        <v>10.853258321612742</v>
      </c>
      <c r="O728" s="252">
        <f t="shared" si="290"/>
        <v>11.18143459915612</v>
      </c>
      <c r="P728" s="250">
        <f t="shared" si="290"/>
        <v>5.8368495077355789</v>
      </c>
      <c r="Q728" s="251">
        <f t="shared" si="290"/>
        <v>17.229254571026729</v>
      </c>
      <c r="R728" s="251">
        <f t="shared" si="290"/>
        <v>10.900140646976084</v>
      </c>
      <c r="S728" s="251">
        <f t="shared" si="290"/>
        <v>13.29113924050634</v>
      </c>
      <c r="T728" s="251">
        <f t="shared" si="290"/>
        <v>13.127051101734651</v>
      </c>
      <c r="U728" s="251">
        <f t="shared" si="290"/>
        <v>19.174871073605246</v>
      </c>
      <c r="V728" s="252">
        <f t="shared" si="290"/>
        <v>14.252226910454752</v>
      </c>
      <c r="W728" s="369">
        <f>W725/W724*100-100</f>
        <v>10.736052508204395</v>
      </c>
      <c r="X728" s="228"/>
    </row>
    <row r="729" spans="1:26" ht="13.5" thickBot="1" x14ac:dyDescent="0.25">
      <c r="A729" s="669" t="s">
        <v>27</v>
      </c>
      <c r="B729" s="945">
        <f>B725-B712</f>
        <v>4904</v>
      </c>
      <c r="C729" s="946">
        <f t="shared" ref="C729:V729" si="291">C725-C712</f>
        <v>4835</v>
      </c>
      <c r="D729" s="946">
        <f t="shared" si="291"/>
        <v>4622</v>
      </c>
      <c r="E729" s="946">
        <f t="shared" si="291"/>
        <v>4825</v>
      </c>
      <c r="F729" s="946">
        <f t="shared" si="291"/>
        <v>4479</v>
      </c>
      <c r="G729" s="946">
        <f t="shared" si="291"/>
        <v>4638</v>
      </c>
      <c r="H729" s="947">
        <f t="shared" si="291"/>
        <v>4780</v>
      </c>
      <c r="I729" s="945">
        <f t="shared" si="291"/>
        <v>4669</v>
      </c>
      <c r="J729" s="946">
        <f t="shared" si="291"/>
        <v>4431</v>
      </c>
      <c r="K729" s="946">
        <f t="shared" si="291"/>
        <v>4830</v>
      </c>
      <c r="L729" s="946">
        <f t="shared" si="291"/>
        <v>4905</v>
      </c>
      <c r="M729" s="946">
        <f t="shared" si="291"/>
        <v>4269</v>
      </c>
      <c r="N729" s="946">
        <f t="shared" si="291"/>
        <v>4729</v>
      </c>
      <c r="O729" s="947">
        <f t="shared" si="291"/>
        <v>4743</v>
      </c>
      <c r="P729" s="945">
        <f t="shared" si="291"/>
        <v>4515</v>
      </c>
      <c r="Q729" s="946">
        <f t="shared" si="291"/>
        <v>5001</v>
      </c>
      <c r="R729" s="946">
        <f t="shared" si="291"/>
        <v>4731</v>
      </c>
      <c r="S729" s="946">
        <f t="shared" si="291"/>
        <v>4833</v>
      </c>
      <c r="T729" s="946">
        <f t="shared" si="291"/>
        <v>4826</v>
      </c>
      <c r="U729" s="946">
        <f t="shared" si="291"/>
        <v>5084</v>
      </c>
      <c r="V729" s="947">
        <f t="shared" si="291"/>
        <v>4874</v>
      </c>
      <c r="W729" s="948">
        <f t="shared" ref="W729" si="292">W725-W699</f>
        <v>10</v>
      </c>
      <c r="Y729" s="210"/>
    </row>
    <row r="730" spans="1:26" x14ac:dyDescent="0.2">
      <c r="A730" s="258" t="s">
        <v>51</v>
      </c>
      <c r="B730" s="956">
        <v>557</v>
      </c>
      <c r="C730" s="957">
        <v>547</v>
      </c>
      <c r="D730" s="957">
        <v>548</v>
      </c>
      <c r="E730" s="957">
        <v>114</v>
      </c>
      <c r="F730" s="957">
        <v>554</v>
      </c>
      <c r="G730" s="957">
        <v>546</v>
      </c>
      <c r="H730" s="958">
        <v>560</v>
      </c>
      <c r="I730" s="959">
        <v>581</v>
      </c>
      <c r="J730" s="957">
        <v>583</v>
      </c>
      <c r="K730" s="957">
        <v>594</v>
      </c>
      <c r="L730" s="957">
        <v>132</v>
      </c>
      <c r="M730" s="957">
        <v>584</v>
      </c>
      <c r="N730" s="957">
        <v>590</v>
      </c>
      <c r="O730" s="960">
        <v>595</v>
      </c>
      <c r="P730" s="956">
        <v>591</v>
      </c>
      <c r="Q730" s="957">
        <v>589</v>
      </c>
      <c r="R730" s="957">
        <v>584</v>
      </c>
      <c r="S730" s="957">
        <v>143</v>
      </c>
      <c r="T730" s="957">
        <v>587</v>
      </c>
      <c r="U730" s="957">
        <v>583</v>
      </c>
      <c r="V730" s="960">
        <v>591</v>
      </c>
      <c r="W730" s="961">
        <f>SUM(B730:V730)</f>
        <v>10753</v>
      </c>
      <c r="X730" s="200" t="s">
        <v>56</v>
      </c>
      <c r="Y730" s="263">
        <f>W704-W730</f>
        <v>68</v>
      </c>
      <c r="Z730" s="285">
        <f>Y730/W704</f>
        <v>6.284077257185103E-3</v>
      </c>
    </row>
    <row r="731" spans="1:26" x14ac:dyDescent="0.2">
      <c r="A731" s="265" t="s">
        <v>28</v>
      </c>
      <c r="B731" s="218">
        <v>153.9399999999998</v>
      </c>
      <c r="C731" s="267">
        <v>153.9399999999998</v>
      </c>
      <c r="D731" s="267">
        <v>153.9399999999998</v>
      </c>
      <c r="E731" s="267">
        <v>153.9399999999998</v>
      </c>
      <c r="F731" s="267">
        <v>153.9399999999998</v>
      </c>
      <c r="G731" s="267">
        <v>153.9399999999998</v>
      </c>
      <c r="H731" s="219">
        <v>153.9399999999998</v>
      </c>
      <c r="I731" s="425">
        <v>153.9399999999998</v>
      </c>
      <c r="J731" s="267">
        <v>153.9399999999998</v>
      </c>
      <c r="K731" s="267">
        <v>153.9399999999998</v>
      </c>
      <c r="L731" s="267">
        <v>153.9399999999998</v>
      </c>
      <c r="M731" s="267">
        <v>153.9399999999998</v>
      </c>
      <c r="N731" s="267">
        <v>153.9399999999998</v>
      </c>
      <c r="O731" s="219">
        <v>153.9399999999998</v>
      </c>
      <c r="P731" s="425">
        <v>153.9399999999998</v>
      </c>
      <c r="Q731" s="267">
        <v>153.9399999999998</v>
      </c>
      <c r="R731" s="267">
        <v>153.9399999999998</v>
      </c>
      <c r="S731" s="267">
        <v>153.9399999999998</v>
      </c>
      <c r="T731" s="267">
        <v>153.9399999999998</v>
      </c>
      <c r="U731" s="267">
        <v>153.9399999999998</v>
      </c>
      <c r="V731" s="219">
        <v>153.9399999999998</v>
      </c>
      <c r="W731" s="222"/>
      <c r="X731" s="200" t="s">
        <v>57</v>
      </c>
      <c r="Y731" s="200">
        <v>154.72999999999999</v>
      </c>
    </row>
    <row r="732" spans="1:26" ht="13.5" thickBot="1" x14ac:dyDescent="0.25">
      <c r="A732" s="266" t="s">
        <v>26</v>
      </c>
      <c r="B732" s="623">
        <f t="shared" ref="B732:V732" si="293">B731-B704</f>
        <v>-405.06000000000017</v>
      </c>
      <c r="C732" s="624">
        <f t="shared" si="293"/>
        <v>-396.06000000000017</v>
      </c>
      <c r="D732" s="624">
        <f t="shared" si="293"/>
        <v>-399.06000000000017</v>
      </c>
      <c r="E732" s="624">
        <f t="shared" si="293"/>
        <v>28.939999999999799</v>
      </c>
      <c r="F732" s="624">
        <f t="shared" si="293"/>
        <v>-403.06000000000017</v>
      </c>
      <c r="G732" s="624">
        <f t="shared" si="293"/>
        <v>-396.06000000000017</v>
      </c>
      <c r="H732" s="625">
        <f t="shared" si="293"/>
        <v>-408.06000000000017</v>
      </c>
      <c r="I732" s="723">
        <f t="shared" si="293"/>
        <v>-431.06000000000017</v>
      </c>
      <c r="J732" s="624">
        <f t="shared" si="293"/>
        <v>-431.06000000000017</v>
      </c>
      <c r="K732" s="624">
        <f t="shared" si="293"/>
        <v>-443.06000000000017</v>
      </c>
      <c r="L732" s="624">
        <f t="shared" si="293"/>
        <v>13.939999999999799</v>
      </c>
      <c r="M732" s="624">
        <f t="shared" si="293"/>
        <v>-434.06000000000017</v>
      </c>
      <c r="N732" s="624">
        <f t="shared" si="293"/>
        <v>-438.06000000000017</v>
      </c>
      <c r="O732" s="625">
        <f t="shared" si="293"/>
        <v>-443.06000000000017</v>
      </c>
      <c r="P732" s="723">
        <f t="shared" si="293"/>
        <v>-437.06000000000017</v>
      </c>
      <c r="Q732" s="624">
        <f t="shared" si="293"/>
        <v>-438.06000000000017</v>
      </c>
      <c r="R732" s="624">
        <f t="shared" si="293"/>
        <v>-431.06000000000017</v>
      </c>
      <c r="S732" s="624">
        <f t="shared" si="293"/>
        <v>8.9399999999997988</v>
      </c>
      <c r="T732" s="624">
        <f t="shared" si="293"/>
        <v>-435.06000000000017</v>
      </c>
      <c r="U732" s="624">
        <f t="shared" si="293"/>
        <v>-432.06000000000017</v>
      </c>
      <c r="V732" s="625">
        <f t="shared" si="293"/>
        <v>-439.06000000000017</v>
      </c>
      <c r="W732" s="223"/>
      <c r="X732" s="200" t="s">
        <v>26</v>
      </c>
      <c r="Y732" s="200">
        <f>Y731-Y705</f>
        <v>0.10999999999998522</v>
      </c>
    </row>
    <row r="734" spans="1:26" ht="13.5" thickBot="1" x14ac:dyDescent="0.25"/>
    <row r="735" spans="1:26" ht="13.5" thickBot="1" x14ac:dyDescent="0.25">
      <c r="A735" s="230" t="s">
        <v>318</v>
      </c>
      <c r="B735" s="1021" t="s">
        <v>130</v>
      </c>
      <c r="C735" s="1022"/>
      <c r="D735" s="1022"/>
      <c r="E735" s="1022"/>
      <c r="F735" s="1022"/>
      <c r="G735" s="1022"/>
      <c r="H735" s="1023"/>
      <c r="I735" s="1033" t="s">
        <v>131</v>
      </c>
      <c r="J735" s="1022"/>
      <c r="K735" s="1022"/>
      <c r="L735" s="1022"/>
      <c r="M735" s="1022"/>
      <c r="N735" s="1022"/>
      <c r="O735" s="1023"/>
      <c r="P735" s="1034" t="s">
        <v>53</v>
      </c>
      <c r="Q735" s="1035"/>
      <c r="R735" s="1035"/>
      <c r="S735" s="1035"/>
      <c r="T735" s="1035"/>
      <c r="U735" s="1035"/>
      <c r="V735" s="1036"/>
      <c r="W735" s="1031" t="s">
        <v>55</v>
      </c>
      <c r="X735" s="228"/>
    </row>
    <row r="736" spans="1:26" x14ac:dyDescent="0.2">
      <c r="A736" s="676" t="s">
        <v>54</v>
      </c>
      <c r="B736" s="271">
        <v>1</v>
      </c>
      <c r="C736" s="273">
        <v>2</v>
      </c>
      <c r="D736" s="273">
        <v>3</v>
      </c>
      <c r="E736" s="273">
        <v>4</v>
      </c>
      <c r="F736" s="273">
        <v>5</v>
      </c>
      <c r="G736" s="273">
        <v>6</v>
      </c>
      <c r="H736" s="686">
        <v>7</v>
      </c>
      <c r="I736" s="272">
        <v>8</v>
      </c>
      <c r="J736" s="273">
        <v>9</v>
      </c>
      <c r="K736" s="273">
        <v>10</v>
      </c>
      <c r="L736" s="273">
        <v>11</v>
      </c>
      <c r="M736" s="273">
        <v>12</v>
      </c>
      <c r="N736" s="273">
        <v>13</v>
      </c>
      <c r="O736" s="686">
        <v>14</v>
      </c>
      <c r="P736" s="272">
        <v>15</v>
      </c>
      <c r="Q736" s="273">
        <v>16</v>
      </c>
      <c r="R736" s="273">
        <v>17</v>
      </c>
      <c r="S736" s="273">
        <v>18</v>
      </c>
      <c r="T736" s="273">
        <v>19</v>
      </c>
      <c r="U736" s="273">
        <v>20</v>
      </c>
      <c r="V736" s="686">
        <v>21</v>
      </c>
      <c r="W736" s="1032"/>
      <c r="X736" s="228"/>
      <c r="Y736" s="228"/>
    </row>
    <row r="737" spans="1:26" x14ac:dyDescent="0.2">
      <c r="A737" s="234" t="s">
        <v>3</v>
      </c>
      <c r="B737" s="949"/>
      <c r="C737" s="949"/>
      <c r="D737" s="949"/>
      <c r="E737" s="949"/>
      <c r="F737" s="949"/>
      <c r="G737" s="949"/>
      <c r="H737" s="949"/>
      <c r="I737" s="949"/>
      <c r="J737" s="949"/>
      <c r="K737" s="949"/>
      <c r="L737" s="949"/>
      <c r="M737" s="949"/>
      <c r="N737" s="949"/>
      <c r="O737" s="949"/>
      <c r="P737" s="949"/>
      <c r="Q737" s="949"/>
      <c r="R737" s="949"/>
      <c r="S737" s="949"/>
      <c r="T737" s="949"/>
      <c r="U737" s="949"/>
      <c r="V737" s="949"/>
      <c r="W737" s="949"/>
      <c r="Y737" s="210"/>
    </row>
    <row r="738" spans="1:26" x14ac:dyDescent="0.2">
      <c r="A738" s="238" t="s">
        <v>6</v>
      </c>
      <c r="B738" s="239"/>
      <c r="C738" s="240"/>
      <c r="D738" s="240"/>
      <c r="E738" s="240"/>
      <c r="F738" s="240"/>
      <c r="G738" s="240"/>
      <c r="H738" s="241"/>
      <c r="I738" s="239"/>
      <c r="J738" s="240"/>
      <c r="K738" s="240"/>
      <c r="L738" s="240"/>
      <c r="M738" s="240"/>
      <c r="N738" s="240"/>
      <c r="O738" s="241"/>
      <c r="P738" s="239"/>
      <c r="Q738" s="240"/>
      <c r="R738" s="240"/>
      <c r="S738" s="240"/>
      <c r="T738" s="240"/>
      <c r="U738" s="240"/>
      <c r="V738" s="241"/>
      <c r="W738" s="375"/>
    </row>
    <row r="739" spans="1:26" x14ac:dyDescent="0.2">
      <c r="A739" s="231" t="s">
        <v>7</v>
      </c>
      <c r="B739" s="242"/>
      <c r="C739" s="243"/>
      <c r="D739" s="243"/>
      <c r="E739" s="243"/>
      <c r="F739" s="243"/>
      <c r="G739" s="243"/>
      <c r="H739" s="244"/>
      <c r="I739" s="242"/>
      <c r="J739" s="243"/>
      <c r="K739" s="243"/>
      <c r="L739" s="243"/>
      <c r="M739" s="243"/>
      <c r="N739" s="243"/>
      <c r="O739" s="244"/>
      <c r="P739" s="242"/>
      <c r="Q739" s="243"/>
      <c r="R739" s="243"/>
      <c r="S739" s="243"/>
      <c r="T739" s="243"/>
      <c r="U739" s="243"/>
      <c r="V739" s="244"/>
      <c r="W739" s="951"/>
      <c r="X739" s="228"/>
      <c r="Y739" s="393"/>
    </row>
    <row r="740" spans="1:26" x14ac:dyDescent="0.2">
      <c r="A740" s="231" t="s">
        <v>8</v>
      </c>
      <c r="B740" s="246"/>
      <c r="C740" s="247"/>
      <c r="D740" s="247"/>
      <c r="E740" s="247"/>
      <c r="F740" s="247"/>
      <c r="G740" s="247"/>
      <c r="H740" s="248"/>
      <c r="I740" s="246"/>
      <c r="J740" s="247"/>
      <c r="K740" s="247"/>
      <c r="L740" s="247"/>
      <c r="M740" s="247"/>
      <c r="N740" s="247"/>
      <c r="O740" s="248"/>
      <c r="P740" s="246"/>
      <c r="Q740" s="247"/>
      <c r="R740" s="247"/>
      <c r="S740" s="247"/>
      <c r="T740" s="247"/>
      <c r="U740" s="247"/>
      <c r="V740" s="248"/>
      <c r="W740" s="951"/>
      <c r="Y740" s="313"/>
    </row>
    <row r="741" spans="1:26" x14ac:dyDescent="0.2">
      <c r="A741" s="238" t="s">
        <v>1</v>
      </c>
      <c r="B741" s="250" t="e">
        <f>B738/B737*100-100</f>
        <v>#DIV/0!</v>
      </c>
      <c r="C741" s="251" t="e">
        <f t="shared" ref="C741:V741" si="294">C738/C737*100-100</f>
        <v>#DIV/0!</v>
      </c>
      <c r="D741" s="251" t="e">
        <f t="shared" si="294"/>
        <v>#DIV/0!</v>
      </c>
      <c r="E741" s="251" t="e">
        <f t="shared" si="294"/>
        <v>#DIV/0!</v>
      </c>
      <c r="F741" s="251" t="e">
        <f t="shared" si="294"/>
        <v>#DIV/0!</v>
      </c>
      <c r="G741" s="251" t="e">
        <f t="shared" si="294"/>
        <v>#DIV/0!</v>
      </c>
      <c r="H741" s="252" t="e">
        <f t="shared" si="294"/>
        <v>#DIV/0!</v>
      </c>
      <c r="I741" s="250" t="e">
        <f t="shared" si="294"/>
        <v>#DIV/0!</v>
      </c>
      <c r="J741" s="251" t="e">
        <f t="shared" si="294"/>
        <v>#DIV/0!</v>
      </c>
      <c r="K741" s="251" t="e">
        <f t="shared" si="294"/>
        <v>#DIV/0!</v>
      </c>
      <c r="L741" s="251" t="e">
        <f t="shared" si="294"/>
        <v>#DIV/0!</v>
      </c>
      <c r="M741" s="251" t="e">
        <f t="shared" si="294"/>
        <v>#DIV/0!</v>
      </c>
      <c r="N741" s="251" t="e">
        <f t="shared" si="294"/>
        <v>#DIV/0!</v>
      </c>
      <c r="O741" s="252" t="e">
        <f t="shared" si="294"/>
        <v>#DIV/0!</v>
      </c>
      <c r="P741" s="250" t="e">
        <f t="shared" si="294"/>
        <v>#DIV/0!</v>
      </c>
      <c r="Q741" s="251" t="e">
        <f t="shared" si="294"/>
        <v>#DIV/0!</v>
      </c>
      <c r="R741" s="251" t="e">
        <f t="shared" si="294"/>
        <v>#DIV/0!</v>
      </c>
      <c r="S741" s="251" t="e">
        <f t="shared" si="294"/>
        <v>#DIV/0!</v>
      </c>
      <c r="T741" s="251" t="e">
        <f t="shared" si="294"/>
        <v>#DIV/0!</v>
      </c>
      <c r="U741" s="251" t="e">
        <f t="shared" si="294"/>
        <v>#DIV/0!</v>
      </c>
      <c r="V741" s="252" t="e">
        <f t="shared" si="294"/>
        <v>#DIV/0!</v>
      </c>
      <c r="W741" s="369" t="e">
        <f>W738/W737*100-100</f>
        <v>#DIV/0!</v>
      </c>
      <c r="X741" s="228"/>
    </row>
    <row r="742" spans="1:26" ht="13.5" thickBot="1" x14ac:dyDescent="0.25">
      <c r="A742" s="669" t="s">
        <v>27</v>
      </c>
      <c r="B742" s="945">
        <f>B738-B725</f>
        <v>-4904</v>
      </c>
      <c r="C742" s="946">
        <f t="shared" ref="C742:V742" si="295">C738-C725</f>
        <v>-4835</v>
      </c>
      <c r="D742" s="946">
        <f t="shared" si="295"/>
        <v>-4622</v>
      </c>
      <c r="E742" s="946">
        <f t="shared" si="295"/>
        <v>-4825</v>
      </c>
      <c r="F742" s="946">
        <f t="shared" si="295"/>
        <v>-4479</v>
      </c>
      <c r="G742" s="946">
        <f t="shared" si="295"/>
        <v>-4638</v>
      </c>
      <c r="H742" s="947">
        <f t="shared" si="295"/>
        <v>-4780</v>
      </c>
      <c r="I742" s="945">
        <f t="shared" si="295"/>
        <v>-4669</v>
      </c>
      <c r="J742" s="946">
        <f t="shared" si="295"/>
        <v>-4431</v>
      </c>
      <c r="K742" s="946">
        <f t="shared" si="295"/>
        <v>-4830</v>
      </c>
      <c r="L742" s="946">
        <f t="shared" si="295"/>
        <v>-4905</v>
      </c>
      <c r="M742" s="946">
        <f t="shared" si="295"/>
        <v>-4269</v>
      </c>
      <c r="N742" s="946">
        <f t="shared" si="295"/>
        <v>-4729</v>
      </c>
      <c r="O742" s="947">
        <f t="shared" si="295"/>
        <v>-4743</v>
      </c>
      <c r="P742" s="945">
        <f t="shared" si="295"/>
        <v>-4515</v>
      </c>
      <c r="Q742" s="946">
        <f t="shared" si="295"/>
        <v>-5001</v>
      </c>
      <c r="R742" s="946">
        <f t="shared" si="295"/>
        <v>-4731</v>
      </c>
      <c r="S742" s="946">
        <f t="shared" si="295"/>
        <v>-4833</v>
      </c>
      <c r="T742" s="946">
        <f t="shared" si="295"/>
        <v>-4826</v>
      </c>
      <c r="U742" s="946">
        <f t="shared" si="295"/>
        <v>-5084</v>
      </c>
      <c r="V742" s="947">
        <f t="shared" si="295"/>
        <v>-4874</v>
      </c>
      <c r="W742" s="948">
        <f t="shared" ref="W742" si="296">W738-W712</f>
        <v>0</v>
      </c>
      <c r="Y742" s="210"/>
    </row>
    <row r="743" spans="1:26" x14ac:dyDescent="0.2">
      <c r="A743" s="258" t="s">
        <v>51</v>
      </c>
      <c r="B743" s="956">
        <v>555</v>
      </c>
      <c r="C743" s="957">
        <v>544</v>
      </c>
      <c r="D743" s="957">
        <v>547</v>
      </c>
      <c r="E743" s="957">
        <v>108</v>
      </c>
      <c r="F743" s="957">
        <v>554</v>
      </c>
      <c r="G743" s="957">
        <v>545</v>
      </c>
      <c r="H743" s="958">
        <v>558</v>
      </c>
      <c r="I743" s="959">
        <v>579</v>
      </c>
      <c r="J743" s="957">
        <v>582</v>
      </c>
      <c r="K743" s="957">
        <v>594</v>
      </c>
      <c r="L743" s="957">
        <v>128</v>
      </c>
      <c r="M743" s="957">
        <v>582</v>
      </c>
      <c r="N743" s="957">
        <v>588</v>
      </c>
      <c r="O743" s="960">
        <v>593</v>
      </c>
      <c r="P743" s="956">
        <v>591</v>
      </c>
      <c r="Q743" s="957">
        <v>588</v>
      </c>
      <c r="R743" s="957">
        <v>584</v>
      </c>
      <c r="S743" s="957">
        <v>141</v>
      </c>
      <c r="T743" s="957">
        <v>586</v>
      </c>
      <c r="U743" s="957">
        <v>583</v>
      </c>
      <c r="V743" s="960">
        <v>590</v>
      </c>
      <c r="W743" s="961">
        <f>SUM(B743:V743)</f>
        <v>10720</v>
      </c>
      <c r="X743" s="200" t="s">
        <v>56</v>
      </c>
      <c r="Y743" s="263">
        <f>W730-W743</f>
        <v>33</v>
      </c>
      <c r="Z743" s="285">
        <f>Y743/W730</f>
        <v>3.0689110015809542E-3</v>
      </c>
    </row>
    <row r="744" spans="1:26" x14ac:dyDescent="0.2">
      <c r="A744" s="265" t="s">
        <v>28</v>
      </c>
      <c r="B744" s="218">
        <v>153.9399999999998</v>
      </c>
      <c r="C744" s="267">
        <v>153.9399999999998</v>
      </c>
      <c r="D744" s="267">
        <v>153.9399999999998</v>
      </c>
      <c r="E744" s="267">
        <v>153.9399999999998</v>
      </c>
      <c r="F744" s="267">
        <v>153.9399999999998</v>
      </c>
      <c r="G744" s="267">
        <v>153.9399999999998</v>
      </c>
      <c r="H744" s="219">
        <v>153.9399999999998</v>
      </c>
      <c r="I744" s="425">
        <v>153.9399999999998</v>
      </c>
      <c r="J744" s="267">
        <v>153.9399999999998</v>
      </c>
      <c r="K744" s="267">
        <v>153.9399999999998</v>
      </c>
      <c r="L744" s="267">
        <v>153.9399999999998</v>
      </c>
      <c r="M744" s="267">
        <v>153.9399999999998</v>
      </c>
      <c r="N744" s="267">
        <v>153.9399999999998</v>
      </c>
      <c r="O744" s="219">
        <v>153.9399999999998</v>
      </c>
      <c r="P744" s="425">
        <v>153.9399999999998</v>
      </c>
      <c r="Q744" s="267">
        <v>153.9399999999998</v>
      </c>
      <c r="R744" s="267">
        <v>153.9399999999998</v>
      </c>
      <c r="S744" s="267">
        <v>153.9399999999998</v>
      </c>
      <c r="T744" s="267">
        <v>153.9399999999998</v>
      </c>
      <c r="U744" s="267">
        <v>153.9399999999998</v>
      </c>
      <c r="V744" s="219">
        <v>153.9399999999998</v>
      </c>
      <c r="W744" s="222"/>
      <c r="X744" s="200" t="s">
        <v>57</v>
      </c>
      <c r="Y744" s="200">
        <v>154.01</v>
      </c>
    </row>
    <row r="745" spans="1:26" ht="13.5" thickBot="1" x14ac:dyDescent="0.25">
      <c r="A745" s="266" t="s">
        <v>26</v>
      </c>
      <c r="B745" s="623">
        <f t="shared" ref="B745:V745" si="297">B744-B717</f>
        <v>153.9399999999998</v>
      </c>
      <c r="C745" s="624">
        <f t="shared" si="297"/>
        <v>153.9399999999998</v>
      </c>
      <c r="D745" s="624">
        <f t="shared" si="297"/>
        <v>153.9399999999998</v>
      </c>
      <c r="E745" s="624">
        <f t="shared" si="297"/>
        <v>153.9399999999998</v>
      </c>
      <c r="F745" s="624">
        <f t="shared" si="297"/>
        <v>153.9399999999998</v>
      </c>
      <c r="G745" s="624">
        <f t="shared" si="297"/>
        <v>153.9399999999998</v>
      </c>
      <c r="H745" s="625">
        <f t="shared" si="297"/>
        <v>153.9399999999998</v>
      </c>
      <c r="I745" s="723">
        <f t="shared" si="297"/>
        <v>153.9399999999998</v>
      </c>
      <c r="J745" s="624">
        <f t="shared" si="297"/>
        <v>153.9399999999998</v>
      </c>
      <c r="K745" s="624">
        <f t="shared" si="297"/>
        <v>153.9399999999998</v>
      </c>
      <c r="L745" s="624">
        <f t="shared" si="297"/>
        <v>153.9399999999998</v>
      </c>
      <c r="M745" s="624">
        <f t="shared" si="297"/>
        <v>153.9399999999998</v>
      </c>
      <c r="N745" s="624">
        <f t="shared" si="297"/>
        <v>153.9399999999998</v>
      </c>
      <c r="O745" s="625">
        <f t="shared" si="297"/>
        <v>153.9399999999998</v>
      </c>
      <c r="P745" s="723">
        <f t="shared" si="297"/>
        <v>153.9399999999998</v>
      </c>
      <c r="Q745" s="624">
        <f t="shared" si="297"/>
        <v>153.9399999999998</v>
      </c>
      <c r="R745" s="624">
        <f t="shared" si="297"/>
        <v>153.9399999999998</v>
      </c>
      <c r="S745" s="624">
        <f t="shared" si="297"/>
        <v>153.9399999999998</v>
      </c>
      <c r="T745" s="624">
        <f t="shared" si="297"/>
        <v>153.9399999999998</v>
      </c>
      <c r="U745" s="624">
        <f t="shared" si="297"/>
        <v>153.9399999999998</v>
      </c>
      <c r="V745" s="625">
        <f t="shared" si="297"/>
        <v>153.9399999999998</v>
      </c>
      <c r="W745" s="223"/>
      <c r="X745" s="200" t="s">
        <v>26</v>
      </c>
      <c r="Y745" s="200">
        <f>Y744-Y718</f>
        <v>-1.2300000000000182</v>
      </c>
    </row>
    <row r="747" spans="1:26" ht="13.5" thickBot="1" x14ac:dyDescent="0.25"/>
    <row r="748" spans="1:26" ht="13.5" thickBot="1" x14ac:dyDescent="0.25">
      <c r="A748" s="230" t="s">
        <v>319</v>
      </c>
      <c r="B748" s="1021" t="s">
        <v>130</v>
      </c>
      <c r="C748" s="1022"/>
      <c r="D748" s="1022"/>
      <c r="E748" s="1022"/>
      <c r="F748" s="1022"/>
      <c r="G748" s="1022"/>
      <c r="H748" s="1023"/>
      <c r="I748" s="1033" t="s">
        <v>131</v>
      </c>
      <c r="J748" s="1022"/>
      <c r="K748" s="1022"/>
      <c r="L748" s="1022"/>
      <c r="M748" s="1022"/>
      <c r="N748" s="1022"/>
      <c r="O748" s="1023"/>
      <c r="P748" s="1034" t="s">
        <v>53</v>
      </c>
      <c r="Q748" s="1035"/>
      <c r="R748" s="1035"/>
      <c r="S748" s="1035"/>
      <c r="T748" s="1035"/>
      <c r="U748" s="1035"/>
      <c r="V748" s="1036"/>
      <c r="W748" s="1031" t="s">
        <v>55</v>
      </c>
      <c r="X748" s="228"/>
    </row>
    <row r="749" spans="1:26" x14ac:dyDescent="0.2">
      <c r="A749" s="676" t="s">
        <v>54</v>
      </c>
      <c r="B749" s="271">
        <v>1</v>
      </c>
      <c r="C749" s="273">
        <v>2</v>
      </c>
      <c r="D749" s="273">
        <v>3</v>
      </c>
      <c r="E749" s="273">
        <v>4</v>
      </c>
      <c r="F749" s="273">
        <v>5</v>
      </c>
      <c r="G749" s="273">
        <v>6</v>
      </c>
      <c r="H749" s="686">
        <v>7</v>
      </c>
      <c r="I749" s="272">
        <v>8</v>
      </c>
      <c r="J749" s="273">
        <v>9</v>
      </c>
      <c r="K749" s="273">
        <v>10</v>
      </c>
      <c r="L749" s="273">
        <v>11</v>
      </c>
      <c r="M749" s="273">
        <v>12</v>
      </c>
      <c r="N749" s="273">
        <v>13</v>
      </c>
      <c r="O749" s="686">
        <v>14</v>
      </c>
      <c r="P749" s="272">
        <v>15</v>
      </c>
      <c r="Q749" s="273">
        <v>16</v>
      </c>
      <c r="R749" s="273">
        <v>17</v>
      </c>
      <c r="S749" s="273">
        <v>18</v>
      </c>
      <c r="T749" s="273">
        <v>19</v>
      </c>
      <c r="U749" s="273">
        <v>20</v>
      </c>
      <c r="V749" s="686">
        <v>21</v>
      </c>
      <c r="W749" s="1032"/>
      <c r="X749" s="228"/>
      <c r="Y749" s="228"/>
    </row>
    <row r="750" spans="1:26" x14ac:dyDescent="0.2">
      <c r="A750" s="234" t="s">
        <v>3</v>
      </c>
      <c r="B750" s="949">
        <v>4302</v>
      </c>
      <c r="C750" s="949">
        <v>4302</v>
      </c>
      <c r="D750" s="949">
        <v>4302</v>
      </c>
      <c r="E750" s="949">
        <v>4302</v>
      </c>
      <c r="F750" s="949">
        <v>4302</v>
      </c>
      <c r="G750" s="949">
        <v>4302</v>
      </c>
      <c r="H750" s="949">
        <v>4302</v>
      </c>
      <c r="I750" s="949">
        <v>4302</v>
      </c>
      <c r="J750" s="949">
        <v>4302</v>
      </c>
      <c r="K750" s="949">
        <v>4302</v>
      </c>
      <c r="L750" s="949">
        <v>4302</v>
      </c>
      <c r="M750" s="949">
        <v>4302</v>
      </c>
      <c r="N750" s="949">
        <v>4302</v>
      </c>
      <c r="O750" s="949">
        <v>4302</v>
      </c>
      <c r="P750" s="949">
        <v>4302</v>
      </c>
      <c r="Q750" s="949">
        <v>4302</v>
      </c>
      <c r="R750" s="949">
        <v>4302</v>
      </c>
      <c r="S750" s="949">
        <v>4302</v>
      </c>
      <c r="T750" s="949">
        <v>4302</v>
      </c>
      <c r="U750" s="949">
        <v>4302</v>
      </c>
      <c r="V750" s="949">
        <v>4302</v>
      </c>
      <c r="W750" s="949">
        <v>4302</v>
      </c>
      <c r="Y750" s="210"/>
    </row>
    <row r="751" spans="1:26" x14ac:dyDescent="0.2">
      <c r="A751" s="238" t="s">
        <v>6</v>
      </c>
      <c r="B751" s="239">
        <v>4694</v>
      </c>
      <c r="C751" s="240">
        <v>4780</v>
      </c>
      <c r="D751" s="240">
        <v>4881</v>
      </c>
      <c r="E751" s="240">
        <v>4926</v>
      </c>
      <c r="F751" s="240">
        <v>4822</v>
      </c>
      <c r="G751" s="240">
        <v>4849</v>
      </c>
      <c r="H751" s="241">
        <v>4739</v>
      </c>
      <c r="I751" s="239">
        <v>4846</v>
      </c>
      <c r="J751" s="240">
        <v>4573</v>
      </c>
      <c r="K751" s="240">
        <v>4813</v>
      </c>
      <c r="L751" s="240">
        <v>5477</v>
      </c>
      <c r="M751" s="240">
        <v>4384</v>
      </c>
      <c r="N751" s="240">
        <v>4672</v>
      </c>
      <c r="O751" s="241">
        <v>4542</v>
      </c>
      <c r="P751" s="239">
        <v>4764</v>
      </c>
      <c r="Q751" s="240">
        <v>5062</v>
      </c>
      <c r="R751" s="240">
        <v>4653</v>
      </c>
      <c r="S751" s="240">
        <v>4892</v>
      </c>
      <c r="T751" s="240">
        <v>4582</v>
      </c>
      <c r="U751" s="240">
        <v>4971</v>
      </c>
      <c r="V751" s="241">
        <v>4730</v>
      </c>
      <c r="W751" s="375">
        <v>4759</v>
      </c>
    </row>
    <row r="752" spans="1:26" x14ac:dyDescent="0.2">
      <c r="A752" s="231" t="s">
        <v>7</v>
      </c>
      <c r="B752" s="242">
        <v>57.5</v>
      </c>
      <c r="C752" s="243">
        <v>70</v>
      </c>
      <c r="D752" s="243">
        <v>55</v>
      </c>
      <c r="E752" s="243">
        <v>58.3</v>
      </c>
      <c r="F752" s="243">
        <v>62.5</v>
      </c>
      <c r="G752" s="243">
        <v>57.5</v>
      </c>
      <c r="H752" s="244">
        <v>67.5</v>
      </c>
      <c r="I752" s="242">
        <v>55</v>
      </c>
      <c r="J752" s="243">
        <v>55</v>
      </c>
      <c r="K752" s="243">
        <v>50</v>
      </c>
      <c r="L752" s="243">
        <v>50</v>
      </c>
      <c r="M752" s="243">
        <v>75</v>
      </c>
      <c r="N752" s="243">
        <v>65</v>
      </c>
      <c r="O752" s="244">
        <v>47.5</v>
      </c>
      <c r="P752" s="242">
        <v>65</v>
      </c>
      <c r="Q752" s="243">
        <v>62.5</v>
      </c>
      <c r="R752" s="243">
        <v>62.5</v>
      </c>
      <c r="S752" s="243">
        <v>50</v>
      </c>
      <c r="T752" s="243">
        <v>57.5</v>
      </c>
      <c r="U752" s="243">
        <v>65</v>
      </c>
      <c r="V752" s="244">
        <v>60</v>
      </c>
      <c r="W752" s="951">
        <v>0.56599999999999995</v>
      </c>
      <c r="X752" s="228"/>
      <c r="Y752" s="393"/>
    </row>
    <row r="753" spans="1:26" x14ac:dyDescent="0.2">
      <c r="A753" s="231" t="s">
        <v>8</v>
      </c>
      <c r="B753" s="246">
        <v>0.114</v>
      </c>
      <c r="C753" s="247">
        <v>0.1</v>
      </c>
      <c r="D753" s="247">
        <v>0.129</v>
      </c>
      <c r="E753" s="247">
        <v>0.11700000000000001</v>
      </c>
      <c r="F753" s="247">
        <v>0.10199999999999999</v>
      </c>
      <c r="G753" s="247">
        <v>0.11799999999999999</v>
      </c>
      <c r="H753" s="248">
        <v>0.107</v>
      </c>
      <c r="I753" s="246">
        <v>0.11899999999999999</v>
      </c>
      <c r="J753" s="247">
        <v>0.13200000000000001</v>
      </c>
      <c r="K753" s="247">
        <v>0.13400000000000001</v>
      </c>
      <c r="L753" s="247">
        <v>0.11799999999999999</v>
      </c>
      <c r="M753" s="247">
        <v>0.1</v>
      </c>
      <c r="N753" s="247">
        <v>0.12</v>
      </c>
      <c r="O753" s="248">
        <v>0.125</v>
      </c>
      <c r="P753" s="246">
        <v>0.11899999999999999</v>
      </c>
      <c r="Q753" s="247">
        <v>0.104</v>
      </c>
      <c r="R753" s="247">
        <v>0.13</v>
      </c>
      <c r="S753" s="247">
        <v>0.123</v>
      </c>
      <c r="T753" s="247">
        <v>0.127</v>
      </c>
      <c r="U753" s="247">
        <v>0.115</v>
      </c>
      <c r="V753" s="248">
        <v>0.11</v>
      </c>
      <c r="W753" s="951">
        <v>0.122</v>
      </c>
      <c r="Y753" s="313"/>
    </row>
    <row r="754" spans="1:26" x14ac:dyDescent="0.2">
      <c r="A754" s="238" t="s">
        <v>1</v>
      </c>
      <c r="B754" s="250">
        <f>B751/B750*100-100</f>
        <v>9.1120409112041045</v>
      </c>
      <c r="C754" s="251">
        <f t="shared" ref="C754:V754" si="298">C751/C750*100-100</f>
        <v>11.111111111111114</v>
      </c>
      <c r="D754" s="251">
        <f t="shared" si="298"/>
        <v>13.458856345885636</v>
      </c>
      <c r="E754" s="251">
        <f t="shared" si="298"/>
        <v>14.504881450488142</v>
      </c>
      <c r="F754" s="251">
        <f t="shared" si="298"/>
        <v>12.087401208740118</v>
      </c>
      <c r="G754" s="251">
        <f t="shared" si="298"/>
        <v>12.715016271501625</v>
      </c>
      <c r="H754" s="252">
        <f t="shared" si="298"/>
        <v>10.158066015806597</v>
      </c>
      <c r="I754" s="250">
        <f t="shared" si="298"/>
        <v>12.645281264528137</v>
      </c>
      <c r="J754" s="251">
        <f t="shared" si="298"/>
        <v>6.2993956299395535</v>
      </c>
      <c r="K754" s="251">
        <f t="shared" si="298"/>
        <v>11.878196187819626</v>
      </c>
      <c r="L754" s="251">
        <f t="shared" si="298"/>
        <v>27.31287773128777</v>
      </c>
      <c r="M754" s="251">
        <f t="shared" si="298"/>
        <v>1.9060901906090066</v>
      </c>
      <c r="N754" s="251">
        <f t="shared" si="298"/>
        <v>8.6006508600651017</v>
      </c>
      <c r="O754" s="252">
        <f t="shared" si="298"/>
        <v>5.5788005578800437</v>
      </c>
      <c r="P754" s="250">
        <f t="shared" si="298"/>
        <v>10.739191073919102</v>
      </c>
      <c r="Q754" s="251">
        <f t="shared" si="298"/>
        <v>17.666201766620176</v>
      </c>
      <c r="R754" s="251">
        <f t="shared" si="298"/>
        <v>8.158995815899587</v>
      </c>
      <c r="S754" s="251">
        <f t="shared" si="298"/>
        <v>13.714551371455144</v>
      </c>
      <c r="T754" s="251">
        <f t="shared" si="298"/>
        <v>6.5086006508600747</v>
      </c>
      <c r="U754" s="251">
        <f t="shared" si="298"/>
        <v>15.550906555090663</v>
      </c>
      <c r="V754" s="252">
        <f t="shared" si="298"/>
        <v>9.948860994886104</v>
      </c>
      <c r="W754" s="369">
        <f>W751/W750*100-100</f>
        <v>10.622966062296598</v>
      </c>
      <c r="X754" s="228"/>
    </row>
    <row r="755" spans="1:26" ht="13.5" thickBot="1" x14ac:dyDescent="0.25">
      <c r="A755" s="669" t="s">
        <v>27</v>
      </c>
      <c r="B755" s="254">
        <f>B751-B725</f>
        <v>-210</v>
      </c>
      <c r="C755" s="255">
        <f t="shared" ref="C755:W755" si="299">C751-C725</f>
        <v>-55</v>
      </c>
      <c r="D755" s="255">
        <f t="shared" si="299"/>
        <v>259</v>
      </c>
      <c r="E755" s="255">
        <f t="shared" si="299"/>
        <v>101</v>
      </c>
      <c r="F755" s="255">
        <f t="shared" si="299"/>
        <v>343</v>
      </c>
      <c r="G755" s="255">
        <f t="shared" si="299"/>
        <v>211</v>
      </c>
      <c r="H755" s="256">
        <f t="shared" si="299"/>
        <v>-41</v>
      </c>
      <c r="I755" s="437">
        <f t="shared" si="299"/>
        <v>177</v>
      </c>
      <c r="J755" s="255">
        <f t="shared" si="299"/>
        <v>142</v>
      </c>
      <c r="K755" s="255">
        <f t="shared" si="299"/>
        <v>-17</v>
      </c>
      <c r="L755" s="255">
        <f t="shared" si="299"/>
        <v>572</v>
      </c>
      <c r="M755" s="255">
        <f t="shared" si="299"/>
        <v>115</v>
      </c>
      <c r="N755" s="255">
        <f t="shared" si="299"/>
        <v>-57</v>
      </c>
      <c r="O755" s="256">
        <f t="shared" si="299"/>
        <v>-201</v>
      </c>
      <c r="P755" s="437">
        <f t="shared" si="299"/>
        <v>249</v>
      </c>
      <c r="Q755" s="255">
        <f t="shared" si="299"/>
        <v>61</v>
      </c>
      <c r="R755" s="255">
        <f t="shared" si="299"/>
        <v>-78</v>
      </c>
      <c r="S755" s="255">
        <f t="shared" si="299"/>
        <v>59</v>
      </c>
      <c r="T755" s="255">
        <f>T751-T725</f>
        <v>-244</v>
      </c>
      <c r="U755" s="255">
        <f t="shared" si="299"/>
        <v>-113</v>
      </c>
      <c r="V755" s="256">
        <f t="shared" si="299"/>
        <v>-144</v>
      </c>
      <c r="W755" s="363">
        <f t="shared" si="299"/>
        <v>35</v>
      </c>
      <c r="Y755" s="210"/>
    </row>
    <row r="756" spans="1:26" x14ac:dyDescent="0.2">
      <c r="A756" s="258" t="s">
        <v>51</v>
      </c>
      <c r="B756" s="956">
        <v>554</v>
      </c>
      <c r="C756" s="957">
        <v>544</v>
      </c>
      <c r="D756" s="957">
        <v>547</v>
      </c>
      <c r="E756" s="957">
        <v>105</v>
      </c>
      <c r="F756" s="957">
        <v>553</v>
      </c>
      <c r="G756" s="957">
        <v>543</v>
      </c>
      <c r="H756" s="958">
        <v>556</v>
      </c>
      <c r="I756" s="959">
        <v>577</v>
      </c>
      <c r="J756" s="957">
        <v>581</v>
      </c>
      <c r="K756" s="957">
        <v>594</v>
      </c>
      <c r="L756" s="957">
        <v>121</v>
      </c>
      <c r="M756" s="957">
        <v>582</v>
      </c>
      <c r="N756" s="957">
        <v>587</v>
      </c>
      <c r="O756" s="960">
        <v>592</v>
      </c>
      <c r="P756" s="956">
        <v>590</v>
      </c>
      <c r="Q756" s="957">
        <v>587</v>
      </c>
      <c r="R756" s="957">
        <v>583</v>
      </c>
      <c r="S756" s="957">
        <v>136</v>
      </c>
      <c r="T756" s="957">
        <v>586</v>
      </c>
      <c r="U756" s="957">
        <v>582</v>
      </c>
      <c r="V756" s="960">
        <v>590</v>
      </c>
      <c r="W756" s="961">
        <f>SUM(B756:V756)</f>
        <v>10690</v>
      </c>
      <c r="X756" s="200" t="s">
        <v>56</v>
      </c>
      <c r="Y756" s="263">
        <f>W743-W756</f>
        <v>30</v>
      </c>
      <c r="Z756" s="285">
        <f>Y756/W743</f>
        <v>2.798507462686567E-3</v>
      </c>
    </row>
    <row r="757" spans="1:26" x14ac:dyDescent="0.2">
      <c r="A757" s="265" t="s">
        <v>28</v>
      </c>
      <c r="B757" s="218">
        <v>153.9399999999998</v>
      </c>
      <c r="C757" s="267">
        <v>153.9399999999998</v>
      </c>
      <c r="D757" s="267">
        <v>153.9399999999998</v>
      </c>
      <c r="E757" s="267">
        <v>153.9399999999998</v>
      </c>
      <c r="F757" s="267">
        <v>153.9399999999998</v>
      </c>
      <c r="G757" s="267">
        <v>153.9399999999998</v>
      </c>
      <c r="H757" s="219">
        <v>153.9399999999998</v>
      </c>
      <c r="I757" s="425">
        <v>153.9399999999998</v>
      </c>
      <c r="J757" s="267">
        <v>153.9399999999998</v>
      </c>
      <c r="K757" s="267">
        <v>153.9399999999998</v>
      </c>
      <c r="L757" s="267">
        <v>153.9399999999998</v>
      </c>
      <c r="M757" s="267">
        <v>153.9399999999998</v>
      </c>
      <c r="N757" s="267">
        <v>153.9399999999998</v>
      </c>
      <c r="O757" s="219">
        <v>153.9399999999998</v>
      </c>
      <c r="P757" s="425">
        <v>153.9399999999998</v>
      </c>
      <c r="Q757" s="267">
        <v>153.9399999999998</v>
      </c>
      <c r="R757" s="267">
        <v>153.9399999999998</v>
      </c>
      <c r="S757" s="267">
        <v>153.9399999999998</v>
      </c>
      <c r="T757" s="267">
        <v>153.9399999999998</v>
      </c>
      <c r="U757" s="267">
        <v>153.9399999999998</v>
      </c>
      <c r="V757" s="219">
        <v>153.9399999999998</v>
      </c>
      <c r="W757" s="222"/>
      <c r="X757" s="200" t="s">
        <v>57</v>
      </c>
      <c r="Y757" s="200">
        <v>154.11000000000001</v>
      </c>
    </row>
    <row r="758" spans="1:26" ht="13.5" thickBot="1" x14ac:dyDescent="0.25">
      <c r="A758" s="266" t="s">
        <v>26</v>
      </c>
      <c r="B758" s="623">
        <f t="shared" ref="B758:V758" si="300">B757-B730</f>
        <v>-403.06000000000017</v>
      </c>
      <c r="C758" s="624">
        <f t="shared" si="300"/>
        <v>-393.06000000000017</v>
      </c>
      <c r="D758" s="624">
        <f t="shared" si="300"/>
        <v>-394.06000000000017</v>
      </c>
      <c r="E758" s="624">
        <f t="shared" si="300"/>
        <v>39.939999999999799</v>
      </c>
      <c r="F758" s="624">
        <f t="shared" si="300"/>
        <v>-400.06000000000017</v>
      </c>
      <c r="G758" s="624">
        <f t="shared" si="300"/>
        <v>-392.06000000000017</v>
      </c>
      <c r="H758" s="625">
        <f t="shared" si="300"/>
        <v>-406.06000000000017</v>
      </c>
      <c r="I758" s="723">
        <f t="shared" si="300"/>
        <v>-427.06000000000017</v>
      </c>
      <c r="J758" s="624">
        <f t="shared" si="300"/>
        <v>-429.06000000000017</v>
      </c>
      <c r="K758" s="624">
        <f t="shared" si="300"/>
        <v>-440.06000000000017</v>
      </c>
      <c r="L758" s="624">
        <f t="shared" si="300"/>
        <v>21.939999999999799</v>
      </c>
      <c r="M758" s="624">
        <f t="shared" si="300"/>
        <v>-430.06000000000017</v>
      </c>
      <c r="N758" s="624">
        <f t="shared" si="300"/>
        <v>-436.06000000000017</v>
      </c>
      <c r="O758" s="625">
        <f t="shared" si="300"/>
        <v>-441.06000000000017</v>
      </c>
      <c r="P758" s="723">
        <f t="shared" si="300"/>
        <v>-437.06000000000017</v>
      </c>
      <c r="Q758" s="624">
        <f t="shared" si="300"/>
        <v>-435.06000000000017</v>
      </c>
      <c r="R758" s="624">
        <f t="shared" si="300"/>
        <v>-430.06000000000017</v>
      </c>
      <c r="S758" s="624">
        <f t="shared" si="300"/>
        <v>10.939999999999799</v>
      </c>
      <c r="T758" s="624">
        <f t="shared" si="300"/>
        <v>-433.06000000000017</v>
      </c>
      <c r="U758" s="624">
        <f t="shared" si="300"/>
        <v>-429.06000000000017</v>
      </c>
      <c r="V758" s="625">
        <f t="shared" si="300"/>
        <v>-437.06000000000017</v>
      </c>
      <c r="W758" s="223"/>
      <c r="X758" s="200" t="s">
        <v>26</v>
      </c>
      <c r="Y758" s="200">
        <f>Y757-Y731</f>
        <v>-0.61999999999997613</v>
      </c>
    </row>
    <row r="760" spans="1:26" ht="13.5" thickBot="1" x14ac:dyDescent="0.25"/>
    <row r="761" spans="1:26" ht="13.5" thickBot="1" x14ac:dyDescent="0.25">
      <c r="A761" s="230" t="s">
        <v>320</v>
      </c>
      <c r="B761" s="1021" t="s">
        <v>130</v>
      </c>
      <c r="C761" s="1022"/>
      <c r="D761" s="1022"/>
      <c r="E761" s="1022"/>
      <c r="F761" s="1022"/>
      <c r="G761" s="1022"/>
      <c r="H761" s="1023"/>
      <c r="I761" s="1033" t="s">
        <v>131</v>
      </c>
      <c r="J761" s="1022"/>
      <c r="K761" s="1022"/>
      <c r="L761" s="1022"/>
      <c r="M761" s="1022"/>
      <c r="N761" s="1022"/>
      <c r="O761" s="1023"/>
      <c r="P761" s="1034" t="s">
        <v>53</v>
      </c>
      <c r="Q761" s="1035"/>
      <c r="R761" s="1035"/>
      <c r="S761" s="1035"/>
      <c r="T761" s="1035"/>
      <c r="U761" s="1035"/>
      <c r="V761" s="1036"/>
      <c r="W761" s="1031" t="s">
        <v>55</v>
      </c>
      <c r="X761" s="228"/>
    </row>
    <row r="762" spans="1:26" x14ac:dyDescent="0.2">
      <c r="A762" s="676" t="s">
        <v>54</v>
      </c>
      <c r="B762" s="271">
        <v>1</v>
      </c>
      <c r="C762" s="273">
        <v>2</v>
      </c>
      <c r="D762" s="273">
        <v>3</v>
      </c>
      <c r="E762" s="273">
        <v>4</v>
      </c>
      <c r="F762" s="273">
        <v>5</v>
      </c>
      <c r="G762" s="273">
        <v>6</v>
      </c>
      <c r="H762" s="686">
        <v>7</v>
      </c>
      <c r="I762" s="272">
        <v>8</v>
      </c>
      <c r="J762" s="273">
        <v>9</v>
      </c>
      <c r="K762" s="273">
        <v>10</v>
      </c>
      <c r="L762" s="273">
        <v>11</v>
      </c>
      <c r="M762" s="273">
        <v>12</v>
      </c>
      <c r="N762" s="273">
        <v>13</v>
      </c>
      <c r="O762" s="686">
        <v>14</v>
      </c>
      <c r="P762" s="272">
        <v>15</v>
      </c>
      <c r="Q762" s="273">
        <v>16</v>
      </c>
      <c r="R762" s="273">
        <v>17</v>
      </c>
      <c r="S762" s="273">
        <v>18</v>
      </c>
      <c r="T762" s="273">
        <v>19</v>
      </c>
      <c r="U762" s="273">
        <v>20</v>
      </c>
      <c r="V762" s="686">
        <v>21</v>
      </c>
      <c r="W762" s="1032"/>
      <c r="X762" s="228"/>
      <c r="Y762" s="228"/>
    </row>
    <row r="763" spans="1:26" x14ac:dyDescent="0.2">
      <c r="A763" s="234" t="s">
        <v>3</v>
      </c>
      <c r="B763" s="949">
        <v>4320</v>
      </c>
      <c r="C763" s="949">
        <v>4320</v>
      </c>
      <c r="D763" s="949">
        <v>4320</v>
      </c>
      <c r="E763" s="949">
        <v>4320</v>
      </c>
      <c r="F763" s="949">
        <v>4320</v>
      </c>
      <c r="G763" s="949">
        <v>4320</v>
      </c>
      <c r="H763" s="949">
        <v>4320</v>
      </c>
      <c r="I763" s="949">
        <v>4320</v>
      </c>
      <c r="J763" s="949">
        <v>4320</v>
      </c>
      <c r="K763" s="949">
        <v>4320</v>
      </c>
      <c r="L763" s="949">
        <v>4320</v>
      </c>
      <c r="M763" s="949">
        <v>4320</v>
      </c>
      <c r="N763" s="949">
        <v>4320</v>
      </c>
      <c r="O763" s="949">
        <v>4320</v>
      </c>
      <c r="P763" s="949">
        <v>4320</v>
      </c>
      <c r="Q763" s="949">
        <v>4320</v>
      </c>
      <c r="R763" s="949">
        <v>4320</v>
      </c>
      <c r="S763" s="949">
        <v>4320</v>
      </c>
      <c r="T763" s="949">
        <v>4320</v>
      </c>
      <c r="U763" s="949">
        <v>4320</v>
      </c>
      <c r="V763" s="949">
        <v>4320</v>
      </c>
      <c r="W763" s="949">
        <v>4320</v>
      </c>
      <c r="Y763" s="210"/>
    </row>
    <row r="764" spans="1:26" x14ac:dyDescent="0.2">
      <c r="A764" s="238" t="s">
        <v>6</v>
      </c>
      <c r="B764" s="239"/>
      <c r="C764" s="240"/>
      <c r="D764" s="240"/>
      <c r="E764" s="240"/>
      <c r="F764" s="240"/>
      <c r="G764" s="240"/>
      <c r="H764" s="241"/>
      <c r="I764" s="239"/>
      <c r="J764" s="240"/>
      <c r="K764" s="240"/>
      <c r="L764" s="240"/>
      <c r="M764" s="240"/>
      <c r="N764" s="240"/>
      <c r="O764" s="241"/>
      <c r="P764" s="239"/>
      <c r="Q764" s="240"/>
      <c r="R764" s="240"/>
      <c r="S764" s="240"/>
      <c r="T764" s="240"/>
      <c r="U764" s="240"/>
      <c r="V764" s="241"/>
      <c r="W764" s="375"/>
    </row>
    <row r="765" spans="1:26" x14ac:dyDescent="0.2">
      <c r="A765" s="231" t="s">
        <v>7</v>
      </c>
      <c r="B765" s="242"/>
      <c r="C765" s="243"/>
      <c r="D765" s="243"/>
      <c r="E765" s="243"/>
      <c r="F765" s="243"/>
      <c r="G765" s="243"/>
      <c r="H765" s="244"/>
      <c r="I765" s="242"/>
      <c r="J765" s="243"/>
      <c r="K765" s="243"/>
      <c r="L765" s="243"/>
      <c r="M765" s="243"/>
      <c r="N765" s="243"/>
      <c r="O765" s="244"/>
      <c r="P765" s="242"/>
      <c r="Q765" s="243"/>
      <c r="R765" s="243"/>
      <c r="S765" s="243"/>
      <c r="T765" s="243"/>
      <c r="U765" s="243"/>
      <c r="V765" s="244"/>
      <c r="W765" s="951"/>
      <c r="X765" s="228"/>
      <c r="Y765" s="393"/>
    </row>
    <row r="766" spans="1:26" x14ac:dyDescent="0.2">
      <c r="A766" s="231" t="s">
        <v>8</v>
      </c>
      <c r="B766" s="246"/>
      <c r="C766" s="247"/>
      <c r="D766" s="247"/>
      <c r="E766" s="247"/>
      <c r="F766" s="247"/>
      <c r="G766" s="247"/>
      <c r="H766" s="248"/>
      <c r="I766" s="246"/>
      <c r="J766" s="247"/>
      <c r="K766" s="247"/>
      <c r="L766" s="247"/>
      <c r="M766" s="247"/>
      <c r="N766" s="247"/>
      <c r="O766" s="248"/>
      <c r="P766" s="246"/>
      <c r="Q766" s="247"/>
      <c r="R766" s="247"/>
      <c r="S766" s="247"/>
      <c r="T766" s="247"/>
      <c r="U766" s="247"/>
      <c r="V766" s="248"/>
      <c r="W766" s="951"/>
      <c r="Y766" s="313"/>
    </row>
    <row r="767" spans="1:26" x14ac:dyDescent="0.2">
      <c r="A767" s="238" t="s">
        <v>1</v>
      </c>
      <c r="B767" s="250">
        <f>B764/B763*100-100</f>
        <v>-100</v>
      </c>
      <c r="C767" s="251">
        <f t="shared" ref="C767:V767" si="301">C764/C763*100-100</f>
        <v>-100</v>
      </c>
      <c r="D767" s="251">
        <f t="shared" si="301"/>
        <v>-100</v>
      </c>
      <c r="E767" s="251">
        <f t="shared" si="301"/>
        <v>-100</v>
      </c>
      <c r="F767" s="251">
        <f t="shared" si="301"/>
        <v>-100</v>
      </c>
      <c r="G767" s="251">
        <f t="shared" si="301"/>
        <v>-100</v>
      </c>
      <c r="H767" s="252">
        <f t="shared" si="301"/>
        <v>-100</v>
      </c>
      <c r="I767" s="250">
        <f t="shared" si="301"/>
        <v>-100</v>
      </c>
      <c r="J767" s="251">
        <f t="shared" si="301"/>
        <v>-100</v>
      </c>
      <c r="K767" s="251">
        <f t="shared" si="301"/>
        <v>-100</v>
      </c>
      <c r="L767" s="251">
        <f t="shared" si="301"/>
        <v>-100</v>
      </c>
      <c r="M767" s="251">
        <f t="shared" si="301"/>
        <v>-100</v>
      </c>
      <c r="N767" s="251">
        <f t="shared" si="301"/>
        <v>-100</v>
      </c>
      <c r="O767" s="252">
        <f t="shared" si="301"/>
        <v>-100</v>
      </c>
      <c r="P767" s="250">
        <f t="shared" si="301"/>
        <v>-100</v>
      </c>
      <c r="Q767" s="251">
        <f t="shared" si="301"/>
        <v>-100</v>
      </c>
      <c r="R767" s="251">
        <f t="shared" si="301"/>
        <v>-100</v>
      </c>
      <c r="S767" s="251">
        <f t="shared" si="301"/>
        <v>-100</v>
      </c>
      <c r="T767" s="251">
        <f t="shared" si="301"/>
        <v>-100</v>
      </c>
      <c r="U767" s="251">
        <f t="shared" si="301"/>
        <v>-100</v>
      </c>
      <c r="V767" s="252">
        <f t="shared" si="301"/>
        <v>-100</v>
      </c>
      <c r="W767" s="369">
        <f>W764/W763*100-100</f>
        <v>-100</v>
      </c>
      <c r="X767" s="228"/>
    </row>
    <row r="768" spans="1:26" ht="13.5" thickBot="1" x14ac:dyDescent="0.25">
      <c r="A768" s="669" t="s">
        <v>27</v>
      </c>
      <c r="B768" s="254">
        <f>B764-B738</f>
        <v>0</v>
      </c>
      <c r="C768" s="255">
        <f t="shared" ref="C768:S768" si="302">C764-C738</f>
        <v>0</v>
      </c>
      <c r="D768" s="255">
        <f t="shared" si="302"/>
        <v>0</v>
      </c>
      <c r="E768" s="255">
        <f t="shared" si="302"/>
        <v>0</v>
      </c>
      <c r="F768" s="255">
        <f t="shared" si="302"/>
        <v>0</v>
      </c>
      <c r="G768" s="255">
        <f t="shared" si="302"/>
        <v>0</v>
      </c>
      <c r="H768" s="256">
        <f t="shared" si="302"/>
        <v>0</v>
      </c>
      <c r="I768" s="437">
        <f t="shared" si="302"/>
        <v>0</v>
      </c>
      <c r="J768" s="255">
        <f t="shared" si="302"/>
        <v>0</v>
      </c>
      <c r="K768" s="255">
        <f t="shared" si="302"/>
        <v>0</v>
      </c>
      <c r="L768" s="255">
        <f t="shared" si="302"/>
        <v>0</v>
      </c>
      <c r="M768" s="255">
        <f t="shared" si="302"/>
        <v>0</v>
      </c>
      <c r="N768" s="255">
        <f t="shared" si="302"/>
        <v>0</v>
      </c>
      <c r="O768" s="256">
        <f t="shared" si="302"/>
        <v>0</v>
      </c>
      <c r="P768" s="437">
        <f t="shared" si="302"/>
        <v>0</v>
      </c>
      <c r="Q768" s="255">
        <f t="shared" si="302"/>
        <v>0</v>
      </c>
      <c r="R768" s="255">
        <f t="shared" si="302"/>
        <v>0</v>
      </c>
      <c r="S768" s="255">
        <f t="shared" si="302"/>
        <v>0</v>
      </c>
      <c r="T768" s="255">
        <f>T764-T738</f>
        <v>0</v>
      </c>
      <c r="U768" s="255">
        <f t="shared" ref="U768:W768" si="303">U764-U738</f>
        <v>0</v>
      </c>
      <c r="V768" s="256">
        <f t="shared" si="303"/>
        <v>0</v>
      </c>
      <c r="W768" s="363">
        <f t="shared" si="303"/>
        <v>0</v>
      </c>
      <c r="Y768" s="210"/>
    </row>
    <row r="769" spans="1:26" x14ac:dyDescent="0.2">
      <c r="A769" s="258" t="s">
        <v>51</v>
      </c>
      <c r="B769" s="956">
        <v>553</v>
      </c>
      <c r="C769" s="957">
        <v>544</v>
      </c>
      <c r="D769" s="957">
        <v>546</v>
      </c>
      <c r="E769" s="957">
        <v>102</v>
      </c>
      <c r="F769" s="957">
        <v>553</v>
      </c>
      <c r="G769" s="957">
        <v>543</v>
      </c>
      <c r="H769" s="958">
        <v>556</v>
      </c>
      <c r="I769" s="959">
        <v>575</v>
      </c>
      <c r="J769" s="957">
        <v>581</v>
      </c>
      <c r="K769" s="957">
        <v>594</v>
      </c>
      <c r="L769" s="957">
        <v>118</v>
      </c>
      <c r="M769" s="957">
        <v>581</v>
      </c>
      <c r="N769" s="957">
        <v>586</v>
      </c>
      <c r="O769" s="960">
        <v>590</v>
      </c>
      <c r="P769" s="956">
        <v>589</v>
      </c>
      <c r="Q769" s="957">
        <v>587</v>
      </c>
      <c r="R769" s="957">
        <v>582</v>
      </c>
      <c r="S769" s="957">
        <v>135</v>
      </c>
      <c r="T769" s="957">
        <v>586</v>
      </c>
      <c r="U769" s="957">
        <v>582</v>
      </c>
      <c r="V769" s="960">
        <v>589</v>
      </c>
      <c r="W769" s="961">
        <f>SUM(B769:V769)</f>
        <v>10672</v>
      </c>
      <c r="X769" s="200" t="s">
        <v>56</v>
      </c>
      <c r="Y769" s="263">
        <f>W756-W769</f>
        <v>18</v>
      </c>
      <c r="Z769" s="285">
        <f>Y769/W756</f>
        <v>1.6838166510757717E-3</v>
      </c>
    </row>
    <row r="770" spans="1:26" x14ac:dyDescent="0.2">
      <c r="A770" s="265" t="s">
        <v>28</v>
      </c>
      <c r="B770" s="218">
        <v>153.9399999999998</v>
      </c>
      <c r="C770" s="267">
        <v>153.9399999999998</v>
      </c>
      <c r="D770" s="267">
        <v>153.9399999999998</v>
      </c>
      <c r="E770" s="267">
        <v>153.9399999999998</v>
      </c>
      <c r="F770" s="267">
        <v>153.9399999999998</v>
      </c>
      <c r="G770" s="267">
        <v>153.9399999999998</v>
      </c>
      <c r="H770" s="219">
        <v>153.9399999999998</v>
      </c>
      <c r="I770" s="425">
        <v>153.9399999999998</v>
      </c>
      <c r="J770" s="267">
        <v>153.9399999999998</v>
      </c>
      <c r="K770" s="267">
        <v>153.9399999999998</v>
      </c>
      <c r="L770" s="267">
        <v>153.9399999999998</v>
      </c>
      <c r="M770" s="267">
        <v>153.9399999999998</v>
      </c>
      <c r="N770" s="267">
        <v>153.9399999999998</v>
      </c>
      <c r="O770" s="219">
        <v>153.9399999999998</v>
      </c>
      <c r="P770" s="425">
        <v>153.9399999999998</v>
      </c>
      <c r="Q770" s="267">
        <v>153.9399999999998</v>
      </c>
      <c r="R770" s="267">
        <v>153.9399999999998</v>
      </c>
      <c r="S770" s="267">
        <v>153.9399999999998</v>
      </c>
      <c r="T770" s="267">
        <v>153.9399999999998</v>
      </c>
      <c r="U770" s="267">
        <v>153.9399999999998</v>
      </c>
      <c r="V770" s="219">
        <v>153.9399999999998</v>
      </c>
      <c r="W770" s="222"/>
      <c r="X770" s="200" t="s">
        <v>57</v>
      </c>
      <c r="Y770" s="200">
        <v>154.11000000000001</v>
      </c>
    </row>
    <row r="771" spans="1:26" ht="13.5" thickBot="1" x14ac:dyDescent="0.25">
      <c r="A771" s="266" t="s">
        <v>26</v>
      </c>
      <c r="B771" s="623">
        <f t="shared" ref="B771:V771" si="304">B770-B743</f>
        <v>-401.06000000000017</v>
      </c>
      <c r="C771" s="624">
        <f t="shared" si="304"/>
        <v>-390.06000000000017</v>
      </c>
      <c r="D771" s="624">
        <f t="shared" si="304"/>
        <v>-393.06000000000017</v>
      </c>
      <c r="E771" s="624">
        <f t="shared" si="304"/>
        <v>45.939999999999799</v>
      </c>
      <c r="F771" s="624">
        <f t="shared" si="304"/>
        <v>-400.06000000000017</v>
      </c>
      <c r="G771" s="624">
        <f t="shared" si="304"/>
        <v>-391.06000000000017</v>
      </c>
      <c r="H771" s="625">
        <f t="shared" si="304"/>
        <v>-404.06000000000017</v>
      </c>
      <c r="I771" s="723">
        <f t="shared" si="304"/>
        <v>-425.06000000000017</v>
      </c>
      <c r="J771" s="624">
        <f t="shared" si="304"/>
        <v>-428.06000000000017</v>
      </c>
      <c r="K771" s="624">
        <f t="shared" si="304"/>
        <v>-440.06000000000017</v>
      </c>
      <c r="L771" s="624">
        <f t="shared" si="304"/>
        <v>25.939999999999799</v>
      </c>
      <c r="M771" s="624">
        <f t="shared" si="304"/>
        <v>-428.06000000000017</v>
      </c>
      <c r="N771" s="624">
        <f t="shared" si="304"/>
        <v>-434.06000000000017</v>
      </c>
      <c r="O771" s="625">
        <f t="shared" si="304"/>
        <v>-439.06000000000017</v>
      </c>
      <c r="P771" s="723">
        <f t="shared" si="304"/>
        <v>-437.06000000000017</v>
      </c>
      <c r="Q771" s="624">
        <f t="shared" si="304"/>
        <v>-434.06000000000017</v>
      </c>
      <c r="R771" s="624">
        <f t="shared" si="304"/>
        <v>-430.06000000000017</v>
      </c>
      <c r="S771" s="624">
        <f t="shared" si="304"/>
        <v>12.939999999999799</v>
      </c>
      <c r="T771" s="624">
        <f t="shared" si="304"/>
        <v>-432.06000000000017</v>
      </c>
      <c r="U771" s="624">
        <f t="shared" si="304"/>
        <v>-429.06000000000017</v>
      </c>
      <c r="V771" s="625">
        <f t="shared" si="304"/>
        <v>-436.06000000000017</v>
      </c>
      <c r="W771" s="223"/>
      <c r="X771" s="200" t="s">
        <v>26</v>
      </c>
      <c r="Y771" s="200">
        <f>Y770-Y744</f>
        <v>0.10000000000002274</v>
      </c>
    </row>
    <row r="773" spans="1:26" ht="13.5" thickBot="1" x14ac:dyDescent="0.25"/>
    <row r="774" spans="1:26" ht="13.5" thickBot="1" x14ac:dyDescent="0.25">
      <c r="A774" s="230" t="s">
        <v>321</v>
      </c>
      <c r="B774" s="1021" t="s">
        <v>130</v>
      </c>
      <c r="C774" s="1022"/>
      <c r="D774" s="1022"/>
      <c r="E774" s="1022"/>
      <c r="F774" s="1022"/>
      <c r="G774" s="1022"/>
      <c r="H774" s="1023"/>
      <c r="I774" s="1033" t="s">
        <v>131</v>
      </c>
      <c r="J774" s="1022"/>
      <c r="K774" s="1022"/>
      <c r="L774" s="1022"/>
      <c r="M774" s="1022"/>
      <c r="N774" s="1022"/>
      <c r="O774" s="1023"/>
      <c r="P774" s="1034" t="s">
        <v>53</v>
      </c>
      <c r="Q774" s="1035"/>
      <c r="R774" s="1035"/>
      <c r="S774" s="1035"/>
      <c r="T774" s="1035"/>
      <c r="U774" s="1035"/>
      <c r="V774" s="1036"/>
      <c r="W774" s="1031" t="s">
        <v>55</v>
      </c>
      <c r="X774" s="228"/>
    </row>
    <row r="775" spans="1:26" x14ac:dyDescent="0.2">
      <c r="A775" s="676" t="s">
        <v>54</v>
      </c>
      <c r="B775" s="271">
        <v>1</v>
      </c>
      <c r="C775" s="273">
        <v>2</v>
      </c>
      <c r="D775" s="273">
        <v>3</v>
      </c>
      <c r="E775" s="273">
        <v>4</v>
      </c>
      <c r="F775" s="273">
        <v>5</v>
      </c>
      <c r="G775" s="273">
        <v>6</v>
      </c>
      <c r="H775" s="686">
        <v>7</v>
      </c>
      <c r="I775" s="272">
        <v>8</v>
      </c>
      <c r="J775" s="273">
        <v>9</v>
      </c>
      <c r="K775" s="273">
        <v>10</v>
      </c>
      <c r="L775" s="273">
        <v>11</v>
      </c>
      <c r="M775" s="273">
        <v>12</v>
      </c>
      <c r="N775" s="273">
        <v>13</v>
      </c>
      <c r="O775" s="686">
        <v>14</v>
      </c>
      <c r="P775" s="272">
        <v>15</v>
      </c>
      <c r="Q775" s="273">
        <v>16</v>
      </c>
      <c r="R775" s="273">
        <v>17</v>
      </c>
      <c r="S775" s="273">
        <v>18</v>
      </c>
      <c r="T775" s="273">
        <v>19</v>
      </c>
      <c r="U775" s="273">
        <v>20</v>
      </c>
      <c r="V775" s="686">
        <v>21</v>
      </c>
      <c r="W775" s="1032"/>
      <c r="X775" s="228"/>
      <c r="Y775" s="228"/>
    </row>
    <row r="776" spans="1:26" x14ac:dyDescent="0.2">
      <c r="A776" s="234" t="s">
        <v>3</v>
      </c>
      <c r="B776" s="949">
        <v>4338</v>
      </c>
      <c r="C776" s="949">
        <v>4338</v>
      </c>
      <c r="D776" s="949">
        <v>4338</v>
      </c>
      <c r="E776" s="949">
        <v>4338</v>
      </c>
      <c r="F776" s="949">
        <v>4338</v>
      </c>
      <c r="G776" s="949">
        <v>4338</v>
      </c>
      <c r="H776" s="949">
        <v>4338</v>
      </c>
      <c r="I776" s="949">
        <v>4338</v>
      </c>
      <c r="J776" s="949">
        <v>4338</v>
      </c>
      <c r="K776" s="949">
        <v>4338</v>
      </c>
      <c r="L776" s="949">
        <v>4338</v>
      </c>
      <c r="M776" s="949">
        <v>4338</v>
      </c>
      <c r="N776" s="949">
        <v>4338</v>
      </c>
      <c r="O776" s="949">
        <v>4338</v>
      </c>
      <c r="P776" s="949">
        <v>4338</v>
      </c>
      <c r="Q776" s="949">
        <v>4338</v>
      </c>
      <c r="R776" s="949">
        <v>4338</v>
      </c>
      <c r="S776" s="949">
        <v>4338</v>
      </c>
      <c r="T776" s="949">
        <v>4338</v>
      </c>
      <c r="U776" s="949">
        <v>4338</v>
      </c>
      <c r="V776" s="949">
        <v>4338</v>
      </c>
      <c r="W776" s="949">
        <v>4338</v>
      </c>
      <c r="X776" s="215">
        <f>W776-W763</f>
        <v>18</v>
      </c>
      <c r="Y776" s="210"/>
    </row>
    <row r="777" spans="1:26" x14ac:dyDescent="0.2">
      <c r="A777" s="238" t="s">
        <v>6</v>
      </c>
      <c r="B777" s="239">
        <v>4977</v>
      </c>
      <c r="C777" s="240">
        <v>5034</v>
      </c>
      <c r="D777" s="240">
        <v>5119</v>
      </c>
      <c r="E777" s="240">
        <v>5033</v>
      </c>
      <c r="F777" s="240">
        <v>4955</v>
      </c>
      <c r="G777" s="240">
        <v>4895</v>
      </c>
      <c r="H777" s="241">
        <v>4790</v>
      </c>
      <c r="I777" s="239">
        <v>4686</v>
      </c>
      <c r="J777" s="240">
        <v>4687</v>
      </c>
      <c r="K777" s="240">
        <v>4758</v>
      </c>
      <c r="L777" s="240">
        <v>5617</v>
      </c>
      <c r="M777" s="240">
        <v>4487</v>
      </c>
      <c r="N777" s="240">
        <v>4762</v>
      </c>
      <c r="O777" s="241">
        <v>5002</v>
      </c>
      <c r="P777" s="239">
        <v>4659</v>
      </c>
      <c r="Q777" s="240">
        <v>4908</v>
      </c>
      <c r="R777" s="240">
        <v>4508</v>
      </c>
      <c r="S777" s="240">
        <v>4874</v>
      </c>
      <c r="T777" s="240">
        <v>4772</v>
      </c>
      <c r="U777" s="240">
        <v>5213</v>
      </c>
      <c r="V777" s="241">
        <v>4789</v>
      </c>
      <c r="W777" s="375">
        <v>4863</v>
      </c>
    </row>
    <row r="778" spans="1:26" x14ac:dyDescent="0.2">
      <c r="A778" s="231" t="s">
        <v>7</v>
      </c>
      <c r="B778" s="242">
        <v>70</v>
      </c>
      <c r="C778" s="243">
        <v>47.5</v>
      </c>
      <c r="D778" s="243">
        <v>57.5</v>
      </c>
      <c r="E778" s="243">
        <v>60.9</v>
      </c>
      <c r="F778" s="243">
        <v>65</v>
      </c>
      <c r="G778" s="243">
        <v>55</v>
      </c>
      <c r="H778" s="244">
        <v>62.5</v>
      </c>
      <c r="I778" s="242">
        <v>62.5</v>
      </c>
      <c r="J778" s="243">
        <v>52.5</v>
      </c>
      <c r="K778" s="243">
        <v>63.4</v>
      </c>
      <c r="L778" s="243">
        <v>65.2</v>
      </c>
      <c r="M778" s="243">
        <v>77.5</v>
      </c>
      <c r="N778" s="243">
        <v>65</v>
      </c>
      <c r="O778" s="244">
        <v>55</v>
      </c>
      <c r="P778" s="242">
        <v>60</v>
      </c>
      <c r="Q778" s="243">
        <v>62.5</v>
      </c>
      <c r="R778" s="243">
        <v>62.5</v>
      </c>
      <c r="S778" s="243">
        <v>56.5</v>
      </c>
      <c r="T778" s="243">
        <v>65</v>
      </c>
      <c r="U778" s="243">
        <v>50</v>
      </c>
      <c r="V778" s="244">
        <v>80</v>
      </c>
      <c r="W778" s="951">
        <v>0.57699999999999996</v>
      </c>
      <c r="X778" s="228"/>
      <c r="Y778" s="393"/>
    </row>
    <row r="779" spans="1:26" x14ac:dyDescent="0.2">
      <c r="A779" s="231" t="s">
        <v>8</v>
      </c>
      <c r="B779" s="246">
        <v>0.10199999999999999</v>
      </c>
      <c r="C779" s="247">
        <v>0.11700000000000001</v>
      </c>
      <c r="D779" s="247">
        <v>0.121</v>
      </c>
      <c r="E779" s="247">
        <v>0.156</v>
      </c>
      <c r="F779" s="247">
        <v>0.1</v>
      </c>
      <c r="G779" s="247">
        <v>0.13300000000000001</v>
      </c>
      <c r="H779" s="248">
        <v>0.11700000000000001</v>
      </c>
      <c r="I779" s="246">
        <v>9.9000000000000005E-2</v>
      </c>
      <c r="J779" s="247">
        <v>0.11799999999999999</v>
      </c>
      <c r="K779" s="247">
        <v>0.183</v>
      </c>
      <c r="L779" s="247">
        <v>0.12</v>
      </c>
      <c r="M779" s="247">
        <v>0.10299999999999999</v>
      </c>
      <c r="N779" s="247">
        <v>0.11</v>
      </c>
      <c r="O779" s="248">
        <v>0.11700000000000001</v>
      </c>
      <c r="P779" s="246">
        <v>0.114</v>
      </c>
      <c r="Q779" s="247">
        <v>0.109</v>
      </c>
      <c r="R779" s="247">
        <v>0.1</v>
      </c>
      <c r="S779" s="247">
        <v>0.12</v>
      </c>
      <c r="T779" s="247">
        <v>0.109</v>
      </c>
      <c r="U779" s="247">
        <v>0.13700000000000001</v>
      </c>
      <c r="V779" s="248">
        <v>0.10199999999999999</v>
      </c>
      <c r="W779" s="951">
        <v>0.127</v>
      </c>
      <c r="Y779" s="313"/>
    </row>
    <row r="780" spans="1:26" x14ac:dyDescent="0.2">
      <c r="A780" s="238" t="s">
        <v>1</v>
      </c>
      <c r="B780" s="250">
        <f>B777/B776*100-100</f>
        <v>14.730290456431533</v>
      </c>
      <c r="C780" s="251">
        <f t="shared" ref="C780:V780" si="305">C777/C776*100-100</f>
        <v>16.044260027662531</v>
      </c>
      <c r="D780" s="251">
        <f t="shared" si="305"/>
        <v>18.003688335638543</v>
      </c>
      <c r="E780" s="251">
        <f t="shared" si="305"/>
        <v>16.02120792992163</v>
      </c>
      <c r="F780" s="251">
        <f t="shared" si="305"/>
        <v>14.223144306131857</v>
      </c>
      <c r="G780" s="251">
        <f t="shared" si="305"/>
        <v>12.840018441678197</v>
      </c>
      <c r="H780" s="252">
        <f t="shared" si="305"/>
        <v>10.419548178884284</v>
      </c>
      <c r="I780" s="250">
        <f t="shared" si="305"/>
        <v>8.0221300138312586</v>
      </c>
      <c r="J780" s="251">
        <f t="shared" si="305"/>
        <v>8.0451821115721458</v>
      </c>
      <c r="K780" s="251">
        <f t="shared" si="305"/>
        <v>9.6818810511756652</v>
      </c>
      <c r="L780" s="251">
        <f t="shared" si="305"/>
        <v>29.483633010603967</v>
      </c>
      <c r="M780" s="251">
        <f t="shared" si="305"/>
        <v>3.4347625633932779</v>
      </c>
      <c r="N780" s="251">
        <f t="shared" si="305"/>
        <v>9.7740894421392426</v>
      </c>
      <c r="O780" s="252">
        <f t="shared" si="305"/>
        <v>15.306592899953884</v>
      </c>
      <c r="P780" s="250">
        <f t="shared" si="305"/>
        <v>7.3997233748271043</v>
      </c>
      <c r="Q780" s="251">
        <f t="shared" si="305"/>
        <v>13.139695712309816</v>
      </c>
      <c r="R780" s="251">
        <f t="shared" si="305"/>
        <v>3.9188566159520661</v>
      </c>
      <c r="S780" s="251">
        <f t="shared" si="305"/>
        <v>12.355924389119409</v>
      </c>
      <c r="T780" s="251">
        <f t="shared" si="305"/>
        <v>10.004610419548186</v>
      </c>
      <c r="U780" s="251">
        <f t="shared" si="305"/>
        <v>20.170585523282611</v>
      </c>
      <c r="V780" s="252">
        <f t="shared" si="305"/>
        <v>10.396496081143397</v>
      </c>
      <c r="W780" s="369">
        <f>W777/W776*100-100</f>
        <v>12.102351313969578</v>
      </c>
      <c r="X780" s="228"/>
    </row>
    <row r="781" spans="1:26" ht="13.5" thickBot="1" x14ac:dyDescent="0.25">
      <c r="A781" s="669" t="s">
        <v>27</v>
      </c>
      <c r="B781" s="254">
        <f>B777-B751</f>
        <v>283</v>
      </c>
      <c r="C781" s="255">
        <f t="shared" ref="C781:S781" si="306">C777-C751</f>
        <v>254</v>
      </c>
      <c r="D781" s="255">
        <f t="shared" si="306"/>
        <v>238</v>
      </c>
      <c r="E781" s="255">
        <f t="shared" si="306"/>
        <v>107</v>
      </c>
      <c r="F781" s="255">
        <f t="shared" si="306"/>
        <v>133</v>
      </c>
      <c r="G781" s="255">
        <f t="shared" si="306"/>
        <v>46</v>
      </c>
      <c r="H781" s="256">
        <f t="shared" si="306"/>
        <v>51</v>
      </c>
      <c r="I781" s="437">
        <f t="shared" si="306"/>
        <v>-160</v>
      </c>
      <c r="J781" s="255">
        <f t="shared" si="306"/>
        <v>114</v>
      </c>
      <c r="K781" s="255">
        <f t="shared" si="306"/>
        <v>-55</v>
      </c>
      <c r="L781" s="255">
        <f t="shared" si="306"/>
        <v>140</v>
      </c>
      <c r="M781" s="255">
        <f t="shared" si="306"/>
        <v>103</v>
      </c>
      <c r="N781" s="255">
        <f t="shared" si="306"/>
        <v>90</v>
      </c>
      <c r="O781" s="256">
        <f t="shared" si="306"/>
        <v>460</v>
      </c>
      <c r="P781" s="437">
        <f t="shared" si="306"/>
        <v>-105</v>
      </c>
      <c r="Q781" s="255">
        <f t="shared" si="306"/>
        <v>-154</v>
      </c>
      <c r="R781" s="255">
        <f t="shared" si="306"/>
        <v>-145</v>
      </c>
      <c r="S781" s="255">
        <f t="shared" si="306"/>
        <v>-18</v>
      </c>
      <c r="T781" s="255">
        <f>T777-T751</f>
        <v>190</v>
      </c>
      <c r="U781" s="255">
        <f t="shared" ref="U781:W781" si="307">U777-U751</f>
        <v>242</v>
      </c>
      <c r="V781" s="256">
        <f t="shared" si="307"/>
        <v>59</v>
      </c>
      <c r="W781" s="363">
        <f t="shared" si="307"/>
        <v>104</v>
      </c>
      <c r="Y781" s="210"/>
    </row>
    <row r="782" spans="1:26" x14ac:dyDescent="0.2">
      <c r="A782" s="258" t="s">
        <v>51</v>
      </c>
      <c r="B782" s="956">
        <v>550</v>
      </c>
      <c r="C782" s="957">
        <v>543</v>
      </c>
      <c r="D782" s="957">
        <v>545</v>
      </c>
      <c r="E782" s="957">
        <v>98</v>
      </c>
      <c r="F782" s="957">
        <v>552</v>
      </c>
      <c r="G782" s="957">
        <v>542</v>
      </c>
      <c r="H782" s="958">
        <v>552</v>
      </c>
      <c r="I782" s="959">
        <v>573</v>
      </c>
      <c r="J782" s="957">
        <v>580</v>
      </c>
      <c r="K782" s="957">
        <v>593</v>
      </c>
      <c r="L782" s="957">
        <v>113</v>
      </c>
      <c r="M782" s="957">
        <v>581</v>
      </c>
      <c r="N782" s="957">
        <v>586</v>
      </c>
      <c r="O782" s="960">
        <v>587</v>
      </c>
      <c r="P782" s="956">
        <v>588</v>
      </c>
      <c r="Q782" s="957">
        <v>587</v>
      </c>
      <c r="R782" s="957">
        <v>579</v>
      </c>
      <c r="S782" s="957">
        <v>130</v>
      </c>
      <c r="T782" s="957">
        <v>584</v>
      </c>
      <c r="U782" s="957">
        <v>582</v>
      </c>
      <c r="V782" s="960">
        <v>588</v>
      </c>
      <c r="W782" s="961">
        <f>SUM(B782:V782)</f>
        <v>10633</v>
      </c>
      <c r="X782" s="200" t="s">
        <v>56</v>
      </c>
      <c r="Y782" s="263">
        <f>W769-W782</f>
        <v>39</v>
      </c>
      <c r="Z782" s="285">
        <f>Y782/W769</f>
        <v>3.6544227886056973E-3</v>
      </c>
    </row>
    <row r="783" spans="1:26" x14ac:dyDescent="0.2">
      <c r="A783" s="265" t="s">
        <v>28</v>
      </c>
      <c r="B783" s="218">
        <v>153.9399999999998</v>
      </c>
      <c r="C783" s="267">
        <v>153.9399999999998</v>
      </c>
      <c r="D783" s="267">
        <v>153.9399999999998</v>
      </c>
      <c r="E783" s="267">
        <v>153.9399999999998</v>
      </c>
      <c r="F783" s="267">
        <v>153.9399999999998</v>
      </c>
      <c r="G783" s="267">
        <v>153.9399999999998</v>
      </c>
      <c r="H783" s="219">
        <v>153.9399999999998</v>
      </c>
      <c r="I783" s="425">
        <v>153.9399999999998</v>
      </c>
      <c r="J783" s="267">
        <v>153.9399999999998</v>
      </c>
      <c r="K783" s="267">
        <v>153.9399999999998</v>
      </c>
      <c r="L783" s="267">
        <v>153.9399999999998</v>
      </c>
      <c r="M783" s="267">
        <v>153.9399999999998</v>
      </c>
      <c r="N783" s="267">
        <v>153.9399999999998</v>
      </c>
      <c r="O783" s="219">
        <v>153.9399999999998</v>
      </c>
      <c r="P783" s="425">
        <v>153.9399999999998</v>
      </c>
      <c r="Q783" s="267">
        <v>153.9399999999998</v>
      </c>
      <c r="R783" s="267">
        <v>153.9399999999998</v>
      </c>
      <c r="S783" s="267">
        <v>153.9399999999998</v>
      </c>
      <c r="T783" s="267">
        <v>153.9399999999998</v>
      </c>
      <c r="U783" s="267">
        <v>153.9399999999998</v>
      </c>
      <c r="V783" s="219">
        <v>153.9399999999998</v>
      </c>
      <c r="W783" s="222">
        <f>AVERAGE(B783:V783)</f>
        <v>153.93999999999974</v>
      </c>
      <c r="X783" s="200" t="s">
        <v>57</v>
      </c>
      <c r="Y783" s="200">
        <v>154.12</v>
      </c>
    </row>
    <row r="784" spans="1:26" ht="13.5" thickBot="1" x14ac:dyDescent="0.25">
      <c r="A784" s="266" t="s">
        <v>26</v>
      </c>
      <c r="B784" s="623">
        <f t="shared" ref="B784:V784" si="308">B783-B756</f>
        <v>-400.06000000000017</v>
      </c>
      <c r="C784" s="624">
        <f t="shared" si="308"/>
        <v>-390.06000000000017</v>
      </c>
      <c r="D784" s="624">
        <f t="shared" si="308"/>
        <v>-393.06000000000017</v>
      </c>
      <c r="E784" s="624">
        <f t="shared" si="308"/>
        <v>48.939999999999799</v>
      </c>
      <c r="F784" s="624">
        <f t="shared" si="308"/>
        <v>-399.06000000000017</v>
      </c>
      <c r="G784" s="624">
        <f t="shared" si="308"/>
        <v>-389.06000000000017</v>
      </c>
      <c r="H784" s="625">
        <f t="shared" si="308"/>
        <v>-402.06000000000017</v>
      </c>
      <c r="I784" s="723">
        <f t="shared" si="308"/>
        <v>-423.06000000000017</v>
      </c>
      <c r="J784" s="624">
        <f t="shared" si="308"/>
        <v>-427.06000000000017</v>
      </c>
      <c r="K784" s="624">
        <f t="shared" si="308"/>
        <v>-440.06000000000017</v>
      </c>
      <c r="L784" s="624">
        <f t="shared" si="308"/>
        <v>32.939999999999799</v>
      </c>
      <c r="M784" s="624">
        <f t="shared" si="308"/>
        <v>-428.06000000000017</v>
      </c>
      <c r="N784" s="624">
        <f t="shared" si="308"/>
        <v>-433.06000000000017</v>
      </c>
      <c r="O784" s="625">
        <f t="shared" si="308"/>
        <v>-438.06000000000017</v>
      </c>
      <c r="P784" s="723">
        <f t="shared" si="308"/>
        <v>-436.06000000000017</v>
      </c>
      <c r="Q784" s="624">
        <f t="shared" si="308"/>
        <v>-433.06000000000017</v>
      </c>
      <c r="R784" s="624">
        <f t="shared" si="308"/>
        <v>-429.06000000000017</v>
      </c>
      <c r="S784" s="624">
        <f t="shared" si="308"/>
        <v>17.939999999999799</v>
      </c>
      <c r="T784" s="624">
        <f t="shared" si="308"/>
        <v>-432.06000000000017</v>
      </c>
      <c r="U784" s="624">
        <f t="shared" si="308"/>
        <v>-428.06000000000017</v>
      </c>
      <c r="V784" s="625">
        <f t="shared" si="308"/>
        <v>-436.06000000000017</v>
      </c>
      <c r="W784" s="223"/>
      <c r="X784" s="200" t="s">
        <v>26</v>
      </c>
      <c r="Y784" s="200">
        <f>Y783-Y757</f>
        <v>9.9999999999909051E-3</v>
      </c>
    </row>
    <row r="785" spans="1:26" ht="13.5" thickBot="1" x14ac:dyDescent="0.25"/>
    <row r="786" spans="1:26" ht="13.5" thickBot="1" x14ac:dyDescent="0.25">
      <c r="A786" s="1003">
        <v>45783</v>
      </c>
    </row>
    <row r="787" spans="1:26" ht="13.5" thickBot="1" x14ac:dyDescent="0.25">
      <c r="A787" s="230" t="s">
        <v>322</v>
      </c>
      <c r="B787" s="1024" t="s">
        <v>130</v>
      </c>
      <c r="C787" s="1025"/>
      <c r="D787" s="1025"/>
      <c r="E787" s="1025"/>
      <c r="F787" s="1025"/>
      <c r="G787" s="1025"/>
      <c r="H787" s="1026"/>
      <c r="I787" s="1027" t="s">
        <v>131</v>
      </c>
      <c r="J787" s="1025"/>
      <c r="K787" s="1025"/>
      <c r="L787" s="1025"/>
      <c r="M787" s="1025"/>
      <c r="N787" s="1025"/>
      <c r="O787" s="1026"/>
      <c r="P787" s="1028" t="s">
        <v>53</v>
      </c>
      <c r="Q787" s="1029"/>
      <c r="R787" s="1029"/>
      <c r="S787" s="1029"/>
      <c r="T787" s="1029"/>
      <c r="U787" s="1029"/>
      <c r="V787" s="1030"/>
      <c r="W787" s="1031" t="s">
        <v>55</v>
      </c>
      <c r="X787" s="228"/>
    </row>
    <row r="788" spans="1:26" x14ac:dyDescent="0.2">
      <c r="A788" s="676" t="s">
        <v>54</v>
      </c>
      <c r="B788" s="310">
        <v>1</v>
      </c>
      <c r="C788" s="311">
        <v>2</v>
      </c>
      <c r="D788" s="311">
        <v>3</v>
      </c>
      <c r="E788" s="311">
        <v>4</v>
      </c>
      <c r="F788" s="311">
        <v>5</v>
      </c>
      <c r="G788" s="311">
        <v>6</v>
      </c>
      <c r="H788" s="312">
        <v>7</v>
      </c>
      <c r="I788" s="310">
        <v>8</v>
      </c>
      <c r="J788" s="311">
        <v>9</v>
      </c>
      <c r="K788" s="311">
        <v>10</v>
      </c>
      <c r="L788" s="311">
        <v>11</v>
      </c>
      <c r="M788" s="311">
        <v>12</v>
      </c>
      <c r="N788" s="311">
        <v>13</v>
      </c>
      <c r="O788" s="312">
        <v>14</v>
      </c>
      <c r="P788" s="310">
        <v>15</v>
      </c>
      <c r="Q788" s="311">
        <v>16</v>
      </c>
      <c r="R788" s="311">
        <v>17</v>
      </c>
      <c r="S788" s="311">
        <v>18</v>
      </c>
      <c r="T788" s="311">
        <v>19</v>
      </c>
      <c r="U788" s="311">
        <v>20</v>
      </c>
      <c r="V788" s="312">
        <v>21</v>
      </c>
      <c r="W788" s="1032"/>
      <c r="X788" s="228"/>
      <c r="Y788" s="228"/>
    </row>
    <row r="789" spans="1:26" x14ac:dyDescent="0.2">
      <c r="A789" s="234" t="s">
        <v>3</v>
      </c>
      <c r="B789" s="980">
        <v>4356</v>
      </c>
      <c r="C789" s="979">
        <v>4356</v>
      </c>
      <c r="D789" s="979">
        <v>4356</v>
      </c>
      <c r="E789" s="979">
        <v>4356</v>
      </c>
      <c r="F789" s="979">
        <v>4356</v>
      </c>
      <c r="G789" s="979">
        <v>4356</v>
      </c>
      <c r="H789" s="949">
        <v>4356</v>
      </c>
      <c r="I789" s="980">
        <v>4356</v>
      </c>
      <c r="J789" s="979">
        <v>4356</v>
      </c>
      <c r="K789" s="979">
        <v>4356</v>
      </c>
      <c r="L789" s="979">
        <v>4356</v>
      </c>
      <c r="M789" s="979">
        <v>4356</v>
      </c>
      <c r="N789" s="979">
        <v>4356</v>
      </c>
      <c r="O789" s="949">
        <v>4356</v>
      </c>
      <c r="P789" s="980">
        <v>4356</v>
      </c>
      <c r="Q789" s="979">
        <v>4356</v>
      </c>
      <c r="R789" s="979">
        <v>4356</v>
      </c>
      <c r="S789" s="979">
        <v>4356</v>
      </c>
      <c r="T789" s="979">
        <v>4356</v>
      </c>
      <c r="U789" s="979">
        <v>4356</v>
      </c>
      <c r="V789" s="949">
        <v>4356</v>
      </c>
      <c r="W789" s="978">
        <v>4356</v>
      </c>
      <c r="X789" s="215">
        <f>W789-W776</f>
        <v>18</v>
      </c>
      <c r="Y789" s="210"/>
    </row>
    <row r="790" spans="1:26" hidden="1" x14ac:dyDescent="0.2">
      <c r="A790" s="234" t="s">
        <v>4</v>
      </c>
      <c r="B790" s="980"/>
      <c r="C790" s="979"/>
      <c r="D790" s="979"/>
      <c r="E790" s="979"/>
      <c r="F790" s="979"/>
      <c r="G790" s="979"/>
      <c r="H790" s="949"/>
      <c r="I790" s="980"/>
      <c r="J790" s="979"/>
      <c r="K790" s="979"/>
      <c r="L790" s="979"/>
      <c r="M790" s="979"/>
      <c r="N790" s="979"/>
      <c r="O790" s="949"/>
      <c r="P790" s="980"/>
      <c r="Q790" s="979"/>
      <c r="R790" s="979"/>
      <c r="S790" s="979"/>
      <c r="T790" s="979"/>
      <c r="U790" s="979"/>
      <c r="V790" s="949"/>
      <c r="W790" s="978"/>
      <c r="X790" s="215"/>
      <c r="Y790" s="210"/>
    </row>
    <row r="791" spans="1:26" hidden="1" x14ac:dyDescent="0.2">
      <c r="A791" s="234" t="s">
        <v>323</v>
      </c>
      <c r="B791" s="980"/>
      <c r="C791" s="979"/>
      <c r="D791" s="979"/>
      <c r="E791" s="979"/>
      <c r="F791" s="979"/>
      <c r="G791" s="979"/>
      <c r="H791" s="949"/>
      <c r="I791" s="980"/>
      <c r="J791" s="979"/>
      <c r="K791" s="979"/>
      <c r="L791" s="979"/>
      <c r="M791" s="979"/>
      <c r="N791" s="979"/>
      <c r="O791" s="949"/>
      <c r="P791" s="980"/>
      <c r="Q791" s="979"/>
      <c r="R791" s="979"/>
      <c r="S791" s="979"/>
      <c r="T791" s="979"/>
      <c r="U791" s="979"/>
      <c r="V791" s="949"/>
      <c r="W791" s="978"/>
      <c r="X791" s="215"/>
      <c r="Y791" s="210"/>
    </row>
    <row r="792" spans="1:26" x14ac:dyDescent="0.2">
      <c r="A792" s="238" t="s">
        <v>6</v>
      </c>
      <c r="B792" s="239"/>
      <c r="C792" s="240"/>
      <c r="D792" s="240"/>
      <c r="E792" s="240"/>
      <c r="F792" s="240"/>
      <c r="G792" s="240"/>
      <c r="H792" s="241"/>
      <c r="I792" s="239"/>
      <c r="J792" s="240"/>
      <c r="K792" s="240"/>
      <c r="L792" s="240"/>
      <c r="M792" s="240"/>
      <c r="N792" s="240"/>
      <c r="O792" s="241"/>
      <c r="P792" s="239"/>
      <c r="Q792" s="240"/>
      <c r="R792" s="240"/>
      <c r="S792" s="240"/>
      <c r="T792" s="240"/>
      <c r="U792" s="240"/>
      <c r="V792" s="241"/>
      <c r="W792" s="375">
        <v>4863</v>
      </c>
    </row>
    <row r="793" spans="1:26" x14ac:dyDescent="0.2">
      <c r="A793" s="231" t="s">
        <v>7</v>
      </c>
      <c r="B793" s="242"/>
      <c r="C793" s="243"/>
      <c r="D793" s="243"/>
      <c r="E793" s="243"/>
      <c r="F793" s="243"/>
      <c r="G793" s="243"/>
      <c r="H793" s="244"/>
      <c r="I793" s="242"/>
      <c r="J793" s="243"/>
      <c r="K793" s="243"/>
      <c r="L793" s="243"/>
      <c r="M793" s="243"/>
      <c r="N793" s="243"/>
      <c r="O793" s="244"/>
      <c r="P793" s="242"/>
      <c r="Q793" s="243"/>
      <c r="R793" s="243"/>
      <c r="S793" s="243"/>
      <c r="T793" s="243"/>
      <c r="U793" s="243"/>
      <c r="V793" s="244"/>
      <c r="W793" s="951">
        <v>0.57699999999999996</v>
      </c>
      <c r="X793" s="228"/>
      <c r="Y793" s="393"/>
    </row>
    <row r="794" spans="1:26" x14ac:dyDescent="0.2">
      <c r="A794" s="231" t="s">
        <v>8</v>
      </c>
      <c r="B794" s="246"/>
      <c r="C794" s="247"/>
      <c r="D794" s="247"/>
      <c r="E794" s="247"/>
      <c r="F794" s="247"/>
      <c r="G794" s="247"/>
      <c r="H794" s="248"/>
      <c r="I794" s="246"/>
      <c r="J794" s="247"/>
      <c r="K794" s="247"/>
      <c r="L794" s="247"/>
      <c r="M794" s="247"/>
      <c r="N794" s="247"/>
      <c r="O794" s="248"/>
      <c r="P794" s="246"/>
      <c r="Q794" s="247"/>
      <c r="R794" s="247"/>
      <c r="S794" s="247"/>
      <c r="T794" s="247"/>
      <c r="U794" s="247"/>
      <c r="V794" s="248"/>
      <c r="W794" s="951">
        <v>0.127</v>
      </c>
      <c r="Y794" s="313"/>
    </row>
    <row r="795" spans="1:26" x14ac:dyDescent="0.2">
      <c r="A795" s="238" t="s">
        <v>1</v>
      </c>
      <c r="B795" s="250">
        <f>B792/B789*100-100</f>
        <v>-100</v>
      </c>
      <c r="C795" s="251">
        <f t="shared" ref="C795:V795" si="309">C792/C789*100-100</f>
        <v>-100</v>
      </c>
      <c r="D795" s="251">
        <f t="shared" si="309"/>
        <v>-100</v>
      </c>
      <c r="E795" s="251">
        <f t="shared" si="309"/>
        <v>-100</v>
      </c>
      <c r="F795" s="251">
        <f t="shared" si="309"/>
        <v>-100</v>
      </c>
      <c r="G795" s="251">
        <f t="shared" si="309"/>
        <v>-100</v>
      </c>
      <c r="H795" s="252">
        <f t="shared" si="309"/>
        <v>-100</v>
      </c>
      <c r="I795" s="250">
        <f t="shared" si="309"/>
        <v>-100</v>
      </c>
      <c r="J795" s="251">
        <f t="shared" si="309"/>
        <v>-100</v>
      </c>
      <c r="K795" s="251">
        <f t="shared" si="309"/>
        <v>-100</v>
      </c>
      <c r="L795" s="251">
        <f t="shared" si="309"/>
        <v>-100</v>
      </c>
      <c r="M795" s="251">
        <f t="shared" si="309"/>
        <v>-100</v>
      </c>
      <c r="N795" s="251">
        <f t="shared" si="309"/>
        <v>-100</v>
      </c>
      <c r="O795" s="252">
        <f t="shared" si="309"/>
        <v>-100</v>
      </c>
      <c r="P795" s="250">
        <f t="shared" si="309"/>
        <v>-100</v>
      </c>
      <c r="Q795" s="251">
        <f t="shared" si="309"/>
        <v>-100</v>
      </c>
      <c r="R795" s="251">
        <f t="shared" si="309"/>
        <v>-100</v>
      </c>
      <c r="S795" s="251">
        <f t="shared" si="309"/>
        <v>-100</v>
      </c>
      <c r="T795" s="251">
        <f t="shared" si="309"/>
        <v>-100</v>
      </c>
      <c r="U795" s="251">
        <f t="shared" si="309"/>
        <v>-100</v>
      </c>
      <c r="V795" s="252">
        <f t="shared" si="309"/>
        <v>-100</v>
      </c>
      <c r="W795" s="369">
        <f>W792/W789*100-100</f>
        <v>11.639118457300285</v>
      </c>
      <c r="X795" s="228"/>
    </row>
    <row r="796" spans="1:26" ht="13.5" thickBot="1" x14ac:dyDescent="0.25">
      <c r="A796" s="669" t="s">
        <v>27</v>
      </c>
      <c r="B796" s="220">
        <f>B792-B764</f>
        <v>0</v>
      </c>
      <c r="C796" s="221">
        <f t="shared" ref="C796:S796" si="310">C792-C764</f>
        <v>0</v>
      </c>
      <c r="D796" s="221">
        <f t="shared" si="310"/>
        <v>0</v>
      </c>
      <c r="E796" s="221">
        <f t="shared" si="310"/>
        <v>0</v>
      </c>
      <c r="F796" s="221">
        <f t="shared" si="310"/>
        <v>0</v>
      </c>
      <c r="G796" s="221">
        <f t="shared" si="310"/>
        <v>0</v>
      </c>
      <c r="H796" s="226">
        <f t="shared" si="310"/>
        <v>0</v>
      </c>
      <c r="I796" s="220">
        <f t="shared" si="310"/>
        <v>0</v>
      </c>
      <c r="J796" s="221">
        <f t="shared" si="310"/>
        <v>0</v>
      </c>
      <c r="K796" s="221">
        <f t="shared" si="310"/>
        <v>0</v>
      </c>
      <c r="L796" s="221">
        <f t="shared" si="310"/>
        <v>0</v>
      </c>
      <c r="M796" s="221">
        <f t="shared" si="310"/>
        <v>0</v>
      </c>
      <c r="N796" s="221">
        <f t="shared" si="310"/>
        <v>0</v>
      </c>
      <c r="O796" s="226">
        <f t="shared" si="310"/>
        <v>0</v>
      </c>
      <c r="P796" s="220">
        <f t="shared" si="310"/>
        <v>0</v>
      </c>
      <c r="Q796" s="221">
        <f t="shared" si="310"/>
        <v>0</v>
      </c>
      <c r="R796" s="221">
        <f t="shared" si="310"/>
        <v>0</v>
      </c>
      <c r="S796" s="221">
        <f t="shared" si="310"/>
        <v>0</v>
      </c>
      <c r="T796" s="221">
        <f>T792-T764</f>
        <v>0</v>
      </c>
      <c r="U796" s="221">
        <f t="shared" ref="U796:W796" si="311">U792-U764</f>
        <v>0</v>
      </c>
      <c r="V796" s="226">
        <f t="shared" si="311"/>
        <v>0</v>
      </c>
      <c r="W796" s="363">
        <f t="shared" si="311"/>
        <v>4863</v>
      </c>
      <c r="Y796" s="210"/>
    </row>
    <row r="797" spans="1:26" x14ac:dyDescent="0.2">
      <c r="A797" s="258" t="s">
        <v>51</v>
      </c>
      <c r="B797" s="962">
        <v>548</v>
      </c>
      <c r="C797" s="963">
        <v>542</v>
      </c>
      <c r="D797" s="963">
        <v>541</v>
      </c>
      <c r="E797" s="963">
        <v>96</v>
      </c>
      <c r="F797" s="963">
        <v>552</v>
      </c>
      <c r="G797" s="963">
        <v>542</v>
      </c>
      <c r="H797" s="964">
        <v>548</v>
      </c>
      <c r="I797" s="965">
        <v>570</v>
      </c>
      <c r="J797" s="963">
        <v>579</v>
      </c>
      <c r="K797" s="963">
        <v>592</v>
      </c>
      <c r="L797" s="963">
        <v>111</v>
      </c>
      <c r="M797" s="963">
        <v>581</v>
      </c>
      <c r="N797" s="963">
        <v>586</v>
      </c>
      <c r="O797" s="966">
        <v>587</v>
      </c>
      <c r="P797" s="962">
        <v>587</v>
      </c>
      <c r="Q797" s="963">
        <v>585</v>
      </c>
      <c r="R797" s="963">
        <v>578</v>
      </c>
      <c r="S797" s="963">
        <v>130</v>
      </c>
      <c r="T797" s="963">
        <v>582</v>
      </c>
      <c r="U797" s="963">
        <v>581</v>
      </c>
      <c r="V797" s="966">
        <v>587</v>
      </c>
      <c r="W797" s="961">
        <f>SUM(B797:V797)</f>
        <v>10605</v>
      </c>
      <c r="X797" s="200" t="s">
        <v>56</v>
      </c>
      <c r="Y797" s="263">
        <f>W782-W797</f>
        <v>28</v>
      </c>
      <c r="Z797" s="285">
        <f>Y797/W782</f>
        <v>2.6333113890717576E-3</v>
      </c>
    </row>
    <row r="798" spans="1:26" x14ac:dyDescent="0.2">
      <c r="A798" s="265" t="s">
        <v>28</v>
      </c>
      <c r="B798" s="218">
        <v>153.9399999999998</v>
      </c>
      <c r="C798" s="267">
        <v>153.9399999999998</v>
      </c>
      <c r="D798" s="267">
        <v>153.9399999999998</v>
      </c>
      <c r="E798" s="267">
        <v>153.9399999999998</v>
      </c>
      <c r="F798" s="267">
        <v>153.9399999999998</v>
      </c>
      <c r="G798" s="267">
        <v>153.9399999999998</v>
      </c>
      <c r="H798" s="219">
        <v>153.9399999999998</v>
      </c>
      <c r="I798" s="425">
        <v>153.9399999999998</v>
      </c>
      <c r="J798" s="267">
        <v>153.9399999999998</v>
      </c>
      <c r="K798" s="267">
        <v>153.9399999999998</v>
      </c>
      <c r="L798" s="267">
        <v>153.9399999999998</v>
      </c>
      <c r="M798" s="267">
        <v>153.9399999999998</v>
      </c>
      <c r="N798" s="267">
        <v>153.9399999999998</v>
      </c>
      <c r="O798" s="219">
        <v>153.9399999999998</v>
      </c>
      <c r="P798" s="425">
        <v>153.9399999999998</v>
      </c>
      <c r="Q798" s="267">
        <v>153.9399999999998</v>
      </c>
      <c r="R798" s="267">
        <v>153.9399999999998</v>
      </c>
      <c r="S798" s="267">
        <v>153.9399999999998</v>
      </c>
      <c r="T798" s="267">
        <v>153.9399999999998</v>
      </c>
      <c r="U798" s="267">
        <v>153.9399999999998</v>
      </c>
      <c r="V798" s="219">
        <v>153.9399999999998</v>
      </c>
      <c r="W798" s="222"/>
      <c r="X798" s="200" t="s">
        <v>57</v>
      </c>
      <c r="Y798" s="200">
        <v>153.97</v>
      </c>
    </row>
    <row r="799" spans="1:26" ht="13.5" thickBot="1" x14ac:dyDescent="0.25">
      <c r="A799" s="266" t="s">
        <v>26</v>
      </c>
      <c r="B799" s="623">
        <f t="shared" ref="B799:V799" si="312">B798-B769</f>
        <v>-399.06000000000017</v>
      </c>
      <c r="C799" s="624">
        <f t="shared" si="312"/>
        <v>-390.06000000000017</v>
      </c>
      <c r="D799" s="624">
        <f t="shared" si="312"/>
        <v>-392.06000000000017</v>
      </c>
      <c r="E799" s="624">
        <f t="shared" si="312"/>
        <v>51.939999999999799</v>
      </c>
      <c r="F799" s="624">
        <f t="shared" si="312"/>
        <v>-399.06000000000017</v>
      </c>
      <c r="G799" s="624">
        <f t="shared" si="312"/>
        <v>-389.06000000000017</v>
      </c>
      <c r="H799" s="625">
        <f t="shared" si="312"/>
        <v>-402.06000000000017</v>
      </c>
      <c r="I799" s="723">
        <f t="shared" si="312"/>
        <v>-421.06000000000017</v>
      </c>
      <c r="J799" s="624">
        <f t="shared" si="312"/>
        <v>-427.06000000000017</v>
      </c>
      <c r="K799" s="624">
        <f t="shared" si="312"/>
        <v>-440.06000000000017</v>
      </c>
      <c r="L799" s="624">
        <f t="shared" si="312"/>
        <v>35.939999999999799</v>
      </c>
      <c r="M799" s="624">
        <f t="shared" si="312"/>
        <v>-427.06000000000017</v>
      </c>
      <c r="N799" s="624">
        <f t="shared" si="312"/>
        <v>-432.06000000000017</v>
      </c>
      <c r="O799" s="625">
        <f t="shared" si="312"/>
        <v>-436.06000000000017</v>
      </c>
      <c r="P799" s="723">
        <f t="shared" si="312"/>
        <v>-435.06000000000017</v>
      </c>
      <c r="Q799" s="624">
        <f t="shared" si="312"/>
        <v>-433.06000000000017</v>
      </c>
      <c r="R799" s="624">
        <f t="shared" si="312"/>
        <v>-428.06000000000017</v>
      </c>
      <c r="S799" s="624">
        <f t="shared" si="312"/>
        <v>18.939999999999799</v>
      </c>
      <c r="T799" s="624">
        <f t="shared" si="312"/>
        <v>-432.06000000000017</v>
      </c>
      <c r="U799" s="624">
        <f t="shared" si="312"/>
        <v>-428.06000000000017</v>
      </c>
      <c r="V799" s="625">
        <f t="shared" si="312"/>
        <v>-435.06000000000017</v>
      </c>
      <c r="W799" s="223"/>
      <c r="X799" s="200" t="s">
        <v>26</v>
      </c>
      <c r="Y799" s="200">
        <f>Y798-Y770</f>
        <v>-0.14000000000001478</v>
      </c>
    </row>
    <row r="800" spans="1:26" ht="13.5" thickBot="1" x14ac:dyDescent="0.25"/>
    <row r="801" spans="1:26" ht="13.5" thickBot="1" x14ac:dyDescent="0.25">
      <c r="A801" s="1003">
        <f>A786+7</f>
        <v>45790</v>
      </c>
      <c r="B801" s="989">
        <f>B806/B812</f>
        <v>7.3529411764705885E-2</v>
      </c>
      <c r="C801" s="989">
        <f t="shared" ref="C801:V801" si="313">C806/C812</f>
        <v>7.407407407407407E-2</v>
      </c>
      <c r="D801" s="989">
        <f t="shared" si="313"/>
        <v>7.407407407407407E-2</v>
      </c>
      <c r="E801" s="989">
        <f t="shared" si="313"/>
        <v>0.13186813186813187</v>
      </c>
      <c r="F801" s="989">
        <f t="shared" si="313"/>
        <v>7.2463768115942032E-2</v>
      </c>
      <c r="G801" s="989">
        <f t="shared" si="313"/>
        <v>7.3937153419593352E-2</v>
      </c>
      <c r="H801" s="989">
        <f t="shared" si="313"/>
        <v>7.2992700729927001E-2</v>
      </c>
      <c r="I801" s="989">
        <f t="shared" si="313"/>
        <v>7.0422535211267609E-2</v>
      </c>
      <c r="J801" s="989">
        <f t="shared" si="313"/>
        <v>6.9324090121317156E-2</v>
      </c>
      <c r="K801" s="989">
        <f t="shared" si="313"/>
        <v>6.7567567567567571E-2</v>
      </c>
      <c r="L801" s="989">
        <f t="shared" si="313"/>
        <v>0.10909090909090909</v>
      </c>
      <c r="M801" s="989">
        <f t="shared" si="313"/>
        <v>6.8846815834767636E-2</v>
      </c>
      <c r="N801" s="989">
        <f t="shared" si="313"/>
        <v>6.8728522336769765E-2</v>
      </c>
      <c r="O801" s="989">
        <f t="shared" si="313"/>
        <v>6.8259385665529013E-2</v>
      </c>
      <c r="P801" s="989">
        <f t="shared" si="313"/>
        <v>6.8143100511073251E-2</v>
      </c>
      <c r="Q801" s="989">
        <f t="shared" si="313"/>
        <v>6.8728522336769765E-2</v>
      </c>
      <c r="R801" s="989">
        <f t="shared" si="313"/>
        <v>6.9204152249134954E-2</v>
      </c>
      <c r="S801" s="989">
        <f t="shared" si="313"/>
        <v>9.375E-2</v>
      </c>
      <c r="T801" s="989">
        <f t="shared" si="313"/>
        <v>6.8728522336769765E-2</v>
      </c>
      <c r="U801" s="989">
        <f t="shared" si="313"/>
        <v>6.8965517241379309E-2</v>
      </c>
      <c r="V801" s="989">
        <f t="shared" si="313"/>
        <v>6.8493150684931503E-2</v>
      </c>
    </row>
    <row r="802" spans="1:26" ht="13.5" thickBot="1" x14ac:dyDescent="0.25">
      <c r="A802" s="230" t="s">
        <v>325</v>
      </c>
      <c r="B802" s="1024" t="s">
        <v>130</v>
      </c>
      <c r="C802" s="1025"/>
      <c r="D802" s="1025"/>
      <c r="E802" s="1025"/>
      <c r="F802" s="1025"/>
      <c r="G802" s="1025"/>
      <c r="H802" s="1026"/>
      <c r="I802" s="1027" t="s">
        <v>131</v>
      </c>
      <c r="J802" s="1025"/>
      <c r="K802" s="1025"/>
      <c r="L802" s="1025"/>
      <c r="M802" s="1025"/>
      <c r="N802" s="1025"/>
      <c r="O802" s="1026"/>
      <c r="P802" s="1028" t="s">
        <v>53</v>
      </c>
      <c r="Q802" s="1029"/>
      <c r="R802" s="1029"/>
      <c r="S802" s="1029"/>
      <c r="T802" s="1029"/>
      <c r="U802" s="1029"/>
      <c r="V802" s="1030"/>
      <c r="W802" s="1031" t="s">
        <v>55</v>
      </c>
      <c r="X802" s="228"/>
    </row>
    <row r="803" spans="1:26" x14ac:dyDescent="0.2">
      <c r="A803" s="676" t="s">
        <v>54</v>
      </c>
      <c r="B803" s="310">
        <v>1</v>
      </c>
      <c r="C803" s="311">
        <v>2</v>
      </c>
      <c r="D803" s="311">
        <v>3</v>
      </c>
      <c r="E803" s="311">
        <v>4</v>
      </c>
      <c r="F803" s="311">
        <v>5</v>
      </c>
      <c r="G803" s="311">
        <v>6</v>
      </c>
      <c r="H803" s="312">
        <v>7</v>
      </c>
      <c r="I803" s="310">
        <v>8</v>
      </c>
      <c r="J803" s="311">
        <v>9</v>
      </c>
      <c r="K803" s="311">
        <v>10</v>
      </c>
      <c r="L803" s="311">
        <v>11</v>
      </c>
      <c r="M803" s="311">
        <v>12</v>
      </c>
      <c r="N803" s="311">
        <v>13</v>
      </c>
      <c r="O803" s="312">
        <v>14</v>
      </c>
      <c r="P803" s="310">
        <v>15</v>
      </c>
      <c r="Q803" s="311">
        <v>16</v>
      </c>
      <c r="R803" s="311">
        <v>17</v>
      </c>
      <c r="S803" s="311">
        <v>18</v>
      </c>
      <c r="T803" s="311">
        <v>19</v>
      </c>
      <c r="U803" s="311">
        <v>20</v>
      </c>
      <c r="V803" s="312">
        <v>21</v>
      </c>
      <c r="W803" s="1032"/>
      <c r="X803" s="228"/>
      <c r="Y803" s="228"/>
    </row>
    <row r="804" spans="1:26" x14ac:dyDescent="0.2">
      <c r="A804" s="234" t="s">
        <v>3</v>
      </c>
      <c r="B804" s="980">
        <v>4374</v>
      </c>
      <c r="C804" s="979">
        <v>4374</v>
      </c>
      <c r="D804" s="979">
        <v>4374</v>
      </c>
      <c r="E804" s="979">
        <v>4374</v>
      </c>
      <c r="F804" s="979">
        <v>4374</v>
      </c>
      <c r="G804" s="979">
        <v>4374</v>
      </c>
      <c r="H804" s="949">
        <v>4374</v>
      </c>
      <c r="I804" s="980">
        <v>4374</v>
      </c>
      <c r="J804" s="979">
        <v>4374</v>
      </c>
      <c r="K804" s="979">
        <v>4374</v>
      </c>
      <c r="L804" s="979">
        <v>4374</v>
      </c>
      <c r="M804" s="979">
        <v>4374</v>
      </c>
      <c r="N804" s="979">
        <v>4374</v>
      </c>
      <c r="O804" s="949">
        <v>4374</v>
      </c>
      <c r="P804" s="980">
        <v>4374</v>
      </c>
      <c r="Q804" s="979">
        <v>4374</v>
      </c>
      <c r="R804" s="979">
        <v>4374</v>
      </c>
      <c r="S804" s="979">
        <v>4374</v>
      </c>
      <c r="T804" s="979">
        <v>4374</v>
      </c>
      <c r="U804" s="979">
        <v>4374</v>
      </c>
      <c r="V804" s="949">
        <v>4374</v>
      </c>
      <c r="W804" s="978">
        <v>4374</v>
      </c>
      <c r="X804" s="215">
        <f>W804-W789</f>
        <v>18</v>
      </c>
      <c r="Y804" s="210"/>
    </row>
    <row r="805" spans="1:26" x14ac:dyDescent="0.2">
      <c r="A805" s="234" t="s">
        <v>4</v>
      </c>
      <c r="B805" s="980">
        <v>206793</v>
      </c>
      <c r="C805" s="979">
        <v>195800</v>
      </c>
      <c r="D805" s="979">
        <v>198166</v>
      </c>
      <c r="E805" s="979">
        <v>61086</v>
      </c>
      <c r="F805" s="979">
        <v>193489</v>
      </c>
      <c r="G805" s="979">
        <v>198675</v>
      </c>
      <c r="H805" s="949">
        <v>186811</v>
      </c>
      <c r="I805" s="980">
        <v>196341</v>
      </c>
      <c r="J805" s="979">
        <v>185234</v>
      </c>
      <c r="K805" s="979">
        <v>200966</v>
      </c>
      <c r="L805" s="979">
        <v>63736</v>
      </c>
      <c r="M805" s="979">
        <v>183122</v>
      </c>
      <c r="N805" s="979">
        <v>185758</v>
      </c>
      <c r="O805" s="949">
        <v>188557</v>
      </c>
      <c r="P805" s="980">
        <v>196393</v>
      </c>
      <c r="Q805" s="979">
        <v>203220</v>
      </c>
      <c r="R805" s="979">
        <v>182962</v>
      </c>
      <c r="S805" s="979">
        <v>56778</v>
      </c>
      <c r="T805" s="979">
        <v>201472</v>
      </c>
      <c r="U805" s="979">
        <v>209291</v>
      </c>
      <c r="V805" s="949">
        <v>196393</v>
      </c>
      <c r="W805" s="978">
        <v>3691043</v>
      </c>
      <c r="X805" s="215"/>
      <c r="Y805" s="210"/>
    </row>
    <row r="806" spans="1:26" x14ac:dyDescent="0.2">
      <c r="A806" s="234" t="s">
        <v>323</v>
      </c>
      <c r="B806" s="980">
        <v>40</v>
      </c>
      <c r="C806" s="979">
        <v>40</v>
      </c>
      <c r="D806" s="979">
        <v>40</v>
      </c>
      <c r="E806" s="979">
        <v>12</v>
      </c>
      <c r="F806" s="979">
        <v>40</v>
      </c>
      <c r="G806" s="979">
        <v>40</v>
      </c>
      <c r="H806" s="949">
        <v>40</v>
      </c>
      <c r="I806" s="980">
        <v>40</v>
      </c>
      <c r="J806" s="979">
        <v>40</v>
      </c>
      <c r="K806" s="979">
        <v>40</v>
      </c>
      <c r="L806" s="979">
        <v>12</v>
      </c>
      <c r="M806" s="979">
        <v>40</v>
      </c>
      <c r="N806" s="979">
        <v>40</v>
      </c>
      <c r="O806" s="949">
        <v>40</v>
      </c>
      <c r="P806" s="980">
        <v>40</v>
      </c>
      <c r="Q806" s="979">
        <v>40</v>
      </c>
      <c r="R806" s="979">
        <v>40</v>
      </c>
      <c r="S806" s="979">
        <v>12</v>
      </c>
      <c r="T806" s="979">
        <v>40</v>
      </c>
      <c r="U806" s="979">
        <v>40</v>
      </c>
      <c r="V806" s="949">
        <v>40</v>
      </c>
      <c r="W806" s="978">
        <v>756</v>
      </c>
      <c r="X806" s="215"/>
      <c r="Y806" s="210"/>
    </row>
    <row r="807" spans="1:26" x14ac:dyDescent="0.2">
      <c r="A807" s="238" t="s">
        <v>6</v>
      </c>
      <c r="B807" s="239">
        <v>5169.8249999999998</v>
      </c>
      <c r="C807" s="240">
        <v>4895</v>
      </c>
      <c r="D807" s="240">
        <v>4954.1499999999996</v>
      </c>
      <c r="E807" s="240">
        <v>5090.5</v>
      </c>
      <c r="F807" s="240">
        <v>4837.2250000000004</v>
      </c>
      <c r="G807" s="240">
        <v>4966.875</v>
      </c>
      <c r="H807" s="241">
        <v>4670.2749999999996</v>
      </c>
      <c r="I807" s="239">
        <v>4908.5249999999996</v>
      </c>
      <c r="J807" s="240">
        <v>4630.8500000000004</v>
      </c>
      <c r="K807" s="240">
        <v>5024.1499999999996</v>
      </c>
      <c r="L807" s="240">
        <v>5311.333333333333</v>
      </c>
      <c r="M807" s="240">
        <v>4578.05</v>
      </c>
      <c r="N807" s="240">
        <v>4643.95</v>
      </c>
      <c r="O807" s="241">
        <v>4713.9250000000002</v>
      </c>
      <c r="P807" s="239">
        <v>4909.8249999999998</v>
      </c>
      <c r="Q807" s="240">
        <v>5080.5</v>
      </c>
      <c r="R807" s="240">
        <v>4574.05</v>
      </c>
      <c r="S807" s="240">
        <v>4731.5</v>
      </c>
      <c r="T807" s="240">
        <v>5036.8</v>
      </c>
      <c r="U807" s="240">
        <v>5232.2749999999996</v>
      </c>
      <c r="V807" s="241">
        <v>4909.8249999999998</v>
      </c>
      <c r="W807" s="375">
        <v>4882.3320105820103</v>
      </c>
    </row>
    <row r="808" spans="1:26" x14ac:dyDescent="0.2">
      <c r="A808" s="231" t="s">
        <v>7</v>
      </c>
      <c r="B808" s="242">
        <v>0.60000000000000031</v>
      </c>
      <c r="C808" s="243">
        <v>0.47499999999999998</v>
      </c>
      <c r="D808" s="243">
        <v>0.5249999999999998</v>
      </c>
      <c r="E808" s="243">
        <v>0.75</v>
      </c>
      <c r="F808" s="243">
        <v>0.75</v>
      </c>
      <c r="G808" s="243">
        <v>0.47499999999999998</v>
      </c>
      <c r="H808" s="244">
        <v>0.80000000000000038</v>
      </c>
      <c r="I808" s="242">
        <v>0.5249999999999998</v>
      </c>
      <c r="J808" s="243">
        <v>0.67500000000000049</v>
      </c>
      <c r="K808" s="243">
        <v>0.80000000000000038</v>
      </c>
      <c r="L808" s="243">
        <v>0.33333333333333331</v>
      </c>
      <c r="M808" s="243">
        <v>0.5249999999999998</v>
      </c>
      <c r="N808" s="243">
        <v>0.55000000000000038</v>
      </c>
      <c r="O808" s="244">
        <v>0.625</v>
      </c>
      <c r="P808" s="242">
        <v>0.64999999999999958</v>
      </c>
      <c r="Q808" s="243">
        <v>0.60000000000000031</v>
      </c>
      <c r="R808" s="243">
        <v>0.60000000000000031</v>
      </c>
      <c r="S808" s="243">
        <v>0.5</v>
      </c>
      <c r="T808" s="243">
        <v>0.72500000000000042</v>
      </c>
      <c r="U808" s="243">
        <v>0.69999999999999951</v>
      </c>
      <c r="V808" s="244">
        <v>0.67500000000000049</v>
      </c>
      <c r="W808" s="1170">
        <v>0.62169312169312663</v>
      </c>
      <c r="X808" s="228"/>
      <c r="Y808" s="393"/>
    </row>
    <row r="809" spans="1:26" x14ac:dyDescent="0.2">
      <c r="A809" s="231" t="s">
        <v>8</v>
      </c>
      <c r="B809" s="246">
        <v>0.12178166655711005</v>
      </c>
      <c r="C809" s="247">
        <v>0.12861897942974709</v>
      </c>
      <c r="D809" s="247">
        <v>0.12708333504407648</v>
      </c>
      <c r="E809" s="247">
        <v>0.12367938401112101</v>
      </c>
      <c r="F809" s="247">
        <v>0.13015518283904753</v>
      </c>
      <c r="G809" s="247">
        <v>0.12675775096184455</v>
      </c>
      <c r="H809" s="248">
        <v>0.13480788696781501</v>
      </c>
      <c r="I809" s="246">
        <v>0.12826458137803345</v>
      </c>
      <c r="J809" s="247">
        <v>0.13595558143939268</v>
      </c>
      <c r="K809" s="247">
        <v>0.12531272042208377</v>
      </c>
      <c r="L809" s="247">
        <v>0.11853707248185234</v>
      </c>
      <c r="M809" s="247">
        <v>0.13752359723214277</v>
      </c>
      <c r="N809" s="247">
        <v>0.13557206781050871</v>
      </c>
      <c r="O809" s="248">
        <v>0.13355959297371336</v>
      </c>
      <c r="P809" s="246">
        <v>0.12823062009513816</v>
      </c>
      <c r="Q809" s="247">
        <v>0.12392282340490339</v>
      </c>
      <c r="R809" s="247">
        <v>0.13764386141572812</v>
      </c>
      <c r="S809" s="247">
        <v>0.13306349029031209</v>
      </c>
      <c r="T809" s="247">
        <v>0.12499799561400324</v>
      </c>
      <c r="U809" s="247">
        <v>0.12032813724596111</v>
      </c>
      <c r="V809" s="248">
        <v>0.12823062009513816</v>
      </c>
      <c r="W809" s="1170">
        <v>0.12917095158525724</v>
      </c>
      <c r="Y809" s="313"/>
    </row>
    <row r="810" spans="1:26" x14ac:dyDescent="0.2">
      <c r="A810" s="238" t="s">
        <v>1</v>
      </c>
      <c r="B810" s="250">
        <f>B807/B804*100-100</f>
        <v>18.194444444444443</v>
      </c>
      <c r="C810" s="251">
        <f t="shared" ref="C810:V810" si="314">C807/C804*100-100</f>
        <v>11.911294010059436</v>
      </c>
      <c r="D810" s="251">
        <f t="shared" si="314"/>
        <v>13.263603109282116</v>
      </c>
      <c r="E810" s="251">
        <f t="shared" si="314"/>
        <v>16.380887059899393</v>
      </c>
      <c r="F810" s="251">
        <f t="shared" si="314"/>
        <v>10.590420667581185</v>
      </c>
      <c r="G810" s="251">
        <f t="shared" si="314"/>
        <v>13.554526748971199</v>
      </c>
      <c r="H810" s="252">
        <f t="shared" si="314"/>
        <v>6.7735482395976163</v>
      </c>
      <c r="I810" s="250">
        <f t="shared" si="314"/>
        <v>12.220507544581622</v>
      </c>
      <c r="J810" s="251">
        <f t="shared" si="314"/>
        <v>5.8721993598536812</v>
      </c>
      <c r="K810" s="251">
        <f t="shared" si="314"/>
        <v>14.863968907178787</v>
      </c>
      <c r="L810" s="251">
        <f t="shared" si="314"/>
        <v>21.429660112787687</v>
      </c>
      <c r="M810" s="251">
        <f t="shared" si="314"/>
        <v>4.6650663008687872</v>
      </c>
      <c r="N810" s="251">
        <f t="shared" si="314"/>
        <v>6.1716963877457687</v>
      </c>
      <c r="O810" s="252">
        <f t="shared" si="314"/>
        <v>7.7714906264288999</v>
      </c>
      <c r="P810" s="250">
        <f t="shared" si="314"/>
        <v>12.250228623685416</v>
      </c>
      <c r="Q810" s="251">
        <f t="shared" si="314"/>
        <v>16.152263374485585</v>
      </c>
      <c r="R810" s="251">
        <f t="shared" si="314"/>
        <v>4.5736168267032582</v>
      </c>
      <c r="S810" s="251">
        <f t="shared" si="314"/>
        <v>8.1732967535436529</v>
      </c>
      <c r="T810" s="251">
        <f t="shared" si="314"/>
        <v>15.15317786922725</v>
      </c>
      <c r="U810" s="251">
        <f t="shared" si="314"/>
        <v>19.622199359853681</v>
      </c>
      <c r="V810" s="252">
        <f t="shared" si="314"/>
        <v>12.250228623685416</v>
      </c>
      <c r="W810" s="369">
        <f>W807/W804*100-100</f>
        <v>11.621673767307044</v>
      </c>
      <c r="X810" s="228"/>
    </row>
    <row r="811" spans="1:26" ht="13.5" thickBot="1" x14ac:dyDescent="0.25">
      <c r="A811" s="669" t="s">
        <v>27</v>
      </c>
      <c r="B811" s="220">
        <f>B807-B779</f>
        <v>5169.723</v>
      </c>
      <c r="C811" s="221">
        <f t="shared" ref="C811:S811" si="315">C807-C779</f>
        <v>4894.8829999999998</v>
      </c>
      <c r="D811" s="221">
        <f t="shared" si="315"/>
        <v>4954.0289999999995</v>
      </c>
      <c r="E811" s="221">
        <f t="shared" si="315"/>
        <v>5090.3440000000001</v>
      </c>
      <c r="F811" s="221">
        <f t="shared" si="315"/>
        <v>4837.125</v>
      </c>
      <c r="G811" s="221">
        <f t="shared" si="315"/>
        <v>4966.7420000000002</v>
      </c>
      <c r="H811" s="226">
        <f t="shared" si="315"/>
        <v>4670.1579999999994</v>
      </c>
      <c r="I811" s="220">
        <f t="shared" si="315"/>
        <v>4908.4259999999995</v>
      </c>
      <c r="J811" s="221">
        <f t="shared" si="315"/>
        <v>4630.732</v>
      </c>
      <c r="K811" s="221">
        <f t="shared" si="315"/>
        <v>5023.9669999999996</v>
      </c>
      <c r="L811" s="221">
        <f t="shared" si="315"/>
        <v>5311.2133333333331</v>
      </c>
      <c r="M811" s="221">
        <f t="shared" si="315"/>
        <v>4577.9470000000001</v>
      </c>
      <c r="N811" s="221">
        <f t="shared" si="315"/>
        <v>4643.84</v>
      </c>
      <c r="O811" s="226">
        <f t="shared" si="315"/>
        <v>4713.808</v>
      </c>
      <c r="P811" s="220">
        <f t="shared" si="315"/>
        <v>4909.7110000000002</v>
      </c>
      <c r="Q811" s="221">
        <f t="shared" si="315"/>
        <v>5080.3909999999996</v>
      </c>
      <c r="R811" s="221">
        <f t="shared" si="315"/>
        <v>4573.95</v>
      </c>
      <c r="S811" s="221">
        <f t="shared" si="315"/>
        <v>4731.38</v>
      </c>
      <c r="T811" s="221">
        <f>T807-T779</f>
        <v>5036.6909999999998</v>
      </c>
      <c r="U811" s="221">
        <f t="shared" ref="U811:W811" si="316">U807-U779</f>
        <v>5232.1379999999999</v>
      </c>
      <c r="V811" s="226">
        <f t="shared" si="316"/>
        <v>4909.723</v>
      </c>
      <c r="W811" s="363">
        <f t="shared" si="316"/>
        <v>4882.2050105820099</v>
      </c>
      <c r="Y811" s="210"/>
    </row>
    <row r="812" spans="1:26" x14ac:dyDescent="0.2">
      <c r="A812" s="258" t="s">
        <v>51</v>
      </c>
      <c r="B812" s="962">
        <v>544</v>
      </c>
      <c r="C812" s="963">
        <v>540</v>
      </c>
      <c r="D812" s="963">
        <v>540</v>
      </c>
      <c r="E812" s="963">
        <v>91</v>
      </c>
      <c r="F812" s="963">
        <v>552</v>
      </c>
      <c r="G812" s="963">
        <v>541</v>
      </c>
      <c r="H812" s="964">
        <v>548</v>
      </c>
      <c r="I812" s="965">
        <v>568</v>
      </c>
      <c r="J812" s="963">
        <v>577</v>
      </c>
      <c r="K812" s="963">
        <v>592</v>
      </c>
      <c r="L812" s="963">
        <v>110</v>
      </c>
      <c r="M812" s="963">
        <v>581</v>
      </c>
      <c r="N812" s="963">
        <v>582</v>
      </c>
      <c r="O812" s="966">
        <v>586</v>
      </c>
      <c r="P812" s="962">
        <v>587</v>
      </c>
      <c r="Q812" s="963">
        <v>582</v>
      </c>
      <c r="R812" s="963">
        <v>578</v>
      </c>
      <c r="S812" s="963">
        <v>128</v>
      </c>
      <c r="T812" s="963">
        <v>582</v>
      </c>
      <c r="U812" s="963">
        <v>580</v>
      </c>
      <c r="V812" s="966">
        <v>584</v>
      </c>
      <c r="W812" s="961">
        <f>SUM(B812:V812)</f>
        <v>10573</v>
      </c>
      <c r="X812" s="200" t="s">
        <v>56</v>
      </c>
      <c r="Y812" s="263">
        <f>W797-W812</f>
        <v>32</v>
      </c>
      <c r="Z812" s="285">
        <f>Y812/W797</f>
        <v>3.0174446016030176E-3</v>
      </c>
    </row>
    <row r="813" spans="1:26" x14ac:dyDescent="0.2">
      <c r="A813" s="265" t="s">
        <v>28</v>
      </c>
      <c r="B813" s="218"/>
      <c r="C813" s="267"/>
      <c r="D813" s="267"/>
      <c r="E813" s="267"/>
      <c r="F813" s="267"/>
      <c r="G813" s="267"/>
      <c r="H813" s="219"/>
      <c r="I813" s="425"/>
      <c r="J813" s="267"/>
      <c r="K813" s="267"/>
      <c r="L813" s="267"/>
      <c r="M813" s="267"/>
      <c r="N813" s="267"/>
      <c r="O813" s="219"/>
      <c r="P813" s="425"/>
      <c r="Q813" s="267"/>
      <c r="R813" s="267"/>
      <c r="S813" s="267"/>
      <c r="T813" s="267"/>
      <c r="U813" s="267"/>
      <c r="V813" s="219"/>
      <c r="W813" s="222"/>
      <c r="X813" s="200" t="s">
        <v>57</v>
      </c>
      <c r="Y813" s="200">
        <v>154.22999999999999</v>
      </c>
    </row>
    <row r="814" spans="1:26" ht="13.5" thickBot="1" x14ac:dyDescent="0.25">
      <c r="A814" s="266" t="s">
        <v>26</v>
      </c>
      <c r="B814" s="623">
        <f t="shared" ref="B814:V814" si="317">B813-B784</f>
        <v>400.06000000000017</v>
      </c>
      <c r="C814" s="624">
        <f t="shared" si="317"/>
        <v>390.06000000000017</v>
      </c>
      <c r="D814" s="624">
        <f t="shared" si="317"/>
        <v>393.06000000000017</v>
      </c>
      <c r="E814" s="624">
        <f t="shared" si="317"/>
        <v>-48.939999999999799</v>
      </c>
      <c r="F814" s="624">
        <f t="shared" si="317"/>
        <v>399.06000000000017</v>
      </c>
      <c r="G814" s="624">
        <f t="shared" si="317"/>
        <v>389.06000000000017</v>
      </c>
      <c r="H814" s="625">
        <f t="shared" si="317"/>
        <v>402.06000000000017</v>
      </c>
      <c r="I814" s="723">
        <f t="shared" si="317"/>
        <v>423.06000000000017</v>
      </c>
      <c r="J814" s="624">
        <f t="shared" si="317"/>
        <v>427.06000000000017</v>
      </c>
      <c r="K814" s="624">
        <f t="shared" si="317"/>
        <v>440.06000000000017</v>
      </c>
      <c r="L814" s="624">
        <f t="shared" si="317"/>
        <v>-32.939999999999799</v>
      </c>
      <c r="M814" s="624">
        <f t="shared" si="317"/>
        <v>428.06000000000017</v>
      </c>
      <c r="N814" s="624">
        <f t="shared" si="317"/>
        <v>433.06000000000017</v>
      </c>
      <c r="O814" s="625">
        <f t="shared" si="317"/>
        <v>438.06000000000017</v>
      </c>
      <c r="P814" s="723">
        <f t="shared" si="317"/>
        <v>436.06000000000017</v>
      </c>
      <c r="Q814" s="624">
        <f t="shared" si="317"/>
        <v>433.06000000000017</v>
      </c>
      <c r="R814" s="624">
        <f t="shared" si="317"/>
        <v>429.06000000000017</v>
      </c>
      <c r="S814" s="624">
        <f t="shared" si="317"/>
        <v>-17.939999999999799</v>
      </c>
      <c r="T814" s="624">
        <f t="shared" si="317"/>
        <v>432.06000000000017</v>
      </c>
      <c r="U814" s="624">
        <f t="shared" si="317"/>
        <v>428.06000000000017</v>
      </c>
      <c r="V814" s="625">
        <f t="shared" si="317"/>
        <v>436.06000000000017</v>
      </c>
      <c r="W814" s="223"/>
      <c r="X814" s="200" t="s">
        <v>26</v>
      </c>
      <c r="Y814" s="200">
        <f>Y813-Y798</f>
        <v>0.25999999999999091</v>
      </c>
    </row>
  </sheetData>
  <mergeCells count="374">
    <mergeCell ref="B802:H802"/>
    <mergeCell ref="I802:O802"/>
    <mergeCell ref="P802:V802"/>
    <mergeCell ref="W802:W803"/>
    <mergeCell ref="B722:H722"/>
    <mergeCell ref="I722:O722"/>
    <mergeCell ref="P722:V722"/>
    <mergeCell ref="W722:W723"/>
    <mergeCell ref="B709:H709"/>
    <mergeCell ref="I709:O709"/>
    <mergeCell ref="P709:V709"/>
    <mergeCell ref="W709:W710"/>
    <mergeCell ref="B735:H735"/>
    <mergeCell ref="I735:O735"/>
    <mergeCell ref="P735:V735"/>
    <mergeCell ref="W735:W736"/>
    <mergeCell ref="B761:H761"/>
    <mergeCell ref="I761:O761"/>
    <mergeCell ref="P761:V761"/>
    <mergeCell ref="W761:W762"/>
    <mergeCell ref="B696:H696"/>
    <mergeCell ref="I696:O696"/>
    <mergeCell ref="B644:H644"/>
    <mergeCell ref="I644:O644"/>
    <mergeCell ref="P644:V644"/>
    <mergeCell ref="W644:W645"/>
    <mergeCell ref="P696:V696"/>
    <mergeCell ref="W696:W697"/>
    <mergeCell ref="B631:H631"/>
    <mergeCell ref="I631:O631"/>
    <mergeCell ref="P631:V631"/>
    <mergeCell ref="W631:W632"/>
    <mergeCell ref="B657:H657"/>
    <mergeCell ref="I657:O657"/>
    <mergeCell ref="P657:V657"/>
    <mergeCell ref="W657:W658"/>
    <mergeCell ref="B670:H670"/>
    <mergeCell ref="I670:O670"/>
    <mergeCell ref="P670:V670"/>
    <mergeCell ref="W670:W671"/>
    <mergeCell ref="B683:H683"/>
    <mergeCell ref="I683:O683"/>
    <mergeCell ref="P683:V683"/>
    <mergeCell ref="W683:W684"/>
    <mergeCell ref="W618:W619"/>
    <mergeCell ref="B592:H592"/>
    <mergeCell ref="I592:O592"/>
    <mergeCell ref="I579:O579"/>
    <mergeCell ref="P579:V579"/>
    <mergeCell ref="W579:W580"/>
    <mergeCell ref="B605:H605"/>
    <mergeCell ref="I605:O605"/>
    <mergeCell ref="P605:V605"/>
    <mergeCell ref="W605:W606"/>
    <mergeCell ref="P592:V592"/>
    <mergeCell ref="W592:W593"/>
    <mergeCell ref="B310:K310"/>
    <mergeCell ref="N310:W310"/>
    <mergeCell ref="U324:U327"/>
    <mergeCell ref="V324:V327"/>
    <mergeCell ref="I324:I327"/>
    <mergeCell ref="J324:J327"/>
    <mergeCell ref="W332:W335"/>
    <mergeCell ref="B328:B331"/>
    <mergeCell ref="L328:L331"/>
    <mergeCell ref="N328:N331"/>
    <mergeCell ref="B324:B327"/>
    <mergeCell ref="L324:L327"/>
    <mergeCell ref="N324:N327"/>
    <mergeCell ref="U320:U323"/>
    <mergeCell ref="V320:V323"/>
    <mergeCell ref="W316:W319"/>
    <mergeCell ref="G316:G319"/>
    <mergeCell ref="J316:J319"/>
    <mergeCell ref="W320:W323"/>
    <mergeCell ref="K324:K327"/>
    <mergeCell ref="U332:U335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G324:G327"/>
    <mergeCell ref="H324:H327"/>
    <mergeCell ref="K336:K339"/>
    <mergeCell ref="S336:S339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  <mergeCell ref="AI328:AI331"/>
    <mergeCell ref="W328:W331"/>
    <mergeCell ref="AE328:AE331"/>
    <mergeCell ref="AF328:AF331"/>
    <mergeCell ref="AI324:AI327"/>
    <mergeCell ref="G320:G323"/>
    <mergeCell ref="H320:H323"/>
    <mergeCell ref="I320:I323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B180:K180"/>
    <mergeCell ref="L180:O180"/>
    <mergeCell ref="B150:K150"/>
    <mergeCell ref="B165:K165"/>
    <mergeCell ref="B135:K135"/>
    <mergeCell ref="B120:N120"/>
    <mergeCell ref="O120:W120"/>
    <mergeCell ref="B92:N92"/>
    <mergeCell ref="O92:W92"/>
    <mergeCell ref="O135:V135"/>
    <mergeCell ref="B106:N106"/>
    <mergeCell ref="O106:W106"/>
    <mergeCell ref="L150:N150"/>
    <mergeCell ref="L135:N135"/>
    <mergeCell ref="R149:U149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Y152:AG152"/>
    <mergeCell ref="O150:W150"/>
    <mergeCell ref="L165:O165"/>
    <mergeCell ref="P180:W180"/>
    <mergeCell ref="B195:K195"/>
    <mergeCell ref="L195:P195"/>
    <mergeCell ref="Z237:Z239"/>
    <mergeCell ref="Q223:Y223"/>
    <mergeCell ref="Z223:Z225"/>
    <mergeCell ref="B237:K237"/>
    <mergeCell ref="B223:K223"/>
    <mergeCell ref="L223:P223"/>
    <mergeCell ref="L237:P237"/>
    <mergeCell ref="Q237:Y237"/>
    <mergeCell ref="Z251:Z253"/>
    <mergeCell ref="B209:K209"/>
    <mergeCell ref="L209:P209"/>
    <mergeCell ref="Q209:Y209"/>
    <mergeCell ref="Z209:Z211"/>
    <mergeCell ref="L251:P251"/>
    <mergeCell ref="B251:K251"/>
    <mergeCell ref="Q251:Y251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B293:K293"/>
    <mergeCell ref="L293:P293"/>
    <mergeCell ref="Q293:Y293"/>
    <mergeCell ref="AJ320:AJ323"/>
    <mergeCell ref="J320:J323"/>
    <mergeCell ref="K320:K323"/>
    <mergeCell ref="S320:S323"/>
    <mergeCell ref="T320:T323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T316:T319"/>
    <mergeCell ref="U316:U319"/>
    <mergeCell ref="V316:V319"/>
    <mergeCell ref="AG316:AG319"/>
    <mergeCell ref="AH316:AH319"/>
    <mergeCell ref="H316:H319"/>
    <mergeCell ref="I316:I319"/>
    <mergeCell ref="AE320:AE323"/>
    <mergeCell ref="AF320:AF323"/>
    <mergeCell ref="AG324:AG327"/>
    <mergeCell ref="AH324:AH327"/>
    <mergeCell ref="S324:S327"/>
    <mergeCell ref="T324:T327"/>
    <mergeCell ref="Z332:Z335"/>
    <mergeCell ref="AJ328:AJ331"/>
    <mergeCell ref="V336:V339"/>
    <mergeCell ref="W336:W339"/>
    <mergeCell ref="X328:X331"/>
    <mergeCell ref="Z328:Z331"/>
    <mergeCell ref="AJ332:AJ335"/>
    <mergeCell ref="X324:X327"/>
    <mergeCell ref="Z324:Z327"/>
    <mergeCell ref="AJ324:AJ327"/>
    <mergeCell ref="V328:V331"/>
    <mergeCell ref="W324:W327"/>
    <mergeCell ref="AE324:AE327"/>
    <mergeCell ref="AF324:AF327"/>
    <mergeCell ref="AI332:AI335"/>
    <mergeCell ref="AE332:AE335"/>
    <mergeCell ref="AF332:AF335"/>
    <mergeCell ref="AG332:AG335"/>
    <mergeCell ref="AH332:AH335"/>
    <mergeCell ref="S332:S335"/>
    <mergeCell ref="T332:T335"/>
    <mergeCell ref="B336:B339"/>
    <mergeCell ref="G336:G339"/>
    <mergeCell ref="H336:H339"/>
    <mergeCell ref="I336: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G336:AG339"/>
    <mergeCell ref="X336:X339"/>
    <mergeCell ref="Z336:Z339"/>
    <mergeCell ref="T336:T339"/>
    <mergeCell ref="U336:U339"/>
    <mergeCell ref="X332:X335"/>
    <mergeCell ref="L336:L339"/>
    <mergeCell ref="V332:V335"/>
    <mergeCell ref="AJ336:AJ339"/>
    <mergeCell ref="AI336:AI339"/>
    <mergeCell ref="AF336:AF339"/>
    <mergeCell ref="AH336:AH339"/>
    <mergeCell ref="B369:H369"/>
    <mergeCell ref="I369:O369"/>
    <mergeCell ref="P369:V369"/>
    <mergeCell ref="B453:H453"/>
    <mergeCell ref="I453:O453"/>
    <mergeCell ref="P453:V453"/>
    <mergeCell ref="W453:W454"/>
    <mergeCell ref="B439:H439"/>
    <mergeCell ref="I439:O439"/>
    <mergeCell ref="P439:V439"/>
    <mergeCell ref="W439:W440"/>
    <mergeCell ref="B411:H411"/>
    <mergeCell ref="I411:O411"/>
    <mergeCell ref="N336:N339"/>
    <mergeCell ref="J336:J339"/>
    <mergeCell ref="W369:W370"/>
    <mergeCell ref="W411:W412"/>
    <mergeCell ref="B397:H397"/>
    <mergeCell ref="I397:O397"/>
    <mergeCell ref="P397:V397"/>
    <mergeCell ref="B425:H425"/>
    <mergeCell ref="I425:O425"/>
    <mergeCell ref="P425:V425"/>
    <mergeCell ref="I383:O383"/>
    <mergeCell ref="P383:V383"/>
    <mergeCell ref="B383:H383"/>
    <mergeCell ref="P411:V411"/>
    <mergeCell ref="W467:W468"/>
    <mergeCell ref="B481:H481"/>
    <mergeCell ref="I481:O481"/>
    <mergeCell ref="P467:V467"/>
    <mergeCell ref="W425:W426"/>
    <mergeCell ref="B467:H467"/>
    <mergeCell ref="I467:O467"/>
    <mergeCell ref="W397:W398"/>
    <mergeCell ref="W383:W384"/>
    <mergeCell ref="P481:V481"/>
    <mergeCell ref="W481:W482"/>
    <mergeCell ref="B537:H537"/>
    <mergeCell ref="I537:O537"/>
    <mergeCell ref="P537:V537"/>
    <mergeCell ref="B495:H495"/>
    <mergeCell ref="I495:O495"/>
    <mergeCell ref="P495:V495"/>
    <mergeCell ref="W495:W496"/>
    <mergeCell ref="B523:H523"/>
    <mergeCell ref="I523:O523"/>
    <mergeCell ref="W537:W538"/>
    <mergeCell ref="B509:H509"/>
    <mergeCell ref="I509:O509"/>
    <mergeCell ref="P509:V509"/>
    <mergeCell ref="W509:W510"/>
    <mergeCell ref="P523:V523"/>
    <mergeCell ref="W523:W524"/>
    <mergeCell ref="B551:H551"/>
    <mergeCell ref="B787:H787"/>
    <mergeCell ref="I787:O787"/>
    <mergeCell ref="P787:V787"/>
    <mergeCell ref="W787:W788"/>
    <mergeCell ref="B774:H774"/>
    <mergeCell ref="I774:O774"/>
    <mergeCell ref="P774:V774"/>
    <mergeCell ref="W774:W775"/>
    <mergeCell ref="B748:H748"/>
    <mergeCell ref="I748:O748"/>
    <mergeCell ref="P748:V748"/>
    <mergeCell ref="W748:W749"/>
    <mergeCell ref="I551:O551"/>
    <mergeCell ref="P551:V551"/>
    <mergeCell ref="W551:W552"/>
    <mergeCell ref="B579:H579"/>
    <mergeCell ref="B565:H565"/>
    <mergeCell ref="I565:O565"/>
    <mergeCell ref="P565:V565"/>
    <mergeCell ref="W565:W566"/>
    <mergeCell ref="B618:H618"/>
    <mergeCell ref="I618:O618"/>
    <mergeCell ref="P618:V618"/>
  </mergeCells>
  <conditionalFormatting sqref="B346:V34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V41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V42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V45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0:V47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V48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V49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2:V5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6:V5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4:V55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8:V56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2:V5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5:V59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V60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1:V6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4:V6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7:V64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0:V6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3:V67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6:V68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9:V69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2:V7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5:V7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8:V7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1:V7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4:V7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7:V7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2:V79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7:V8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Andres Mejia</cp:lastModifiedBy>
  <cp:lastPrinted>2018-07-16T23:48:49Z</cp:lastPrinted>
  <dcterms:created xsi:type="dcterms:W3CDTF">1996-11-27T10:00:04Z</dcterms:created>
  <dcterms:modified xsi:type="dcterms:W3CDTF">2025-05-19T02:36:38Z</dcterms:modified>
</cp:coreProperties>
</file>