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viagen\Desktop\Pesos\"/>
    </mc:Choice>
  </mc:AlternateContent>
  <bookViews>
    <workbookView xWindow="-120" yWindow="-120" windowWidth="29040" windowHeight="15720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W17" i="248" l="1"/>
  <c r="H16" i="249"/>
  <c r="J16" i="249" s="1"/>
  <c r="H16" i="251"/>
  <c r="G18" i="251" l="1"/>
  <c r="F18" i="251"/>
  <c r="G15" i="251"/>
  <c r="G14" i="251"/>
  <c r="F15" i="251"/>
  <c r="F14" i="251"/>
  <c r="G18" i="249"/>
  <c r="F18" i="249"/>
  <c r="G15" i="249"/>
  <c r="F15" i="249"/>
  <c r="G14" i="249"/>
  <c r="F14" i="249"/>
  <c r="V19" i="248"/>
  <c r="U19" i="248"/>
  <c r="V16" i="248"/>
  <c r="U16" i="248"/>
  <c r="V15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Y17" i="248" l="1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J16" i="251"/>
  <c r="K16" i="251" s="1"/>
  <c r="H15" i="251"/>
  <c r="E15" i="251"/>
  <c r="D15" i="251"/>
  <c r="C15" i="251"/>
  <c r="B15" i="251"/>
  <c r="H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W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H14" i="249"/>
  <c r="E14" i="249"/>
  <c r="D14" i="249"/>
  <c r="C14" i="249"/>
  <c r="B14" i="249"/>
  <c r="W15" i="248"/>
  <c r="L15" i="248"/>
  <c r="E15" i="249"/>
  <c r="Z17" i="248" l="1"/>
  <c r="L16" i="248"/>
  <c r="C18" i="249"/>
  <c r="D18" i="249"/>
  <c r="B18" i="249"/>
  <c r="C15" i="249"/>
  <c r="D15" i="249"/>
  <c r="H15" i="249"/>
  <c r="B15" i="249"/>
  <c r="D19" i="250"/>
  <c r="G19" i="250"/>
  <c r="B16" i="250"/>
  <c r="H17" i="250"/>
  <c r="J17" i="250" s="1"/>
  <c r="K17" i="250" s="1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D3" i="238" l="1"/>
  <c r="B4" i="239"/>
  <c r="D4" i="239" s="1"/>
  <c r="Z5" i="236"/>
  <c r="B4" i="240"/>
  <c r="D4" i="240" s="1"/>
  <c r="K16" i="249"/>
  <c r="H3" i="238"/>
  <c r="G4" i="239"/>
  <c r="G5" i="239" s="1"/>
  <c r="H3" i="237"/>
  <c r="Z5" i="235"/>
  <c r="B5" i="239"/>
  <c r="B6" i="239" s="1"/>
  <c r="B7" i="239" s="1"/>
  <c r="D7" i="239" s="1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5" i="239"/>
  <c r="G6" i="239"/>
  <c r="H4" i="239" l="1"/>
  <c r="D6" i="239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<sst xmlns="http://schemas.openxmlformats.org/spreadsheetml/2006/main" count="402" uniqueCount="64">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</sst>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FF"/>
        <bgColor indexed="64"/>
      </patternFill>
    </fill>
  </fills>
  <borders count="6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373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3" borderId="50" xfId="3" applyNumberFormat="1" applyFont="1" applyFill="1" applyBorder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2" fontId="1" fillId="13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2" fillId="0" borderId="0" xfId="10" applyNumberFormat="1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53" xfId="0" applyFont="1" applyBorder="1" applyAlignment="1">
      <alignment horizontal="center" vertical="center"/>
    </xf>
    <xf numFmtId="10" fontId="1" fillId="0" borderId="51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2" fontId="1" fillId="13" borderId="53" xfId="3" applyNumberFormat="1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364" t="s">
        <v>18</v>
      </c>
      <c r="C4" s="365"/>
      <c r="D4" s="365"/>
      <c r="E4" s="365"/>
      <c r="F4" s="365"/>
      <c r="G4" s="365"/>
      <c r="H4" s="365"/>
      <c r="I4" s="365"/>
      <c r="J4" s="366"/>
      <c r="K4" s="364" t="s">
        <v>21</v>
      </c>
      <c r="L4" s="365"/>
      <c r="M4" s="365"/>
      <c r="N4" s="365"/>
      <c r="O4" s="365"/>
      <c r="P4" s="365"/>
      <c r="Q4" s="365"/>
      <c r="R4" s="365"/>
      <c r="S4" s="365"/>
      <c r="T4" s="366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364" t="s">
        <v>23</v>
      </c>
      <c r="C17" s="365"/>
      <c r="D17" s="365"/>
      <c r="E17" s="365"/>
      <c r="F17" s="366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K19"/>
  <sheetViews>
    <sheetView showGridLines="0" zoomScale="70" zoomScaleNormal="70" workbookViewId="0">
      <selection activeCell="G17" sqref="G17"/>
    </sheetView>
  </sheetViews>
  <sheetFormatPr baseColWidth="10" defaultColWidth="19.85546875" defaultRowHeight="12.75" x14ac:dyDescent="0.2"/>
  <cols>
    <col min="1" max="1" width="16.85546875" style="200" customWidth="1"/>
    <col min="2" max="5" width="8.85546875" style="200" customWidth="1"/>
    <col min="6" max="7" width="8.85546875" style="319" customWidth="1"/>
    <col min="8" max="8" width="8.85546875" style="200" customWidth="1"/>
    <col min="9" max="9" width="12.7109375" style="200" bestFit="1" customWidth="1"/>
    <col min="10" max="10" width="9.28515625" style="200" customWidth="1"/>
    <col min="11" max="11" width="9.85546875" style="200" bestFit="1" customWidth="1"/>
    <col min="12" max="12" width="9.85546875" style="200" customWidth="1"/>
    <col min="13" max="13" width="9.7109375" style="200" bestFit="1" customWidth="1"/>
    <col min="14" max="14" width="10.42578125" style="200" customWidth="1"/>
    <col min="15" max="17" width="11" style="200" customWidth="1"/>
    <col min="18" max="16384" width="19.8554687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36.647887323943664</v>
      </c>
    </row>
    <row r="3" spans="1:11" x14ac:dyDescent="0.2">
      <c r="A3" s="200" t="s">
        <v>7</v>
      </c>
      <c r="B3" s="227">
        <v>52.923976608187132</v>
      </c>
    </row>
    <row r="4" spans="1:11" x14ac:dyDescent="0.2">
      <c r="A4" s="200" t="s">
        <v>60</v>
      </c>
      <c r="B4" s="200">
        <v>3441</v>
      </c>
    </row>
    <row r="6" spans="1:11" x14ac:dyDescent="0.2">
      <c r="A6" s="229" t="s">
        <v>61</v>
      </c>
      <c r="B6" s="227">
        <v>36.647887323943664</v>
      </c>
      <c r="C6" s="227">
        <v>36.647887323943664</v>
      </c>
      <c r="D6" s="227">
        <v>36.647887323943664</v>
      </c>
      <c r="E6" s="227">
        <v>36.647887323943664</v>
      </c>
      <c r="F6" s="227">
        <v>36.647887323943664</v>
      </c>
      <c r="G6" s="227">
        <v>36.647887323943664</v>
      </c>
      <c r="H6" s="227">
        <v>36.647887323943664</v>
      </c>
    </row>
    <row r="7" spans="1:11" ht="13.5" thickBot="1" x14ac:dyDescent="0.25">
      <c r="A7" s="229" t="s">
        <v>62</v>
      </c>
      <c r="B7" s="200">
        <v>30.62</v>
      </c>
      <c r="C7" s="320">
        <v>30.62</v>
      </c>
      <c r="D7" s="320">
        <v>30.62</v>
      </c>
      <c r="E7" s="320">
        <v>30.62</v>
      </c>
      <c r="F7" s="320">
        <v>30.62</v>
      </c>
      <c r="G7" s="320">
        <v>30.62</v>
      </c>
    </row>
    <row r="8" spans="1:11" ht="13.5" thickBot="1" x14ac:dyDescent="0.25">
      <c r="A8" s="272" t="s">
        <v>49</v>
      </c>
      <c r="B8" s="369" t="s">
        <v>53</v>
      </c>
      <c r="C8" s="370"/>
      <c r="D8" s="370"/>
      <c r="E8" s="370"/>
      <c r="F8" s="370"/>
      <c r="G8" s="371"/>
      <c r="H8" s="357" t="s">
        <v>0</v>
      </c>
    </row>
    <row r="9" spans="1:11" x14ac:dyDescent="0.2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52">
        <v>6</v>
      </c>
      <c r="H9" s="224">
        <v>342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298">
        <v>140</v>
      </c>
      <c r="H10" s="299">
        <v>140</v>
      </c>
    </row>
    <row r="11" spans="1:11" x14ac:dyDescent="0.2">
      <c r="A11" s="241" t="s">
        <v>6</v>
      </c>
      <c r="B11" s="300">
        <v>132.87037037037038</v>
      </c>
      <c r="C11" s="301">
        <v>129.91228070175438</v>
      </c>
      <c r="D11" s="301">
        <v>136.36363636363637</v>
      </c>
      <c r="E11" s="301">
        <v>125.06896551724138</v>
      </c>
      <c r="F11" s="301">
        <v>140.4655172413793</v>
      </c>
      <c r="G11" s="354">
        <v>129.68333333333334</v>
      </c>
      <c r="H11" s="317">
        <v>132.34502923976609</v>
      </c>
      <c r="I11" s="321"/>
    </row>
    <row r="12" spans="1:11" x14ac:dyDescent="0.2">
      <c r="A12" s="231" t="s">
        <v>7</v>
      </c>
      <c r="B12" s="302">
        <v>62.962962962962962</v>
      </c>
      <c r="C12" s="303">
        <v>57.89473684210526</v>
      </c>
      <c r="D12" s="304">
        <v>50.909090909090907</v>
      </c>
      <c r="E12" s="304">
        <v>48.275862068965516</v>
      </c>
      <c r="F12" s="304">
        <v>53.448275862068968</v>
      </c>
      <c r="G12" s="355">
        <v>73.333333333333329</v>
      </c>
      <c r="H12" s="248">
        <v>52.923976608187132</v>
      </c>
      <c r="I12" s="321"/>
    </row>
    <row r="13" spans="1:11" x14ac:dyDescent="0.2">
      <c r="A13" s="231" t="s">
        <v>8</v>
      </c>
      <c r="B13" s="249">
        <v>0.13581100264820695</v>
      </c>
      <c r="C13" s="250">
        <v>0.13722279994230777</v>
      </c>
      <c r="D13" s="305">
        <v>0.13569180766231498</v>
      </c>
      <c r="E13" s="305">
        <v>0.15801788671248992</v>
      </c>
      <c r="F13" s="305">
        <v>0.12773015896389234</v>
      </c>
      <c r="G13" s="356">
        <v>9.8574285937169936E-2</v>
      </c>
      <c r="H13" s="252">
        <v>0.13808580442477236</v>
      </c>
      <c r="I13" s="321"/>
    </row>
    <row r="14" spans="1:11" x14ac:dyDescent="0.2">
      <c r="A14" s="241" t="s">
        <v>1</v>
      </c>
      <c r="B14" s="253">
        <f t="shared" ref="B14:H14" si="0">B11/B10*100-100</f>
        <v>-5.092592592592581</v>
      </c>
      <c r="C14" s="254">
        <f t="shared" si="0"/>
        <v>-7.2055137844611608</v>
      </c>
      <c r="D14" s="254">
        <f t="shared" si="0"/>
        <v>-2.5974025974025921</v>
      </c>
      <c r="E14" s="254">
        <f t="shared" si="0"/>
        <v>-10.665024630541879</v>
      </c>
      <c r="F14" s="254">
        <f t="shared" ref="F14:G14" si="1">F11/F10*100-100</f>
        <v>0.33251231527093239</v>
      </c>
      <c r="G14" s="254">
        <f t="shared" si="1"/>
        <v>-7.3690476190476204</v>
      </c>
      <c r="H14" s="316">
        <f t="shared" si="0"/>
        <v>-5.4678362573099264</v>
      </c>
      <c r="I14" s="321"/>
    </row>
    <row r="15" spans="1:11" ht="13.5" thickBot="1" x14ac:dyDescent="0.25">
      <c r="A15" s="231" t="s">
        <v>27</v>
      </c>
      <c r="B15" s="220">
        <f>B11-B6</f>
        <v>96.222483046426717</v>
      </c>
      <c r="C15" s="221">
        <f>C11-C6</f>
        <v>93.26439337781072</v>
      </c>
      <c r="D15" s="221">
        <f>D11-D6</f>
        <v>99.71574903969271</v>
      </c>
      <c r="E15" s="221">
        <f>E11-E6</f>
        <v>88.421078193297717</v>
      </c>
      <c r="F15" s="221">
        <f t="shared" ref="F15:G15" si="2">F11-F6</f>
        <v>103.81762991743564</v>
      </c>
      <c r="G15" s="221">
        <f t="shared" si="2"/>
        <v>93.035446009389673</v>
      </c>
      <c r="H15" s="288">
        <f>H11-H6</f>
        <v>95.697141915822428</v>
      </c>
    </row>
    <row r="16" spans="1:11" x14ac:dyDescent="0.2">
      <c r="A16" s="267" t="s">
        <v>52</v>
      </c>
      <c r="B16" s="261">
        <v>533</v>
      </c>
      <c r="C16" s="262">
        <v>552</v>
      </c>
      <c r="D16" s="262">
        <v>542</v>
      </c>
      <c r="E16" s="262">
        <v>550</v>
      </c>
      <c r="F16" s="262">
        <v>547</v>
      </c>
      <c r="G16" s="312">
        <v>548</v>
      </c>
      <c r="H16" s="264">
        <f>SUM(B16:G16)</f>
        <v>3272</v>
      </c>
      <c r="I16" s="200" t="s">
        <v>56</v>
      </c>
      <c r="J16" s="265">
        <f>B4-H16</f>
        <v>169</v>
      </c>
      <c r="K16" s="306">
        <f>J16/B4</f>
        <v>4.911362975879105E-2</v>
      </c>
    </row>
    <row r="17" spans="1:10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311">
        <v>65</v>
      </c>
      <c r="H17" s="222"/>
      <c r="I17" s="200" t="s">
        <v>57</v>
      </c>
      <c r="J17" s="200">
        <v>30.62</v>
      </c>
    </row>
    <row r="18" spans="1:10" ht="13.5" thickBot="1" x14ac:dyDescent="0.25">
      <c r="A18" s="268" t="s">
        <v>26</v>
      </c>
      <c r="B18" s="216">
        <f>B17-B7</f>
        <v>34.379999999999995</v>
      </c>
      <c r="C18" s="217">
        <f>C17-C7</f>
        <v>34.379999999999995</v>
      </c>
      <c r="D18" s="217">
        <f>D17-D7</f>
        <v>34.379999999999995</v>
      </c>
      <c r="E18" s="217">
        <f>E17-E7</f>
        <v>34.379999999999995</v>
      </c>
      <c r="F18" s="217">
        <f t="shared" ref="F18:G18" si="3">F17-F7</f>
        <v>34.379999999999995</v>
      </c>
      <c r="G18" s="337">
        <f t="shared" si="3"/>
        <v>34.379999999999995</v>
      </c>
      <c r="H18" s="223"/>
      <c r="I18" s="200" t="s">
        <v>26</v>
      </c>
    </row>
    <row r="19" spans="1:10" x14ac:dyDescent="0.2">
      <c r="B19" s="200">
        <v>65</v>
      </c>
      <c r="C19" s="360">
        <v>65</v>
      </c>
      <c r="D19" s="360">
        <v>65</v>
      </c>
      <c r="E19" s="360">
        <v>65</v>
      </c>
      <c r="F19" s="360">
        <v>65</v>
      </c>
      <c r="G19" s="360">
        <v>65</v>
      </c>
    </row>
  </sheetData>
  <mergeCells count="1">
    <mergeCell ref="B8:G8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O19"/>
  <sheetViews>
    <sheetView showGridLines="0" zoomScale="70" zoomScaleNormal="70" workbookViewId="0">
      <selection activeCell="B18" sqref="B18:G18"/>
    </sheetView>
  </sheetViews>
  <sheetFormatPr baseColWidth="10" defaultColWidth="11.42578125" defaultRowHeight="12.75" x14ac:dyDescent="0.2"/>
  <cols>
    <col min="1" max="1" width="16.28515625" style="200" bestFit="1" customWidth="1"/>
    <col min="2" max="8" width="8.85546875" style="200" customWidth="1"/>
    <col min="9" max="9" width="13" style="200" bestFit="1" customWidth="1"/>
    <col min="10" max="10" width="9.5703125" style="200" bestFit="1" customWidth="1"/>
    <col min="11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319">
        <v>41.584541062801932</v>
      </c>
    </row>
    <row r="3" spans="1:15" x14ac:dyDescent="0.2">
      <c r="A3" s="200" t="s">
        <v>7</v>
      </c>
      <c r="B3" s="200">
        <v>54.111405835543763</v>
      </c>
    </row>
    <row r="4" spans="1:15" x14ac:dyDescent="0.2">
      <c r="A4" s="200" t="s">
        <v>60</v>
      </c>
      <c r="B4" s="200">
        <v>3853</v>
      </c>
    </row>
    <row r="6" spans="1:15" x14ac:dyDescent="0.2">
      <c r="A6" s="229" t="s">
        <v>61</v>
      </c>
      <c r="B6" s="227">
        <v>41.584541062801932</v>
      </c>
      <c r="C6" s="227">
        <v>41.584541062801932</v>
      </c>
      <c r="D6" s="227">
        <v>41.584541062801932</v>
      </c>
      <c r="E6" s="227">
        <v>41.584541062801932</v>
      </c>
      <c r="F6" s="227">
        <v>41.584541062801932</v>
      </c>
      <c r="G6" s="227">
        <v>41.584541062801932</v>
      </c>
      <c r="H6" s="227">
        <v>41.584541062801932</v>
      </c>
    </row>
    <row r="7" spans="1:15" ht="13.5" thickBot="1" x14ac:dyDescent="0.25">
      <c r="A7" s="229" t="s">
        <v>62</v>
      </c>
      <c r="B7" s="215">
        <v>22.4</v>
      </c>
      <c r="C7" s="215">
        <v>22.4</v>
      </c>
      <c r="D7" s="215">
        <v>22.4</v>
      </c>
      <c r="E7" s="215">
        <v>22.4</v>
      </c>
      <c r="F7" s="215">
        <v>22.4</v>
      </c>
      <c r="G7" s="215">
        <v>22.4</v>
      </c>
      <c r="H7" s="215">
        <v>22.4</v>
      </c>
    </row>
    <row r="8" spans="1:15" ht="13.5" thickBot="1" x14ac:dyDescent="0.25">
      <c r="A8" s="272" t="s">
        <v>49</v>
      </c>
      <c r="B8" s="369" t="s">
        <v>50</v>
      </c>
      <c r="C8" s="370"/>
      <c r="D8" s="370"/>
      <c r="E8" s="370"/>
      <c r="F8" s="370"/>
      <c r="G8" s="371"/>
      <c r="H8" s="292" t="s">
        <v>0</v>
      </c>
    </row>
    <row r="9" spans="1:15" x14ac:dyDescent="0.2">
      <c r="A9" s="214" t="s">
        <v>54</v>
      </c>
      <c r="B9" s="273">
        <v>1</v>
      </c>
      <c r="C9" s="274">
        <v>2</v>
      </c>
      <c r="D9" s="275">
        <v>3</v>
      </c>
      <c r="E9" s="274">
        <v>4</v>
      </c>
      <c r="F9" s="275">
        <v>5</v>
      </c>
      <c r="G9" s="270">
        <v>6</v>
      </c>
      <c r="H9" s="276">
        <v>377</v>
      </c>
      <c r="I9" s="213"/>
    </row>
    <row r="10" spans="1:15" x14ac:dyDescent="0.2">
      <c r="A10" s="214" t="s">
        <v>2</v>
      </c>
      <c r="B10" s="233">
        <v>1</v>
      </c>
      <c r="C10" s="307">
        <v>2</v>
      </c>
      <c r="D10" s="234">
        <v>3</v>
      </c>
      <c r="E10" s="294">
        <v>4</v>
      </c>
      <c r="F10" s="314">
        <v>5</v>
      </c>
      <c r="G10" s="315">
        <v>6</v>
      </c>
      <c r="H10" s="271" t="s">
        <v>0</v>
      </c>
      <c r="I10" s="229"/>
      <c r="J10" s="277"/>
      <c r="K10" s="363"/>
      <c r="L10" s="363"/>
      <c r="M10" s="363"/>
      <c r="N10" s="363"/>
      <c r="O10" s="363"/>
    </row>
    <row r="11" spans="1:15" x14ac:dyDescent="0.2">
      <c r="A11" s="278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79">
        <v>150</v>
      </c>
      <c r="I11" s="322"/>
      <c r="J11" s="277"/>
      <c r="K11" s="363"/>
      <c r="L11" s="363"/>
      <c r="M11" s="363"/>
      <c r="N11" s="363"/>
      <c r="O11" s="363"/>
    </row>
    <row r="12" spans="1:15" x14ac:dyDescent="0.2">
      <c r="A12" s="280" t="s">
        <v>6</v>
      </c>
      <c r="B12" s="242">
        <v>125.1025641025641</v>
      </c>
      <c r="C12" s="243">
        <v>135.03846153846155</v>
      </c>
      <c r="D12" s="243">
        <v>144.88297872340425</v>
      </c>
      <c r="E12" s="243">
        <v>156.59154929577466</v>
      </c>
      <c r="F12" s="281">
        <v>166.80327868852459</v>
      </c>
      <c r="G12" s="244">
        <v>180.44117647058823</v>
      </c>
      <c r="H12" s="318">
        <v>149.75862068965517</v>
      </c>
      <c r="I12" s="321"/>
      <c r="J12" s="277"/>
      <c r="K12" s="363"/>
      <c r="L12" s="363"/>
      <c r="M12" s="363"/>
      <c r="N12" s="363"/>
      <c r="O12" s="363"/>
    </row>
    <row r="13" spans="1:15" x14ac:dyDescent="0.2">
      <c r="A13" s="214" t="s">
        <v>7</v>
      </c>
      <c r="B13" s="245">
        <v>79.487179487179489</v>
      </c>
      <c r="C13" s="246">
        <v>73.07692307692308</v>
      </c>
      <c r="D13" s="246">
        <v>87.234042553191486</v>
      </c>
      <c r="E13" s="246">
        <v>90.140845070422529</v>
      </c>
      <c r="F13" s="282">
        <v>88.52459016393442</v>
      </c>
      <c r="G13" s="247">
        <v>88.235294117647058</v>
      </c>
      <c r="H13" s="283">
        <v>54.111405835543763</v>
      </c>
      <c r="I13" s="323"/>
      <c r="J13" s="277"/>
    </row>
    <row r="14" spans="1:15" x14ac:dyDescent="0.2">
      <c r="A14" s="214" t="s">
        <v>8</v>
      </c>
      <c r="B14" s="249">
        <v>8.6297179893375792E-2</v>
      </c>
      <c r="C14" s="250">
        <v>7.6375267151716539E-2</v>
      </c>
      <c r="D14" s="250">
        <v>6.7362824082148123E-2</v>
      </c>
      <c r="E14" s="250">
        <v>6.1333131179539056E-2</v>
      </c>
      <c r="F14" s="284">
        <v>6.3193109686077095E-2</v>
      </c>
      <c r="G14" s="251">
        <v>6.2399741342616839E-2</v>
      </c>
      <c r="H14" s="285">
        <v>0.12650956352261383</v>
      </c>
      <c r="I14" s="286"/>
      <c r="J14" s="287"/>
    </row>
    <row r="15" spans="1:15" x14ac:dyDescent="0.2">
      <c r="A15" s="280" t="s">
        <v>1</v>
      </c>
      <c r="B15" s="253">
        <f t="shared" ref="B15:H15" si="0">B12/B11*100-100</f>
        <v>-16.598290598290603</v>
      </c>
      <c r="C15" s="254">
        <f t="shared" si="0"/>
        <v>-9.9743589743589638</v>
      </c>
      <c r="D15" s="254">
        <f t="shared" si="0"/>
        <v>-3.4113475177305048</v>
      </c>
      <c r="E15" s="254">
        <f t="shared" si="0"/>
        <v>4.3943661971831034</v>
      </c>
      <c r="F15" s="254">
        <f t="shared" ref="F15" si="1">F12/F11*100-100</f>
        <v>11.202185792349724</v>
      </c>
      <c r="G15" s="255">
        <f t="shared" si="0"/>
        <v>20.294117647058812</v>
      </c>
      <c r="H15" s="316">
        <f t="shared" si="0"/>
        <v>-0.16091954022988375</v>
      </c>
      <c r="I15" s="321"/>
      <c r="J15" s="287"/>
    </row>
    <row r="16" spans="1:15" ht="13.5" thickBot="1" x14ac:dyDescent="0.25">
      <c r="A16" s="214" t="s">
        <v>27</v>
      </c>
      <c r="B16" s="257">
        <f t="shared" ref="B16:H16" si="2">B12-B6</f>
        <v>83.51802303976217</v>
      </c>
      <c r="C16" s="258">
        <f t="shared" si="2"/>
        <v>93.453920475659615</v>
      </c>
      <c r="D16" s="258">
        <f t="shared" si="2"/>
        <v>103.29843766060232</v>
      </c>
      <c r="E16" s="258">
        <f t="shared" si="2"/>
        <v>115.00700823297272</v>
      </c>
      <c r="F16" s="258">
        <f t="shared" si="2"/>
        <v>125.21873762572265</v>
      </c>
      <c r="G16" s="259">
        <f t="shared" si="2"/>
        <v>138.85663540778631</v>
      </c>
      <c r="H16" s="288">
        <f t="shared" si="2"/>
        <v>108.17407962685324</v>
      </c>
      <c r="I16" s="324"/>
      <c r="J16" s="287"/>
    </row>
    <row r="17" spans="1:11" x14ac:dyDescent="0.2">
      <c r="A17" s="289" t="s">
        <v>51</v>
      </c>
      <c r="B17" s="261">
        <v>365</v>
      </c>
      <c r="C17" s="262">
        <v>643</v>
      </c>
      <c r="D17" s="262">
        <v>932</v>
      </c>
      <c r="E17" s="262">
        <v>686</v>
      </c>
      <c r="F17" s="262">
        <v>591</v>
      </c>
      <c r="G17" s="263">
        <v>326</v>
      </c>
      <c r="H17" s="264">
        <f>SUM(B17:G17)</f>
        <v>3543</v>
      </c>
      <c r="I17" s="265" t="s">
        <v>56</v>
      </c>
      <c r="J17" s="290">
        <f>B4-H17</f>
        <v>310</v>
      </c>
      <c r="K17" s="266">
        <f>J17/B4</f>
        <v>8.0456786919283679E-2</v>
      </c>
    </row>
    <row r="18" spans="1:11" x14ac:dyDescent="0.2">
      <c r="A18" s="289" t="s">
        <v>28</v>
      </c>
      <c r="B18" s="218">
        <v>30</v>
      </c>
      <c r="C18" s="269">
        <v>30</v>
      </c>
      <c r="D18" s="269">
        <v>29.5</v>
      </c>
      <c r="E18" s="269">
        <v>29</v>
      </c>
      <c r="F18" s="269">
        <v>29</v>
      </c>
      <c r="G18" s="219">
        <v>28.5</v>
      </c>
      <c r="H18" s="222"/>
      <c r="I18" s="200" t="s">
        <v>57</v>
      </c>
      <c r="J18" s="200">
        <v>22.4</v>
      </c>
    </row>
    <row r="19" spans="1:11" ht="13.5" thickBot="1" x14ac:dyDescent="0.25">
      <c r="A19" s="291" t="s">
        <v>26</v>
      </c>
      <c r="B19" s="220">
        <f>(B18-B7)</f>
        <v>7.6000000000000014</v>
      </c>
      <c r="C19" s="221">
        <f>C18-C7</f>
        <v>7.6000000000000014</v>
      </c>
      <c r="D19" s="221">
        <f>D18-D7</f>
        <v>7.1000000000000014</v>
      </c>
      <c r="E19" s="221">
        <f>E18-E7</f>
        <v>6.6000000000000014</v>
      </c>
      <c r="F19" s="221">
        <f>F18-F7</f>
        <v>6.6000000000000014</v>
      </c>
      <c r="G19" s="226">
        <f>G18-G7</f>
        <v>6.1000000000000014</v>
      </c>
      <c r="H19" s="223"/>
      <c r="I19" s="200" t="s">
        <v>26</v>
      </c>
    </row>
  </sheetData>
  <mergeCells count="1">
    <mergeCell ref="B8:G8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9"/>
  <sheetViews>
    <sheetView showGridLines="0" zoomScale="70" zoomScaleNormal="70" workbookViewId="0">
      <selection activeCell="F17" sqref="F17"/>
    </sheetView>
  </sheetViews>
  <sheetFormatPr baseColWidth="10" defaultColWidth="11.42578125" defaultRowHeight="12.75" x14ac:dyDescent="0.2"/>
  <cols>
    <col min="1" max="1" width="16.28515625" style="200" bestFit="1" customWidth="1"/>
    <col min="2" max="5" width="9" style="200" customWidth="1"/>
    <col min="6" max="7" width="9" style="319" customWidth="1"/>
    <col min="8" max="8" width="9" style="200" customWidth="1"/>
    <col min="9" max="9" width="13" style="200" customWidth="1"/>
    <col min="10" max="10" width="11.140625" style="200" customWidth="1"/>
    <col min="11" max="11" width="10.5703125" style="200" customWidth="1"/>
    <col min="12" max="16384" width="11.4257812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38.804878048780488</v>
      </c>
    </row>
    <row r="3" spans="1:11" x14ac:dyDescent="0.2">
      <c r="A3" s="200" t="s">
        <v>7</v>
      </c>
      <c r="B3" s="227">
        <v>64.179104477611943</v>
      </c>
    </row>
    <row r="4" spans="1:11" x14ac:dyDescent="0.2">
      <c r="A4" s="200" t="s">
        <v>60</v>
      </c>
      <c r="B4" s="200">
        <v>3452</v>
      </c>
    </row>
    <row r="6" spans="1:11" x14ac:dyDescent="0.2">
      <c r="A6" s="229" t="s">
        <v>61</v>
      </c>
      <c r="B6" s="227">
        <v>38.804878048780488</v>
      </c>
      <c r="C6" s="227">
        <v>38.804878048780488</v>
      </c>
      <c r="D6" s="227">
        <v>38.804878048780488</v>
      </c>
      <c r="E6" s="227">
        <v>38.804878048780488</v>
      </c>
      <c r="F6" s="227">
        <v>38.804878048780488</v>
      </c>
      <c r="G6" s="227">
        <v>38.804878048780488</v>
      </c>
      <c r="H6" s="227">
        <v>38.804878048780488</v>
      </c>
    </row>
    <row r="7" spans="1:11" ht="13.5" thickBot="1" x14ac:dyDescent="0.25">
      <c r="A7" s="229" t="s">
        <v>62</v>
      </c>
      <c r="B7" s="200">
        <v>30.95</v>
      </c>
      <c r="C7" s="320">
        <v>30.95</v>
      </c>
      <c r="D7" s="320">
        <v>30.95</v>
      </c>
      <c r="E7" s="320">
        <v>30.95</v>
      </c>
      <c r="F7" s="320">
        <v>30.95</v>
      </c>
      <c r="G7" s="320">
        <v>30.95</v>
      </c>
    </row>
    <row r="8" spans="1:11" ht="13.5" thickBot="1" x14ac:dyDescent="0.25">
      <c r="A8" s="272" t="s">
        <v>49</v>
      </c>
      <c r="B8" s="369" t="s">
        <v>53</v>
      </c>
      <c r="C8" s="370"/>
      <c r="D8" s="370"/>
      <c r="E8" s="370"/>
      <c r="F8" s="370"/>
      <c r="G8" s="370"/>
      <c r="H8" s="293" t="s">
        <v>0</v>
      </c>
    </row>
    <row r="9" spans="1:11" ht="13.5" thickBot="1" x14ac:dyDescent="0.25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51">
        <v>6</v>
      </c>
      <c r="H9" s="358">
        <v>335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353">
        <v>140</v>
      </c>
      <c r="H10" s="359">
        <v>140</v>
      </c>
    </row>
    <row r="11" spans="1:11" x14ac:dyDescent="0.2">
      <c r="A11" s="241" t="s">
        <v>6</v>
      </c>
      <c r="B11" s="300">
        <v>164.35593220338984</v>
      </c>
      <c r="C11" s="301">
        <v>170.47368421052633</v>
      </c>
      <c r="D11" s="301">
        <v>167.46296296296296</v>
      </c>
      <c r="E11" s="301">
        <v>163.15789473684211</v>
      </c>
      <c r="F11" s="301">
        <v>154.72727272727272</v>
      </c>
      <c r="G11" s="354">
        <v>172.15094339622641</v>
      </c>
      <c r="H11" s="317">
        <v>165.3462686567164</v>
      </c>
      <c r="I11" s="321"/>
    </row>
    <row r="12" spans="1:11" x14ac:dyDescent="0.2">
      <c r="A12" s="231" t="s">
        <v>7</v>
      </c>
      <c r="B12" s="302">
        <v>66.101694915254242</v>
      </c>
      <c r="C12" s="303">
        <v>56.140350877192979</v>
      </c>
      <c r="D12" s="304">
        <v>59.25925925925926</v>
      </c>
      <c r="E12" s="304">
        <v>64.912280701754383</v>
      </c>
      <c r="F12" s="304">
        <v>78.181818181818187</v>
      </c>
      <c r="G12" s="355">
        <v>77.35849056603773</v>
      </c>
      <c r="H12" s="248">
        <v>64.179104477611943</v>
      </c>
      <c r="I12" s="321"/>
    </row>
    <row r="13" spans="1:11" x14ac:dyDescent="0.2">
      <c r="A13" s="231" t="s">
        <v>8</v>
      </c>
      <c r="B13" s="249">
        <v>0.12861462411387706</v>
      </c>
      <c r="C13" s="250">
        <v>0.10601667846077001</v>
      </c>
      <c r="D13" s="305">
        <v>0.10632342244309383</v>
      </c>
      <c r="E13" s="305">
        <v>0.10439127016924173</v>
      </c>
      <c r="F13" s="305">
        <v>7.9799645827542925E-2</v>
      </c>
      <c r="G13" s="356">
        <v>8.5539250405308895E-2</v>
      </c>
      <c r="H13" s="252">
        <v>0.10921384237861133</v>
      </c>
      <c r="I13" s="321"/>
    </row>
    <row r="14" spans="1:11" x14ac:dyDescent="0.2">
      <c r="A14" s="241" t="s">
        <v>1</v>
      </c>
      <c r="B14" s="253">
        <f t="shared" ref="B14:H14" si="0">B11/B10*100-100</f>
        <v>17.397094430992752</v>
      </c>
      <c r="C14" s="254">
        <f t="shared" si="0"/>
        <v>21.766917293233107</v>
      </c>
      <c r="D14" s="254">
        <f t="shared" si="0"/>
        <v>19.616402116402128</v>
      </c>
      <c r="E14" s="254">
        <f t="shared" si="0"/>
        <v>16.541353383458656</v>
      </c>
      <c r="F14" s="254">
        <f t="shared" ref="F14:G14" si="1">F11/F10*100-100</f>
        <v>10.51948051948051</v>
      </c>
      <c r="G14" s="309">
        <f t="shared" si="1"/>
        <v>22.96495956873315</v>
      </c>
      <c r="H14" s="316">
        <f t="shared" si="0"/>
        <v>18.104477611940297</v>
      </c>
      <c r="I14" s="321"/>
    </row>
    <row r="15" spans="1:11" ht="13.5" thickBot="1" x14ac:dyDescent="0.25">
      <c r="A15" s="231" t="s">
        <v>27</v>
      </c>
      <c r="B15" s="220">
        <f t="shared" ref="B15:G15" si="2">B11-B6</f>
        <v>125.55105415460935</v>
      </c>
      <c r="C15" s="221">
        <f t="shared" si="2"/>
        <v>131.66880616174583</v>
      </c>
      <c r="D15" s="221">
        <f t="shared" si="2"/>
        <v>128.65808491418247</v>
      </c>
      <c r="E15" s="221">
        <f t="shared" si="2"/>
        <v>124.35301668806162</v>
      </c>
      <c r="F15" s="221">
        <f t="shared" si="2"/>
        <v>115.92239467849222</v>
      </c>
      <c r="G15" s="328">
        <f t="shared" si="2"/>
        <v>133.34606534744591</v>
      </c>
      <c r="H15" s="288">
        <f>H11-I6</f>
        <v>165.3462686567164</v>
      </c>
    </row>
    <row r="16" spans="1:11" x14ac:dyDescent="0.2">
      <c r="A16" s="267" t="s">
        <v>52</v>
      </c>
      <c r="B16" s="261">
        <v>553</v>
      </c>
      <c r="C16" s="262">
        <v>533</v>
      </c>
      <c r="D16" s="262">
        <v>527</v>
      </c>
      <c r="E16" s="262">
        <v>566</v>
      </c>
      <c r="F16" s="262">
        <v>532</v>
      </c>
      <c r="G16" s="263">
        <v>520</v>
      </c>
      <c r="H16" s="350">
        <f>SUM(B16:G16)</f>
        <v>3231</v>
      </c>
      <c r="I16" s="200" t="s">
        <v>56</v>
      </c>
      <c r="J16" s="265">
        <f>B4-H16</f>
        <v>221</v>
      </c>
      <c r="K16" s="306">
        <f>J16/B4</f>
        <v>6.4020857473928161E-2</v>
      </c>
    </row>
    <row r="17" spans="1:10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62</v>
      </c>
      <c r="G17" s="219">
        <v>62</v>
      </c>
      <c r="H17" s="336"/>
      <c r="I17" s="200" t="s">
        <v>57</v>
      </c>
      <c r="J17" s="200">
        <v>30.95</v>
      </c>
    </row>
    <row r="18" spans="1:10" ht="13.5" thickBot="1" x14ac:dyDescent="0.25">
      <c r="A18" s="268" t="s">
        <v>26</v>
      </c>
      <c r="B18" s="216">
        <f>B17-B7</f>
        <v>34.049999999999997</v>
      </c>
      <c r="C18" s="217">
        <f>C17-C7</f>
        <v>34.049999999999997</v>
      </c>
      <c r="D18" s="217">
        <f>D17-D7</f>
        <v>34.049999999999997</v>
      </c>
      <c r="E18" s="217">
        <f>E17-E7</f>
        <v>34.049999999999997</v>
      </c>
      <c r="F18" s="217">
        <f t="shared" ref="F18:G18" si="3">F17-F7</f>
        <v>31.05</v>
      </c>
      <c r="G18" s="327">
        <f t="shared" si="3"/>
        <v>31.05</v>
      </c>
      <c r="H18" s="338"/>
      <c r="I18" s="200" t="s">
        <v>26</v>
      </c>
    </row>
    <row r="19" spans="1:10" x14ac:dyDescent="0.2">
      <c r="B19" s="200">
        <v>65</v>
      </c>
      <c r="C19" s="360">
        <v>65</v>
      </c>
      <c r="D19" s="360">
        <v>65</v>
      </c>
      <c r="E19" s="360">
        <v>65</v>
      </c>
      <c r="F19" s="360">
        <v>65</v>
      </c>
      <c r="G19" s="360">
        <v>65</v>
      </c>
    </row>
  </sheetData>
  <mergeCells count="1">
    <mergeCell ref="B8:G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364" t="s">
        <v>18</v>
      </c>
      <c r="C4" s="365"/>
      <c r="D4" s="365"/>
      <c r="E4" s="365"/>
      <c r="F4" s="365"/>
      <c r="G4" s="365"/>
      <c r="H4" s="365"/>
      <c r="I4" s="365"/>
      <c r="J4" s="366"/>
      <c r="K4" s="364" t="s">
        <v>21</v>
      </c>
      <c r="L4" s="365"/>
      <c r="M4" s="365"/>
      <c r="N4" s="365"/>
      <c r="O4" s="365"/>
      <c r="P4" s="365"/>
      <c r="Q4" s="365"/>
      <c r="R4" s="365"/>
      <c r="S4" s="365"/>
      <c r="T4" s="365"/>
      <c r="U4" s="365"/>
      <c r="V4" s="365"/>
      <c r="W4" s="36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364" t="s">
        <v>23</v>
      </c>
      <c r="C17" s="365"/>
      <c r="D17" s="365"/>
      <c r="E17" s="365"/>
      <c r="F17" s="366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364" t="s">
        <v>18</v>
      </c>
      <c r="C4" s="365"/>
      <c r="D4" s="365"/>
      <c r="E4" s="365"/>
      <c r="F4" s="365"/>
      <c r="G4" s="365"/>
      <c r="H4" s="365"/>
      <c r="I4" s="365"/>
      <c r="J4" s="366"/>
      <c r="K4" s="364" t="s">
        <v>21</v>
      </c>
      <c r="L4" s="365"/>
      <c r="M4" s="365"/>
      <c r="N4" s="365"/>
      <c r="O4" s="365"/>
      <c r="P4" s="365"/>
      <c r="Q4" s="365"/>
      <c r="R4" s="365"/>
      <c r="S4" s="365"/>
      <c r="T4" s="365"/>
      <c r="U4" s="365"/>
      <c r="V4" s="365"/>
      <c r="W4" s="36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364" t="s">
        <v>23</v>
      </c>
      <c r="C17" s="365"/>
      <c r="D17" s="365"/>
      <c r="E17" s="365"/>
      <c r="F17" s="366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364" t="s">
        <v>18</v>
      </c>
      <c r="C4" s="365"/>
      <c r="D4" s="365"/>
      <c r="E4" s="365"/>
      <c r="F4" s="365"/>
      <c r="G4" s="365"/>
      <c r="H4" s="365"/>
      <c r="I4" s="365"/>
      <c r="J4" s="366"/>
      <c r="K4" s="364" t="s">
        <v>21</v>
      </c>
      <c r="L4" s="365"/>
      <c r="M4" s="365"/>
      <c r="N4" s="365"/>
      <c r="O4" s="365"/>
      <c r="P4" s="365"/>
      <c r="Q4" s="365"/>
      <c r="R4" s="365"/>
      <c r="S4" s="365"/>
      <c r="T4" s="365"/>
      <c r="U4" s="365"/>
      <c r="V4" s="365"/>
      <c r="W4" s="36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364" t="s">
        <v>23</v>
      </c>
      <c r="C17" s="365"/>
      <c r="D17" s="365"/>
      <c r="E17" s="365"/>
      <c r="F17" s="366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67" t="s">
        <v>42</v>
      </c>
      <c r="B1" s="367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367" t="s">
        <v>42</v>
      </c>
      <c r="B1" s="367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368" t="s">
        <v>42</v>
      </c>
      <c r="B1" s="368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67" t="s">
        <v>42</v>
      </c>
      <c r="B1" s="367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K20"/>
  <sheetViews>
    <sheetView showGridLines="0" tabSelected="1" zoomScale="70" zoomScaleNormal="70" workbookViewId="0">
      <selection activeCell="B18" sqref="B18:V18"/>
    </sheetView>
  </sheetViews>
  <sheetFormatPr baseColWidth="10" defaultColWidth="11.42578125" defaultRowHeight="12.75" x14ac:dyDescent="0.2"/>
  <cols>
    <col min="1" max="1" width="16.28515625" style="200" bestFit="1" customWidth="1"/>
    <col min="2" max="20" width="9" style="200" customWidth="1"/>
    <col min="21" max="22" width="9" style="319" customWidth="1"/>
    <col min="23" max="23" width="9" style="200" customWidth="1"/>
    <col min="24" max="16384" width="11.42578125" style="200"/>
  </cols>
  <sheetData>
    <row r="1" spans="1:37" x14ac:dyDescent="0.2">
      <c r="A1" s="200" t="s">
        <v>58</v>
      </c>
    </row>
    <row r="2" spans="1:37" x14ac:dyDescent="0.2">
      <c r="A2" s="200" t="s">
        <v>59</v>
      </c>
      <c r="B2" s="227">
        <v>39.825396825396822</v>
      </c>
      <c r="F2" s="372"/>
      <c r="G2" s="372"/>
      <c r="H2" s="372"/>
      <c r="I2" s="372"/>
    </row>
    <row r="3" spans="1:37" x14ac:dyDescent="0.2">
      <c r="A3" s="200" t="s">
        <v>7</v>
      </c>
      <c r="B3" s="227">
        <v>65.52771450265756</v>
      </c>
    </row>
    <row r="4" spans="1:37" x14ac:dyDescent="0.2">
      <c r="A4" s="200" t="s">
        <v>60</v>
      </c>
      <c r="B4" s="200">
        <v>12855</v>
      </c>
    </row>
    <row r="6" spans="1:37" x14ac:dyDescent="0.2">
      <c r="A6" s="229" t="s">
        <v>61</v>
      </c>
      <c r="B6" s="227">
        <v>65.52771450265756</v>
      </c>
      <c r="C6" s="227">
        <v>65.52771450265756</v>
      </c>
      <c r="D6" s="227">
        <v>65.52771450265756</v>
      </c>
      <c r="E6" s="227">
        <v>65.52771450265756</v>
      </c>
      <c r="F6" s="227">
        <v>65.52771450265756</v>
      </c>
      <c r="G6" s="227">
        <v>65.52771450265756</v>
      </c>
      <c r="H6" s="227">
        <v>65.52771450265756</v>
      </c>
      <c r="I6" s="227">
        <v>65.52771450265756</v>
      </c>
      <c r="J6" s="227">
        <v>65.52771450265756</v>
      </c>
      <c r="K6" s="227">
        <v>65.52771450265756</v>
      </c>
      <c r="L6" s="227">
        <v>65.52771450265756</v>
      </c>
      <c r="M6" s="227">
        <v>65.52771450265756</v>
      </c>
      <c r="N6" s="227">
        <v>65.52771450265756</v>
      </c>
      <c r="O6" s="227">
        <v>65.52771450265756</v>
      </c>
      <c r="P6" s="227">
        <v>65.52771450265756</v>
      </c>
      <c r="Q6" s="227">
        <v>65.52771450265756</v>
      </c>
      <c r="R6" s="227">
        <v>65.52771450265756</v>
      </c>
      <c r="S6" s="227">
        <v>65.52771450265756</v>
      </c>
      <c r="T6" s="227">
        <v>65.52771450265756</v>
      </c>
      <c r="U6" s="227">
        <v>65.52771450265756</v>
      </c>
      <c r="V6" s="227">
        <v>65.52771450265756</v>
      </c>
      <c r="W6" s="227">
        <v>65.52771450265756</v>
      </c>
      <c r="AA6" s="228"/>
      <c r="AB6" s="213"/>
      <c r="AG6" s="372"/>
      <c r="AH6" s="372"/>
    </row>
    <row r="7" spans="1:37" ht="13.5" thickBot="1" x14ac:dyDescent="0.25">
      <c r="A7" s="229" t="s">
        <v>62</v>
      </c>
      <c r="B7" s="200">
        <v>21.68</v>
      </c>
      <c r="C7" s="320">
        <v>21.68</v>
      </c>
      <c r="D7" s="320">
        <v>21.68</v>
      </c>
      <c r="E7" s="320">
        <v>21.68</v>
      </c>
      <c r="F7" s="320">
        <v>21.68</v>
      </c>
      <c r="G7" s="320">
        <v>21.68</v>
      </c>
      <c r="H7" s="320">
        <v>21.68</v>
      </c>
      <c r="I7" s="320">
        <v>21.68</v>
      </c>
      <c r="J7" s="320">
        <v>21.68</v>
      </c>
      <c r="K7" s="320">
        <v>21.68</v>
      </c>
      <c r="L7" s="320">
        <v>21.68</v>
      </c>
      <c r="M7" s="320">
        <v>21.68</v>
      </c>
      <c r="N7" s="320">
        <v>21.68</v>
      </c>
      <c r="O7" s="320">
        <v>21.68</v>
      </c>
      <c r="P7" s="320">
        <v>21.68</v>
      </c>
      <c r="Q7" s="320">
        <v>21.68</v>
      </c>
      <c r="R7" s="320">
        <v>21.68</v>
      </c>
      <c r="S7" s="320">
        <v>21.68</v>
      </c>
      <c r="T7" s="320">
        <v>21.68</v>
      </c>
      <c r="U7" s="320">
        <v>21.68</v>
      </c>
      <c r="V7" s="320">
        <v>21.68</v>
      </c>
      <c r="AA7" s="228"/>
      <c r="AB7" s="213"/>
    </row>
    <row r="8" spans="1:37" ht="13.5" thickBot="1" x14ac:dyDescent="0.25">
      <c r="A8" s="230" t="s">
        <v>49</v>
      </c>
      <c r="B8" s="369" t="s">
        <v>53</v>
      </c>
      <c r="C8" s="370"/>
      <c r="D8" s="370"/>
      <c r="E8" s="370"/>
      <c r="F8" s="370"/>
      <c r="G8" s="370"/>
      <c r="H8" s="370"/>
      <c r="I8" s="370"/>
      <c r="J8" s="370"/>
      <c r="K8" s="370"/>
      <c r="L8" s="369" t="s">
        <v>63</v>
      </c>
      <c r="M8" s="370"/>
      <c r="N8" s="370"/>
      <c r="O8" s="370"/>
      <c r="P8" s="370"/>
      <c r="Q8" s="370"/>
      <c r="R8" s="370"/>
      <c r="S8" s="370"/>
      <c r="T8" s="370"/>
      <c r="U8" s="370"/>
      <c r="V8" s="371"/>
      <c r="W8" s="292" t="s">
        <v>55</v>
      </c>
    </row>
    <row r="9" spans="1:37" x14ac:dyDescent="0.2">
      <c r="A9" s="231" t="s">
        <v>54</v>
      </c>
      <c r="B9" s="339">
        <v>1</v>
      </c>
      <c r="C9" s="232">
        <v>2</v>
      </c>
      <c r="D9" s="232">
        <v>3</v>
      </c>
      <c r="E9" s="232">
        <v>4</v>
      </c>
      <c r="F9" s="232">
        <v>5</v>
      </c>
      <c r="G9" s="232">
        <v>6</v>
      </c>
      <c r="H9" s="232">
        <v>7</v>
      </c>
      <c r="I9" s="232">
        <v>8</v>
      </c>
      <c r="J9" s="232">
        <v>9</v>
      </c>
      <c r="K9" s="340">
        <v>10</v>
      </c>
      <c r="L9" s="339">
        <v>1</v>
      </c>
      <c r="M9" s="232">
        <v>2</v>
      </c>
      <c r="N9" s="232">
        <v>3</v>
      </c>
      <c r="O9" s="232">
        <v>4</v>
      </c>
      <c r="P9" s="232">
        <v>5</v>
      </c>
      <c r="Q9" s="232">
        <v>6</v>
      </c>
      <c r="R9" s="232">
        <v>7</v>
      </c>
      <c r="S9" s="232">
        <v>8</v>
      </c>
      <c r="T9" s="232">
        <v>9</v>
      </c>
      <c r="U9" s="232">
        <v>10</v>
      </c>
      <c r="V9" s="340">
        <v>11</v>
      </c>
      <c r="W9" s="343">
        <v>1317</v>
      </c>
    </row>
    <row r="10" spans="1:37" x14ac:dyDescent="0.2">
      <c r="A10" s="231" t="s">
        <v>2</v>
      </c>
      <c r="B10" s="233">
        <v>1</v>
      </c>
      <c r="C10" s="307">
        <v>2</v>
      </c>
      <c r="D10" s="234">
        <v>3</v>
      </c>
      <c r="E10" s="234">
        <v>3</v>
      </c>
      <c r="F10" s="294">
        <v>4</v>
      </c>
      <c r="G10" s="314">
        <v>5</v>
      </c>
      <c r="H10" s="315">
        <v>6</v>
      </c>
      <c r="I10" s="235">
        <v>7</v>
      </c>
      <c r="J10" s="326">
        <v>8</v>
      </c>
      <c r="K10" s="361">
        <v>9</v>
      </c>
      <c r="L10" s="233">
        <v>1</v>
      </c>
      <c r="M10" s="307">
        <v>2</v>
      </c>
      <c r="N10" s="234">
        <v>3</v>
      </c>
      <c r="O10" s="234">
        <v>3</v>
      </c>
      <c r="P10" s="294">
        <v>4</v>
      </c>
      <c r="Q10" s="314">
        <v>5</v>
      </c>
      <c r="R10" s="315">
        <v>6</v>
      </c>
      <c r="S10" s="235">
        <v>7</v>
      </c>
      <c r="T10" s="326">
        <v>8</v>
      </c>
      <c r="U10" s="361">
        <v>9</v>
      </c>
      <c r="V10" s="362">
        <v>10</v>
      </c>
      <c r="W10" s="214" t="s">
        <v>0</v>
      </c>
    </row>
    <row r="11" spans="1:37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238">
        <v>140</v>
      </c>
      <c r="K11" s="308">
        <v>140</v>
      </c>
      <c r="L11" s="237">
        <v>140</v>
      </c>
      <c r="M11" s="238">
        <v>140</v>
      </c>
      <c r="N11" s="238">
        <v>140</v>
      </c>
      <c r="O11" s="238">
        <v>140</v>
      </c>
      <c r="P11" s="238">
        <v>140</v>
      </c>
      <c r="Q11" s="238">
        <v>140</v>
      </c>
      <c r="R11" s="238">
        <v>140</v>
      </c>
      <c r="S11" s="238">
        <v>140</v>
      </c>
      <c r="T11" s="238">
        <v>140</v>
      </c>
      <c r="U11" s="238">
        <v>140</v>
      </c>
      <c r="V11" s="308">
        <v>140</v>
      </c>
      <c r="W11" s="240">
        <v>140</v>
      </c>
      <c r="X11" s="341"/>
      <c r="Y11" s="313"/>
      <c r="Z11" s="313"/>
      <c r="AA11" s="313"/>
      <c r="AB11" s="313"/>
      <c r="AC11" s="313"/>
    </row>
    <row r="12" spans="1:37" x14ac:dyDescent="0.2">
      <c r="A12" s="241" t="s">
        <v>6</v>
      </c>
      <c r="B12" s="242">
        <v>140.77083333333334</v>
      </c>
      <c r="C12" s="243">
        <v>146.16279069767441</v>
      </c>
      <c r="D12" s="243">
        <v>147.77777777777777</v>
      </c>
      <c r="E12" s="243">
        <v>143.67741935483872</v>
      </c>
      <c r="F12" s="243">
        <v>151.90566037735849</v>
      </c>
      <c r="G12" s="243">
        <v>153.01666666666668</v>
      </c>
      <c r="H12" s="243">
        <v>166.09</v>
      </c>
      <c r="I12" s="243">
        <v>168.77272727272728</v>
      </c>
      <c r="J12" s="243">
        <v>170.2258064516129</v>
      </c>
      <c r="K12" s="281">
        <v>178.4848484848485</v>
      </c>
      <c r="L12" s="242">
        <v>130.12068965517241</v>
      </c>
      <c r="M12" s="243">
        <v>134.38356164383561</v>
      </c>
      <c r="N12" s="243">
        <v>138.67307692307693</v>
      </c>
      <c r="O12" s="243">
        <v>147.01694915254237</v>
      </c>
      <c r="P12" s="243">
        <v>144.19999999999999</v>
      </c>
      <c r="Q12" s="243">
        <v>152.5344827586207</v>
      </c>
      <c r="R12" s="243">
        <v>154.32758620689654</v>
      </c>
      <c r="S12" s="243">
        <v>166.46511627906978</v>
      </c>
      <c r="T12" s="243">
        <v>167.46052631578948</v>
      </c>
      <c r="U12" s="243">
        <v>173.21739130434781</v>
      </c>
      <c r="V12" s="281">
        <v>184.39024390243901</v>
      </c>
      <c r="W12" s="317">
        <v>155.06757782839787</v>
      </c>
      <c r="X12" s="321"/>
      <c r="Y12" s="313"/>
      <c r="Z12" s="313"/>
      <c r="AA12" s="313"/>
      <c r="AB12" s="313"/>
      <c r="AC12" s="287"/>
    </row>
    <row r="13" spans="1:37" x14ac:dyDescent="0.2">
      <c r="A13" s="231" t="s">
        <v>7</v>
      </c>
      <c r="B13" s="245">
        <v>97.916666666666671</v>
      </c>
      <c r="C13" s="246">
        <v>96.511627906976742</v>
      </c>
      <c r="D13" s="246">
        <v>100</v>
      </c>
      <c r="E13" s="246">
        <v>98.387096774193552</v>
      </c>
      <c r="F13" s="246">
        <v>100</v>
      </c>
      <c r="G13" s="246">
        <v>100</v>
      </c>
      <c r="H13" s="246">
        <v>97</v>
      </c>
      <c r="I13" s="246">
        <v>98.86363636363636</v>
      </c>
      <c r="J13" s="246">
        <v>100</v>
      </c>
      <c r="K13" s="282">
        <v>100</v>
      </c>
      <c r="L13" s="245">
        <v>98.275862068965523</v>
      </c>
      <c r="M13" s="246">
        <v>98.630136986301366</v>
      </c>
      <c r="N13" s="246">
        <v>96.15384615384616</v>
      </c>
      <c r="O13" s="246">
        <v>100</v>
      </c>
      <c r="P13" s="246">
        <v>96.36363636363636</v>
      </c>
      <c r="Q13" s="246">
        <v>100</v>
      </c>
      <c r="R13" s="246">
        <v>100</v>
      </c>
      <c r="S13" s="246">
        <v>98.837209302325576</v>
      </c>
      <c r="T13" s="246">
        <v>100</v>
      </c>
      <c r="U13" s="246">
        <v>100</v>
      </c>
      <c r="V13" s="282">
        <v>100</v>
      </c>
      <c r="W13" s="248">
        <v>65.52771450265756</v>
      </c>
      <c r="X13" s="341"/>
    </row>
    <row r="14" spans="1:37" ht="12.75" customHeight="1" thickBot="1" x14ac:dyDescent="0.25">
      <c r="A14" s="231" t="s">
        <v>8</v>
      </c>
      <c r="B14" s="329">
        <v>4.4392234784580396E-2</v>
      </c>
      <c r="C14" s="330">
        <v>5.1037293168947478E-2</v>
      </c>
      <c r="D14" s="330">
        <v>3.9336624617034861E-2</v>
      </c>
      <c r="E14" s="330">
        <v>4.1699817750314436E-2</v>
      </c>
      <c r="F14" s="330">
        <v>3.6356307201177281E-2</v>
      </c>
      <c r="G14" s="330">
        <v>3.5061436934907736E-2</v>
      </c>
      <c r="H14" s="330">
        <v>4.2258307017252146E-2</v>
      </c>
      <c r="I14" s="330">
        <v>3.6587444406035119E-2</v>
      </c>
      <c r="J14" s="330">
        <v>3.8150585517613973E-2</v>
      </c>
      <c r="K14" s="334">
        <v>3.7574576605427269E-2</v>
      </c>
      <c r="L14" s="329">
        <v>4.0743104698043674E-2</v>
      </c>
      <c r="M14" s="330">
        <v>4.2321821677655767E-2</v>
      </c>
      <c r="N14" s="330">
        <v>4.2912640143093865E-2</v>
      </c>
      <c r="O14" s="330">
        <v>3.2136359782367452E-2</v>
      </c>
      <c r="P14" s="330">
        <v>4.8107629528244031E-2</v>
      </c>
      <c r="Q14" s="330">
        <v>2.8243016171441284E-2</v>
      </c>
      <c r="R14" s="330">
        <v>3.177566521042359E-2</v>
      </c>
      <c r="S14" s="330">
        <v>3.1743833201289769E-2</v>
      </c>
      <c r="T14" s="330">
        <v>2.8116770956906054E-2</v>
      </c>
      <c r="U14" s="330">
        <v>2.6725740276058747E-2</v>
      </c>
      <c r="V14" s="334">
        <v>3.069923159868506E-2</v>
      </c>
      <c r="W14" s="344">
        <v>9.7410264796780832E-2</v>
      </c>
      <c r="X14" s="341"/>
      <c r="Y14" s="210"/>
      <c r="Z14" s="210"/>
      <c r="AA14" s="210"/>
      <c r="AB14" s="210"/>
      <c r="AC14" s="210"/>
    </row>
    <row r="15" spans="1:37" x14ac:dyDescent="0.2">
      <c r="A15" s="241" t="s">
        <v>1</v>
      </c>
      <c r="B15" s="332">
        <f>B12/B11*100-100</f>
        <v>0.5505952380952408</v>
      </c>
      <c r="C15" s="333">
        <f t="shared" ref="C15:E15" si="0">C12/C11*100-100</f>
        <v>4.4019933554817214</v>
      </c>
      <c r="D15" s="333">
        <f t="shared" si="0"/>
        <v>5.5555555555555571</v>
      </c>
      <c r="E15" s="333">
        <f t="shared" si="0"/>
        <v>2.6267281105990747</v>
      </c>
      <c r="F15" s="333">
        <f>F12/F11*100-100</f>
        <v>8.5040431266846213</v>
      </c>
      <c r="G15" s="333">
        <f t="shared" ref="G15:K15" si="1">G12/G11*100-100</f>
        <v>9.297619047619051</v>
      </c>
      <c r="H15" s="333">
        <f t="shared" si="1"/>
        <v>18.635714285714286</v>
      </c>
      <c r="I15" s="333">
        <f t="shared" si="1"/>
        <v>20.55194805194806</v>
      </c>
      <c r="J15" s="333">
        <f t="shared" ref="J15" si="2">J12/J11*100-100</f>
        <v>21.589861751152071</v>
      </c>
      <c r="K15" s="335">
        <f t="shared" si="1"/>
        <v>27.489177489177493</v>
      </c>
      <c r="L15" s="332">
        <f>L12/L11*100-100</f>
        <v>-7.0566502463054235</v>
      </c>
      <c r="M15" s="333">
        <f t="shared" ref="M15:O15" si="3">M12/M11*100-100</f>
        <v>-4.0117416829745736</v>
      </c>
      <c r="N15" s="333">
        <f t="shared" si="3"/>
        <v>-0.94780219780218999</v>
      </c>
      <c r="O15" s="333">
        <f t="shared" si="3"/>
        <v>5.0121065375302578</v>
      </c>
      <c r="P15" s="333">
        <f t="shared" ref="P15" si="4">P12/P11*100-100</f>
        <v>3</v>
      </c>
      <c r="Q15" s="333">
        <f t="shared" ref="Q15:R15" si="5">Q12/Q11*100-100</f>
        <v>8.9532019704433594</v>
      </c>
      <c r="R15" s="333">
        <f t="shared" si="5"/>
        <v>10.233990147783231</v>
      </c>
      <c r="S15" s="333">
        <f t="shared" ref="S15:T15" si="6">S12/S11*100-100</f>
        <v>18.903654485049842</v>
      </c>
      <c r="T15" s="333">
        <f t="shared" si="6"/>
        <v>19.614661654135347</v>
      </c>
      <c r="U15" s="333">
        <f t="shared" ref="U15:V15" si="7">U12/U11*100-100</f>
        <v>23.726708074534145</v>
      </c>
      <c r="V15" s="335">
        <f t="shared" si="7"/>
        <v>31.707317073170714</v>
      </c>
      <c r="W15" s="346">
        <f t="shared" ref="W15" si="8">W12/W11*100-100</f>
        <v>10.762555591712768</v>
      </c>
      <c r="X15" s="321"/>
    </row>
    <row r="16" spans="1:37" ht="13.5" thickBot="1" x14ac:dyDescent="0.25">
      <c r="A16" s="256" t="s">
        <v>27</v>
      </c>
      <c r="B16" s="220">
        <f t="shared" ref="B16:W16" si="9">B12-B6</f>
        <v>75.243118830675783</v>
      </c>
      <c r="C16" s="221">
        <f t="shared" si="9"/>
        <v>80.63507619501685</v>
      </c>
      <c r="D16" s="221">
        <f t="shared" si="9"/>
        <v>82.250063275120212</v>
      </c>
      <c r="E16" s="221">
        <f t="shared" si="9"/>
        <v>78.149704852181159</v>
      </c>
      <c r="F16" s="221">
        <f t="shared" si="9"/>
        <v>86.377945874700927</v>
      </c>
      <c r="G16" s="221">
        <f t="shared" si="9"/>
        <v>87.48895216400912</v>
      </c>
      <c r="H16" s="221">
        <f t="shared" si="9"/>
        <v>100.56228549734244</v>
      </c>
      <c r="I16" s="221">
        <f t="shared" si="9"/>
        <v>103.24501277006972</v>
      </c>
      <c r="J16" s="221">
        <f t="shared" si="9"/>
        <v>104.69809194895534</v>
      </c>
      <c r="K16" s="328">
        <f t="shared" si="9"/>
        <v>112.95713398219094</v>
      </c>
      <c r="L16" s="220">
        <f t="shared" si="9"/>
        <v>64.592975152514853</v>
      </c>
      <c r="M16" s="221">
        <f t="shared" si="9"/>
        <v>68.855847141178046</v>
      </c>
      <c r="N16" s="221">
        <f t="shared" si="9"/>
        <v>73.145362420419374</v>
      </c>
      <c r="O16" s="221">
        <f t="shared" si="9"/>
        <v>81.489234649884807</v>
      </c>
      <c r="P16" s="221">
        <f t="shared" si="9"/>
        <v>78.672285497342429</v>
      </c>
      <c r="Q16" s="221">
        <f t="shared" si="9"/>
        <v>87.006768255963138</v>
      </c>
      <c r="R16" s="221">
        <f t="shared" si="9"/>
        <v>88.799871704238981</v>
      </c>
      <c r="S16" s="221">
        <f t="shared" si="9"/>
        <v>100.93740177641222</v>
      </c>
      <c r="T16" s="221">
        <f t="shared" si="9"/>
        <v>101.93281181313192</v>
      </c>
      <c r="U16" s="221">
        <f t="shared" ref="U16:V16" si="10">U12-U6</f>
        <v>107.68967680169025</v>
      </c>
      <c r="V16" s="328">
        <f t="shared" si="10"/>
        <v>118.86252939978145</v>
      </c>
      <c r="W16" s="288">
        <f t="shared" si="9"/>
        <v>89.539863325740313</v>
      </c>
      <c r="X16" s="342"/>
      <c r="Y16" s="210"/>
      <c r="Z16" s="210"/>
      <c r="AA16" s="210"/>
      <c r="AB16" s="210"/>
      <c r="AC16" s="210"/>
      <c r="AF16" s="325"/>
      <c r="AG16" s="321"/>
      <c r="AH16" s="321"/>
      <c r="AI16" s="321"/>
      <c r="AJ16" s="321"/>
      <c r="AK16" s="321"/>
    </row>
    <row r="17" spans="1:27" x14ac:dyDescent="0.2">
      <c r="A17" s="260" t="s">
        <v>51</v>
      </c>
      <c r="B17" s="331">
        <v>454</v>
      </c>
      <c r="C17" s="310">
        <v>806</v>
      </c>
      <c r="D17" s="310">
        <v>624</v>
      </c>
      <c r="E17" s="310">
        <v>626</v>
      </c>
      <c r="F17" s="310">
        <v>547</v>
      </c>
      <c r="G17" s="310">
        <v>547</v>
      </c>
      <c r="H17" s="310">
        <v>864</v>
      </c>
      <c r="I17" s="310">
        <v>856</v>
      </c>
      <c r="J17" s="310">
        <v>603</v>
      </c>
      <c r="K17" s="347">
        <v>330</v>
      </c>
      <c r="L17" s="348">
        <v>518</v>
      </c>
      <c r="M17" s="349">
        <v>512</v>
      </c>
      <c r="N17" s="349">
        <v>512</v>
      </c>
      <c r="O17" s="349">
        <v>550</v>
      </c>
      <c r="P17" s="349">
        <v>551</v>
      </c>
      <c r="Q17" s="262">
        <v>545</v>
      </c>
      <c r="R17" s="262">
        <v>544</v>
      </c>
      <c r="S17" s="262">
        <v>843</v>
      </c>
      <c r="T17" s="262">
        <v>758</v>
      </c>
      <c r="U17" s="262">
        <v>426</v>
      </c>
      <c r="V17" s="312">
        <v>398</v>
      </c>
      <c r="W17" s="345">
        <f>SUM(B17:V17)</f>
        <v>12414</v>
      </c>
      <c r="X17" s="200" t="s">
        <v>56</v>
      </c>
      <c r="Y17" s="265">
        <f>B4-W17</f>
        <v>441</v>
      </c>
      <c r="Z17" s="266">
        <f>Y17/B4</f>
        <v>3.4305717619603264E-2</v>
      </c>
      <c r="AA17" s="228"/>
    </row>
    <row r="18" spans="1:27" x14ac:dyDescent="0.2">
      <c r="A18" s="267" t="s">
        <v>28</v>
      </c>
      <c r="B18" s="218">
        <v>31</v>
      </c>
      <c r="C18" s="269">
        <v>30.5</v>
      </c>
      <c r="D18" s="269">
        <v>30.5</v>
      </c>
      <c r="E18" s="269">
        <v>30.5</v>
      </c>
      <c r="F18" s="269">
        <v>30</v>
      </c>
      <c r="G18" s="269">
        <v>29.5</v>
      </c>
      <c r="H18" s="269">
        <v>28.5</v>
      </c>
      <c r="I18" s="269">
        <v>28.5</v>
      </c>
      <c r="J18" s="269">
        <v>28.5</v>
      </c>
      <c r="K18" s="311">
        <v>28</v>
      </c>
      <c r="L18" s="218">
        <v>31</v>
      </c>
      <c r="M18" s="269">
        <v>31</v>
      </c>
      <c r="N18" s="269">
        <v>30.5</v>
      </c>
      <c r="O18" s="269">
        <v>30</v>
      </c>
      <c r="P18" s="269">
        <v>30</v>
      </c>
      <c r="Q18" s="269">
        <v>29.5</v>
      </c>
      <c r="R18" s="269">
        <v>29</v>
      </c>
      <c r="S18" s="269">
        <v>28.5</v>
      </c>
      <c r="T18" s="269">
        <v>28.5</v>
      </c>
      <c r="U18" s="269">
        <v>28.5</v>
      </c>
      <c r="V18" s="311">
        <v>28</v>
      </c>
      <c r="W18" s="222">
        <v>29.5</v>
      </c>
      <c r="X18" s="200" t="s">
        <v>57</v>
      </c>
      <c r="Y18" s="200">
        <v>21.68</v>
      </c>
    </row>
    <row r="19" spans="1:27" ht="13.5" thickBot="1" x14ac:dyDescent="0.25">
      <c r="A19" s="268" t="s">
        <v>26</v>
      </c>
      <c r="B19" s="216">
        <f t="shared" ref="B19:V19" si="11">(B18-B7)</f>
        <v>9.32</v>
      </c>
      <c r="C19" s="217">
        <f t="shared" si="11"/>
        <v>8.82</v>
      </c>
      <c r="D19" s="217">
        <f t="shared" si="11"/>
        <v>8.82</v>
      </c>
      <c r="E19" s="217">
        <f t="shared" si="11"/>
        <v>8.82</v>
      </c>
      <c r="F19" s="217">
        <f t="shared" si="11"/>
        <v>8.32</v>
      </c>
      <c r="G19" s="217">
        <f t="shared" si="11"/>
        <v>7.82</v>
      </c>
      <c r="H19" s="217">
        <f t="shared" si="11"/>
        <v>6.82</v>
      </c>
      <c r="I19" s="217">
        <f t="shared" si="11"/>
        <v>6.82</v>
      </c>
      <c r="J19" s="217">
        <f t="shared" si="11"/>
        <v>6.82</v>
      </c>
      <c r="K19" s="337">
        <f t="shared" si="11"/>
        <v>6.32</v>
      </c>
      <c r="L19" s="216">
        <f t="shared" si="11"/>
        <v>9.32</v>
      </c>
      <c r="M19" s="217">
        <f t="shared" si="11"/>
        <v>9.32</v>
      </c>
      <c r="N19" s="217">
        <f t="shared" si="11"/>
        <v>8.82</v>
      </c>
      <c r="O19" s="217">
        <f t="shared" si="11"/>
        <v>8.32</v>
      </c>
      <c r="P19" s="217">
        <f t="shared" si="11"/>
        <v>8.32</v>
      </c>
      <c r="Q19" s="217">
        <f t="shared" si="11"/>
        <v>7.82</v>
      </c>
      <c r="R19" s="217">
        <f t="shared" si="11"/>
        <v>7.32</v>
      </c>
      <c r="S19" s="217">
        <f t="shared" si="11"/>
        <v>6.82</v>
      </c>
      <c r="T19" s="217">
        <f t="shared" si="11"/>
        <v>6.82</v>
      </c>
      <c r="U19" s="217">
        <f t="shared" si="11"/>
        <v>6.82</v>
      </c>
      <c r="V19" s="337">
        <f t="shared" si="11"/>
        <v>6.32</v>
      </c>
      <c r="W19" s="223"/>
      <c r="X19" s="200" t="s">
        <v>26</v>
      </c>
    </row>
    <row r="20" spans="1:27" x14ac:dyDescent="0.2">
      <c r="B20" s="200">
        <v>31</v>
      </c>
      <c r="C20" s="200">
        <v>30.5</v>
      </c>
      <c r="D20" s="200">
        <v>30.5</v>
      </c>
      <c r="E20" s="200">
        <v>30.5</v>
      </c>
      <c r="F20" s="200">
        <v>30</v>
      </c>
      <c r="G20" s="200">
        <v>29.5</v>
      </c>
      <c r="L20" s="200">
        <v>31</v>
      </c>
      <c r="M20" s="200">
        <v>31</v>
      </c>
      <c r="N20" s="200">
        <v>30.5</v>
      </c>
      <c r="O20" s="200">
        <v>30</v>
      </c>
      <c r="P20" s="200">
        <v>30</v>
      </c>
      <c r="Q20" s="200">
        <v>29.5</v>
      </c>
    </row>
  </sheetData>
  <mergeCells count="4">
    <mergeCell ref="B8:K8"/>
    <mergeCell ref="L8:V8"/>
    <mergeCell ref="AG6:AH6"/>
    <mergeCell ref="F2:I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aviagen</cp:lastModifiedBy>
  <cp:lastPrinted>2018-07-16T23:48:49Z</cp:lastPrinted>
  <dcterms:created xsi:type="dcterms:W3CDTF">1996-11-27T10:00:04Z</dcterms:created>
  <dcterms:modified xsi:type="dcterms:W3CDTF">2024-05-24T03:46:45Z</dcterms:modified>
</cp:coreProperties>
</file>