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E48D083E-DA37-4E77-967B-55E4293CDAFA}" xr6:coauthVersionLast="36" xr6:coauthVersionMax="36" xr10:uidLastSave="{00000000-0000-0000-0000-000000000000}"/>
  <bookViews>
    <workbookView xWindow="-120" yWindow="-120" windowWidth="29040" windowHeight="1572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E132" i="251"/>
  <c r="D132" i="251"/>
  <c r="C132" i="251"/>
  <c r="B132" i="251"/>
  <c r="E131" i="251"/>
  <c r="D131" i="251"/>
  <c r="C131" i="251"/>
  <c r="B131" i="251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/>
  <c r="D6" i="240" l="1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<sst xmlns="http://schemas.openxmlformats.org/spreadsheetml/2006/main" count="1156" uniqueCount="150">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</sst>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67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Border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Border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horizontal="center" vertical="center"/>
    </xf>
    <xf numFmtId="0" fontId="39" fillId="20" borderId="0" xfId="0" applyFont="1" applyFill="1" applyBorder="1" applyAlignment="1">
      <alignment horizontal="right" vertical="center"/>
    </xf>
    <xf numFmtId="0" fontId="34" fillId="0" borderId="0" xfId="0" applyFont="1" applyBorder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Border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633" t="s">
        <v>18</v>
      </c>
      <c r="C4" s="634"/>
      <c r="D4" s="634"/>
      <c r="E4" s="634"/>
      <c r="F4" s="634"/>
      <c r="G4" s="634"/>
      <c r="H4" s="634"/>
      <c r="I4" s="634"/>
      <c r="J4" s="635"/>
      <c r="K4" s="633" t="s">
        <v>21</v>
      </c>
      <c r="L4" s="634"/>
      <c r="M4" s="634"/>
      <c r="N4" s="634"/>
      <c r="O4" s="634"/>
      <c r="P4" s="634"/>
      <c r="Q4" s="634"/>
      <c r="R4" s="634"/>
      <c r="S4" s="634"/>
      <c r="T4" s="63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633" t="s">
        <v>23</v>
      </c>
      <c r="C17" s="634"/>
      <c r="D17" s="634"/>
      <c r="E17" s="634"/>
      <c r="F17" s="635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135"/>
  <sheetViews>
    <sheetView showGridLines="0" topLeftCell="A105" zoomScale="70" zoomScaleNormal="70" workbookViewId="0">
      <selection activeCell="G133" sqref="G133"/>
    </sheetView>
  </sheetViews>
  <sheetFormatPr baseColWidth="10" defaultColWidth="19.81640625" defaultRowHeight="12.5" x14ac:dyDescent="0.25"/>
  <cols>
    <col min="1" max="1" width="16.81640625" style="200" customWidth="1"/>
    <col min="2" max="5" width="8.81640625" style="200" customWidth="1"/>
    <col min="6" max="7" width="8.81640625" style="319" customWidth="1"/>
    <col min="8" max="8" width="10.1796875" style="200" bestFit="1" customWidth="1"/>
    <col min="9" max="9" width="12.7265625" style="200" bestFit="1" customWidth="1"/>
    <col min="10" max="10" width="9.26953125" style="200" customWidth="1"/>
    <col min="11" max="11" width="9.81640625" style="200" bestFit="1" customWidth="1"/>
    <col min="12" max="12" width="9.81640625" style="200" customWidth="1"/>
    <col min="13" max="13" width="9.7265625" style="200" bestFit="1" customWidth="1"/>
    <col min="14" max="14" width="10.453125" style="200" customWidth="1"/>
    <col min="15" max="16" width="11" style="200" customWidth="1"/>
    <col min="17" max="17" width="8.26953125" style="200" bestFit="1" customWidth="1"/>
    <col min="18" max="18" width="16.7265625" style="200" bestFit="1" customWidth="1"/>
    <col min="19" max="16384" width="19.816406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36.647887323943664</v>
      </c>
    </row>
    <row r="3" spans="1:11" x14ac:dyDescent="0.25">
      <c r="A3" s="200" t="s">
        <v>7</v>
      </c>
      <c r="B3" s="227">
        <v>52.923976608187132</v>
      </c>
    </row>
    <row r="4" spans="1:11" x14ac:dyDescent="0.25">
      <c r="A4" s="200" t="s">
        <v>60</v>
      </c>
      <c r="B4" s="200">
        <v>3441</v>
      </c>
    </row>
    <row r="6" spans="1:11" x14ac:dyDescent="0.25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" thickBot="1" x14ac:dyDescent="0.3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3">
      <c r="A8" s="272" t="s">
        <v>49</v>
      </c>
      <c r="B8" s="654" t="s">
        <v>53</v>
      </c>
      <c r="C8" s="655"/>
      <c r="D8" s="655"/>
      <c r="E8" s="655"/>
      <c r="F8" s="655"/>
      <c r="G8" s="656"/>
      <c r="H8" s="357" t="s">
        <v>0</v>
      </c>
    </row>
    <row r="9" spans="1:1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5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5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5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5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" thickBot="1" x14ac:dyDescent="0.3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5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" thickBot="1" x14ac:dyDescent="0.3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5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" thickBot="1" x14ac:dyDescent="0.3"/>
    <row r="21" spans="1:11" ht="13.5" thickBot="1" x14ac:dyDescent="0.3">
      <c r="A21" s="272" t="s">
        <v>64</v>
      </c>
      <c r="B21" s="654" t="s">
        <v>53</v>
      </c>
      <c r="C21" s="655"/>
      <c r="D21" s="655"/>
      <c r="E21" s="655"/>
      <c r="F21" s="655"/>
      <c r="G21" s="656"/>
      <c r="H21" s="357" t="s">
        <v>0</v>
      </c>
      <c r="I21" s="364"/>
      <c r="J21" s="364"/>
      <c r="K21" s="364"/>
    </row>
    <row r="22" spans="1:1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5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5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5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5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" thickBot="1" x14ac:dyDescent="0.3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5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5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" thickBot="1" x14ac:dyDescent="0.3"/>
    <row r="34" spans="1:11" ht="13.5" thickBot="1" x14ac:dyDescent="0.3">
      <c r="A34" s="272" t="s">
        <v>66</v>
      </c>
      <c r="B34" s="654" t="s">
        <v>53</v>
      </c>
      <c r="C34" s="655"/>
      <c r="D34" s="655"/>
      <c r="E34" s="655"/>
      <c r="F34" s="655"/>
      <c r="G34" s="656"/>
      <c r="H34" s="357" t="s">
        <v>0</v>
      </c>
      <c r="I34" s="369"/>
      <c r="J34" s="369"/>
      <c r="K34" s="369"/>
    </row>
    <row r="35" spans="1:1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5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5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5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5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" thickBot="1" x14ac:dyDescent="0.3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5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" thickBot="1" x14ac:dyDescent="0.3"/>
    <row r="47" spans="1:11" ht="13.5" thickBot="1" x14ac:dyDescent="0.3">
      <c r="A47" s="272" t="s">
        <v>76</v>
      </c>
      <c r="B47" s="654" t="s">
        <v>53</v>
      </c>
      <c r="C47" s="655"/>
      <c r="D47" s="655"/>
      <c r="E47" s="655"/>
      <c r="F47" s="655"/>
      <c r="G47" s="656"/>
      <c r="H47" s="357" t="s">
        <v>0</v>
      </c>
      <c r="I47" s="370"/>
      <c r="J47" s="370"/>
      <c r="K47" s="370"/>
    </row>
    <row r="48" spans="1:1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5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5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5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5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" thickBot="1" x14ac:dyDescent="0.3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5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5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" thickBot="1" x14ac:dyDescent="0.3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5">
      <c r="B58" s="200">
        <v>100</v>
      </c>
    </row>
    <row r="59" spans="1:11" ht="13" thickBot="1" x14ac:dyDescent="0.3"/>
    <row r="60" spans="1:11" ht="13.5" thickBot="1" x14ac:dyDescent="0.3">
      <c r="A60" s="272" t="s">
        <v>103</v>
      </c>
      <c r="B60" s="654" t="s">
        <v>53</v>
      </c>
      <c r="C60" s="655"/>
      <c r="D60" s="655"/>
      <c r="E60" s="655"/>
      <c r="F60" s="656"/>
      <c r="G60" s="357" t="s">
        <v>0</v>
      </c>
      <c r="H60" s="424"/>
      <c r="I60" s="424"/>
      <c r="J60" s="424"/>
    </row>
    <row r="61" spans="1:11" x14ac:dyDescent="0.25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ht="13" x14ac:dyDescent="0.25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5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5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2" x14ac:dyDescent="0.25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2" x14ac:dyDescent="0.25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2" ht="13" thickBot="1" x14ac:dyDescent="0.3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2" x14ac:dyDescent="0.25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2" x14ac:dyDescent="0.25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2" ht="13" thickBot="1" x14ac:dyDescent="0.3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  <row r="72" spans="1:12" ht="13" thickBot="1" x14ac:dyDescent="0.3"/>
    <row r="73" spans="1:12" ht="13.5" thickBot="1" x14ac:dyDescent="0.3">
      <c r="A73" s="272" t="s">
        <v>105</v>
      </c>
      <c r="B73" s="654" t="s">
        <v>53</v>
      </c>
      <c r="C73" s="655"/>
      <c r="D73" s="655"/>
      <c r="E73" s="655"/>
      <c r="F73" s="656"/>
      <c r="G73" s="357" t="s">
        <v>0</v>
      </c>
      <c r="H73" s="449"/>
      <c r="I73" s="449"/>
      <c r="J73" s="449"/>
      <c r="K73" s="449"/>
      <c r="L73" s="449"/>
    </row>
    <row r="74" spans="1:12" x14ac:dyDescent="0.25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  <c r="H74" s="449"/>
      <c r="I74" s="449"/>
      <c r="J74" s="449"/>
      <c r="K74" s="449"/>
      <c r="L74" s="449"/>
    </row>
    <row r="75" spans="1:12" ht="13" x14ac:dyDescent="0.25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  <c r="H75" s="449"/>
      <c r="I75" s="449"/>
      <c r="J75" s="449"/>
      <c r="K75" s="449"/>
      <c r="L75" s="449"/>
    </row>
    <row r="76" spans="1:12" x14ac:dyDescent="0.25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  <c r="H76" s="321"/>
      <c r="I76" s="449"/>
      <c r="J76" s="449"/>
      <c r="K76" s="449"/>
      <c r="L76" s="449"/>
    </row>
    <row r="77" spans="1:12" x14ac:dyDescent="0.25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  <c r="H77" s="321"/>
      <c r="I77" s="449"/>
      <c r="J77" s="449"/>
      <c r="K77" s="449"/>
      <c r="L77" s="449"/>
    </row>
    <row r="78" spans="1:12" x14ac:dyDescent="0.25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  <c r="H78" s="321"/>
      <c r="I78" s="449"/>
      <c r="J78" s="449"/>
      <c r="K78" s="449"/>
      <c r="L78" s="449"/>
    </row>
    <row r="79" spans="1:12" x14ac:dyDescent="0.25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  <c r="H79" s="321"/>
      <c r="I79" s="449"/>
      <c r="J79" s="449"/>
      <c r="K79" s="449"/>
      <c r="L79" s="449"/>
    </row>
    <row r="80" spans="1:12" ht="13" thickBot="1" x14ac:dyDescent="0.3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  <c r="H80" s="449"/>
      <c r="I80" s="449"/>
      <c r="J80" s="449"/>
      <c r="K80" s="449"/>
      <c r="L80" s="449"/>
    </row>
    <row r="81" spans="1:12" x14ac:dyDescent="0.25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98">
        <f>SUM(B81:F81)</f>
        <v>1790</v>
      </c>
      <c r="H81" s="449" t="s">
        <v>56</v>
      </c>
      <c r="I81" s="464">
        <f>G68-G81</f>
        <v>8</v>
      </c>
      <c r="J81" s="306">
        <f>I81/G68</f>
        <v>4.4493882091212458E-3</v>
      </c>
      <c r="K81" s="465" t="s">
        <v>107</v>
      </c>
      <c r="L81" s="449"/>
    </row>
    <row r="82" spans="1:12" x14ac:dyDescent="0.25">
      <c r="A82" s="267" t="s">
        <v>28</v>
      </c>
      <c r="B82" s="454">
        <v>71</v>
      </c>
      <c r="C82" s="455">
        <v>71</v>
      </c>
      <c r="D82" s="460">
        <v>71</v>
      </c>
      <c r="E82" s="460">
        <v>71</v>
      </c>
      <c r="F82" s="460">
        <v>71</v>
      </c>
      <c r="G82" s="450"/>
      <c r="H82" s="449" t="s">
        <v>57</v>
      </c>
      <c r="I82" s="449">
        <v>70.319999999999993</v>
      </c>
      <c r="J82" s="449"/>
      <c r="K82" s="449"/>
      <c r="L82" s="449"/>
    </row>
    <row r="83" spans="1:12" ht="13" thickBot="1" x14ac:dyDescent="0.3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458">
        <f t="shared" si="18"/>
        <v>1</v>
      </c>
      <c r="G83" s="338"/>
      <c r="H83" s="449" t="s">
        <v>26</v>
      </c>
      <c r="I83" s="449">
        <f>I82-I69</f>
        <v>-30.5</v>
      </c>
      <c r="J83" s="449"/>
      <c r="K83" s="449"/>
      <c r="L83" s="449"/>
    </row>
    <row r="85" spans="1:12" ht="13" thickBot="1" x14ac:dyDescent="0.3"/>
    <row r="86" spans="1:12" ht="13.5" thickBot="1" x14ac:dyDescent="0.3">
      <c r="A86" s="272" t="s">
        <v>109</v>
      </c>
      <c r="B86" s="665" t="s">
        <v>53</v>
      </c>
      <c r="C86" s="666"/>
      <c r="D86" s="666"/>
      <c r="E86" s="666"/>
      <c r="F86" s="667"/>
      <c r="G86" s="670" t="s">
        <v>0</v>
      </c>
      <c r="H86" s="468"/>
      <c r="I86" s="468"/>
      <c r="J86" s="468"/>
    </row>
    <row r="87" spans="1:12" x14ac:dyDescent="0.25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671"/>
      <c r="H87" s="468"/>
      <c r="I87" s="468"/>
      <c r="J87" s="468"/>
    </row>
    <row r="88" spans="1:12" ht="13" x14ac:dyDescent="0.25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  <c r="H88" s="468"/>
      <c r="I88" s="468"/>
      <c r="J88" s="468"/>
    </row>
    <row r="89" spans="1:12" x14ac:dyDescent="0.25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  <c r="H89" s="321"/>
      <c r="I89" s="468"/>
      <c r="J89" s="468"/>
    </row>
    <row r="90" spans="1:12" x14ac:dyDescent="0.25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  <c r="H90" s="321"/>
      <c r="I90" s="468"/>
      <c r="J90" s="468"/>
    </row>
    <row r="91" spans="1:12" ht="13" thickBot="1" x14ac:dyDescent="0.3">
      <c r="A91" s="231" t="s">
        <v>8</v>
      </c>
      <c r="B91" s="329">
        <v>0.05</v>
      </c>
      <c r="C91" s="330">
        <v>4.3999999999999997E-2</v>
      </c>
      <c r="D91" s="479">
        <v>0.05</v>
      </c>
      <c r="E91" s="479">
        <v>5.0999999999999997E-2</v>
      </c>
      <c r="F91" s="479">
        <v>5.2999999999999999E-2</v>
      </c>
      <c r="G91" s="344">
        <v>7.6999999999999999E-2</v>
      </c>
      <c r="H91" s="321"/>
      <c r="I91" s="468"/>
      <c r="J91" s="468"/>
    </row>
    <row r="92" spans="1:12" x14ac:dyDescent="0.25">
      <c r="A92" s="241" t="s">
        <v>1</v>
      </c>
      <c r="B92" s="332">
        <f t="shared" ref="B92:G92" si="19">B89/B88*100-100</f>
        <v>23.120000000000005</v>
      </c>
      <c r="C92" s="333">
        <f t="shared" si="19"/>
        <v>30.319999999999993</v>
      </c>
      <c r="D92" s="333">
        <f t="shared" si="19"/>
        <v>38.159999999999997</v>
      </c>
      <c r="E92" s="333">
        <f t="shared" si="19"/>
        <v>36.95999999999998</v>
      </c>
      <c r="F92" s="333">
        <f t="shared" si="19"/>
        <v>49.039999999999992</v>
      </c>
      <c r="G92" s="346">
        <f t="shared" si="19"/>
        <v>33.680000000000007</v>
      </c>
      <c r="H92" s="321"/>
      <c r="I92" s="468"/>
      <c r="J92" s="468"/>
    </row>
    <row r="93" spans="1:12" ht="13" thickBot="1" x14ac:dyDescent="0.3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  <c r="H93" s="468"/>
      <c r="I93" s="468"/>
      <c r="J93" s="468"/>
    </row>
    <row r="94" spans="1:12" x14ac:dyDescent="0.25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98">
        <f>SUM(B94:F94)</f>
        <v>1788</v>
      </c>
      <c r="H94" s="468" t="s">
        <v>56</v>
      </c>
      <c r="I94" s="475">
        <f>G81-G94</f>
        <v>2</v>
      </c>
      <c r="J94" s="306">
        <f>I94/G81</f>
        <v>1.1173184357541898E-3</v>
      </c>
    </row>
    <row r="95" spans="1:12" x14ac:dyDescent="0.25">
      <c r="A95" s="267" t="s">
        <v>28</v>
      </c>
      <c r="B95" s="493">
        <v>72</v>
      </c>
      <c r="C95" s="494">
        <v>72</v>
      </c>
      <c r="D95" s="494">
        <v>72</v>
      </c>
      <c r="E95" s="494">
        <v>72</v>
      </c>
      <c r="F95" s="495">
        <v>72</v>
      </c>
      <c r="G95" s="490"/>
      <c r="H95" s="468" t="s">
        <v>57</v>
      </c>
      <c r="I95" s="468">
        <v>71.069999999999993</v>
      </c>
      <c r="J95" s="468"/>
    </row>
    <row r="96" spans="1:12" ht="13" thickBot="1" x14ac:dyDescent="0.3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458">
        <f t="shared" si="21"/>
        <v>1</v>
      </c>
      <c r="G96" s="338"/>
      <c r="H96" s="468" t="s">
        <v>26</v>
      </c>
      <c r="I96" s="468">
        <f>I95-I82</f>
        <v>0.75</v>
      </c>
      <c r="J96" s="468"/>
    </row>
    <row r="98" spans="1:18" ht="13" thickBot="1" x14ac:dyDescent="0.3"/>
    <row r="99" spans="1:18" ht="13.5" thickBot="1" x14ac:dyDescent="0.3">
      <c r="A99" s="272" t="s">
        <v>112</v>
      </c>
      <c r="B99" s="665" t="s">
        <v>53</v>
      </c>
      <c r="C99" s="666"/>
      <c r="D99" s="666"/>
      <c r="E99" s="666"/>
      <c r="F99" s="667"/>
      <c r="G99" s="670" t="s">
        <v>0</v>
      </c>
      <c r="H99" s="489">
        <v>177</v>
      </c>
      <c r="I99" s="489"/>
      <c r="J99" s="489"/>
    </row>
    <row r="100" spans="1:18" x14ac:dyDescent="0.25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671"/>
      <c r="H100" s="489"/>
      <c r="I100" s="489"/>
      <c r="J100" s="489"/>
    </row>
    <row r="101" spans="1:18" ht="13" x14ac:dyDescent="0.25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  <c r="H101" s="489"/>
      <c r="I101" s="489"/>
      <c r="J101" s="489"/>
    </row>
    <row r="102" spans="1:18" x14ac:dyDescent="0.25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  <c r="H102" s="321"/>
      <c r="I102" s="489"/>
      <c r="J102" s="489"/>
    </row>
    <row r="103" spans="1:18" x14ac:dyDescent="0.25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  <c r="H103" s="321"/>
      <c r="I103" s="489"/>
      <c r="J103" s="489"/>
    </row>
    <row r="104" spans="1:18" ht="13" thickBot="1" x14ac:dyDescent="0.3">
      <c r="A104" s="231" t="s">
        <v>8</v>
      </c>
      <c r="B104" s="329">
        <v>5.2999999999999999E-2</v>
      </c>
      <c r="C104" s="330">
        <v>5.5E-2</v>
      </c>
      <c r="D104" s="479">
        <v>4.7E-2</v>
      </c>
      <c r="E104" s="479">
        <v>4.1000000000000002E-2</v>
      </c>
      <c r="F104" s="479">
        <v>5.6000000000000001E-2</v>
      </c>
      <c r="G104" s="344">
        <v>0.06</v>
      </c>
      <c r="H104" s="321"/>
      <c r="I104" s="489"/>
      <c r="J104" s="489"/>
    </row>
    <row r="105" spans="1:18" x14ac:dyDescent="0.25">
      <c r="A105" s="241" t="s">
        <v>1</v>
      </c>
      <c r="B105" s="332">
        <f t="shared" ref="B105:G105" si="22">B102/B101*100-100</f>
        <v>21.500000000000014</v>
      </c>
      <c r="C105" s="333">
        <f t="shared" si="22"/>
        <v>25.142857142857139</v>
      </c>
      <c r="D105" s="333">
        <f t="shared" si="22"/>
        <v>27.499999999999986</v>
      </c>
      <c r="E105" s="333">
        <f t="shared" si="22"/>
        <v>30.571428571428555</v>
      </c>
      <c r="F105" s="333">
        <f t="shared" si="22"/>
        <v>35</v>
      </c>
      <c r="G105" s="346">
        <f t="shared" si="22"/>
        <v>26.928571428571431</v>
      </c>
      <c r="H105" s="321"/>
      <c r="I105" s="489"/>
      <c r="J105" s="489"/>
    </row>
    <row r="106" spans="1:18" ht="13" thickBot="1" x14ac:dyDescent="0.3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  <c r="H106" s="489"/>
      <c r="I106" s="489"/>
      <c r="J106" s="489"/>
    </row>
    <row r="107" spans="1:18" x14ac:dyDescent="0.25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98">
        <f>SUM(B107:F107)</f>
        <v>1788</v>
      </c>
      <c r="H107" s="489" t="s">
        <v>56</v>
      </c>
      <c r="I107" s="475">
        <f>G94-G107</f>
        <v>0</v>
      </c>
      <c r="J107" s="306">
        <f>I107/G94</f>
        <v>0</v>
      </c>
    </row>
    <row r="108" spans="1:18" x14ac:dyDescent="0.25">
      <c r="A108" s="267" t="s">
        <v>28</v>
      </c>
      <c r="B108" s="493">
        <v>73</v>
      </c>
      <c r="C108" s="494">
        <v>73</v>
      </c>
      <c r="D108" s="497">
        <v>73</v>
      </c>
      <c r="E108" s="497">
        <v>73</v>
      </c>
      <c r="F108" s="495">
        <v>73</v>
      </c>
      <c r="G108" s="490"/>
      <c r="H108" s="489" t="s">
        <v>57</v>
      </c>
      <c r="I108" s="489">
        <v>72</v>
      </c>
      <c r="J108" s="489"/>
    </row>
    <row r="109" spans="1:18" ht="13" thickBot="1" x14ac:dyDescent="0.3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458">
        <f t="shared" si="24"/>
        <v>1</v>
      </c>
      <c r="G109" s="338"/>
      <c r="H109" s="489" t="s">
        <v>26</v>
      </c>
      <c r="I109" s="489">
        <f>I108-I95</f>
        <v>0.93000000000000682</v>
      </c>
      <c r="J109" s="489"/>
    </row>
    <row r="110" spans="1:18" x14ac:dyDescent="0.25">
      <c r="B110" s="200" t="s">
        <v>65</v>
      </c>
    </row>
    <row r="111" spans="1:18" ht="13" thickBot="1" x14ac:dyDescent="0.3"/>
    <row r="112" spans="1:18" ht="15" thickBot="1" x14ac:dyDescent="0.3">
      <c r="A112" s="272" t="s">
        <v>113</v>
      </c>
      <c r="B112" s="665" t="s">
        <v>53</v>
      </c>
      <c r="C112" s="666"/>
      <c r="D112" s="666"/>
      <c r="E112" s="666"/>
      <c r="F112" s="667"/>
      <c r="G112" s="670" t="s">
        <v>0</v>
      </c>
      <c r="H112" s="516">
        <v>170</v>
      </c>
      <c r="I112" s="516"/>
      <c r="J112" s="516"/>
      <c r="N112" s="577" t="s">
        <v>127</v>
      </c>
      <c r="O112" s="561" t="s">
        <v>128</v>
      </c>
      <c r="P112" s="578" t="s">
        <v>129</v>
      </c>
      <c r="Q112" s="578" t="s">
        <v>120</v>
      </c>
      <c r="R112" s="579" t="s">
        <v>121</v>
      </c>
    </row>
    <row r="113" spans="1:18" ht="14.5" x14ac:dyDescent="0.25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671"/>
      <c r="H113" s="516"/>
      <c r="I113" s="516"/>
      <c r="J113" s="516"/>
      <c r="N113" s="557" t="s">
        <v>137</v>
      </c>
      <c r="O113" s="562">
        <v>105</v>
      </c>
      <c r="P113" s="552">
        <v>1540</v>
      </c>
      <c r="Q113" s="576"/>
      <c r="R113" s="580"/>
    </row>
    <row r="114" spans="1:18" ht="14.5" x14ac:dyDescent="0.25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H114" s="516"/>
      <c r="I114" s="516"/>
      <c r="J114" s="516"/>
      <c r="N114" s="557">
        <v>1</v>
      </c>
      <c r="O114" s="562">
        <v>300</v>
      </c>
      <c r="P114" s="552" t="s">
        <v>138</v>
      </c>
      <c r="Q114" s="553">
        <v>7.1</v>
      </c>
      <c r="R114" s="558">
        <v>14</v>
      </c>
    </row>
    <row r="115" spans="1:18" ht="14.5" x14ac:dyDescent="0.25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H115" s="321"/>
      <c r="I115" s="516"/>
      <c r="J115" s="516"/>
      <c r="N115" s="557">
        <v>2</v>
      </c>
      <c r="O115" s="562">
        <v>292</v>
      </c>
      <c r="P115" s="552" t="s">
        <v>139</v>
      </c>
      <c r="Q115" s="553">
        <v>7.1</v>
      </c>
      <c r="R115" s="558">
        <v>13</v>
      </c>
    </row>
    <row r="116" spans="1:18" ht="14.5" x14ac:dyDescent="0.25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H116" s="321"/>
      <c r="I116" s="516"/>
      <c r="J116" s="516"/>
      <c r="N116" s="557">
        <v>3</v>
      </c>
      <c r="O116" s="562">
        <v>355</v>
      </c>
      <c r="P116" s="552" t="s">
        <v>140</v>
      </c>
      <c r="Q116" s="553">
        <v>8.5</v>
      </c>
      <c r="R116" s="558">
        <v>16</v>
      </c>
    </row>
    <row r="117" spans="1:18" ht="15" thickBot="1" x14ac:dyDescent="0.3">
      <c r="A117" s="231" t="s">
        <v>8</v>
      </c>
      <c r="B117" s="329">
        <v>3.3000000000000002E-2</v>
      </c>
      <c r="C117" s="330">
        <v>2.1999999999999999E-2</v>
      </c>
      <c r="D117" s="479">
        <v>2.1999999999999999E-2</v>
      </c>
      <c r="E117" s="479">
        <v>2.5999999999999999E-2</v>
      </c>
      <c r="F117" s="479">
        <v>0.04</v>
      </c>
      <c r="G117" s="344">
        <v>6.4000000000000001E-2</v>
      </c>
      <c r="H117" s="321"/>
      <c r="I117" s="516"/>
      <c r="J117" s="516"/>
      <c r="N117" s="557">
        <v>4</v>
      </c>
      <c r="O117" s="562">
        <v>420</v>
      </c>
      <c r="P117" s="552" t="s">
        <v>141</v>
      </c>
      <c r="Q117" s="553">
        <v>10</v>
      </c>
      <c r="R117" s="558">
        <v>19</v>
      </c>
    </row>
    <row r="118" spans="1:18" ht="15" thickBot="1" x14ac:dyDescent="0.3">
      <c r="A118" s="241" t="s">
        <v>1</v>
      </c>
      <c r="B118" s="332">
        <f t="shared" ref="B118:G118" si="25">B115/B114*100-100</f>
        <v>11.623376623376629</v>
      </c>
      <c r="C118" s="333">
        <f t="shared" si="25"/>
        <v>17.337662337662337</v>
      </c>
      <c r="D118" s="333">
        <f t="shared" si="25"/>
        <v>20.389610389610382</v>
      </c>
      <c r="E118" s="333">
        <f t="shared" si="25"/>
        <v>25</v>
      </c>
      <c r="F118" s="333">
        <f t="shared" si="25"/>
        <v>32.987012987012974</v>
      </c>
      <c r="G118" s="346">
        <f t="shared" si="25"/>
        <v>21.818181818181827</v>
      </c>
      <c r="H118" s="321"/>
      <c r="I118" s="516"/>
      <c r="J118" s="516"/>
      <c r="N118" s="532">
        <v>5</v>
      </c>
      <c r="O118" s="533">
        <v>318</v>
      </c>
      <c r="P118" s="559">
        <v>1930</v>
      </c>
      <c r="Q118" s="560">
        <v>7</v>
      </c>
      <c r="R118" s="534">
        <v>15</v>
      </c>
    </row>
    <row r="119" spans="1:18" ht="15" thickBot="1" x14ac:dyDescent="0.3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H119" s="516"/>
      <c r="I119" s="516"/>
      <c r="J119" s="516"/>
      <c r="N119" s="554"/>
      <c r="O119" s="533">
        <v>1790</v>
      </c>
      <c r="P119" s="554"/>
      <c r="Q119" s="554"/>
      <c r="R119" s="554"/>
    </row>
    <row r="120" spans="1:18" x14ac:dyDescent="0.25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98">
        <f>SUM(B120:F120)</f>
        <v>1685</v>
      </c>
      <c r="H120" s="516" t="s">
        <v>56</v>
      </c>
      <c r="I120" s="524">
        <f>G107-G120</f>
        <v>103</v>
      </c>
      <c r="J120" s="306">
        <f>I120/G107</f>
        <v>5.7606263982102911E-2</v>
      </c>
      <c r="K120" s="525" t="s">
        <v>115</v>
      </c>
    </row>
    <row r="121" spans="1:18" x14ac:dyDescent="0.25">
      <c r="A121" s="267" t="s">
        <v>28</v>
      </c>
      <c r="B121" s="513">
        <v>75</v>
      </c>
      <c r="C121" s="514">
        <v>75</v>
      </c>
      <c r="D121" s="616">
        <v>75</v>
      </c>
      <c r="E121" s="616">
        <v>75</v>
      </c>
      <c r="F121" s="515">
        <v>75</v>
      </c>
      <c r="G121" s="511"/>
      <c r="H121" s="516" t="s">
        <v>57</v>
      </c>
      <c r="I121" s="516">
        <v>73.069999999999993</v>
      </c>
      <c r="J121" s="516"/>
    </row>
    <row r="122" spans="1:18" ht="13" thickBot="1" x14ac:dyDescent="0.3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458">
        <f t="shared" si="27"/>
        <v>2</v>
      </c>
      <c r="G122" s="338"/>
      <c r="H122" s="516" t="s">
        <v>26</v>
      </c>
      <c r="I122" s="516">
        <f>I121-I108</f>
        <v>1.0699999999999932</v>
      </c>
      <c r="J122" s="516"/>
    </row>
    <row r="124" spans="1:18" ht="13" thickBot="1" x14ac:dyDescent="0.3"/>
    <row r="125" spans="1:18" ht="13.5" thickBot="1" x14ac:dyDescent="0.3">
      <c r="A125" s="272" t="s">
        <v>148</v>
      </c>
      <c r="B125" s="665" t="s">
        <v>53</v>
      </c>
      <c r="C125" s="666"/>
      <c r="D125" s="666"/>
      <c r="E125" s="666"/>
      <c r="F125" s="667"/>
      <c r="G125" s="670" t="s">
        <v>0</v>
      </c>
      <c r="H125" s="624">
        <v>173</v>
      </c>
      <c r="I125" s="624"/>
      <c r="J125" s="624"/>
    </row>
    <row r="126" spans="1:18" x14ac:dyDescent="0.25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671"/>
      <c r="H126" s="624"/>
      <c r="I126" s="624"/>
      <c r="J126" s="624"/>
    </row>
    <row r="127" spans="1:18" ht="13" x14ac:dyDescent="0.25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  <c r="H127" s="624"/>
      <c r="I127" s="624"/>
      <c r="J127" s="624"/>
    </row>
    <row r="128" spans="1:18" x14ac:dyDescent="0.25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  <c r="H128" s="321"/>
      <c r="I128" s="624"/>
      <c r="J128" s="624"/>
    </row>
    <row r="129" spans="1:10" x14ac:dyDescent="0.25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  <c r="H129" s="321"/>
      <c r="I129" s="624"/>
      <c r="J129" s="624"/>
    </row>
    <row r="130" spans="1:10" ht="13" thickBot="1" x14ac:dyDescent="0.3">
      <c r="A130" s="231" t="s">
        <v>8</v>
      </c>
      <c r="B130" s="329">
        <v>4.1000000000000002E-2</v>
      </c>
      <c r="C130" s="330">
        <v>3.2000000000000001E-2</v>
      </c>
      <c r="D130" s="479">
        <v>2.5999999999999999E-2</v>
      </c>
      <c r="E130" s="479">
        <v>3.2000000000000001E-2</v>
      </c>
      <c r="F130" s="479">
        <v>3.5000000000000003E-2</v>
      </c>
      <c r="G130" s="344">
        <v>5.6000000000000001E-2</v>
      </c>
      <c r="H130" s="321"/>
      <c r="I130" s="624"/>
      <c r="J130" s="624"/>
    </row>
    <row r="131" spans="1:10" x14ac:dyDescent="0.25">
      <c r="A131" s="241" t="s">
        <v>1</v>
      </c>
      <c r="B131" s="332">
        <f t="shared" ref="B131:G131" si="28">B128/B127*100-100</f>
        <v>8.5628742514969929</v>
      </c>
      <c r="C131" s="333">
        <f t="shared" si="28"/>
        <v>14.850299401197603</v>
      </c>
      <c r="D131" s="333">
        <f t="shared" si="28"/>
        <v>16.407185628742511</v>
      </c>
      <c r="E131" s="333">
        <f t="shared" si="28"/>
        <v>20.059880239520965</v>
      </c>
      <c r="F131" s="333">
        <f t="shared" si="28"/>
        <v>25.089820359281447</v>
      </c>
      <c r="G131" s="346">
        <f t="shared" si="28"/>
        <v>17.485029940119759</v>
      </c>
      <c r="H131" s="321"/>
      <c r="I131" s="624"/>
      <c r="J131" s="624"/>
    </row>
    <row r="132" spans="1:10" ht="13" thickBot="1" x14ac:dyDescent="0.3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  <c r="H132" s="624"/>
      <c r="I132" s="624"/>
      <c r="J132" s="624"/>
    </row>
    <row r="133" spans="1:10" x14ac:dyDescent="0.25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98">
        <f>SUM(B133:F133)</f>
        <v>1685</v>
      </c>
      <c r="H133" s="624" t="s">
        <v>56</v>
      </c>
      <c r="I133" s="475">
        <f>G120-G133</f>
        <v>0</v>
      </c>
      <c r="J133" s="306">
        <f>I133/G120</f>
        <v>0</v>
      </c>
    </row>
    <row r="134" spans="1:10" x14ac:dyDescent="0.25">
      <c r="A134" s="267" t="s">
        <v>28</v>
      </c>
      <c r="B134" s="629">
        <v>76</v>
      </c>
      <c r="C134" s="630">
        <v>76</v>
      </c>
      <c r="D134" s="632">
        <v>76</v>
      </c>
      <c r="E134" s="632">
        <v>76</v>
      </c>
      <c r="F134" s="631">
        <v>76</v>
      </c>
      <c r="G134" s="625"/>
      <c r="H134" s="624" t="s">
        <v>57</v>
      </c>
      <c r="I134" s="624">
        <v>75.010000000000005</v>
      </c>
      <c r="J134" s="624"/>
    </row>
    <row r="135" spans="1:10" ht="13" thickBot="1" x14ac:dyDescent="0.3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458">
        <f t="shared" si="30"/>
        <v>1</v>
      </c>
      <c r="G135" s="338"/>
      <c r="H135" s="624" t="s">
        <v>26</v>
      </c>
      <c r="I135" s="624">
        <f>I134-I121</f>
        <v>1.9400000000000119</v>
      </c>
      <c r="J135" s="624"/>
    </row>
  </sheetData>
  <mergeCells count="14">
    <mergeCell ref="B125:F125"/>
    <mergeCell ref="G125:G126"/>
    <mergeCell ref="B112:F112"/>
    <mergeCell ref="G112:G113"/>
    <mergeCell ref="B60:F60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</mergeCells>
  <conditionalFormatting sqref="B63:F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F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F8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F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F1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F1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148"/>
  <sheetViews>
    <sheetView showGridLines="0" topLeftCell="A110" zoomScale="60" zoomScaleNormal="60" workbookViewId="0">
      <selection activeCell="L138" sqref="L138"/>
    </sheetView>
  </sheetViews>
  <sheetFormatPr baseColWidth="10" defaultColWidth="11.453125" defaultRowHeight="12.5" x14ac:dyDescent="0.25"/>
  <cols>
    <col min="1" max="1" width="16.26953125" style="200" bestFit="1" customWidth="1"/>
    <col min="2" max="8" width="8.81640625" style="200" customWidth="1"/>
    <col min="9" max="9" width="11.26953125" style="200" bestFit="1" customWidth="1"/>
    <col min="10" max="10" width="12" style="200" customWidth="1"/>
    <col min="11" max="18" width="11.453125" style="200"/>
    <col min="19" max="19" width="17.54296875" style="200" bestFit="1" customWidth="1"/>
    <col min="20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319">
        <v>41.584541062801932</v>
      </c>
    </row>
    <row r="3" spans="1:15" x14ac:dyDescent="0.25">
      <c r="A3" s="200" t="s">
        <v>7</v>
      </c>
      <c r="B3" s="200">
        <v>54.111405835543763</v>
      </c>
    </row>
    <row r="4" spans="1:15" x14ac:dyDescent="0.25">
      <c r="A4" s="200" t="s">
        <v>60</v>
      </c>
      <c r="B4" s="200">
        <v>3853</v>
      </c>
    </row>
    <row r="6" spans="1:15" x14ac:dyDescent="0.25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" thickBot="1" x14ac:dyDescent="0.3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3">
      <c r="A8" s="272" t="s">
        <v>49</v>
      </c>
      <c r="B8" s="654" t="s">
        <v>50</v>
      </c>
      <c r="C8" s="655"/>
      <c r="D8" s="655"/>
      <c r="E8" s="655"/>
      <c r="F8" s="655"/>
      <c r="G8" s="656"/>
      <c r="H8" s="292" t="s">
        <v>0</v>
      </c>
    </row>
    <row r="9" spans="1:15" x14ac:dyDescent="0.25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ht="13" x14ac:dyDescent="0.25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ht="13" x14ac:dyDescent="0.25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ht="13" x14ac:dyDescent="0.25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ht="13" x14ac:dyDescent="0.25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5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5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" thickBot="1" x14ac:dyDescent="0.3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5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5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" thickBot="1" x14ac:dyDescent="0.3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" thickBot="1" x14ac:dyDescent="0.3"/>
    <row r="22" spans="1:11" ht="13.5" thickBot="1" x14ac:dyDescent="0.3">
      <c r="A22" s="272" t="s">
        <v>64</v>
      </c>
      <c r="B22" s="654" t="s">
        <v>50</v>
      </c>
      <c r="C22" s="655"/>
      <c r="D22" s="655"/>
      <c r="E22" s="655"/>
      <c r="F22" s="655"/>
      <c r="G22" s="656"/>
      <c r="H22" s="292" t="s">
        <v>0</v>
      </c>
      <c r="I22" s="364"/>
      <c r="J22" s="364"/>
      <c r="K22" s="364"/>
    </row>
    <row r="23" spans="1:11" x14ac:dyDescent="0.25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ht="13" x14ac:dyDescent="0.25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ht="13" x14ac:dyDescent="0.25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ht="13" x14ac:dyDescent="0.25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ht="13" x14ac:dyDescent="0.25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5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5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" thickBot="1" x14ac:dyDescent="0.3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5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5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" thickBot="1" x14ac:dyDescent="0.3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5">
      <c r="F34" s="200">
        <v>34</v>
      </c>
      <c r="G34" s="200">
        <v>33.5</v>
      </c>
    </row>
    <row r="35" spans="1:17" ht="13" thickBot="1" x14ac:dyDescent="0.3"/>
    <row r="36" spans="1:17" ht="13.5" thickBot="1" x14ac:dyDescent="0.3">
      <c r="A36" s="272" t="s">
        <v>66</v>
      </c>
      <c r="B36" s="654" t="s">
        <v>50</v>
      </c>
      <c r="C36" s="655"/>
      <c r="D36" s="655"/>
      <c r="E36" s="655"/>
      <c r="F36" s="655"/>
      <c r="G36" s="656"/>
      <c r="H36" s="292" t="s">
        <v>0</v>
      </c>
      <c r="I36" s="385"/>
      <c r="J36" s="385"/>
      <c r="K36" s="385"/>
      <c r="L36" s="385"/>
      <c r="M36" s="657" t="s">
        <v>69</v>
      </c>
      <c r="N36" s="658"/>
      <c r="O36" s="658"/>
      <c r="P36" s="659"/>
      <c r="Q36" s="385"/>
    </row>
    <row r="37" spans="1:17" x14ac:dyDescent="0.25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660" t="s">
        <v>70</v>
      </c>
      <c r="N37" s="661"/>
      <c r="O37" s="661"/>
      <c r="P37" s="662"/>
      <c r="Q37" s="385"/>
    </row>
    <row r="38" spans="1:17" ht="13.5" thickBot="1" x14ac:dyDescent="0.3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ht="13" x14ac:dyDescent="0.25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ht="13" x14ac:dyDescent="0.25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ht="13" x14ac:dyDescent="0.25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5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5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" thickBot="1" x14ac:dyDescent="0.3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" thickBot="1" x14ac:dyDescent="0.3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5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" thickBot="1" x14ac:dyDescent="0.3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5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5"/>
    <row r="50" spans="1:17" ht="13" thickBot="1" x14ac:dyDescent="0.3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3">
      <c r="A51" s="272" t="s">
        <v>76</v>
      </c>
      <c r="B51" s="654" t="s">
        <v>50</v>
      </c>
      <c r="C51" s="655"/>
      <c r="D51" s="655"/>
      <c r="E51" s="655"/>
      <c r="F51" s="655"/>
      <c r="G51" s="655"/>
      <c r="H51" s="656"/>
      <c r="I51" s="292" t="s">
        <v>0</v>
      </c>
      <c r="J51" s="370"/>
      <c r="K51" s="370"/>
      <c r="L51" s="370"/>
    </row>
    <row r="52" spans="1:17" ht="15" customHeight="1" x14ac:dyDescent="0.25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5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5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5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5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672" t="s">
        <v>93</v>
      </c>
      <c r="L56" s="672"/>
      <c r="M56" s="672"/>
      <c r="N56" s="672"/>
      <c r="O56" s="672"/>
      <c r="P56" s="672"/>
      <c r="Q56" s="383"/>
    </row>
    <row r="57" spans="1:17" ht="15" customHeight="1" x14ac:dyDescent="0.25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672"/>
      <c r="L57" s="672"/>
      <c r="M57" s="672"/>
      <c r="N57" s="672"/>
      <c r="O57" s="672"/>
      <c r="P57" s="672"/>
      <c r="Q57" s="383"/>
    </row>
    <row r="58" spans="1:17" ht="15" customHeight="1" x14ac:dyDescent="0.25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3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5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5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3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5">
      <c r="B63" s="200">
        <v>46</v>
      </c>
      <c r="C63" s="200">
        <v>45</v>
      </c>
      <c r="D63" s="200">
        <v>44.5</v>
      </c>
      <c r="E63" s="200">
        <v>44</v>
      </c>
    </row>
    <row r="64" spans="1:17" ht="13" thickBot="1" x14ac:dyDescent="0.3"/>
    <row r="65" spans="1:16" ht="13.5" thickBot="1" x14ac:dyDescent="0.3">
      <c r="A65" s="272" t="s">
        <v>103</v>
      </c>
      <c r="B65" s="654" t="s">
        <v>50</v>
      </c>
      <c r="C65" s="655"/>
      <c r="D65" s="655"/>
      <c r="E65" s="655"/>
      <c r="F65" s="655"/>
      <c r="G65" s="655"/>
      <c r="H65" s="656"/>
      <c r="I65" s="292" t="s">
        <v>0</v>
      </c>
      <c r="J65" s="424"/>
      <c r="K65" s="424"/>
      <c r="L65" s="424"/>
      <c r="M65" s="424"/>
      <c r="N65" s="424"/>
      <c r="O65" s="424"/>
      <c r="P65" s="424"/>
    </row>
    <row r="66" spans="1:16" x14ac:dyDescent="0.25">
      <c r="A66" s="231" t="s">
        <v>54</v>
      </c>
      <c r="B66" s="426">
        <v>1</v>
      </c>
      <c r="C66" s="427">
        <v>2</v>
      </c>
      <c r="D66" s="427">
        <v>3</v>
      </c>
      <c r="E66" s="427">
        <v>4</v>
      </c>
      <c r="F66" s="427">
        <v>5</v>
      </c>
      <c r="G66" s="427">
        <v>6</v>
      </c>
      <c r="H66" s="428">
        <v>6</v>
      </c>
      <c r="I66" s="390">
        <v>258</v>
      </c>
      <c r="J66" s="213"/>
      <c r="K66" s="424"/>
      <c r="L66" s="424"/>
      <c r="M66" s="424"/>
      <c r="N66" s="424"/>
      <c r="O66" s="424"/>
      <c r="P66" s="424"/>
    </row>
    <row r="67" spans="1:16" ht="13" x14ac:dyDescent="0.25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91" t="s">
        <v>0</v>
      </c>
      <c r="J67" s="229"/>
      <c r="K67" s="277"/>
      <c r="L67" s="363"/>
      <c r="M67" s="424"/>
      <c r="N67" s="424"/>
      <c r="O67" s="424"/>
      <c r="P67" s="424"/>
    </row>
    <row r="68" spans="1:16" ht="13" x14ac:dyDescent="0.25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92">
        <v>650</v>
      </c>
      <c r="J68" s="322"/>
      <c r="K68" s="277"/>
      <c r="L68" s="363"/>
      <c r="M68" s="424"/>
      <c r="N68" s="424"/>
      <c r="O68" s="424"/>
      <c r="P68" s="424"/>
    </row>
    <row r="69" spans="1:16" ht="13" x14ac:dyDescent="0.25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93">
        <v>643</v>
      </c>
      <c r="J69" s="321"/>
      <c r="K69" s="277"/>
      <c r="L69" s="363"/>
      <c r="M69" s="424"/>
      <c r="N69" s="424"/>
      <c r="O69" s="424"/>
      <c r="P69" s="424"/>
    </row>
    <row r="70" spans="1:16" x14ac:dyDescent="0.25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94">
        <v>76.7</v>
      </c>
      <c r="J70" s="323"/>
      <c r="K70" s="672"/>
      <c r="L70" s="672"/>
      <c r="M70" s="672"/>
      <c r="N70" s="672"/>
      <c r="O70" s="672"/>
      <c r="P70" s="672"/>
    </row>
    <row r="71" spans="1:16" x14ac:dyDescent="0.25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95">
        <v>9.0999999999999998E-2</v>
      </c>
      <c r="J71" s="286"/>
      <c r="K71" s="672"/>
      <c r="L71" s="672"/>
      <c r="M71" s="672"/>
      <c r="N71" s="672"/>
      <c r="O71" s="672"/>
      <c r="P71" s="672"/>
    </row>
    <row r="72" spans="1:16" x14ac:dyDescent="0.25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96">
        <f t="shared" si="11"/>
        <v>-1.0769230769230802</v>
      </c>
      <c r="J72" s="321"/>
      <c r="K72" s="423"/>
      <c r="L72" s="424"/>
      <c r="M72" s="424"/>
      <c r="N72" s="424"/>
      <c r="O72" s="424"/>
      <c r="P72" s="424"/>
    </row>
    <row r="73" spans="1:16" ht="13" thickBot="1" x14ac:dyDescent="0.3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97">
        <f>I69-H63</f>
        <v>643</v>
      </c>
      <c r="J73" s="324"/>
      <c r="K73" s="287"/>
      <c r="L73" s="424"/>
      <c r="M73" s="424"/>
      <c r="N73" s="424"/>
      <c r="O73" s="424"/>
      <c r="P73" s="424"/>
    </row>
    <row r="74" spans="1:16" x14ac:dyDescent="0.25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98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  <c r="M74" s="424"/>
      <c r="N74" s="424"/>
      <c r="O74" s="424"/>
      <c r="P74" s="424"/>
    </row>
    <row r="75" spans="1:16" x14ac:dyDescent="0.25">
      <c r="A75" s="267" t="s">
        <v>28</v>
      </c>
      <c r="B75" s="429">
        <v>50</v>
      </c>
      <c r="C75" s="430">
        <v>49</v>
      </c>
      <c r="D75" s="430">
        <v>49</v>
      </c>
      <c r="E75" s="430">
        <v>48</v>
      </c>
      <c r="F75" s="430">
        <v>47.5</v>
      </c>
      <c r="G75" s="430">
        <v>46.5</v>
      </c>
      <c r="H75" s="431">
        <v>46</v>
      </c>
      <c r="I75" s="425"/>
      <c r="J75" s="424" t="s">
        <v>57</v>
      </c>
      <c r="K75" s="424">
        <v>43.86</v>
      </c>
      <c r="L75" s="424"/>
      <c r="M75" s="424"/>
      <c r="N75" s="424"/>
      <c r="O75" s="424"/>
      <c r="P75" s="424"/>
    </row>
    <row r="76" spans="1:16" ht="13" thickBot="1" x14ac:dyDescent="0.3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8"/>
      <c r="J76" s="424" t="s">
        <v>26</v>
      </c>
      <c r="K76" s="321">
        <f>K75-K61</f>
        <v>5.4099999999999966</v>
      </c>
      <c r="L76" s="325"/>
      <c r="M76" s="424"/>
      <c r="N76" s="424"/>
      <c r="O76" s="424"/>
      <c r="P76" s="424"/>
    </row>
    <row r="78" spans="1:16" ht="13" thickBot="1" x14ac:dyDescent="0.3"/>
    <row r="79" spans="1:16" ht="13.5" thickBot="1" x14ac:dyDescent="0.3">
      <c r="A79" s="272" t="s">
        <v>105</v>
      </c>
      <c r="B79" s="654" t="s">
        <v>50</v>
      </c>
      <c r="C79" s="655"/>
      <c r="D79" s="655"/>
      <c r="E79" s="655"/>
      <c r="F79" s="655"/>
      <c r="G79" s="655"/>
      <c r="H79" s="656"/>
      <c r="I79" s="292" t="s">
        <v>0</v>
      </c>
      <c r="J79" s="449"/>
      <c r="K79" s="449"/>
      <c r="L79" s="449"/>
      <c r="M79" s="449"/>
      <c r="N79" s="449"/>
      <c r="O79" s="449"/>
      <c r="P79" s="449"/>
    </row>
    <row r="80" spans="1:16" x14ac:dyDescent="0.25">
      <c r="A80" s="231" t="s">
        <v>54</v>
      </c>
      <c r="B80" s="451">
        <v>1</v>
      </c>
      <c r="C80" s="452">
        <v>2</v>
      </c>
      <c r="D80" s="452">
        <v>3</v>
      </c>
      <c r="E80" s="452">
        <v>4</v>
      </c>
      <c r="F80" s="452">
        <v>5</v>
      </c>
      <c r="G80" s="452">
        <v>6</v>
      </c>
      <c r="H80" s="453">
        <v>6</v>
      </c>
      <c r="I80" s="390">
        <v>255</v>
      </c>
      <c r="J80" s="213"/>
      <c r="K80" s="449"/>
      <c r="L80" s="449"/>
      <c r="M80" s="449"/>
      <c r="N80" s="449"/>
      <c r="O80" s="449"/>
      <c r="P80" s="449"/>
    </row>
    <row r="81" spans="1:16" ht="13" x14ac:dyDescent="0.25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91" t="s">
        <v>0</v>
      </c>
      <c r="J81" s="229"/>
      <c r="K81" s="277"/>
      <c r="L81" s="363"/>
      <c r="M81" s="449"/>
      <c r="N81" s="449"/>
      <c r="O81" s="449"/>
      <c r="P81" s="449"/>
    </row>
    <row r="82" spans="1:16" ht="13" x14ac:dyDescent="0.25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92">
        <v>765</v>
      </c>
      <c r="J82" s="322"/>
      <c r="K82" s="277"/>
      <c r="L82" s="363"/>
      <c r="M82" s="449"/>
      <c r="N82" s="449"/>
      <c r="O82" s="449"/>
      <c r="P82" s="449"/>
    </row>
    <row r="83" spans="1:16" ht="13" x14ac:dyDescent="0.25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93">
        <v>750</v>
      </c>
      <c r="J83" s="321"/>
      <c r="K83" s="277"/>
      <c r="L83" s="363"/>
      <c r="M83" s="449"/>
      <c r="N83" s="449"/>
      <c r="O83" s="449"/>
      <c r="P83" s="449"/>
    </row>
    <row r="84" spans="1:16" x14ac:dyDescent="0.25">
      <c r="A84" s="231" t="s">
        <v>7</v>
      </c>
      <c r="B84" s="462">
        <v>64.7</v>
      </c>
      <c r="C84" s="463">
        <v>74.099999999999994</v>
      </c>
      <c r="D84" s="463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94">
        <v>81.2</v>
      </c>
      <c r="J84" s="467" t="s">
        <v>106</v>
      </c>
      <c r="K84" s="461"/>
      <c r="L84" s="461"/>
      <c r="M84" s="461"/>
      <c r="N84" s="461"/>
      <c r="O84" s="461"/>
      <c r="P84" s="461"/>
    </row>
    <row r="85" spans="1:16" x14ac:dyDescent="0.25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95">
        <v>8.1000000000000003E-2</v>
      </c>
      <c r="J85" s="286"/>
      <c r="K85" s="461"/>
      <c r="L85" s="461"/>
      <c r="M85" s="461"/>
      <c r="N85" s="461"/>
      <c r="O85" s="461"/>
      <c r="P85" s="461"/>
    </row>
    <row r="86" spans="1:16" x14ac:dyDescent="0.25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96">
        <f t="shared" si="14"/>
        <v>-1.9607843137254974</v>
      </c>
      <c r="J86" s="321"/>
      <c r="K86" s="423"/>
      <c r="L86" s="449"/>
      <c r="M86" s="449"/>
      <c r="N86" s="449"/>
      <c r="O86" s="449"/>
      <c r="P86" s="449"/>
    </row>
    <row r="87" spans="1:16" ht="13" thickBot="1" x14ac:dyDescent="0.3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97">
        <f t="shared" si="15"/>
        <v>107</v>
      </c>
      <c r="J87" s="324"/>
      <c r="K87" s="287"/>
      <c r="L87" s="449"/>
      <c r="M87" s="449"/>
      <c r="N87" s="449"/>
      <c r="O87" s="449"/>
      <c r="P87" s="449"/>
    </row>
    <row r="88" spans="1:16" x14ac:dyDescent="0.25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98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  <c r="M88" s="449"/>
      <c r="N88" s="449"/>
      <c r="O88" s="449"/>
      <c r="P88" s="449"/>
    </row>
    <row r="89" spans="1:16" x14ac:dyDescent="0.25">
      <c r="A89" s="267" t="s">
        <v>28</v>
      </c>
      <c r="B89" s="454">
        <v>52.5</v>
      </c>
      <c r="C89" s="455">
        <v>51.5</v>
      </c>
      <c r="D89" s="455">
        <v>51.5</v>
      </c>
      <c r="E89" s="455">
        <v>51</v>
      </c>
      <c r="F89" s="455">
        <v>50.5</v>
      </c>
      <c r="G89" s="455">
        <v>49.5</v>
      </c>
      <c r="H89" s="456">
        <v>49</v>
      </c>
      <c r="I89" s="450"/>
      <c r="J89" s="449" t="s">
        <v>57</v>
      </c>
      <c r="K89" s="449">
        <v>47.95</v>
      </c>
      <c r="L89" s="449"/>
      <c r="M89" s="449"/>
      <c r="N89" s="449"/>
      <c r="O89" s="449"/>
      <c r="P89" s="449"/>
    </row>
    <row r="90" spans="1:16" ht="13" thickBot="1" x14ac:dyDescent="0.3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8"/>
      <c r="J90" s="449" t="s">
        <v>26</v>
      </c>
      <c r="K90" s="321">
        <f>K89-K75</f>
        <v>4.0900000000000034</v>
      </c>
      <c r="L90" s="325"/>
      <c r="M90" s="449"/>
      <c r="N90" s="449"/>
      <c r="O90" s="449"/>
      <c r="P90" s="449"/>
    </row>
    <row r="91" spans="1:16" x14ac:dyDescent="0.25">
      <c r="G91" s="200" t="s">
        <v>65</v>
      </c>
    </row>
    <row r="92" spans="1:16" ht="13" thickBot="1" x14ac:dyDescent="0.3"/>
    <row r="93" spans="1:16" ht="13.5" thickBot="1" x14ac:dyDescent="0.3">
      <c r="A93" s="272" t="s">
        <v>109</v>
      </c>
      <c r="B93" s="665" t="s">
        <v>50</v>
      </c>
      <c r="C93" s="666"/>
      <c r="D93" s="666"/>
      <c r="E93" s="666"/>
      <c r="F93" s="666"/>
      <c r="G93" s="666"/>
      <c r="H93" s="666"/>
      <c r="I93" s="641" t="s">
        <v>0</v>
      </c>
      <c r="J93" s="468"/>
      <c r="K93" s="468"/>
      <c r="L93" s="468"/>
    </row>
    <row r="94" spans="1:16" x14ac:dyDescent="0.25">
      <c r="A94" s="231" t="s">
        <v>54</v>
      </c>
      <c r="B94" s="470">
        <v>1</v>
      </c>
      <c r="C94" s="471">
        <v>2</v>
      </c>
      <c r="D94" s="471">
        <v>3</v>
      </c>
      <c r="E94" s="471">
        <v>4</v>
      </c>
      <c r="F94" s="471">
        <v>5</v>
      </c>
      <c r="G94" s="471">
        <v>6</v>
      </c>
      <c r="H94" s="486">
        <v>7</v>
      </c>
      <c r="I94" s="668"/>
      <c r="J94" s="213"/>
      <c r="K94" s="468"/>
      <c r="L94" s="468"/>
    </row>
    <row r="95" spans="1:16" ht="13.5" thickBot="1" x14ac:dyDescent="0.3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87">
        <v>7</v>
      </c>
      <c r="I95" s="669"/>
      <c r="J95" s="229"/>
      <c r="K95" s="277"/>
      <c r="L95" s="363"/>
    </row>
    <row r="96" spans="1:16" ht="13" x14ac:dyDescent="0.25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88">
        <v>880</v>
      </c>
      <c r="J96" s="322"/>
      <c r="K96" s="277"/>
      <c r="L96" s="363"/>
    </row>
    <row r="97" spans="1:12" ht="13" x14ac:dyDescent="0.25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93">
        <v>877</v>
      </c>
      <c r="J97" s="321"/>
      <c r="K97" s="277"/>
      <c r="L97" s="363"/>
    </row>
    <row r="98" spans="1:12" x14ac:dyDescent="0.25">
      <c r="A98" s="231" t="s">
        <v>7</v>
      </c>
      <c r="B98" s="476">
        <v>77.8</v>
      </c>
      <c r="C98" s="477">
        <v>74.099999999999994</v>
      </c>
      <c r="D98" s="477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94">
        <v>80.5</v>
      </c>
      <c r="J98" s="478"/>
      <c r="K98" s="461"/>
      <c r="L98" s="461"/>
    </row>
    <row r="99" spans="1:12" ht="13" thickBot="1" x14ac:dyDescent="0.3">
      <c r="A99" s="231" t="s">
        <v>8</v>
      </c>
      <c r="B99" s="329">
        <v>9.1999999999999998E-2</v>
      </c>
      <c r="C99" s="330">
        <v>8.7999999999999995E-2</v>
      </c>
      <c r="D99" s="330">
        <v>7.3999999999999996E-2</v>
      </c>
      <c r="E99" s="330">
        <v>6.5000000000000002E-2</v>
      </c>
      <c r="F99" s="330">
        <v>6.4000000000000001E-2</v>
      </c>
      <c r="G99" s="330">
        <v>7.0000000000000007E-2</v>
      </c>
      <c r="H99" s="480">
        <v>0.08</v>
      </c>
      <c r="I99" s="481">
        <v>8.1000000000000003E-2</v>
      </c>
      <c r="J99" s="286"/>
      <c r="K99" s="461"/>
      <c r="L99" s="461"/>
    </row>
    <row r="100" spans="1:12" x14ac:dyDescent="0.25">
      <c r="A100" s="241" t="s">
        <v>1</v>
      </c>
      <c r="B100" s="332">
        <f t="shared" ref="B100:I100" si="17">B97/B96*100-100</f>
        <v>2.8409090909090793</v>
      </c>
      <c r="C100" s="333">
        <f t="shared" si="17"/>
        <v>8.5227272727272663</v>
      </c>
      <c r="D100" s="333">
        <f t="shared" si="17"/>
        <v>-2.0454545454545467</v>
      </c>
      <c r="E100" s="333">
        <f t="shared" si="17"/>
        <v>-3.181818181818187</v>
      </c>
      <c r="F100" s="333">
        <f t="shared" si="17"/>
        <v>-2.7272727272727195</v>
      </c>
      <c r="G100" s="333">
        <f t="shared" si="17"/>
        <v>0.11363636363637397</v>
      </c>
      <c r="H100" s="482">
        <f t="shared" si="17"/>
        <v>2.3863636363636402</v>
      </c>
      <c r="I100" s="483">
        <f t="shared" si="17"/>
        <v>-0.34090909090909349</v>
      </c>
      <c r="J100" s="321"/>
      <c r="K100" s="423"/>
      <c r="L100" s="468"/>
    </row>
    <row r="101" spans="1:12" ht="13" thickBot="1" x14ac:dyDescent="0.3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97">
        <f t="shared" si="18"/>
        <v>127</v>
      </c>
      <c r="J101" s="324"/>
      <c r="K101" s="287"/>
      <c r="L101" s="468"/>
    </row>
    <row r="102" spans="1:12" x14ac:dyDescent="0.25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98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5">
      <c r="A103" s="267" t="s">
        <v>28</v>
      </c>
      <c r="B103" s="472">
        <v>54.5</v>
      </c>
      <c r="C103" s="473">
        <v>53.5</v>
      </c>
      <c r="D103" s="473">
        <v>54</v>
      </c>
      <c r="E103" s="473">
        <v>54</v>
      </c>
      <c r="F103" s="473">
        <v>53.5</v>
      </c>
      <c r="G103" s="473">
        <v>52</v>
      </c>
      <c r="H103" s="474">
        <v>52</v>
      </c>
      <c r="I103" s="469"/>
      <c r="J103" s="468" t="s">
        <v>57</v>
      </c>
      <c r="K103" s="468">
        <v>50.77</v>
      </c>
      <c r="L103" s="468"/>
    </row>
    <row r="104" spans="1:12" ht="13" thickBot="1" x14ac:dyDescent="0.3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8"/>
      <c r="J104" s="468" t="s">
        <v>26</v>
      </c>
      <c r="K104" s="321">
        <f>K103-K89</f>
        <v>2.8200000000000003</v>
      </c>
      <c r="L104" s="325"/>
    </row>
    <row r="106" spans="1:12" ht="13" thickBot="1" x14ac:dyDescent="0.3"/>
    <row r="107" spans="1:12" ht="13.5" thickBot="1" x14ac:dyDescent="0.3">
      <c r="A107" s="272" t="s">
        <v>112</v>
      </c>
      <c r="B107" s="665" t="s">
        <v>50</v>
      </c>
      <c r="C107" s="666"/>
      <c r="D107" s="666"/>
      <c r="E107" s="666"/>
      <c r="F107" s="666"/>
      <c r="G107" s="666"/>
      <c r="H107" s="666"/>
      <c r="I107" s="641" t="s">
        <v>0</v>
      </c>
      <c r="J107" s="489">
        <v>255</v>
      </c>
      <c r="K107" s="489"/>
      <c r="L107" s="489"/>
    </row>
    <row r="108" spans="1:12" x14ac:dyDescent="0.25">
      <c r="A108" s="231" t="s">
        <v>54</v>
      </c>
      <c r="B108" s="491">
        <v>1</v>
      </c>
      <c r="C108" s="492">
        <v>2</v>
      </c>
      <c r="D108" s="492">
        <v>3</v>
      </c>
      <c r="E108" s="492">
        <v>4</v>
      </c>
      <c r="F108" s="492">
        <v>5</v>
      </c>
      <c r="G108" s="492">
        <v>6</v>
      </c>
      <c r="H108" s="486">
        <v>7</v>
      </c>
      <c r="I108" s="668"/>
      <c r="J108" s="213"/>
      <c r="K108" s="489"/>
      <c r="L108" s="489"/>
    </row>
    <row r="109" spans="1:12" ht="13.5" thickBot="1" x14ac:dyDescent="0.3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87">
        <v>7</v>
      </c>
      <c r="I109" s="669"/>
      <c r="J109" s="229"/>
      <c r="K109" s="277"/>
      <c r="L109" s="363"/>
    </row>
    <row r="110" spans="1:12" ht="13" x14ac:dyDescent="0.25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88">
        <v>990</v>
      </c>
      <c r="J110" s="322"/>
      <c r="K110" s="277"/>
      <c r="L110" s="363"/>
    </row>
    <row r="111" spans="1:12" ht="13" x14ac:dyDescent="0.25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93">
        <v>991</v>
      </c>
      <c r="J111" s="321"/>
      <c r="K111" s="277"/>
      <c r="L111" s="363"/>
    </row>
    <row r="112" spans="1:12" x14ac:dyDescent="0.25">
      <c r="A112" s="231" t="s">
        <v>7</v>
      </c>
      <c r="B112" s="476">
        <v>70.599999999999994</v>
      </c>
      <c r="C112" s="477">
        <v>81.5</v>
      </c>
      <c r="D112" s="477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94">
        <v>77.599999999999994</v>
      </c>
      <c r="J112" s="478"/>
      <c r="K112" s="461"/>
      <c r="L112" s="461"/>
    </row>
    <row r="113" spans="1:19" ht="13" thickBot="1" x14ac:dyDescent="0.3">
      <c r="A113" s="231" t="s">
        <v>8</v>
      </c>
      <c r="B113" s="329">
        <v>9.5000000000000001E-2</v>
      </c>
      <c r="C113" s="330">
        <v>8.2000000000000003E-2</v>
      </c>
      <c r="D113" s="330">
        <v>8.1000000000000003E-2</v>
      </c>
      <c r="E113" s="330">
        <v>7.9000000000000001E-2</v>
      </c>
      <c r="F113" s="330">
        <v>6.9000000000000006E-2</v>
      </c>
      <c r="G113" s="330">
        <v>6.6000000000000003E-2</v>
      </c>
      <c r="H113" s="480">
        <v>5.0999999999999997E-2</v>
      </c>
      <c r="I113" s="481">
        <v>8.3000000000000004E-2</v>
      </c>
      <c r="J113" s="286"/>
      <c r="K113" s="461"/>
      <c r="L113" s="461"/>
    </row>
    <row r="114" spans="1:19" x14ac:dyDescent="0.25">
      <c r="A114" s="241" t="s">
        <v>1</v>
      </c>
      <c r="B114" s="332">
        <f t="shared" ref="B114:I114" si="20">B111/B110*100-100</f>
        <v>1.1111111111111143</v>
      </c>
      <c r="C114" s="333">
        <f t="shared" si="20"/>
        <v>7.9797979797979792</v>
      </c>
      <c r="D114" s="333">
        <f t="shared" si="20"/>
        <v>-1.818181818181813</v>
      </c>
      <c r="E114" s="333">
        <f t="shared" si="20"/>
        <v>-4.5454545454545467</v>
      </c>
      <c r="F114" s="333">
        <f t="shared" si="20"/>
        <v>0.20202020202020776</v>
      </c>
      <c r="G114" s="333">
        <f t="shared" si="20"/>
        <v>1.5151515151515156</v>
      </c>
      <c r="H114" s="482">
        <f t="shared" si="20"/>
        <v>2.6262626262626156</v>
      </c>
      <c r="I114" s="483">
        <f t="shared" si="20"/>
        <v>0.10101010101008967</v>
      </c>
      <c r="J114" s="321"/>
      <c r="K114" s="423"/>
      <c r="L114" s="489"/>
    </row>
    <row r="115" spans="1:19" ht="13" thickBot="1" x14ac:dyDescent="0.3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97">
        <f t="shared" si="21"/>
        <v>114</v>
      </c>
      <c r="J115" s="324"/>
      <c r="K115" s="287"/>
      <c r="L115" s="489"/>
    </row>
    <row r="116" spans="1:19" x14ac:dyDescent="0.25">
      <c r="A116" s="267" t="s">
        <v>51</v>
      </c>
      <c r="B116" s="499">
        <v>229</v>
      </c>
      <c r="C116" s="500">
        <v>368</v>
      </c>
      <c r="D116" s="500">
        <v>584</v>
      </c>
      <c r="E116" s="500">
        <v>748</v>
      </c>
      <c r="F116" s="501">
        <v>702</v>
      </c>
      <c r="G116" s="501">
        <v>595</v>
      </c>
      <c r="H116" s="502">
        <v>220</v>
      </c>
      <c r="I116" s="398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5">
      <c r="A117" s="267" t="s">
        <v>28</v>
      </c>
      <c r="B117" s="493">
        <v>57</v>
      </c>
      <c r="C117" s="494">
        <v>55.5</v>
      </c>
      <c r="D117" s="494">
        <v>56.5</v>
      </c>
      <c r="E117" s="494">
        <v>56.5</v>
      </c>
      <c r="F117" s="494">
        <v>56</v>
      </c>
      <c r="G117" s="494">
        <v>54</v>
      </c>
      <c r="H117" s="495">
        <v>54.5</v>
      </c>
      <c r="I117" s="490"/>
      <c r="J117" s="489" t="s">
        <v>57</v>
      </c>
      <c r="K117" s="489">
        <v>53.45</v>
      </c>
      <c r="L117" s="489"/>
    </row>
    <row r="118" spans="1:19" ht="13" thickBot="1" x14ac:dyDescent="0.3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8"/>
      <c r="J118" s="489" t="s">
        <v>26</v>
      </c>
      <c r="K118" s="321">
        <f>K117-K103</f>
        <v>2.6799999999999997</v>
      </c>
      <c r="L118" s="325"/>
    </row>
    <row r="119" spans="1:19" x14ac:dyDescent="0.25">
      <c r="C119" s="200" t="s">
        <v>65</v>
      </c>
    </row>
    <row r="120" spans="1:19" ht="13" thickBot="1" x14ac:dyDescent="0.3">
      <c r="A120" s="611"/>
      <c r="B120" s="611"/>
      <c r="C120" s="611"/>
      <c r="D120" s="611"/>
      <c r="E120" s="611"/>
      <c r="F120" s="611"/>
      <c r="G120" s="611"/>
      <c r="H120" s="611"/>
      <c r="I120" s="611"/>
    </row>
    <row r="121" spans="1:19" ht="13.5" thickBot="1" x14ac:dyDescent="0.3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J121" s="516"/>
      <c r="K121" s="516"/>
      <c r="L121" s="516"/>
      <c r="N121" s="587" t="s">
        <v>117</v>
      </c>
      <c r="O121" s="588" t="s">
        <v>118</v>
      </c>
      <c r="P121" s="596" t="s">
        <v>128</v>
      </c>
      <c r="Q121" s="588" t="s">
        <v>129</v>
      </c>
      <c r="R121" s="588" t="s">
        <v>120</v>
      </c>
      <c r="S121" s="589" t="s">
        <v>121</v>
      </c>
    </row>
    <row r="122" spans="1:19" ht="13.5" thickBot="1" x14ac:dyDescent="0.3">
      <c r="A122" s="272" t="s">
        <v>113</v>
      </c>
      <c r="B122" s="645" t="s">
        <v>50</v>
      </c>
      <c r="C122" s="645"/>
      <c r="D122" s="645"/>
      <c r="E122" s="645"/>
      <c r="F122" s="645"/>
      <c r="G122" s="645"/>
      <c r="H122" s="645"/>
      <c r="I122" s="641" t="s">
        <v>0</v>
      </c>
      <c r="J122" s="213">
        <v>257</v>
      </c>
      <c r="K122" s="516"/>
      <c r="L122" s="516"/>
      <c r="N122" s="593">
        <v>1</v>
      </c>
      <c r="O122" s="594">
        <v>7</v>
      </c>
      <c r="P122" s="599">
        <v>459</v>
      </c>
      <c r="Q122" s="594">
        <v>980</v>
      </c>
      <c r="R122" s="594">
        <v>5.5</v>
      </c>
      <c r="S122" s="595">
        <v>30</v>
      </c>
    </row>
    <row r="123" spans="1:19" ht="13" x14ac:dyDescent="0.25">
      <c r="A123" s="214" t="s">
        <v>54</v>
      </c>
      <c r="B123" s="612">
        <v>1</v>
      </c>
      <c r="C123" s="613">
        <v>2</v>
      </c>
      <c r="D123" s="613">
        <v>3</v>
      </c>
      <c r="E123" s="614">
        <v>4</v>
      </c>
      <c r="F123" s="612">
        <v>5</v>
      </c>
      <c r="G123" s="613">
        <v>6</v>
      </c>
      <c r="H123" s="614">
        <v>7</v>
      </c>
      <c r="I123" s="642"/>
      <c r="J123" s="229"/>
      <c r="K123" s="277"/>
      <c r="L123" s="363"/>
      <c r="N123" s="593">
        <v>2</v>
      </c>
      <c r="O123" s="594">
        <v>6</v>
      </c>
      <c r="P123" s="599">
        <v>749</v>
      </c>
      <c r="Q123" s="594" t="s">
        <v>142</v>
      </c>
      <c r="R123" s="594">
        <v>8.9</v>
      </c>
      <c r="S123" s="595">
        <v>50</v>
      </c>
    </row>
    <row r="124" spans="1:19" ht="13.5" thickBot="1" x14ac:dyDescent="0.3">
      <c r="A124" s="214" t="s">
        <v>2</v>
      </c>
      <c r="B124" s="294">
        <v>4</v>
      </c>
      <c r="C124" s="607">
        <v>3</v>
      </c>
      <c r="D124" s="307">
        <v>2</v>
      </c>
      <c r="E124" s="233">
        <v>1</v>
      </c>
      <c r="F124" s="233">
        <v>1</v>
      </c>
      <c r="G124" s="307">
        <v>2</v>
      </c>
      <c r="H124" s="607">
        <v>3</v>
      </c>
      <c r="I124" s="643"/>
      <c r="J124" s="322"/>
      <c r="K124" s="277"/>
      <c r="L124" s="363"/>
      <c r="N124" s="593">
        <v>3</v>
      </c>
      <c r="O124" s="594">
        <v>5</v>
      </c>
      <c r="P124" s="599">
        <v>501</v>
      </c>
      <c r="Q124" s="594" t="s">
        <v>143</v>
      </c>
      <c r="R124" s="594">
        <v>6</v>
      </c>
      <c r="S124" s="595">
        <v>33</v>
      </c>
    </row>
    <row r="125" spans="1:19" ht="13" x14ac:dyDescent="0.25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88">
        <v>1090</v>
      </c>
      <c r="J125" s="321"/>
      <c r="K125" s="277"/>
      <c r="L125" s="363"/>
      <c r="N125" s="593">
        <v>4</v>
      </c>
      <c r="O125" s="594">
        <v>4</v>
      </c>
      <c r="P125" s="599">
        <v>216</v>
      </c>
      <c r="Q125" s="594">
        <v>810</v>
      </c>
      <c r="R125" s="594">
        <v>2.5</v>
      </c>
      <c r="S125" s="595">
        <v>15</v>
      </c>
    </row>
    <row r="126" spans="1:19" x14ac:dyDescent="0.25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93">
        <v>1088</v>
      </c>
      <c r="J126" s="478"/>
      <c r="K126" s="461"/>
      <c r="L126" s="461"/>
      <c r="N126" s="590">
        <v>5</v>
      </c>
      <c r="O126" s="591">
        <v>1</v>
      </c>
      <c r="P126" s="597">
        <v>275</v>
      </c>
      <c r="Q126" s="591">
        <v>850</v>
      </c>
      <c r="R126" s="591">
        <v>3.3</v>
      </c>
      <c r="S126" s="592">
        <v>18</v>
      </c>
    </row>
    <row r="127" spans="1:19" x14ac:dyDescent="0.25">
      <c r="A127" s="214" t="s">
        <v>7</v>
      </c>
      <c r="B127" s="476">
        <v>97.1</v>
      </c>
      <c r="C127" s="477">
        <v>100</v>
      </c>
      <c r="D127" s="477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94">
        <v>88.7</v>
      </c>
      <c r="J127" s="286"/>
      <c r="K127" s="461"/>
      <c r="L127" s="461"/>
      <c r="N127" s="590">
        <v>6</v>
      </c>
      <c r="O127" s="591">
        <v>2</v>
      </c>
      <c r="P127" s="597">
        <v>758</v>
      </c>
      <c r="Q127" s="591" t="s">
        <v>144</v>
      </c>
      <c r="R127" s="591">
        <v>9</v>
      </c>
      <c r="S127" s="592">
        <v>50</v>
      </c>
    </row>
    <row r="128" spans="1:19" ht="13" thickBot="1" x14ac:dyDescent="0.3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81">
        <v>6.8000000000000005E-2</v>
      </c>
      <c r="J128" s="321"/>
      <c r="K128" s="423"/>
      <c r="L128" s="516"/>
      <c r="N128" s="600">
        <v>7</v>
      </c>
      <c r="O128" s="601">
        <v>3</v>
      </c>
      <c r="P128" s="598">
        <v>484</v>
      </c>
      <c r="Q128" s="601">
        <v>950</v>
      </c>
      <c r="R128" s="601">
        <v>5.8</v>
      </c>
      <c r="S128" s="602">
        <v>32</v>
      </c>
    </row>
    <row r="129" spans="1:16" ht="13" thickBot="1" x14ac:dyDescent="0.3">
      <c r="A129" s="280" t="s">
        <v>1</v>
      </c>
      <c r="B129" s="584">
        <f t="shared" ref="B129:I129" si="23">B126/B125*100-100</f>
        <v>6.8807339449541161</v>
      </c>
      <c r="C129" s="585">
        <f t="shared" si="23"/>
        <v>1.2844036697247816</v>
      </c>
      <c r="D129" s="622">
        <f t="shared" si="23"/>
        <v>-7.431192660550451</v>
      </c>
      <c r="E129" s="586">
        <f t="shared" si="23"/>
        <v>-4.036697247706428</v>
      </c>
      <c r="F129" s="584">
        <f t="shared" si="23"/>
        <v>-5.6880733944954045</v>
      </c>
      <c r="G129" s="585">
        <f t="shared" si="23"/>
        <v>-1.3761467889908232</v>
      </c>
      <c r="H129" s="586">
        <f t="shared" si="23"/>
        <v>4.7706422018348462</v>
      </c>
      <c r="I129" s="483">
        <f t="shared" si="23"/>
        <v>-0.18348623853211166</v>
      </c>
      <c r="J129" s="623" t="s">
        <v>147</v>
      </c>
      <c r="K129" s="287"/>
      <c r="L129" s="516"/>
      <c r="P129" s="598">
        <f>SUM(P122:P128)</f>
        <v>3442</v>
      </c>
    </row>
    <row r="130" spans="1:16" ht="13" thickBot="1" x14ac:dyDescent="0.3">
      <c r="A130" s="214" t="s">
        <v>27</v>
      </c>
      <c r="B130" s="581">
        <f t="shared" ref="B130:I130" si="24">B126-B111</f>
        <v>164</v>
      </c>
      <c r="C130" s="582">
        <f t="shared" si="24"/>
        <v>35</v>
      </c>
      <c r="D130" s="582">
        <f t="shared" si="24"/>
        <v>37</v>
      </c>
      <c r="E130" s="583">
        <f t="shared" si="24"/>
        <v>101</v>
      </c>
      <c r="F130" s="581">
        <f t="shared" si="24"/>
        <v>36</v>
      </c>
      <c r="G130" s="582">
        <f t="shared" si="24"/>
        <v>70</v>
      </c>
      <c r="H130" s="583">
        <f t="shared" si="24"/>
        <v>126</v>
      </c>
      <c r="I130" s="397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5">
      <c r="A131" s="289" t="s">
        <v>51</v>
      </c>
      <c r="B131" s="499">
        <v>459</v>
      </c>
      <c r="C131" s="500">
        <v>749</v>
      </c>
      <c r="D131" s="500">
        <v>501</v>
      </c>
      <c r="E131" s="621">
        <v>214</v>
      </c>
      <c r="F131" s="608">
        <v>275</v>
      </c>
      <c r="G131" s="501">
        <v>757</v>
      </c>
      <c r="H131" s="502">
        <v>483</v>
      </c>
      <c r="I131" s="398">
        <f>SUM(B131:H131)</f>
        <v>3438</v>
      </c>
      <c r="J131" s="516" t="s">
        <v>57</v>
      </c>
      <c r="K131" s="516">
        <v>55.63</v>
      </c>
      <c r="L131" s="516"/>
    </row>
    <row r="132" spans="1:16" x14ac:dyDescent="0.25">
      <c r="A132" s="289" t="s">
        <v>28</v>
      </c>
      <c r="B132" s="615">
        <v>57.5</v>
      </c>
      <c r="C132" s="616">
        <v>58.5</v>
      </c>
      <c r="D132" s="616">
        <v>59.5</v>
      </c>
      <c r="E132" s="617">
        <v>60</v>
      </c>
      <c r="F132" s="615">
        <v>59</v>
      </c>
      <c r="G132" s="616">
        <v>57.5</v>
      </c>
      <c r="H132" s="617">
        <v>56.5</v>
      </c>
      <c r="I132" s="511"/>
      <c r="J132" s="516" t="s">
        <v>26</v>
      </c>
      <c r="K132" s="321">
        <f>K131-K117</f>
        <v>2.1799999999999997</v>
      </c>
      <c r="L132" s="325"/>
    </row>
    <row r="133" spans="1:16" ht="13" thickBot="1" x14ac:dyDescent="0.3">
      <c r="A133" s="291" t="s">
        <v>26</v>
      </c>
      <c r="B133" s="220">
        <f>(B132-B121)</f>
        <v>2</v>
      </c>
      <c r="C133" s="609">
        <f t="shared" ref="C133:H133" si="25">(C132-C121)</f>
        <v>2.5</v>
      </c>
      <c r="D133" s="609">
        <f t="shared" si="25"/>
        <v>3</v>
      </c>
      <c r="E133" s="397">
        <f t="shared" si="25"/>
        <v>3</v>
      </c>
      <c r="F133" s="220">
        <f t="shared" si="25"/>
        <v>3</v>
      </c>
      <c r="G133" s="609">
        <f t="shared" si="25"/>
        <v>2.5</v>
      </c>
      <c r="H133" s="397">
        <f t="shared" si="25"/>
        <v>2.5</v>
      </c>
      <c r="I133" s="338"/>
    </row>
    <row r="134" spans="1:16" x14ac:dyDescent="0.25">
      <c r="D134" s="200" t="s">
        <v>65</v>
      </c>
    </row>
    <row r="136" spans="1:16" ht="13" thickBot="1" x14ac:dyDescent="0.3"/>
    <row r="137" spans="1:16" ht="13.5" thickBot="1" x14ac:dyDescent="0.3">
      <c r="A137" s="272" t="s">
        <v>148</v>
      </c>
      <c r="B137" s="645" t="s">
        <v>50</v>
      </c>
      <c r="C137" s="645"/>
      <c r="D137" s="645"/>
      <c r="E137" s="645"/>
      <c r="F137" s="645"/>
      <c r="G137" s="645"/>
      <c r="H137" s="645"/>
      <c r="I137" s="641" t="s">
        <v>0</v>
      </c>
      <c r="J137" s="213"/>
      <c r="K137" s="624"/>
      <c r="L137" s="624"/>
    </row>
    <row r="138" spans="1:16" ht="13" x14ac:dyDescent="0.25">
      <c r="A138" s="214" t="s">
        <v>54</v>
      </c>
      <c r="B138" s="626">
        <v>1</v>
      </c>
      <c r="C138" s="627">
        <v>2</v>
      </c>
      <c r="D138" s="627">
        <v>3</v>
      </c>
      <c r="E138" s="628">
        <v>4</v>
      </c>
      <c r="F138" s="626">
        <v>5</v>
      </c>
      <c r="G138" s="627">
        <v>6</v>
      </c>
      <c r="H138" s="628">
        <v>7</v>
      </c>
      <c r="I138" s="642"/>
      <c r="J138" s="229"/>
      <c r="K138" s="277"/>
      <c r="L138" s="363"/>
    </row>
    <row r="139" spans="1:16" ht="13.5" thickBot="1" x14ac:dyDescent="0.3">
      <c r="A139" s="214" t="s">
        <v>2</v>
      </c>
      <c r="B139" s="294">
        <v>4</v>
      </c>
      <c r="C139" s="607">
        <v>3</v>
      </c>
      <c r="D139" s="307">
        <v>2</v>
      </c>
      <c r="E139" s="233">
        <v>1</v>
      </c>
      <c r="F139" s="233">
        <v>1</v>
      </c>
      <c r="G139" s="307">
        <v>2</v>
      </c>
      <c r="H139" s="607">
        <v>3</v>
      </c>
      <c r="I139" s="643"/>
      <c r="J139" s="322"/>
      <c r="K139" s="277"/>
      <c r="L139" s="363"/>
    </row>
    <row r="140" spans="1:16" ht="13" x14ac:dyDescent="0.25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88">
        <v>1190</v>
      </c>
      <c r="J140" s="321"/>
      <c r="K140" s="277"/>
      <c r="L140" s="363"/>
    </row>
    <row r="141" spans="1:16" x14ac:dyDescent="0.25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93">
        <v>1188</v>
      </c>
      <c r="J141" s="478"/>
      <c r="K141" s="461"/>
      <c r="L141" s="461"/>
    </row>
    <row r="142" spans="1:16" x14ac:dyDescent="0.25">
      <c r="A142" s="214" t="s">
        <v>7</v>
      </c>
      <c r="B142" s="476">
        <v>94.6</v>
      </c>
      <c r="C142" s="477">
        <v>96.4</v>
      </c>
      <c r="D142" s="477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94">
        <v>84.9</v>
      </c>
      <c r="J142" s="286"/>
      <c r="K142" s="461"/>
      <c r="L142" s="461"/>
    </row>
    <row r="143" spans="1:16" ht="13" thickBot="1" x14ac:dyDescent="0.3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81">
        <v>7.0000000000000007E-2</v>
      </c>
      <c r="J143" s="321"/>
      <c r="K143" s="423"/>
      <c r="L143" s="624"/>
    </row>
    <row r="144" spans="1:16" ht="13" thickBot="1" x14ac:dyDescent="0.3">
      <c r="A144" s="280" t="s">
        <v>1</v>
      </c>
      <c r="B144" s="584">
        <f t="shared" ref="B144:I144" si="26">B141/B140*100-100</f>
        <v>6.470588235294116</v>
      </c>
      <c r="C144" s="585">
        <f t="shared" si="26"/>
        <v>0.25210084033614066</v>
      </c>
      <c r="D144" s="622">
        <f t="shared" si="26"/>
        <v>-5.4621848739495817</v>
      </c>
      <c r="E144" s="586">
        <f t="shared" si="26"/>
        <v>-6.6386554621848717</v>
      </c>
      <c r="F144" s="584">
        <f t="shared" si="26"/>
        <v>-4.7058823529411882</v>
      </c>
      <c r="G144" s="585">
        <f t="shared" si="26"/>
        <v>0.33613445378151141</v>
      </c>
      <c r="H144" s="586">
        <f t="shared" si="26"/>
        <v>2.4369747899159506</v>
      </c>
      <c r="I144" s="483">
        <f t="shared" si="26"/>
        <v>-0.16806722689075571</v>
      </c>
      <c r="J144" s="623" t="s">
        <v>149</v>
      </c>
      <c r="K144" s="287"/>
      <c r="L144" s="624"/>
    </row>
    <row r="145" spans="1:12" ht="13" thickBot="1" x14ac:dyDescent="0.3">
      <c r="A145" s="214" t="s">
        <v>27</v>
      </c>
      <c r="B145" s="581">
        <f t="shared" ref="B145:I145" si="27">B141-B126</f>
        <v>102</v>
      </c>
      <c r="C145" s="582">
        <f t="shared" si="27"/>
        <v>89</v>
      </c>
      <c r="D145" s="582">
        <f t="shared" si="27"/>
        <v>116</v>
      </c>
      <c r="E145" s="583">
        <f t="shared" si="27"/>
        <v>65</v>
      </c>
      <c r="F145" s="581">
        <f t="shared" si="27"/>
        <v>106</v>
      </c>
      <c r="G145" s="582">
        <f t="shared" si="27"/>
        <v>119</v>
      </c>
      <c r="H145" s="583">
        <f t="shared" si="27"/>
        <v>77</v>
      </c>
      <c r="I145" s="397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5">
      <c r="A146" s="289" t="s">
        <v>51</v>
      </c>
      <c r="B146" s="499">
        <v>458</v>
      </c>
      <c r="C146" s="500">
        <v>748</v>
      </c>
      <c r="D146" s="500">
        <v>499</v>
      </c>
      <c r="E146" s="621">
        <v>213</v>
      </c>
      <c r="F146" s="608">
        <v>274</v>
      </c>
      <c r="G146" s="501">
        <v>756</v>
      </c>
      <c r="H146" s="502">
        <v>483</v>
      </c>
      <c r="I146" s="398">
        <f>SUM(B146:H146)</f>
        <v>3431</v>
      </c>
      <c r="J146" s="624" t="s">
        <v>57</v>
      </c>
      <c r="K146" s="624">
        <v>58.26</v>
      </c>
      <c r="L146" s="624"/>
    </row>
    <row r="147" spans="1:12" x14ac:dyDescent="0.25">
      <c r="A147" s="289" t="s">
        <v>28</v>
      </c>
      <c r="B147" s="629">
        <v>59.5</v>
      </c>
      <c r="C147" s="630">
        <v>61</v>
      </c>
      <c r="D147" s="630">
        <v>62</v>
      </c>
      <c r="E147" s="631">
        <v>63</v>
      </c>
      <c r="F147" s="629">
        <v>61.5</v>
      </c>
      <c r="G147" s="630">
        <v>60</v>
      </c>
      <c r="H147" s="631">
        <v>59.5</v>
      </c>
      <c r="I147" s="625"/>
      <c r="J147" s="624" t="s">
        <v>26</v>
      </c>
      <c r="K147" s="321">
        <f>K146-K131</f>
        <v>2.6299999999999955</v>
      </c>
      <c r="L147" s="325"/>
    </row>
    <row r="148" spans="1:12" ht="13" thickBot="1" x14ac:dyDescent="0.3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8"/>
      <c r="J148" s="624"/>
      <c r="K148" s="624"/>
      <c r="L148" s="624"/>
    </row>
  </sheetData>
  <mergeCells count="18">
    <mergeCell ref="B137:H137"/>
    <mergeCell ref="I137:I139"/>
    <mergeCell ref="B51:H51"/>
    <mergeCell ref="B8:G8"/>
    <mergeCell ref="B22:G22"/>
    <mergeCell ref="B36:G36"/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</mergeCells>
  <conditionalFormatting sqref="B55:H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H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H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H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H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H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H1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135"/>
  <sheetViews>
    <sheetView showGridLines="0" topLeftCell="A104" zoomScale="70" zoomScaleNormal="70" workbookViewId="0">
      <selection activeCell="J130" sqref="J130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10.1796875" style="200" customWidth="1"/>
    <col min="6" max="6" width="10.1796875" style="319" bestFit="1" customWidth="1"/>
    <col min="7" max="7" width="7.453125" style="319" bestFit="1" customWidth="1"/>
    <col min="8" max="8" width="9" style="200" customWidth="1"/>
    <col min="9" max="9" width="13" style="200" customWidth="1"/>
    <col min="10" max="10" width="7.81640625" style="200" customWidth="1"/>
    <col min="11" max="11" width="11.1796875" style="200" bestFit="1" customWidth="1"/>
    <col min="12" max="15" width="11.453125" style="200"/>
    <col min="16" max="16" width="16.26953125" style="200" bestFit="1" customWidth="1"/>
    <col min="17" max="16384" width="11.4531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38.804878048780488</v>
      </c>
    </row>
    <row r="3" spans="1:11" x14ac:dyDescent="0.25">
      <c r="A3" s="200" t="s">
        <v>7</v>
      </c>
      <c r="B3" s="227">
        <v>64.179104477611943</v>
      </c>
    </row>
    <row r="4" spans="1:11" x14ac:dyDescent="0.25">
      <c r="A4" s="200" t="s">
        <v>60</v>
      </c>
      <c r="B4" s="200">
        <v>3452</v>
      </c>
    </row>
    <row r="6" spans="1:11" x14ac:dyDescent="0.25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" thickBot="1" x14ac:dyDescent="0.3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3">
      <c r="A8" s="272" t="s">
        <v>49</v>
      </c>
      <c r="B8" s="654" t="s">
        <v>53</v>
      </c>
      <c r="C8" s="655"/>
      <c r="D8" s="655"/>
      <c r="E8" s="655"/>
      <c r="F8" s="655"/>
      <c r="G8" s="655"/>
      <c r="H8" s="293" t="s">
        <v>0</v>
      </c>
    </row>
    <row r="9" spans="1:11" ht="13" thickBot="1" x14ac:dyDescent="0.3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5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5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5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5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" thickBot="1" x14ac:dyDescent="0.3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5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" thickBot="1" x14ac:dyDescent="0.3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5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" thickBot="1" x14ac:dyDescent="0.3"/>
    <row r="21" spans="1:11" ht="13.5" thickBot="1" x14ac:dyDescent="0.3">
      <c r="A21" s="272" t="s">
        <v>64</v>
      </c>
      <c r="B21" s="654" t="s">
        <v>53</v>
      </c>
      <c r="C21" s="655"/>
      <c r="D21" s="655"/>
      <c r="E21" s="655"/>
      <c r="F21" s="655"/>
      <c r="G21" s="655"/>
      <c r="H21" s="293" t="s">
        <v>0</v>
      </c>
      <c r="I21" s="364"/>
      <c r="J21" s="364"/>
      <c r="K21" s="364"/>
    </row>
    <row r="22" spans="1:11" ht="13" thickBot="1" x14ac:dyDescent="0.3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5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5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5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5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" thickBot="1" x14ac:dyDescent="0.3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5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5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" thickBot="1" x14ac:dyDescent="0.3"/>
    <row r="34" spans="1:11" ht="13.5" thickBot="1" x14ac:dyDescent="0.3">
      <c r="A34" s="272" t="s">
        <v>66</v>
      </c>
      <c r="B34" s="654" t="s">
        <v>53</v>
      </c>
      <c r="C34" s="655"/>
      <c r="D34" s="655"/>
      <c r="E34" s="655"/>
      <c r="F34" s="655"/>
      <c r="G34" s="655"/>
      <c r="H34" s="293" t="s">
        <v>0</v>
      </c>
      <c r="I34" s="369"/>
      <c r="J34" s="369"/>
      <c r="K34" s="369"/>
    </row>
    <row r="35" spans="1:11" ht="13" thickBot="1" x14ac:dyDescent="0.3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5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5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5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5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" thickBot="1" x14ac:dyDescent="0.3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5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" thickBot="1" x14ac:dyDescent="0.3"/>
    <row r="47" spans="1:11" ht="13.5" thickBot="1" x14ac:dyDescent="0.3">
      <c r="A47" s="272" t="s">
        <v>76</v>
      </c>
      <c r="B47" s="654" t="s">
        <v>53</v>
      </c>
      <c r="C47" s="655"/>
      <c r="D47" s="655"/>
      <c r="E47" s="655"/>
      <c r="F47" s="655"/>
      <c r="G47" s="655"/>
      <c r="H47" s="293" t="s">
        <v>0</v>
      </c>
      <c r="I47" s="370"/>
      <c r="J47" s="370"/>
      <c r="K47" s="370"/>
    </row>
    <row r="48" spans="1:11" ht="13" thickBot="1" x14ac:dyDescent="0.3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5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5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5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5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" thickBot="1" x14ac:dyDescent="0.3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5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5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" thickBot="1" x14ac:dyDescent="0.3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5">
      <c r="B58" s="200">
        <v>90</v>
      </c>
    </row>
    <row r="59" spans="1:11" ht="13" thickBot="1" x14ac:dyDescent="0.3"/>
    <row r="60" spans="1:11" ht="13.5" thickBot="1" x14ac:dyDescent="0.3">
      <c r="A60" s="272" t="s">
        <v>103</v>
      </c>
      <c r="B60" s="654" t="s">
        <v>53</v>
      </c>
      <c r="C60" s="655"/>
      <c r="D60" s="655"/>
      <c r="E60" s="293" t="s">
        <v>0</v>
      </c>
      <c r="F60" s="424"/>
      <c r="G60" s="424"/>
      <c r="H60" s="424"/>
    </row>
    <row r="61" spans="1:11" ht="13" thickBot="1" x14ac:dyDescent="0.3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ht="13" x14ac:dyDescent="0.25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5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5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5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5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" thickBot="1" x14ac:dyDescent="0.3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5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438" t="s">
        <v>104</v>
      </c>
    </row>
    <row r="69" spans="1:9" x14ac:dyDescent="0.25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" thickBot="1" x14ac:dyDescent="0.3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  <row r="72" spans="1:9" ht="13" thickBot="1" x14ac:dyDescent="0.3"/>
    <row r="73" spans="1:9" ht="13.5" thickBot="1" x14ac:dyDescent="0.3">
      <c r="A73" s="272" t="s">
        <v>105</v>
      </c>
      <c r="B73" s="654" t="s">
        <v>53</v>
      </c>
      <c r="C73" s="655"/>
      <c r="D73" s="655"/>
      <c r="E73" s="293" t="s">
        <v>0</v>
      </c>
      <c r="F73" s="449"/>
      <c r="G73" s="449"/>
      <c r="H73" s="449"/>
      <c r="I73" s="449"/>
    </row>
    <row r="74" spans="1:9" ht="13" thickBot="1" x14ac:dyDescent="0.3">
      <c r="A74" s="231" t="s">
        <v>2</v>
      </c>
      <c r="B74" s="295">
        <v>1</v>
      </c>
      <c r="C74" s="225">
        <v>2</v>
      </c>
      <c r="D74" s="351">
        <v>3</v>
      </c>
      <c r="E74" s="358">
        <v>52</v>
      </c>
      <c r="F74" s="449"/>
      <c r="G74" s="449"/>
      <c r="H74" s="449"/>
      <c r="I74" s="449"/>
    </row>
    <row r="75" spans="1:9" ht="13" x14ac:dyDescent="0.25">
      <c r="A75" s="236" t="s">
        <v>3</v>
      </c>
      <c r="B75" s="296">
        <v>1080</v>
      </c>
      <c r="C75" s="297">
        <v>1080</v>
      </c>
      <c r="D75" s="443">
        <v>1080</v>
      </c>
      <c r="E75" s="439">
        <v>1080</v>
      </c>
      <c r="F75" s="449"/>
      <c r="G75" s="449"/>
      <c r="H75" s="449"/>
      <c r="I75" s="449"/>
    </row>
    <row r="76" spans="1:9" x14ac:dyDescent="0.25">
      <c r="A76" s="241" t="s">
        <v>6</v>
      </c>
      <c r="B76" s="300">
        <v>1758</v>
      </c>
      <c r="C76" s="301">
        <v>1786</v>
      </c>
      <c r="D76" s="444">
        <v>1898</v>
      </c>
      <c r="E76" s="440">
        <v>1825</v>
      </c>
      <c r="F76" s="321"/>
      <c r="G76" s="449"/>
      <c r="H76" s="449"/>
      <c r="I76" s="449"/>
    </row>
    <row r="77" spans="1:9" x14ac:dyDescent="0.25">
      <c r="A77" s="231" t="s">
        <v>7</v>
      </c>
      <c r="B77" s="302">
        <v>100</v>
      </c>
      <c r="C77" s="303">
        <v>100</v>
      </c>
      <c r="D77" s="445">
        <v>100</v>
      </c>
      <c r="E77" s="441">
        <v>96.2</v>
      </c>
      <c r="F77" s="321"/>
      <c r="G77" s="449"/>
      <c r="H77" s="449"/>
      <c r="I77" s="449"/>
    </row>
    <row r="78" spans="1:9" x14ac:dyDescent="0.25">
      <c r="A78" s="231" t="s">
        <v>8</v>
      </c>
      <c r="B78" s="249">
        <v>3.3000000000000002E-2</v>
      </c>
      <c r="C78" s="250">
        <v>0.04</v>
      </c>
      <c r="D78" s="446">
        <v>4.2000000000000003E-2</v>
      </c>
      <c r="E78" s="442">
        <v>5.0999999999999997E-2</v>
      </c>
      <c r="F78" s="321"/>
      <c r="G78" s="449"/>
      <c r="H78" s="449"/>
      <c r="I78" s="449"/>
    </row>
    <row r="79" spans="1:9" x14ac:dyDescent="0.25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96">
        <f t="shared" si="16"/>
        <v>68.981481481481495</v>
      </c>
      <c r="F79" s="321"/>
      <c r="G79" s="449"/>
      <c r="H79" s="449"/>
      <c r="I79" s="449"/>
    </row>
    <row r="80" spans="1:9" ht="13" thickBot="1" x14ac:dyDescent="0.3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97">
        <f>E76-E63</f>
        <v>82</v>
      </c>
      <c r="F80" s="449"/>
      <c r="G80" s="449"/>
      <c r="H80" s="449"/>
      <c r="I80" s="449"/>
    </row>
    <row r="81" spans="1:9" x14ac:dyDescent="0.25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449" t="s">
        <v>56</v>
      </c>
      <c r="G81" s="457">
        <f>E68-E81</f>
        <v>0</v>
      </c>
      <c r="H81" s="306">
        <f>G81/E68</f>
        <v>0</v>
      </c>
      <c r="I81" s="449"/>
    </row>
    <row r="82" spans="1:9" x14ac:dyDescent="0.25">
      <c r="A82" s="267" t="s">
        <v>28</v>
      </c>
      <c r="B82" s="454">
        <v>63</v>
      </c>
      <c r="C82" s="459">
        <v>63</v>
      </c>
      <c r="D82" s="459">
        <v>63</v>
      </c>
      <c r="E82" s="222"/>
      <c r="F82" s="449" t="s">
        <v>57</v>
      </c>
      <c r="G82" s="449">
        <v>62</v>
      </c>
      <c r="H82" s="449"/>
      <c r="I82" s="449"/>
    </row>
    <row r="83" spans="1:9" ht="13" thickBot="1" x14ac:dyDescent="0.3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7">
        <f t="shared" si="18"/>
        <v>1</v>
      </c>
      <c r="E83" s="223"/>
      <c r="F83" s="449" t="s">
        <v>26</v>
      </c>
      <c r="G83" s="449">
        <f>G82-G69</f>
        <v>-28.840000000000003</v>
      </c>
      <c r="H83" s="449"/>
      <c r="I83" s="449"/>
    </row>
    <row r="85" spans="1:9" ht="13" thickBot="1" x14ac:dyDescent="0.3"/>
    <row r="86" spans="1:9" ht="13.5" thickBot="1" x14ac:dyDescent="0.3">
      <c r="A86" s="272" t="s">
        <v>109</v>
      </c>
      <c r="B86" s="673" t="s">
        <v>53</v>
      </c>
      <c r="C86" s="674"/>
      <c r="D86" s="674"/>
      <c r="E86" s="670" t="s">
        <v>0</v>
      </c>
      <c r="F86" s="468"/>
      <c r="G86" s="468"/>
      <c r="H86" s="468"/>
    </row>
    <row r="87" spans="1:9" ht="13" thickBot="1" x14ac:dyDescent="0.3">
      <c r="A87" s="231" t="s">
        <v>2</v>
      </c>
      <c r="B87" s="295">
        <v>1</v>
      </c>
      <c r="C87" s="225">
        <v>2</v>
      </c>
      <c r="D87" s="351">
        <v>3</v>
      </c>
      <c r="E87" s="675"/>
      <c r="F87" s="468"/>
      <c r="G87" s="468"/>
      <c r="H87" s="468"/>
    </row>
    <row r="88" spans="1:9" ht="13" x14ac:dyDescent="0.25">
      <c r="A88" s="236" t="s">
        <v>3</v>
      </c>
      <c r="B88" s="296">
        <v>1250</v>
      </c>
      <c r="C88" s="297">
        <v>1250</v>
      </c>
      <c r="D88" s="443">
        <v>1250</v>
      </c>
      <c r="E88" s="439">
        <v>1250</v>
      </c>
      <c r="F88" s="468"/>
      <c r="G88" s="468"/>
      <c r="H88" s="468"/>
    </row>
    <row r="89" spans="1:9" x14ac:dyDescent="0.25">
      <c r="A89" s="241" t="s">
        <v>6</v>
      </c>
      <c r="B89" s="300">
        <v>1911</v>
      </c>
      <c r="C89" s="301">
        <v>2036</v>
      </c>
      <c r="D89" s="444">
        <v>2058</v>
      </c>
      <c r="E89" s="440">
        <v>2025</v>
      </c>
      <c r="F89" s="321"/>
      <c r="G89" s="468"/>
      <c r="H89" s="468"/>
    </row>
    <row r="90" spans="1:9" x14ac:dyDescent="0.25">
      <c r="A90" s="231" t="s">
        <v>7</v>
      </c>
      <c r="B90" s="302">
        <v>100</v>
      </c>
      <c r="C90" s="303">
        <v>95.8</v>
      </c>
      <c r="D90" s="445">
        <v>100</v>
      </c>
      <c r="E90" s="441">
        <v>94.2</v>
      </c>
      <c r="F90" s="321"/>
      <c r="G90" s="468"/>
      <c r="H90" s="468"/>
    </row>
    <row r="91" spans="1:9" ht="13" thickBot="1" x14ac:dyDescent="0.3">
      <c r="A91" s="231" t="s">
        <v>8</v>
      </c>
      <c r="B91" s="329">
        <v>4.5999999999999999E-2</v>
      </c>
      <c r="C91" s="330">
        <v>6.6000000000000003E-2</v>
      </c>
      <c r="D91" s="484">
        <v>4.5999999999999999E-2</v>
      </c>
      <c r="E91" s="485">
        <v>0.06</v>
      </c>
      <c r="F91" s="321"/>
      <c r="G91" s="468"/>
      <c r="H91" s="468"/>
    </row>
    <row r="92" spans="1:9" x14ac:dyDescent="0.25">
      <c r="A92" s="241" t="s">
        <v>1</v>
      </c>
      <c r="B92" s="332">
        <f t="shared" ref="B92:E92" si="19">B89/B88*100-100</f>
        <v>52.879999999999995</v>
      </c>
      <c r="C92" s="333">
        <f t="shared" si="19"/>
        <v>62.879999999999995</v>
      </c>
      <c r="D92" s="482">
        <f t="shared" si="19"/>
        <v>64.640000000000015</v>
      </c>
      <c r="E92" s="483">
        <f t="shared" si="19"/>
        <v>62</v>
      </c>
      <c r="F92" s="321"/>
      <c r="G92" s="468"/>
      <c r="H92" s="468"/>
    </row>
    <row r="93" spans="1:9" ht="13" thickBot="1" x14ac:dyDescent="0.3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97">
        <f>E89-E76</f>
        <v>200</v>
      </c>
      <c r="F93" s="468"/>
      <c r="G93" s="468"/>
      <c r="H93" s="468"/>
    </row>
    <row r="94" spans="1:9" x14ac:dyDescent="0.25">
      <c r="A94" s="267" t="s">
        <v>52</v>
      </c>
      <c r="B94" s="496">
        <v>79</v>
      </c>
      <c r="C94" s="262">
        <v>241</v>
      </c>
      <c r="D94" s="263">
        <v>203</v>
      </c>
      <c r="E94" s="398">
        <f>SUM(B94:D94)</f>
        <v>523</v>
      </c>
      <c r="F94" s="468" t="s">
        <v>56</v>
      </c>
      <c r="G94" s="457">
        <f>E81-E94</f>
        <v>4</v>
      </c>
      <c r="H94" s="306">
        <f>G94/E81</f>
        <v>7.5901328273244783E-3</v>
      </c>
      <c r="I94" s="465" t="s">
        <v>111</v>
      </c>
    </row>
    <row r="95" spans="1:9" x14ac:dyDescent="0.25">
      <c r="A95" s="267" t="s">
        <v>28</v>
      </c>
      <c r="B95" s="493">
        <v>64</v>
      </c>
      <c r="C95" s="494">
        <v>64</v>
      </c>
      <c r="D95" s="495">
        <v>64</v>
      </c>
      <c r="E95" s="469"/>
      <c r="F95" s="468" t="s">
        <v>57</v>
      </c>
      <c r="G95" s="468">
        <v>63</v>
      </c>
      <c r="H95" s="468"/>
    </row>
    <row r="96" spans="1:9" ht="13" thickBot="1" x14ac:dyDescent="0.3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7">
        <f t="shared" si="21"/>
        <v>1</v>
      </c>
      <c r="E96" s="338"/>
      <c r="F96" s="468" t="s">
        <v>26</v>
      </c>
      <c r="G96" s="468">
        <f>G95-G82</f>
        <v>1</v>
      </c>
      <c r="H96" s="468"/>
    </row>
    <row r="98" spans="1:15" ht="13" thickBot="1" x14ac:dyDescent="0.3"/>
    <row r="99" spans="1:15" ht="13.5" thickBot="1" x14ac:dyDescent="0.3">
      <c r="A99" s="272" t="s">
        <v>112</v>
      </c>
      <c r="B99" s="673" t="s">
        <v>53</v>
      </c>
      <c r="C99" s="674"/>
      <c r="D99" s="674"/>
      <c r="E99" s="670" t="s">
        <v>0</v>
      </c>
      <c r="F99" s="489">
        <v>52</v>
      </c>
      <c r="G99" s="489"/>
      <c r="H99" s="489"/>
    </row>
    <row r="100" spans="1:15" ht="13" thickBot="1" x14ac:dyDescent="0.3">
      <c r="A100" s="231" t="s">
        <v>2</v>
      </c>
      <c r="B100" s="295">
        <v>1</v>
      </c>
      <c r="C100" s="225">
        <v>2</v>
      </c>
      <c r="D100" s="351">
        <v>3</v>
      </c>
      <c r="E100" s="675"/>
      <c r="F100" s="489"/>
      <c r="G100" s="489"/>
      <c r="H100" s="489"/>
    </row>
    <row r="101" spans="1:15" ht="13" x14ac:dyDescent="0.25">
      <c r="A101" s="236" t="s">
        <v>3</v>
      </c>
      <c r="B101" s="296">
        <v>1400</v>
      </c>
      <c r="C101" s="297">
        <v>1400</v>
      </c>
      <c r="D101" s="443">
        <v>1400</v>
      </c>
      <c r="E101" s="439">
        <v>1400</v>
      </c>
      <c r="F101" s="489"/>
      <c r="G101" s="489"/>
      <c r="H101" s="489"/>
    </row>
    <row r="102" spans="1:15" x14ac:dyDescent="0.25">
      <c r="A102" s="241" t="s">
        <v>6</v>
      </c>
      <c r="B102" s="300">
        <v>2020</v>
      </c>
      <c r="C102" s="301">
        <v>2086</v>
      </c>
      <c r="D102" s="444">
        <v>2123</v>
      </c>
      <c r="E102" s="440">
        <v>2090</v>
      </c>
      <c r="F102" s="321"/>
      <c r="G102" s="489"/>
      <c r="H102" s="489"/>
    </row>
    <row r="103" spans="1:15" x14ac:dyDescent="0.25">
      <c r="A103" s="231" t="s">
        <v>7</v>
      </c>
      <c r="B103" s="302">
        <v>100</v>
      </c>
      <c r="C103" s="303">
        <v>83.3</v>
      </c>
      <c r="D103" s="445">
        <v>100</v>
      </c>
      <c r="E103" s="441">
        <v>86.5</v>
      </c>
      <c r="F103" s="321"/>
      <c r="G103" s="489"/>
      <c r="H103" s="489"/>
    </row>
    <row r="104" spans="1:15" ht="13" thickBot="1" x14ac:dyDescent="0.3">
      <c r="A104" s="231" t="s">
        <v>8</v>
      </c>
      <c r="B104" s="329">
        <v>4.4999999999999998E-2</v>
      </c>
      <c r="C104" s="330">
        <v>7.0000000000000007E-2</v>
      </c>
      <c r="D104" s="484">
        <v>5.6000000000000001E-2</v>
      </c>
      <c r="E104" s="485">
        <v>6.2E-2</v>
      </c>
      <c r="F104" s="321"/>
      <c r="G104" s="489"/>
      <c r="H104" s="489"/>
    </row>
    <row r="105" spans="1:15" x14ac:dyDescent="0.25">
      <c r="A105" s="241" t="s">
        <v>1</v>
      </c>
      <c r="B105" s="332">
        <f t="shared" ref="B105:E105" si="22">B102/B101*100-100</f>
        <v>44.285714285714278</v>
      </c>
      <c r="C105" s="333">
        <f t="shared" si="22"/>
        <v>49</v>
      </c>
      <c r="D105" s="482">
        <f t="shared" si="22"/>
        <v>51.642857142857139</v>
      </c>
      <c r="E105" s="483">
        <f t="shared" si="22"/>
        <v>49.285714285714278</v>
      </c>
      <c r="F105" s="321"/>
      <c r="G105" s="489"/>
      <c r="H105" s="489"/>
    </row>
    <row r="106" spans="1:15" ht="13" thickBot="1" x14ac:dyDescent="0.3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97">
        <f>E102-E89</f>
        <v>65</v>
      </c>
      <c r="F106" s="489"/>
      <c r="G106" s="489"/>
      <c r="H106" s="489"/>
    </row>
    <row r="107" spans="1:15" x14ac:dyDescent="0.25">
      <c r="A107" s="267" t="s">
        <v>52</v>
      </c>
      <c r="B107" s="348">
        <v>79</v>
      </c>
      <c r="C107" s="349">
        <v>240</v>
      </c>
      <c r="D107" s="410">
        <v>203</v>
      </c>
      <c r="E107" s="398">
        <f>SUM(B107:D107)</f>
        <v>522</v>
      </c>
      <c r="F107" s="489" t="s">
        <v>56</v>
      </c>
      <c r="G107" s="457">
        <f>E94-E107</f>
        <v>1</v>
      </c>
      <c r="H107" s="306">
        <f>G107/E94</f>
        <v>1.9120458891013384E-3</v>
      </c>
    </row>
    <row r="108" spans="1:15" x14ac:dyDescent="0.25">
      <c r="A108" s="267" t="s">
        <v>28</v>
      </c>
      <c r="B108" s="381">
        <v>65</v>
      </c>
      <c r="C108" s="382">
        <v>65</v>
      </c>
      <c r="D108" s="498">
        <v>65</v>
      </c>
      <c r="E108" s="490"/>
      <c r="F108" s="489" t="s">
        <v>57</v>
      </c>
      <c r="G108" s="489">
        <v>64.12</v>
      </c>
      <c r="H108" s="489"/>
    </row>
    <row r="109" spans="1:15" ht="13" thickBot="1" x14ac:dyDescent="0.3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7">
        <f t="shared" si="24"/>
        <v>1</v>
      </c>
      <c r="E109" s="338"/>
      <c r="F109" s="489" t="s">
        <v>26</v>
      </c>
      <c r="G109" s="489">
        <f>G108-G95</f>
        <v>1.1200000000000045</v>
      </c>
      <c r="H109" s="489"/>
    </row>
    <row r="111" spans="1:15" ht="13" thickBot="1" x14ac:dyDescent="0.3"/>
    <row r="112" spans="1:15" ht="13.5" thickBot="1" x14ac:dyDescent="0.3">
      <c r="A112" s="272" t="s">
        <v>113</v>
      </c>
      <c r="B112" s="673" t="s">
        <v>53</v>
      </c>
      <c r="C112" s="674"/>
      <c r="D112" s="674"/>
      <c r="E112" s="670" t="s">
        <v>0</v>
      </c>
      <c r="F112" s="516">
        <v>48</v>
      </c>
      <c r="G112" s="516"/>
      <c r="H112" s="516"/>
      <c r="K112" s="587" t="s">
        <v>117</v>
      </c>
      <c r="L112" s="596" t="s">
        <v>128</v>
      </c>
      <c r="M112" s="588" t="s">
        <v>129</v>
      </c>
      <c r="N112" s="588" t="s">
        <v>120</v>
      </c>
      <c r="O112" s="589" t="s">
        <v>121</v>
      </c>
    </row>
    <row r="113" spans="1:15" ht="13" thickBot="1" x14ac:dyDescent="0.3">
      <c r="A113" s="231" t="s">
        <v>2</v>
      </c>
      <c r="B113" s="295">
        <v>1</v>
      </c>
      <c r="C113" s="225">
        <v>2</v>
      </c>
      <c r="D113" s="351">
        <v>3</v>
      </c>
      <c r="E113" s="675"/>
      <c r="F113" s="516"/>
      <c r="G113" s="516"/>
      <c r="H113" s="516"/>
      <c r="K113" s="604" t="s">
        <v>137</v>
      </c>
      <c r="L113" s="603">
        <v>42</v>
      </c>
      <c r="M113" s="605">
        <v>1800</v>
      </c>
      <c r="N113" s="605"/>
      <c r="O113" s="606"/>
    </row>
    <row r="114" spans="1:15" ht="13" x14ac:dyDescent="0.25">
      <c r="A114" s="236" t="s">
        <v>3</v>
      </c>
      <c r="B114" s="296">
        <v>1540</v>
      </c>
      <c r="C114" s="297">
        <v>1540</v>
      </c>
      <c r="D114" s="443">
        <v>1540</v>
      </c>
      <c r="E114" s="443">
        <v>1540</v>
      </c>
      <c r="F114" s="516"/>
      <c r="G114" s="516"/>
      <c r="H114" s="516"/>
      <c r="K114" s="590">
        <v>1</v>
      </c>
      <c r="L114" s="597">
        <v>68</v>
      </c>
      <c r="M114" s="591" t="s">
        <v>145</v>
      </c>
      <c r="N114" s="591">
        <v>1.6</v>
      </c>
      <c r="O114" s="592">
        <v>3</v>
      </c>
    </row>
    <row r="115" spans="1:15" x14ac:dyDescent="0.25">
      <c r="A115" s="241" t="s">
        <v>6</v>
      </c>
      <c r="B115" s="300">
        <v>2006</v>
      </c>
      <c r="C115" s="301">
        <v>2076</v>
      </c>
      <c r="D115" s="444">
        <v>2196</v>
      </c>
      <c r="E115" s="440">
        <v>2116</v>
      </c>
      <c r="F115" s="321"/>
      <c r="G115" s="516"/>
      <c r="H115" s="516"/>
      <c r="K115" s="590">
        <v>2</v>
      </c>
      <c r="L115" s="597">
        <v>210</v>
      </c>
      <c r="M115" s="591" t="s">
        <v>146</v>
      </c>
      <c r="N115" s="591">
        <v>5</v>
      </c>
      <c r="O115" s="592">
        <v>10</v>
      </c>
    </row>
    <row r="116" spans="1:15" ht="13" thickBot="1" x14ac:dyDescent="0.3">
      <c r="A116" s="231" t="s">
        <v>7</v>
      </c>
      <c r="B116" s="302">
        <v>100</v>
      </c>
      <c r="C116" s="303">
        <v>100</v>
      </c>
      <c r="D116" s="445">
        <v>100</v>
      </c>
      <c r="E116" s="441">
        <v>95.8</v>
      </c>
      <c r="F116" s="321"/>
      <c r="G116" s="516"/>
      <c r="H116" s="516"/>
      <c r="K116" s="600">
        <v>3</v>
      </c>
      <c r="L116" s="598">
        <v>202</v>
      </c>
      <c r="M116" s="601">
        <v>2000</v>
      </c>
      <c r="N116" s="601">
        <v>4.4000000000000004</v>
      </c>
      <c r="O116" s="602">
        <v>10</v>
      </c>
    </row>
    <row r="117" spans="1:15" ht="13" thickBot="1" x14ac:dyDescent="0.3">
      <c r="A117" s="231" t="s">
        <v>8</v>
      </c>
      <c r="B117" s="329">
        <v>4.3999999999999997E-2</v>
      </c>
      <c r="C117" s="330">
        <v>3.3399999999999999E-2</v>
      </c>
      <c r="D117" s="484">
        <v>3.4000000000000002E-2</v>
      </c>
      <c r="E117" s="485">
        <v>4.8000000000000001E-2</v>
      </c>
      <c r="F117" s="321"/>
      <c r="G117" s="516"/>
      <c r="H117" s="516"/>
      <c r="L117" s="598">
        <f>SUM(L113:L116)</f>
        <v>522</v>
      </c>
    </row>
    <row r="118" spans="1:15" x14ac:dyDescent="0.25">
      <c r="A118" s="241" t="s">
        <v>1</v>
      </c>
      <c r="B118" s="332">
        <f t="shared" ref="B118:D118" si="25">B115/B114*100-100</f>
        <v>30.259740259740255</v>
      </c>
      <c r="C118" s="333">
        <f t="shared" si="25"/>
        <v>34.805194805194787</v>
      </c>
      <c r="D118" s="482">
        <f t="shared" si="25"/>
        <v>42.597402597402578</v>
      </c>
      <c r="E118" s="483">
        <f>E115/E114*100-100</f>
        <v>37.402597402597394</v>
      </c>
      <c r="F118" s="321"/>
      <c r="G118" s="516"/>
      <c r="H118" s="516"/>
    </row>
    <row r="119" spans="1:15" ht="13" thickBot="1" x14ac:dyDescent="0.3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97">
        <f>E115-E102</f>
        <v>26</v>
      </c>
      <c r="F119" s="516"/>
      <c r="G119" s="516"/>
      <c r="H119" s="516"/>
    </row>
    <row r="120" spans="1:15" x14ac:dyDescent="0.25">
      <c r="A120" s="267" t="s">
        <v>52</v>
      </c>
      <c r="B120" s="348">
        <v>68</v>
      </c>
      <c r="C120" s="349">
        <v>210</v>
      </c>
      <c r="D120" s="410">
        <v>202</v>
      </c>
      <c r="E120" s="398">
        <f>SUM(B120:D120)</f>
        <v>480</v>
      </c>
      <c r="F120" s="516" t="s">
        <v>56</v>
      </c>
      <c r="G120" s="526">
        <f>E107-E120</f>
        <v>42</v>
      </c>
      <c r="H120" s="306">
        <f>G120/E107</f>
        <v>8.0459770114942528E-2</v>
      </c>
      <c r="I120" s="525" t="s">
        <v>116</v>
      </c>
    </row>
    <row r="121" spans="1:15" x14ac:dyDescent="0.25">
      <c r="A121" s="267" t="s">
        <v>28</v>
      </c>
      <c r="B121" s="381">
        <v>66.5</v>
      </c>
      <c r="C121" s="382">
        <v>66.5</v>
      </c>
      <c r="D121" s="498">
        <v>66.5</v>
      </c>
      <c r="E121" s="511"/>
      <c r="F121" s="516" t="s">
        <v>57</v>
      </c>
      <c r="G121" s="516">
        <v>64.97</v>
      </c>
      <c r="H121" s="516"/>
    </row>
    <row r="122" spans="1:15" ht="13" thickBot="1" x14ac:dyDescent="0.3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7">
        <f t="shared" si="27"/>
        <v>1.5</v>
      </c>
      <c r="E122" s="338"/>
      <c r="F122" s="516" t="s">
        <v>26</v>
      </c>
      <c r="G122" s="516">
        <f>G121-G108</f>
        <v>0.84999999999999432</v>
      </c>
      <c r="H122" s="516"/>
    </row>
    <row r="124" spans="1:15" ht="13" thickBot="1" x14ac:dyDescent="0.3"/>
    <row r="125" spans="1:15" ht="13.5" thickBot="1" x14ac:dyDescent="0.3">
      <c r="A125" s="272" t="s">
        <v>148</v>
      </c>
      <c r="B125" s="673" t="s">
        <v>53</v>
      </c>
      <c r="C125" s="674"/>
      <c r="D125" s="674"/>
      <c r="E125" s="670" t="s">
        <v>0</v>
      </c>
      <c r="F125" s="624"/>
      <c r="G125" s="624"/>
      <c r="H125" s="624"/>
    </row>
    <row r="126" spans="1:15" ht="13" thickBot="1" x14ac:dyDescent="0.3">
      <c r="A126" s="231" t="s">
        <v>2</v>
      </c>
      <c r="B126" s="295">
        <v>1</v>
      </c>
      <c r="C126" s="225">
        <v>2</v>
      </c>
      <c r="D126" s="351">
        <v>3</v>
      </c>
      <c r="E126" s="675"/>
      <c r="F126" s="624"/>
      <c r="G126" s="624"/>
      <c r="H126" s="624"/>
    </row>
    <row r="127" spans="1:15" ht="13" x14ac:dyDescent="0.25">
      <c r="A127" s="236" t="s">
        <v>3</v>
      </c>
      <c r="B127" s="296">
        <v>1670</v>
      </c>
      <c r="C127" s="297">
        <v>1670</v>
      </c>
      <c r="D127" s="443">
        <v>1670</v>
      </c>
      <c r="E127" s="443">
        <v>1670</v>
      </c>
      <c r="F127" s="624"/>
      <c r="G127" s="624"/>
      <c r="H127" s="624"/>
    </row>
    <row r="128" spans="1:15" x14ac:dyDescent="0.25">
      <c r="A128" s="241" t="s">
        <v>6</v>
      </c>
      <c r="B128" s="300">
        <v>2036</v>
      </c>
      <c r="C128" s="301">
        <v>2115</v>
      </c>
      <c r="D128" s="444">
        <v>2249</v>
      </c>
      <c r="E128" s="440">
        <v>2159</v>
      </c>
      <c r="F128" s="321"/>
      <c r="G128" s="624"/>
      <c r="H128" s="624"/>
    </row>
    <row r="129" spans="1:8" x14ac:dyDescent="0.25">
      <c r="A129" s="231" t="s">
        <v>7</v>
      </c>
      <c r="B129" s="302">
        <v>100</v>
      </c>
      <c r="C129" s="303">
        <v>100</v>
      </c>
      <c r="D129" s="445">
        <v>95</v>
      </c>
      <c r="E129" s="441">
        <v>91.7</v>
      </c>
      <c r="F129" s="321"/>
      <c r="G129" s="624"/>
      <c r="H129" s="624"/>
    </row>
    <row r="130" spans="1:8" ht="13" thickBot="1" x14ac:dyDescent="0.3">
      <c r="A130" s="231" t="s">
        <v>8</v>
      </c>
      <c r="B130" s="329">
        <v>2.5999999999999999E-2</v>
      </c>
      <c r="C130" s="330">
        <v>2.8000000000000001E-2</v>
      </c>
      <c r="D130" s="484">
        <v>5.1999999999999998E-2</v>
      </c>
      <c r="E130" s="485">
        <v>5.5E-2</v>
      </c>
      <c r="F130" s="321"/>
      <c r="G130" s="624"/>
      <c r="H130" s="624"/>
    </row>
    <row r="131" spans="1:8" x14ac:dyDescent="0.25">
      <c r="A131" s="241" t="s">
        <v>1</v>
      </c>
      <c r="B131" s="332">
        <f t="shared" ref="B131:D131" si="28">B128/B127*100-100</f>
        <v>21.916167664670667</v>
      </c>
      <c r="C131" s="333">
        <f t="shared" si="28"/>
        <v>26.646706586826355</v>
      </c>
      <c r="D131" s="482">
        <f t="shared" si="28"/>
        <v>34.670658682634723</v>
      </c>
      <c r="E131" s="483">
        <f>E128/E127*100-100</f>
        <v>29.281437125748511</v>
      </c>
      <c r="F131" s="321"/>
      <c r="G131" s="624"/>
      <c r="H131" s="624"/>
    </row>
    <row r="132" spans="1:8" ht="13" thickBot="1" x14ac:dyDescent="0.3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97">
        <f>E128-E115</f>
        <v>43</v>
      </c>
      <c r="F132" s="624"/>
      <c r="G132" s="624"/>
      <c r="H132" s="624"/>
    </row>
    <row r="133" spans="1:8" x14ac:dyDescent="0.25">
      <c r="A133" s="267" t="s">
        <v>52</v>
      </c>
      <c r="B133" s="348">
        <v>68</v>
      </c>
      <c r="C133" s="349">
        <v>209</v>
      </c>
      <c r="D133" s="410">
        <v>202</v>
      </c>
      <c r="E133" s="398">
        <f>SUM(B133:D133)</f>
        <v>479</v>
      </c>
      <c r="F133" s="624" t="s">
        <v>56</v>
      </c>
      <c r="G133" s="457">
        <f>E120-E133</f>
        <v>1</v>
      </c>
      <c r="H133" s="306">
        <f>G133/E120</f>
        <v>2.0833333333333333E-3</v>
      </c>
    </row>
    <row r="134" spans="1:8" x14ac:dyDescent="0.25">
      <c r="A134" s="267" t="s">
        <v>28</v>
      </c>
      <c r="B134" s="381">
        <v>68.5</v>
      </c>
      <c r="C134" s="382">
        <v>68.5</v>
      </c>
      <c r="D134" s="498">
        <v>68.5</v>
      </c>
      <c r="E134" s="625"/>
      <c r="F134" s="624" t="s">
        <v>57</v>
      </c>
      <c r="G134" s="624">
        <v>66.66</v>
      </c>
      <c r="H134" s="624"/>
    </row>
    <row r="135" spans="1:8" ht="13" thickBot="1" x14ac:dyDescent="0.3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7">
        <f t="shared" si="30"/>
        <v>2</v>
      </c>
      <c r="E135" s="338"/>
      <c r="F135" s="624" t="s">
        <v>26</v>
      </c>
      <c r="G135" s="624">
        <f>G134-G121</f>
        <v>1.6899999999999977</v>
      </c>
      <c r="H135" s="624"/>
    </row>
  </sheetData>
  <mergeCells count="14">
    <mergeCell ref="B125:D125"/>
    <mergeCell ref="E125:E126"/>
    <mergeCell ref="B112:D112"/>
    <mergeCell ref="E112:E113"/>
    <mergeCell ref="B60:D60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</mergeCells>
  <conditionalFormatting sqref="B76:D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D8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D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D1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D1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33" t="s">
        <v>18</v>
      </c>
      <c r="C4" s="634"/>
      <c r="D4" s="634"/>
      <c r="E4" s="634"/>
      <c r="F4" s="634"/>
      <c r="G4" s="634"/>
      <c r="H4" s="634"/>
      <c r="I4" s="634"/>
      <c r="J4" s="635"/>
      <c r="K4" s="633" t="s">
        <v>21</v>
      </c>
      <c r="L4" s="634"/>
      <c r="M4" s="634"/>
      <c r="N4" s="634"/>
      <c r="O4" s="634"/>
      <c r="P4" s="634"/>
      <c r="Q4" s="634"/>
      <c r="R4" s="634"/>
      <c r="S4" s="634"/>
      <c r="T4" s="634"/>
      <c r="U4" s="634"/>
      <c r="V4" s="634"/>
      <c r="W4" s="6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33" t="s">
        <v>23</v>
      </c>
      <c r="C17" s="634"/>
      <c r="D17" s="634"/>
      <c r="E17" s="634"/>
      <c r="F17" s="63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33" t="s">
        <v>18</v>
      </c>
      <c r="C4" s="634"/>
      <c r="D4" s="634"/>
      <c r="E4" s="634"/>
      <c r="F4" s="634"/>
      <c r="G4" s="634"/>
      <c r="H4" s="634"/>
      <c r="I4" s="634"/>
      <c r="J4" s="635"/>
      <c r="K4" s="633" t="s">
        <v>21</v>
      </c>
      <c r="L4" s="634"/>
      <c r="M4" s="634"/>
      <c r="N4" s="634"/>
      <c r="O4" s="634"/>
      <c r="P4" s="634"/>
      <c r="Q4" s="634"/>
      <c r="R4" s="634"/>
      <c r="S4" s="634"/>
      <c r="T4" s="634"/>
      <c r="U4" s="634"/>
      <c r="V4" s="634"/>
      <c r="W4" s="6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33" t="s">
        <v>23</v>
      </c>
      <c r="C17" s="634"/>
      <c r="D17" s="634"/>
      <c r="E17" s="634"/>
      <c r="F17" s="63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33" t="s">
        <v>18</v>
      </c>
      <c r="C4" s="634"/>
      <c r="D4" s="634"/>
      <c r="E4" s="634"/>
      <c r="F4" s="634"/>
      <c r="G4" s="634"/>
      <c r="H4" s="634"/>
      <c r="I4" s="634"/>
      <c r="J4" s="635"/>
      <c r="K4" s="633" t="s">
        <v>21</v>
      </c>
      <c r="L4" s="634"/>
      <c r="M4" s="634"/>
      <c r="N4" s="634"/>
      <c r="O4" s="634"/>
      <c r="P4" s="634"/>
      <c r="Q4" s="634"/>
      <c r="R4" s="634"/>
      <c r="S4" s="634"/>
      <c r="T4" s="634"/>
      <c r="U4" s="634"/>
      <c r="V4" s="634"/>
      <c r="W4" s="6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33" t="s">
        <v>23</v>
      </c>
      <c r="C17" s="634"/>
      <c r="D17" s="634"/>
      <c r="E17" s="634"/>
      <c r="F17" s="63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636" t="s">
        <v>42</v>
      </c>
      <c r="B1" s="636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636" t="s">
        <v>42</v>
      </c>
      <c r="B1" s="636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637" t="s">
        <v>42</v>
      </c>
      <c r="B1" s="637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636" t="s">
        <v>42</v>
      </c>
      <c r="B1" s="636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W149"/>
  <sheetViews>
    <sheetView showGridLines="0" tabSelected="1" topLeftCell="A113" zoomScale="60" zoomScaleNormal="60" workbookViewId="0">
      <selection activeCell="AB124" sqref="AB124"/>
    </sheetView>
  </sheetViews>
  <sheetFormatPr baseColWidth="10" defaultColWidth="11.453125" defaultRowHeight="12.5" x14ac:dyDescent="0.25"/>
  <cols>
    <col min="1" max="1" width="16.26953125" style="200" bestFit="1" customWidth="1"/>
    <col min="2" max="3" width="9" style="200" customWidth="1"/>
    <col min="4" max="4" width="11" style="200" customWidth="1"/>
    <col min="5" max="20" width="9" style="200" customWidth="1"/>
    <col min="21" max="22" width="9" style="319" customWidth="1"/>
    <col min="23" max="23" width="9" style="200" customWidth="1"/>
    <col min="24" max="29" width="11.453125" style="200"/>
    <col min="30" max="30" width="3.26953125" style="200" customWidth="1"/>
    <col min="31" max="35" width="11.453125" style="200"/>
    <col min="36" max="36" width="16.7265625" style="200" bestFit="1" customWidth="1"/>
    <col min="37" max="37" width="4.1796875" style="200" customWidth="1"/>
    <col min="38" max="42" width="11.453125" style="200"/>
    <col min="43" max="43" width="16.7265625" style="200" bestFit="1" customWidth="1"/>
    <col min="44" max="44" width="2.81640625" style="200" customWidth="1"/>
    <col min="45" max="16384" width="11.453125" style="200"/>
  </cols>
  <sheetData>
    <row r="1" spans="1:37" x14ac:dyDescent="0.25">
      <c r="A1" s="200" t="s">
        <v>58</v>
      </c>
    </row>
    <row r="2" spans="1:37" x14ac:dyDescent="0.25">
      <c r="A2" s="200" t="s">
        <v>59</v>
      </c>
      <c r="B2" s="227">
        <v>39.825396825396822</v>
      </c>
      <c r="F2" s="663"/>
      <c r="G2" s="663"/>
      <c r="H2" s="663"/>
      <c r="I2" s="663"/>
    </row>
    <row r="3" spans="1:37" x14ac:dyDescent="0.25">
      <c r="A3" s="200" t="s">
        <v>7</v>
      </c>
      <c r="B3" s="227">
        <v>65.52771450265756</v>
      </c>
    </row>
    <row r="4" spans="1:37" x14ac:dyDescent="0.25">
      <c r="A4" s="200" t="s">
        <v>60</v>
      </c>
      <c r="B4" s="200">
        <v>12855</v>
      </c>
    </row>
    <row r="6" spans="1:37" x14ac:dyDescent="0.25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663"/>
      <c r="AH6" s="663"/>
    </row>
    <row r="7" spans="1:37" ht="13" thickBot="1" x14ac:dyDescent="0.3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3">
      <c r="A8" s="230" t="s">
        <v>49</v>
      </c>
      <c r="B8" s="654" t="s">
        <v>53</v>
      </c>
      <c r="C8" s="655"/>
      <c r="D8" s="655"/>
      <c r="E8" s="655"/>
      <c r="F8" s="655"/>
      <c r="G8" s="655"/>
      <c r="H8" s="655"/>
      <c r="I8" s="655"/>
      <c r="J8" s="655"/>
      <c r="K8" s="655"/>
      <c r="L8" s="654" t="s">
        <v>63</v>
      </c>
      <c r="M8" s="655"/>
      <c r="N8" s="655"/>
      <c r="O8" s="655"/>
      <c r="P8" s="655"/>
      <c r="Q8" s="655"/>
      <c r="R8" s="655"/>
      <c r="S8" s="655"/>
      <c r="T8" s="655"/>
      <c r="U8" s="655"/>
      <c r="V8" s="656"/>
      <c r="W8" s="292" t="s">
        <v>55</v>
      </c>
    </row>
    <row r="9" spans="1:37" x14ac:dyDescent="0.25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5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5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5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3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5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" thickBot="1" x14ac:dyDescent="0.3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5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5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" thickBot="1" x14ac:dyDescent="0.3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5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" thickBot="1" x14ac:dyDescent="0.3"/>
    <row r="22" spans="1:27" ht="13.5" thickBot="1" x14ac:dyDescent="0.3">
      <c r="A22" s="230" t="s">
        <v>64</v>
      </c>
      <c r="B22" s="654" t="s">
        <v>53</v>
      </c>
      <c r="C22" s="655"/>
      <c r="D22" s="655"/>
      <c r="E22" s="655"/>
      <c r="F22" s="655"/>
      <c r="G22" s="655"/>
      <c r="H22" s="655"/>
      <c r="I22" s="655"/>
      <c r="J22" s="655"/>
      <c r="K22" s="655"/>
      <c r="L22" s="654" t="s">
        <v>63</v>
      </c>
      <c r="M22" s="655"/>
      <c r="N22" s="655"/>
      <c r="O22" s="655"/>
      <c r="P22" s="655"/>
      <c r="Q22" s="655"/>
      <c r="R22" s="655"/>
      <c r="S22" s="655"/>
      <c r="T22" s="655"/>
      <c r="U22" s="655"/>
      <c r="V22" s="656"/>
      <c r="W22" s="292" t="s">
        <v>55</v>
      </c>
      <c r="X22" s="364"/>
      <c r="Y22" s="364"/>
      <c r="Z22" s="364"/>
    </row>
    <row r="23" spans="1:27" x14ac:dyDescent="0.25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5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ht="13" x14ac:dyDescent="0.25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5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5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" thickBot="1" x14ac:dyDescent="0.3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5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" thickBot="1" x14ac:dyDescent="0.3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5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5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" thickBot="1" x14ac:dyDescent="0.3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5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" thickBot="1" x14ac:dyDescent="0.3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3">
      <c r="A36" s="230" t="s">
        <v>66</v>
      </c>
      <c r="B36" s="654" t="s">
        <v>53</v>
      </c>
      <c r="C36" s="655"/>
      <c r="D36" s="655"/>
      <c r="E36" s="655"/>
      <c r="F36" s="655"/>
      <c r="G36" s="655"/>
      <c r="H36" s="655"/>
      <c r="I36" s="655"/>
      <c r="J36" s="655"/>
      <c r="K36" s="655"/>
      <c r="L36" s="654" t="s">
        <v>63</v>
      </c>
      <c r="M36" s="655"/>
      <c r="N36" s="655"/>
      <c r="O36" s="655"/>
      <c r="P36" s="655"/>
      <c r="Q36" s="655"/>
      <c r="R36" s="655"/>
      <c r="S36" s="655"/>
      <c r="T36" s="655"/>
      <c r="U36" s="655"/>
      <c r="V36" s="656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5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5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ht="13" x14ac:dyDescent="0.25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5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664" t="s">
        <v>67</v>
      </c>
      <c r="AC40" s="664"/>
      <c r="AD40" s="664"/>
      <c r="AE40" s="385"/>
    </row>
    <row r="41" spans="1:40" x14ac:dyDescent="0.25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664"/>
      <c r="AC41" s="664"/>
      <c r="AD41" s="664"/>
      <c r="AE41" s="385"/>
    </row>
    <row r="42" spans="1:40" ht="13" thickBot="1" x14ac:dyDescent="0.3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664"/>
      <c r="AC42" s="664"/>
      <c r="AD42" s="664"/>
      <c r="AE42" s="385"/>
    </row>
    <row r="43" spans="1:40" x14ac:dyDescent="0.25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" thickBot="1" x14ac:dyDescent="0.3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5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5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" thickBot="1" x14ac:dyDescent="0.3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5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657" t="s">
        <v>77</v>
      </c>
      <c r="AF48" s="658"/>
      <c r="AG48" s="658"/>
      <c r="AH48" s="659"/>
      <c r="AI48" s="414"/>
      <c r="AJ48" s="210"/>
      <c r="AK48" s="648" t="s">
        <v>85</v>
      </c>
      <c r="AL48" s="649"/>
      <c r="AM48" s="649"/>
      <c r="AN48" s="650"/>
    </row>
    <row r="49" spans="1:47" x14ac:dyDescent="0.25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660" t="s">
        <v>78</v>
      </c>
      <c r="AF49" s="661"/>
      <c r="AG49" s="661"/>
      <c r="AH49" s="662"/>
      <c r="AI49" s="414"/>
      <c r="AJ49" s="210"/>
      <c r="AK49" s="651" t="s">
        <v>86</v>
      </c>
      <c r="AL49" s="652"/>
      <c r="AM49" s="652"/>
      <c r="AN49" s="653"/>
    </row>
    <row r="50" spans="1:47" ht="13" thickBot="1" x14ac:dyDescent="0.3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647"/>
      <c r="AQ50" s="647"/>
      <c r="AR50" s="647"/>
      <c r="AS50" s="647"/>
      <c r="AT50" s="413"/>
      <c r="AU50" s="413"/>
    </row>
    <row r="51" spans="1:47" ht="13.5" thickBot="1" x14ac:dyDescent="0.3">
      <c r="A51" s="230" t="s">
        <v>76</v>
      </c>
      <c r="B51" s="654" t="s">
        <v>53</v>
      </c>
      <c r="C51" s="655"/>
      <c r="D51" s="655"/>
      <c r="E51" s="655"/>
      <c r="F51" s="655"/>
      <c r="G51" s="655"/>
      <c r="H51" s="655"/>
      <c r="I51" s="655"/>
      <c r="J51" s="655"/>
      <c r="K51" s="655"/>
      <c r="L51" s="655"/>
      <c r="M51" s="656"/>
      <c r="N51" s="654" t="s">
        <v>63</v>
      </c>
      <c r="O51" s="655"/>
      <c r="P51" s="655"/>
      <c r="Q51" s="655"/>
      <c r="R51" s="655"/>
      <c r="S51" s="655"/>
      <c r="T51" s="655"/>
      <c r="U51" s="655"/>
      <c r="V51" s="655"/>
      <c r="W51" s="655"/>
      <c r="X51" s="656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647"/>
      <c r="AQ51" s="647"/>
      <c r="AR51" s="647"/>
      <c r="AS51" s="647"/>
      <c r="AT51" s="413"/>
      <c r="AU51" s="413"/>
    </row>
    <row r="52" spans="1:47" x14ac:dyDescent="0.25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5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ht="13" x14ac:dyDescent="0.25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5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5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" thickBot="1" x14ac:dyDescent="0.3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5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f t="shared" si="24"/>
        <v>13.84615384615384</v>
      </c>
      <c r="K58" s="333">
        <f t="shared" si="24"/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" thickBot="1" x14ac:dyDescent="0.3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5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" thickBot="1" x14ac:dyDescent="0.3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" thickBot="1" x14ac:dyDescent="0.3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5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5">
      <c r="AP64" s="413"/>
      <c r="AQ64" s="413"/>
      <c r="AR64" s="413"/>
      <c r="AS64" s="413"/>
      <c r="AT64" s="413"/>
      <c r="AU64" s="413"/>
    </row>
    <row r="65" spans="1:33" ht="13" thickBot="1" x14ac:dyDescent="0.3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3">
      <c r="A66" s="230" t="s">
        <v>103</v>
      </c>
      <c r="B66" s="654" t="s">
        <v>53</v>
      </c>
      <c r="C66" s="655"/>
      <c r="D66" s="655"/>
      <c r="E66" s="655"/>
      <c r="F66" s="655"/>
      <c r="G66" s="655"/>
      <c r="H66" s="655"/>
      <c r="I66" s="655"/>
      <c r="J66" s="655"/>
      <c r="K66" s="655"/>
      <c r="L66" s="655"/>
      <c r="M66" s="656"/>
      <c r="N66" s="654" t="s">
        <v>63</v>
      </c>
      <c r="O66" s="655"/>
      <c r="P66" s="655"/>
      <c r="Q66" s="655"/>
      <c r="R66" s="655"/>
      <c r="S66" s="655"/>
      <c r="T66" s="655"/>
      <c r="U66" s="655"/>
      <c r="V66" s="655"/>
      <c r="W66" s="655"/>
      <c r="X66" s="656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5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5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ht="13" x14ac:dyDescent="0.25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5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5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" thickBot="1" x14ac:dyDescent="0.3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5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K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333">
        <f t="shared" si="31"/>
        <v>7.4193548387096797</v>
      </c>
      <c r="K73" s="333">
        <f t="shared" si="31"/>
        <v>4.6774193548387188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" thickBot="1" x14ac:dyDescent="0.3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5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5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" thickBot="1" x14ac:dyDescent="0.3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5">
      <c r="Q78" s="319"/>
    </row>
    <row r="79" spans="1:33" ht="13" thickBot="1" x14ac:dyDescent="0.3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  <row r="80" spans="1:33" ht="13.5" thickBot="1" x14ac:dyDescent="0.3">
      <c r="A80" s="230" t="s">
        <v>105</v>
      </c>
      <c r="B80" s="654" t="s">
        <v>53</v>
      </c>
      <c r="C80" s="655"/>
      <c r="D80" s="655"/>
      <c r="E80" s="655"/>
      <c r="F80" s="655"/>
      <c r="G80" s="655"/>
      <c r="H80" s="655"/>
      <c r="I80" s="655"/>
      <c r="J80" s="655"/>
      <c r="K80" s="655"/>
      <c r="L80" s="655"/>
      <c r="M80" s="656"/>
      <c r="N80" s="654" t="s">
        <v>63</v>
      </c>
      <c r="O80" s="655"/>
      <c r="P80" s="655"/>
      <c r="Q80" s="655"/>
      <c r="R80" s="655"/>
      <c r="S80" s="655"/>
      <c r="T80" s="655"/>
      <c r="U80" s="655"/>
      <c r="V80" s="655"/>
      <c r="W80" s="655"/>
      <c r="X80" s="656"/>
      <c r="Y80" s="292" t="s">
        <v>55</v>
      </c>
      <c r="Z80" s="449"/>
      <c r="AA80" s="449"/>
      <c r="AB80" s="449"/>
    </row>
    <row r="81" spans="1:28" x14ac:dyDescent="0.25">
      <c r="A81" s="231" t="s">
        <v>54</v>
      </c>
      <c r="B81" s="339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40">
        <v>12</v>
      </c>
      <c r="N81" s="339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40">
        <v>11</v>
      </c>
      <c r="Y81" s="343">
        <v>919</v>
      </c>
      <c r="Z81" s="449"/>
      <c r="AA81" s="449"/>
      <c r="AB81" s="449"/>
    </row>
    <row r="82" spans="1:28" x14ac:dyDescent="0.25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6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61">
        <v>8</v>
      </c>
      <c r="Y82" s="214" t="s">
        <v>0</v>
      </c>
      <c r="Z82" s="449"/>
      <c r="AA82" s="313"/>
      <c r="AB82" s="313"/>
    </row>
    <row r="83" spans="1:28" ht="13" x14ac:dyDescent="0.25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341"/>
      <c r="AA83" s="313"/>
      <c r="AB83" s="313"/>
    </row>
    <row r="84" spans="1:28" x14ac:dyDescent="0.25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325"/>
      <c r="AA84" s="449"/>
      <c r="AB84" s="449"/>
    </row>
    <row r="85" spans="1:28" x14ac:dyDescent="0.25">
      <c r="A85" s="231" t="s">
        <v>7</v>
      </c>
      <c r="B85" s="462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433">
        <v>0.82599999999999996</v>
      </c>
      <c r="Z85" s="466" t="s">
        <v>108</v>
      </c>
      <c r="AA85" s="210"/>
      <c r="AB85" s="210"/>
    </row>
    <row r="86" spans="1:28" ht="13" thickBot="1" x14ac:dyDescent="0.3">
      <c r="A86" s="231" t="s">
        <v>8</v>
      </c>
      <c r="B86" s="329">
        <v>0.11799999999999999</v>
      </c>
      <c r="C86" s="330">
        <v>6.5000000000000002E-2</v>
      </c>
      <c r="D86" s="330">
        <v>6.3E-2</v>
      </c>
      <c r="E86" s="330">
        <v>7.0000000000000007E-2</v>
      </c>
      <c r="F86" s="330">
        <v>6.8000000000000005E-2</v>
      </c>
      <c r="G86" s="330">
        <v>6.2E-2</v>
      </c>
      <c r="H86" s="330">
        <v>6.0999999999999999E-2</v>
      </c>
      <c r="I86" s="330">
        <v>5.5E-2</v>
      </c>
      <c r="J86" s="330">
        <v>4.8000000000000001E-2</v>
      </c>
      <c r="K86" s="330">
        <v>5.8999999999999997E-2</v>
      </c>
      <c r="L86" s="330">
        <v>5.0999999999999997E-2</v>
      </c>
      <c r="M86" s="334">
        <v>5.1999999999999998E-2</v>
      </c>
      <c r="N86" s="329">
        <v>8.3000000000000004E-2</v>
      </c>
      <c r="O86" s="330">
        <v>7.9000000000000001E-2</v>
      </c>
      <c r="P86" s="330">
        <v>0.06</v>
      </c>
      <c r="Q86" s="330">
        <v>6.9000000000000006E-2</v>
      </c>
      <c r="R86" s="330">
        <v>5.7000000000000002E-2</v>
      </c>
      <c r="S86" s="330">
        <v>6.4000000000000001E-2</v>
      </c>
      <c r="T86" s="330">
        <v>4.5999999999999999E-2</v>
      </c>
      <c r="U86" s="330">
        <v>5.1999999999999998E-2</v>
      </c>
      <c r="V86" s="330">
        <v>4.5999999999999999E-2</v>
      </c>
      <c r="W86" s="330">
        <v>6.4000000000000001E-2</v>
      </c>
      <c r="X86" s="334">
        <v>0.05</v>
      </c>
      <c r="Y86" s="432">
        <v>7.6999999999999999E-2</v>
      </c>
      <c r="Z86" s="341"/>
      <c r="AA86" s="449"/>
      <c r="AB86" s="449"/>
    </row>
    <row r="87" spans="1:28" x14ac:dyDescent="0.25">
      <c r="A87" s="241" t="s">
        <v>1</v>
      </c>
      <c r="B87" s="332">
        <f>B84/B83*100-100</f>
        <v>-13.055555555555557</v>
      </c>
      <c r="C87" s="333">
        <f t="shared" ref="C87:E87" si="37">C84/C83*100-100</f>
        <v>-0.13888888888888573</v>
      </c>
      <c r="D87" s="333">
        <f t="shared" si="37"/>
        <v>-2.0833333333333428</v>
      </c>
      <c r="E87" s="333">
        <f t="shared" si="37"/>
        <v>-5.2777777777777857</v>
      </c>
      <c r="F87" s="333">
        <f>F84/F83*100-100</f>
        <v>0</v>
      </c>
      <c r="G87" s="333">
        <f t="shared" ref="G87:K87" si="38">G84/G83*100-100</f>
        <v>1.5277777777777715</v>
      </c>
      <c r="H87" s="333">
        <f t="shared" si="38"/>
        <v>1.8055555555555429</v>
      </c>
      <c r="I87" s="333">
        <f t="shared" si="38"/>
        <v>-0.13888888888888573</v>
      </c>
      <c r="J87" s="333">
        <f t="shared" si="38"/>
        <v>3.6111111111111143</v>
      </c>
      <c r="K87" s="333">
        <f t="shared" si="38"/>
        <v>1.9444444444444429</v>
      </c>
      <c r="L87" s="333">
        <f t="shared" ref="L87:M87" si="39">L84/L83*100-100</f>
        <v>5.9722222222222285</v>
      </c>
      <c r="M87" s="335">
        <f t="shared" si="39"/>
        <v>10.000000000000014</v>
      </c>
      <c r="N87" s="332">
        <f>N84/N83*100-100</f>
        <v>-7.3611111111111143</v>
      </c>
      <c r="O87" s="333">
        <f t="shared" ref="O87:Y87" si="40">O84/O83*100-100</f>
        <v>-5</v>
      </c>
      <c r="P87" s="333">
        <f t="shared" si="40"/>
        <v>-5</v>
      </c>
      <c r="Q87" s="333">
        <f t="shared" si="40"/>
        <v>-5.5555555555555571</v>
      </c>
      <c r="R87" s="333">
        <f t="shared" si="40"/>
        <v>-1.6666666666666714</v>
      </c>
      <c r="S87" s="333">
        <f t="shared" si="40"/>
        <v>0.27777777777777146</v>
      </c>
      <c r="T87" s="333">
        <f t="shared" si="40"/>
        <v>0.55555555555555713</v>
      </c>
      <c r="U87" s="333">
        <f t="shared" si="40"/>
        <v>3.4722222222222285</v>
      </c>
      <c r="V87" s="333">
        <f t="shared" si="40"/>
        <v>5</v>
      </c>
      <c r="W87" s="333">
        <f t="shared" si="40"/>
        <v>5.8333333333333286</v>
      </c>
      <c r="X87" s="335">
        <f t="shared" si="40"/>
        <v>7.7777777777777715</v>
      </c>
      <c r="Y87" s="435">
        <f t="shared" si="40"/>
        <v>0.13888888888888573</v>
      </c>
      <c r="Z87" s="434"/>
      <c r="AA87" s="210"/>
      <c r="AB87" s="210"/>
    </row>
    <row r="88" spans="1:28" ht="13" thickBot="1" x14ac:dyDescent="0.3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66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66">
        <f t="shared" si="41"/>
        <v>73</v>
      </c>
      <c r="Y88" s="288">
        <f t="shared" si="41"/>
        <v>93</v>
      </c>
      <c r="Z88" s="342"/>
      <c r="AA88" s="449"/>
      <c r="AB88" s="449"/>
    </row>
    <row r="89" spans="1:28" x14ac:dyDescent="0.25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410">
        <v>284</v>
      </c>
      <c r="N89" s="407">
        <v>343</v>
      </c>
      <c r="O89" s="349">
        <v>815</v>
      </c>
      <c r="P89" s="349">
        <v>512</v>
      </c>
      <c r="Q89" s="349">
        <v>513</v>
      </c>
      <c r="R89" s="349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50">
        <f>SUM(B89:X89)</f>
        <v>12225</v>
      </c>
      <c r="Z89" s="449" t="s">
        <v>56</v>
      </c>
      <c r="AA89" s="265">
        <f>Y75-Y89</f>
        <v>18</v>
      </c>
      <c r="AB89" s="266">
        <f>AA89/Y75</f>
        <v>1.470227885322225E-3</v>
      </c>
    </row>
    <row r="90" spans="1:28" x14ac:dyDescent="0.25">
      <c r="A90" s="267" t="s">
        <v>28</v>
      </c>
      <c r="B90" s="454">
        <v>49.5</v>
      </c>
      <c r="C90" s="455">
        <v>48.5</v>
      </c>
      <c r="D90" s="455">
        <v>49</v>
      </c>
      <c r="E90" s="455">
        <v>49</v>
      </c>
      <c r="F90" s="455">
        <v>47.5</v>
      </c>
      <c r="G90" s="455">
        <v>48</v>
      </c>
      <c r="H90" s="455">
        <v>47.5</v>
      </c>
      <c r="I90" s="455">
        <v>47.5</v>
      </c>
      <c r="J90" s="455">
        <v>45.5</v>
      </c>
      <c r="K90" s="455">
        <v>45.5</v>
      </c>
      <c r="L90" s="455">
        <v>45.5</v>
      </c>
      <c r="M90" s="456">
        <v>44</v>
      </c>
      <c r="N90" s="408">
        <v>49.5</v>
      </c>
      <c r="O90" s="455">
        <v>49</v>
      </c>
      <c r="P90" s="455">
        <v>48.5</v>
      </c>
      <c r="Q90" s="455">
        <v>48.5</v>
      </c>
      <c r="R90" s="455">
        <v>47.5</v>
      </c>
      <c r="S90" s="455">
        <v>47</v>
      </c>
      <c r="T90" s="455">
        <v>47</v>
      </c>
      <c r="U90" s="455">
        <v>46.5</v>
      </c>
      <c r="V90" s="455">
        <v>46</v>
      </c>
      <c r="W90" s="455">
        <v>44.5</v>
      </c>
      <c r="X90" s="456">
        <v>44</v>
      </c>
      <c r="Y90" s="450"/>
      <c r="Z90" s="449" t="s">
        <v>57</v>
      </c>
      <c r="AA90" s="449">
        <v>45.46</v>
      </c>
      <c r="AB90" s="449"/>
    </row>
    <row r="91" spans="1:28" ht="13" thickBot="1" x14ac:dyDescent="0.3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7">
        <f t="shared" si="42"/>
        <v>1.5</v>
      </c>
      <c r="N91" s="409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8"/>
      <c r="Z91" s="449" t="s">
        <v>26</v>
      </c>
      <c r="AA91" s="449">
        <f>AA90-AA76</f>
        <v>2.5900000000000034</v>
      </c>
      <c r="AB91" s="449"/>
    </row>
    <row r="92" spans="1:28" x14ac:dyDescent="0.25">
      <c r="B92" s="200" t="s">
        <v>65</v>
      </c>
      <c r="L92" s="200" t="s">
        <v>65</v>
      </c>
    </row>
    <row r="93" spans="1:28" ht="13" thickBot="1" x14ac:dyDescent="0.3"/>
    <row r="94" spans="1:28" ht="13.5" thickBot="1" x14ac:dyDescent="0.3">
      <c r="A94" s="230" t="s">
        <v>109</v>
      </c>
      <c r="B94" s="665" t="s">
        <v>53</v>
      </c>
      <c r="C94" s="666"/>
      <c r="D94" s="666"/>
      <c r="E94" s="666"/>
      <c r="F94" s="666"/>
      <c r="G94" s="666"/>
      <c r="H94" s="666"/>
      <c r="I94" s="666"/>
      <c r="J94" s="666"/>
      <c r="K94" s="666"/>
      <c r="L94" s="666"/>
      <c r="M94" s="667"/>
      <c r="N94" s="665" t="s">
        <v>63</v>
      </c>
      <c r="O94" s="666"/>
      <c r="P94" s="666"/>
      <c r="Q94" s="666"/>
      <c r="R94" s="666"/>
      <c r="S94" s="666"/>
      <c r="T94" s="666"/>
      <c r="U94" s="666"/>
      <c r="V94" s="666"/>
      <c r="W94" s="666"/>
      <c r="X94" s="667"/>
      <c r="Y94" s="641" t="s">
        <v>55</v>
      </c>
      <c r="Z94" s="468">
        <v>920</v>
      </c>
      <c r="AA94" s="468"/>
      <c r="AB94" s="468"/>
    </row>
    <row r="95" spans="1:28" x14ac:dyDescent="0.25">
      <c r="A95" s="231" t="s">
        <v>54</v>
      </c>
      <c r="B95" s="339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40">
        <v>12</v>
      </c>
      <c r="N95" s="339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40">
        <v>11</v>
      </c>
      <c r="Y95" s="668"/>
      <c r="Z95" s="468"/>
      <c r="AA95" s="468"/>
      <c r="AB95" s="468"/>
    </row>
    <row r="96" spans="1:28" ht="13" thickBot="1" x14ac:dyDescent="0.3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6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61">
        <v>8</v>
      </c>
      <c r="Y96" s="669"/>
      <c r="Z96" s="468"/>
      <c r="AA96" s="313"/>
      <c r="AB96" s="313"/>
    </row>
    <row r="97" spans="1:28" ht="13" x14ac:dyDescent="0.25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341"/>
      <c r="AA97" s="313"/>
      <c r="AB97" s="313"/>
    </row>
    <row r="98" spans="1:28" x14ac:dyDescent="0.25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325"/>
      <c r="AA98" s="468"/>
      <c r="AB98" s="468"/>
    </row>
    <row r="99" spans="1:28" x14ac:dyDescent="0.25">
      <c r="A99" s="231" t="s">
        <v>7</v>
      </c>
      <c r="B99" s="476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433">
        <v>0.89300000000000002</v>
      </c>
      <c r="Z99" s="466" t="s">
        <v>110</v>
      </c>
      <c r="AA99" s="210"/>
      <c r="AB99" s="210"/>
    </row>
    <row r="100" spans="1:28" ht="13" thickBot="1" x14ac:dyDescent="0.3">
      <c r="A100" s="231" t="s">
        <v>8</v>
      </c>
      <c r="B100" s="329">
        <v>0.09</v>
      </c>
      <c r="C100" s="330">
        <v>8.2000000000000003E-2</v>
      </c>
      <c r="D100" s="330">
        <v>5.8999999999999997E-2</v>
      </c>
      <c r="E100" s="330">
        <v>7.8E-2</v>
      </c>
      <c r="F100" s="330">
        <v>0.05</v>
      </c>
      <c r="G100" s="330">
        <v>5.8999999999999997E-2</v>
      </c>
      <c r="H100" s="330">
        <v>5.0999999999999997E-2</v>
      </c>
      <c r="I100" s="330">
        <v>5.1999999999999998E-2</v>
      </c>
      <c r="J100" s="330">
        <v>0.06</v>
      </c>
      <c r="K100" s="330">
        <v>4.9000000000000002E-2</v>
      </c>
      <c r="L100" s="330">
        <v>0.05</v>
      </c>
      <c r="M100" s="334">
        <v>4.1000000000000002E-2</v>
      </c>
      <c r="N100" s="329">
        <v>6.6000000000000003E-2</v>
      </c>
      <c r="O100" s="330">
        <v>7.1999999999999995E-2</v>
      </c>
      <c r="P100" s="330">
        <v>0.05</v>
      </c>
      <c r="Q100" s="330">
        <v>6.3E-2</v>
      </c>
      <c r="R100" s="330">
        <v>6.2E-2</v>
      </c>
      <c r="S100" s="330">
        <v>6.3E-2</v>
      </c>
      <c r="T100" s="330">
        <v>0.06</v>
      </c>
      <c r="U100" s="330">
        <v>5.0999999999999997E-2</v>
      </c>
      <c r="V100" s="330">
        <v>5.6000000000000001E-2</v>
      </c>
      <c r="W100" s="330">
        <v>4.9000000000000002E-2</v>
      </c>
      <c r="X100" s="334">
        <v>5.5E-2</v>
      </c>
      <c r="Y100" s="432">
        <v>6.3E-2</v>
      </c>
      <c r="Z100" s="341"/>
      <c r="AA100" s="468"/>
      <c r="AB100" s="468"/>
    </row>
    <row r="101" spans="1:28" x14ac:dyDescent="0.25">
      <c r="A101" s="241" t="s">
        <v>1</v>
      </c>
      <c r="B101" s="332">
        <f>B98/B97*100-100</f>
        <v>1.1111111111111143</v>
      </c>
      <c r="C101" s="333">
        <f t="shared" ref="C101:E101" si="43">C98/C97*100-100</f>
        <v>6.790123456790127</v>
      </c>
      <c r="D101" s="333">
        <f t="shared" si="43"/>
        <v>5.5555555555555571</v>
      </c>
      <c r="E101" s="333">
        <f t="shared" si="43"/>
        <v>3.3333333333333428</v>
      </c>
      <c r="F101" s="333">
        <f>F98/F97*100-100</f>
        <v>0.74074074074073337</v>
      </c>
      <c r="G101" s="333">
        <f t="shared" ref="G101:K101" si="44">G98/G97*100-100</f>
        <v>3.8271604938271651</v>
      </c>
      <c r="H101" s="333">
        <f t="shared" si="44"/>
        <v>2.2222222222222143</v>
      </c>
      <c r="I101" s="333">
        <f t="shared" si="44"/>
        <v>2.2222222222222143</v>
      </c>
      <c r="J101" s="333">
        <f t="shared" si="44"/>
        <v>0.3703703703703809</v>
      </c>
      <c r="K101" s="333">
        <f t="shared" si="44"/>
        <v>0</v>
      </c>
      <c r="L101" s="333">
        <f t="shared" ref="L101:M101" si="45">L98/L97*100-100</f>
        <v>3.8271604938271651</v>
      </c>
      <c r="M101" s="335">
        <f t="shared" si="45"/>
        <v>5.6790123456789985</v>
      </c>
      <c r="N101" s="332">
        <f>N98/N97*100-100</f>
        <v>2.7160493827160508</v>
      </c>
      <c r="O101" s="333">
        <f t="shared" ref="O101:Y101" si="46">O98/O97*100-100</f>
        <v>2.9629629629629619</v>
      </c>
      <c r="P101" s="333">
        <f t="shared" si="46"/>
        <v>5.308641975308646</v>
      </c>
      <c r="Q101" s="333">
        <f t="shared" si="46"/>
        <v>2.9629629629629619</v>
      </c>
      <c r="R101" s="333">
        <f t="shared" si="46"/>
        <v>0.49382716049382225</v>
      </c>
      <c r="S101" s="333">
        <f t="shared" si="46"/>
        <v>-0.24691358024691112</v>
      </c>
      <c r="T101" s="333">
        <f t="shared" si="46"/>
        <v>0.49382716049382225</v>
      </c>
      <c r="U101" s="333">
        <f t="shared" si="46"/>
        <v>1.3580246913580112</v>
      </c>
      <c r="V101" s="333">
        <f t="shared" si="46"/>
        <v>4.8148148148148096</v>
      </c>
      <c r="W101" s="333">
        <f t="shared" si="46"/>
        <v>2.9629629629629619</v>
      </c>
      <c r="X101" s="335">
        <f t="shared" si="46"/>
        <v>6.2962962962962905</v>
      </c>
      <c r="Y101" s="435">
        <f t="shared" si="46"/>
        <v>2.7160493827160508</v>
      </c>
      <c r="Z101" s="434"/>
      <c r="AA101" s="210"/>
      <c r="AB101" s="210"/>
    </row>
    <row r="102" spans="1:28" ht="13" thickBot="1" x14ac:dyDescent="0.3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66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66">
        <f t="shared" si="47"/>
        <v>85</v>
      </c>
      <c r="Y102" s="288">
        <f t="shared" si="47"/>
        <v>111</v>
      </c>
      <c r="Z102" s="342"/>
      <c r="AA102" s="468"/>
      <c r="AB102" s="468"/>
    </row>
    <row r="103" spans="1:28" x14ac:dyDescent="0.25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410">
        <v>284</v>
      </c>
      <c r="N103" s="407">
        <v>343</v>
      </c>
      <c r="O103" s="349">
        <v>815</v>
      </c>
      <c r="P103" s="349">
        <v>512</v>
      </c>
      <c r="Q103" s="349">
        <v>513</v>
      </c>
      <c r="R103" s="349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468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5">
      <c r="A104" s="267" t="s">
        <v>28</v>
      </c>
      <c r="B104" s="472">
        <v>51</v>
      </c>
      <c r="C104" s="473">
        <v>50</v>
      </c>
      <c r="D104" s="473">
        <v>50.5</v>
      </c>
      <c r="E104" s="473">
        <v>50.5</v>
      </c>
      <c r="F104" s="473">
        <v>49.5</v>
      </c>
      <c r="G104" s="473">
        <v>49.5</v>
      </c>
      <c r="H104" s="473">
        <v>49</v>
      </c>
      <c r="I104" s="473">
        <v>49</v>
      </c>
      <c r="J104" s="473">
        <v>48</v>
      </c>
      <c r="K104" s="473">
        <v>48</v>
      </c>
      <c r="L104" s="473">
        <v>47.5</v>
      </c>
      <c r="M104" s="474">
        <v>46</v>
      </c>
      <c r="N104" s="408">
        <v>51</v>
      </c>
      <c r="O104" s="473">
        <v>50.5</v>
      </c>
      <c r="P104" s="473">
        <v>50</v>
      </c>
      <c r="Q104" s="473">
        <v>50</v>
      </c>
      <c r="R104" s="473">
        <v>49.5</v>
      </c>
      <c r="S104" s="473">
        <v>49</v>
      </c>
      <c r="T104" s="473">
        <v>49</v>
      </c>
      <c r="U104" s="473">
        <v>48.5</v>
      </c>
      <c r="V104" s="473">
        <v>47.5</v>
      </c>
      <c r="W104" s="473">
        <v>46.5</v>
      </c>
      <c r="X104" s="311">
        <v>46</v>
      </c>
      <c r="Y104" s="222"/>
      <c r="Z104" s="468" t="s">
        <v>57</v>
      </c>
      <c r="AA104" s="468">
        <v>47.3</v>
      </c>
      <c r="AB104" s="468"/>
    </row>
    <row r="105" spans="1:28" ht="13" thickBot="1" x14ac:dyDescent="0.3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7">
        <f t="shared" si="48"/>
        <v>2</v>
      </c>
      <c r="N105" s="409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7">
        <f t="shared" si="48"/>
        <v>2</v>
      </c>
      <c r="Y105" s="223"/>
      <c r="Z105" s="468" t="s">
        <v>26</v>
      </c>
      <c r="AA105" s="468">
        <f>AA104-AA90</f>
        <v>1.8399999999999963</v>
      </c>
      <c r="AB105" s="468"/>
    </row>
    <row r="107" spans="1:28" ht="13" thickBot="1" x14ac:dyDescent="0.3"/>
    <row r="108" spans="1:28" ht="13.5" thickBot="1" x14ac:dyDescent="0.3">
      <c r="A108" s="230" t="s">
        <v>112</v>
      </c>
      <c r="B108" s="665" t="s">
        <v>53</v>
      </c>
      <c r="C108" s="666"/>
      <c r="D108" s="666"/>
      <c r="E108" s="666"/>
      <c r="F108" s="666"/>
      <c r="G108" s="666"/>
      <c r="H108" s="666"/>
      <c r="I108" s="666"/>
      <c r="J108" s="666"/>
      <c r="K108" s="666"/>
      <c r="L108" s="666"/>
      <c r="M108" s="667"/>
      <c r="N108" s="665" t="s">
        <v>63</v>
      </c>
      <c r="O108" s="666"/>
      <c r="P108" s="666"/>
      <c r="Q108" s="666"/>
      <c r="R108" s="666"/>
      <c r="S108" s="666"/>
      <c r="T108" s="666"/>
      <c r="U108" s="666"/>
      <c r="V108" s="666"/>
      <c r="W108" s="666"/>
      <c r="X108" s="667"/>
      <c r="Y108" s="641" t="s">
        <v>55</v>
      </c>
      <c r="Z108" s="489">
        <v>921</v>
      </c>
      <c r="AA108" s="489"/>
      <c r="AB108" s="489"/>
    </row>
    <row r="109" spans="1:28" x14ac:dyDescent="0.25">
      <c r="A109" s="231" t="s">
        <v>54</v>
      </c>
      <c r="B109" s="339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40">
        <v>12</v>
      </c>
      <c r="N109" s="339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40">
        <v>11</v>
      </c>
      <c r="Y109" s="668"/>
      <c r="Z109" s="489"/>
      <c r="AA109" s="489"/>
      <c r="AB109" s="489"/>
    </row>
    <row r="110" spans="1:28" ht="13" thickBot="1" x14ac:dyDescent="0.3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6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61">
        <v>8</v>
      </c>
      <c r="Y110" s="669"/>
      <c r="Z110" s="489"/>
      <c r="AA110" s="313"/>
      <c r="AB110" s="313"/>
    </row>
    <row r="111" spans="1:28" ht="13" x14ac:dyDescent="0.25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341"/>
      <c r="AA111" s="313"/>
      <c r="AB111" s="313"/>
    </row>
    <row r="112" spans="1:28" x14ac:dyDescent="0.25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325"/>
      <c r="AA112" s="489"/>
      <c r="AB112" s="489"/>
    </row>
    <row r="113" spans="1:49" x14ac:dyDescent="0.25">
      <c r="A113" s="231" t="s">
        <v>7</v>
      </c>
      <c r="B113" s="476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433">
        <v>0.93500000000000005</v>
      </c>
      <c r="Z113" s="341"/>
      <c r="AA113" s="210"/>
      <c r="AB113" s="210"/>
    </row>
    <row r="114" spans="1:49" ht="13" thickBot="1" x14ac:dyDescent="0.3">
      <c r="A114" s="231" t="s">
        <v>8</v>
      </c>
      <c r="B114" s="329">
        <v>5.3999999999999999E-2</v>
      </c>
      <c r="C114" s="330">
        <v>5.3999999999999999E-2</v>
      </c>
      <c r="D114" s="330">
        <v>6.8000000000000005E-2</v>
      </c>
      <c r="E114" s="330">
        <v>5.8999999999999997E-2</v>
      </c>
      <c r="F114" s="330">
        <v>0.05</v>
      </c>
      <c r="G114" s="330">
        <v>4.7E-2</v>
      </c>
      <c r="H114" s="330">
        <v>5.7000000000000002E-2</v>
      </c>
      <c r="I114" s="330">
        <v>5.0999999999999997E-2</v>
      </c>
      <c r="J114" s="330">
        <v>4.5999999999999999E-2</v>
      </c>
      <c r="K114" s="330">
        <v>5.3999999999999999E-2</v>
      </c>
      <c r="L114" s="330">
        <v>4.2999999999999997E-2</v>
      </c>
      <c r="M114" s="334">
        <v>4.9000000000000002E-2</v>
      </c>
      <c r="N114" s="329">
        <v>6.9000000000000006E-2</v>
      </c>
      <c r="O114" s="330">
        <v>5.7000000000000002E-2</v>
      </c>
      <c r="P114" s="330">
        <v>5.2999999999999999E-2</v>
      </c>
      <c r="Q114" s="330">
        <v>6.9000000000000006E-2</v>
      </c>
      <c r="R114" s="330">
        <v>5.3999999999999999E-2</v>
      </c>
      <c r="S114" s="330">
        <v>5.8000000000000003E-2</v>
      </c>
      <c r="T114" s="330">
        <v>5.0999999999999997E-2</v>
      </c>
      <c r="U114" s="330">
        <v>4.9000000000000002E-2</v>
      </c>
      <c r="V114" s="330">
        <v>3.5999999999999997E-2</v>
      </c>
      <c r="W114" s="330">
        <v>4.3999999999999997E-2</v>
      </c>
      <c r="X114" s="334">
        <v>4.7E-2</v>
      </c>
      <c r="Y114" s="432">
        <v>5.7000000000000002E-2</v>
      </c>
      <c r="Z114" s="341"/>
      <c r="AA114" s="489"/>
      <c r="AB114" s="489"/>
    </row>
    <row r="115" spans="1:49" x14ac:dyDescent="0.25">
      <c r="A115" s="241" t="s">
        <v>1</v>
      </c>
      <c r="B115" s="332">
        <f>B112/B111*100-100</f>
        <v>9.3333333333333286</v>
      </c>
      <c r="C115" s="333">
        <f t="shared" ref="C115:E115" si="49">C112/C111*100-100</f>
        <v>6.6666666666666714</v>
      </c>
      <c r="D115" s="333">
        <f t="shared" si="49"/>
        <v>4.7777777777777715</v>
      </c>
      <c r="E115" s="333">
        <f t="shared" si="49"/>
        <v>4.5555555555555571</v>
      </c>
      <c r="F115" s="333">
        <f>F112/F111*100-100</f>
        <v>3.7777777777777715</v>
      </c>
      <c r="G115" s="333">
        <f t="shared" ref="G115:K115" si="50">G112/G111*100-100</f>
        <v>2.2222222222222143</v>
      </c>
      <c r="H115" s="333">
        <f t="shared" si="50"/>
        <v>1.7777777777777715</v>
      </c>
      <c r="I115" s="333">
        <f t="shared" si="50"/>
        <v>3</v>
      </c>
      <c r="J115" s="333">
        <f t="shared" si="50"/>
        <v>3.6666666666666572</v>
      </c>
      <c r="K115" s="333">
        <f t="shared" si="50"/>
        <v>3.5555555555555571</v>
      </c>
      <c r="L115" s="333">
        <f t="shared" ref="L115:M115" si="51">L112/L111*100-100</f>
        <v>4.6666666666666572</v>
      </c>
      <c r="M115" s="335">
        <f t="shared" si="51"/>
        <v>6.2222222222222143</v>
      </c>
      <c r="N115" s="332">
        <f>N112/N111*100-100</f>
        <v>9.0000000000000142</v>
      </c>
      <c r="O115" s="333">
        <f t="shared" ref="O115:Y115" si="52">O112/O111*100-100</f>
        <v>5.6666666666666572</v>
      </c>
      <c r="P115" s="333">
        <f t="shared" si="52"/>
        <v>6.6666666666666714</v>
      </c>
      <c r="Q115" s="333">
        <f t="shared" si="52"/>
        <v>6.1111111111111143</v>
      </c>
      <c r="R115" s="333">
        <f t="shared" si="52"/>
        <v>5.3333333333333286</v>
      </c>
      <c r="S115" s="333">
        <f t="shared" si="52"/>
        <v>4.7777777777777715</v>
      </c>
      <c r="T115" s="333">
        <f t="shared" si="52"/>
        <v>4.1111111111111143</v>
      </c>
      <c r="U115" s="333">
        <f t="shared" si="52"/>
        <v>3.2222222222222143</v>
      </c>
      <c r="V115" s="333">
        <f t="shared" si="52"/>
        <v>1.5555555555555571</v>
      </c>
      <c r="W115" s="333">
        <f t="shared" si="52"/>
        <v>5.7777777777777715</v>
      </c>
      <c r="X115" s="335">
        <f t="shared" si="52"/>
        <v>6.6666666666666714</v>
      </c>
      <c r="Y115" s="435">
        <f t="shared" si="52"/>
        <v>4.7777777777777715</v>
      </c>
      <c r="Z115" s="434"/>
      <c r="AA115" s="210"/>
      <c r="AB115" s="210"/>
    </row>
    <row r="116" spans="1:49" ht="13" thickBot="1" x14ac:dyDescent="0.3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66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66">
        <f t="shared" si="53"/>
        <v>99</v>
      </c>
      <c r="Y116" s="288">
        <f t="shared" si="53"/>
        <v>111</v>
      </c>
      <c r="Z116" s="342"/>
      <c r="AA116" s="489"/>
      <c r="AB116" s="489"/>
    </row>
    <row r="117" spans="1:49" x14ac:dyDescent="0.25">
      <c r="A117" s="260" t="s">
        <v>51</v>
      </c>
      <c r="B117" s="508">
        <v>329</v>
      </c>
      <c r="C117" s="509">
        <v>644</v>
      </c>
      <c r="D117" s="509">
        <v>497</v>
      </c>
      <c r="E117" s="509">
        <v>497</v>
      </c>
      <c r="F117" s="509">
        <v>598</v>
      </c>
      <c r="G117" s="510">
        <v>600</v>
      </c>
      <c r="H117" s="510">
        <v>640</v>
      </c>
      <c r="I117" s="510">
        <v>642</v>
      </c>
      <c r="J117" s="510">
        <v>459</v>
      </c>
      <c r="K117" s="510">
        <v>457</v>
      </c>
      <c r="L117" s="503">
        <v>530</v>
      </c>
      <c r="M117" s="505">
        <v>284</v>
      </c>
      <c r="N117" s="506">
        <v>341</v>
      </c>
      <c r="O117" s="507">
        <v>815</v>
      </c>
      <c r="P117" s="507">
        <v>512</v>
      </c>
      <c r="Q117" s="507">
        <v>513</v>
      </c>
      <c r="R117" s="500">
        <v>767</v>
      </c>
      <c r="S117" s="500">
        <v>582</v>
      </c>
      <c r="T117" s="500">
        <v>579</v>
      </c>
      <c r="U117" s="500">
        <v>466</v>
      </c>
      <c r="V117" s="500">
        <v>464</v>
      </c>
      <c r="W117" s="503">
        <v>674</v>
      </c>
      <c r="X117" s="504">
        <v>323</v>
      </c>
      <c r="Y117" s="264">
        <f>SUM(B117:X117)</f>
        <v>12213</v>
      </c>
      <c r="Z117" s="489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5">
      <c r="A118" s="267" t="s">
        <v>28</v>
      </c>
      <c r="B118" s="493">
        <v>52.5</v>
      </c>
      <c r="C118" s="494">
        <v>51.5</v>
      </c>
      <c r="D118" s="494">
        <v>52</v>
      </c>
      <c r="E118" s="494">
        <v>52</v>
      </c>
      <c r="F118" s="494">
        <v>51</v>
      </c>
      <c r="G118" s="494">
        <v>51.5</v>
      </c>
      <c r="H118" s="494">
        <v>51</v>
      </c>
      <c r="I118" s="494">
        <v>50.5</v>
      </c>
      <c r="J118" s="494">
        <v>49.5</v>
      </c>
      <c r="K118" s="494">
        <v>49.5</v>
      </c>
      <c r="L118" s="494">
        <v>49</v>
      </c>
      <c r="M118" s="495">
        <v>48</v>
      </c>
      <c r="N118" s="408">
        <v>52.5</v>
      </c>
      <c r="O118" s="494">
        <v>52</v>
      </c>
      <c r="P118" s="494">
        <v>51.5</v>
      </c>
      <c r="Q118" s="494">
        <v>51.5</v>
      </c>
      <c r="R118" s="494">
        <v>51</v>
      </c>
      <c r="S118" s="494">
        <v>50.5</v>
      </c>
      <c r="T118" s="494">
        <v>50.5</v>
      </c>
      <c r="U118" s="494">
        <v>50.5</v>
      </c>
      <c r="V118" s="494">
        <v>49.5</v>
      </c>
      <c r="W118" s="494">
        <v>48.5</v>
      </c>
      <c r="X118" s="311">
        <v>48</v>
      </c>
      <c r="Y118" s="222"/>
      <c r="Z118" s="489" t="s">
        <v>57</v>
      </c>
      <c r="AA118" s="489">
        <v>49.07</v>
      </c>
      <c r="AB118" s="489"/>
    </row>
    <row r="119" spans="1:49" ht="13" thickBot="1" x14ac:dyDescent="0.3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7">
        <f t="shared" si="54"/>
        <v>2</v>
      </c>
      <c r="N119" s="409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7">
        <f t="shared" si="54"/>
        <v>2</v>
      </c>
      <c r="Y119" s="223"/>
      <c r="Z119" s="489" t="s">
        <v>26</v>
      </c>
      <c r="AA119" s="489">
        <f>AA118-AA104</f>
        <v>1.7700000000000031</v>
      </c>
      <c r="AB119" s="489"/>
    </row>
    <row r="120" spans="1:49" x14ac:dyDescent="0.25">
      <c r="B120" s="200" t="s">
        <v>65</v>
      </c>
    </row>
    <row r="121" spans="1:49" s="611" customFormat="1" ht="13" thickBot="1" x14ac:dyDescent="0.3"/>
    <row r="122" spans="1:49" ht="13" thickBot="1" x14ac:dyDescent="0.3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319">
        <v>52.5</v>
      </c>
      <c r="V122" s="319">
        <v>51.5</v>
      </c>
      <c r="W122" s="200">
        <v>50.5</v>
      </c>
      <c r="X122" s="200">
        <v>49.5</v>
      </c>
      <c r="Y122" s="200">
        <v>48.5</v>
      </c>
      <c r="AE122" s="638" t="s">
        <v>63</v>
      </c>
      <c r="AF122" s="639"/>
      <c r="AG122" s="639"/>
      <c r="AH122" s="639"/>
      <c r="AI122" s="639"/>
      <c r="AJ122" s="640"/>
      <c r="AK122" s="516"/>
      <c r="AL122" s="638" t="s">
        <v>63</v>
      </c>
      <c r="AM122" s="639"/>
      <c r="AN122" s="639"/>
      <c r="AO122" s="639"/>
      <c r="AP122" s="639"/>
      <c r="AQ122" s="640"/>
      <c r="AS122" s="638" t="s">
        <v>114</v>
      </c>
      <c r="AT122" s="639"/>
      <c r="AU122" s="639"/>
      <c r="AV122" s="639"/>
      <c r="AW122" s="640"/>
    </row>
    <row r="123" spans="1:49" ht="15" thickBot="1" x14ac:dyDescent="0.3">
      <c r="A123" s="230" t="s">
        <v>113</v>
      </c>
      <c r="B123" s="644" t="s">
        <v>53</v>
      </c>
      <c r="C123" s="645"/>
      <c r="D123" s="645"/>
      <c r="E123" s="645"/>
      <c r="F123" s="645"/>
      <c r="G123" s="645"/>
      <c r="H123" s="645"/>
      <c r="I123" s="645"/>
      <c r="J123" s="645"/>
      <c r="K123" s="645"/>
      <c r="L123" s="644" t="s">
        <v>114</v>
      </c>
      <c r="M123" s="645"/>
      <c r="N123" s="645"/>
      <c r="O123" s="646"/>
      <c r="P123" s="645" t="s">
        <v>63</v>
      </c>
      <c r="Q123" s="645"/>
      <c r="R123" s="645"/>
      <c r="S123" s="645"/>
      <c r="T123" s="645"/>
      <c r="U123" s="645"/>
      <c r="V123" s="645"/>
      <c r="W123" s="645"/>
      <c r="X123" s="645"/>
      <c r="Y123" s="646"/>
      <c r="Z123" s="641" t="s">
        <v>55</v>
      </c>
      <c r="AA123" s="516">
        <v>904</v>
      </c>
      <c r="AB123" s="516"/>
      <c r="AC123" s="516"/>
      <c r="AE123" s="535" t="s">
        <v>117</v>
      </c>
      <c r="AF123" s="536" t="s">
        <v>118</v>
      </c>
      <c r="AG123" s="536" t="s">
        <v>31</v>
      </c>
      <c r="AH123" s="550" t="s">
        <v>119</v>
      </c>
      <c r="AI123" s="536" t="s">
        <v>120</v>
      </c>
      <c r="AJ123" s="537" t="s">
        <v>121</v>
      </c>
      <c r="AK123" s="516"/>
      <c r="AL123" s="535" t="s">
        <v>117</v>
      </c>
      <c r="AM123" s="536" t="s">
        <v>118</v>
      </c>
      <c r="AN123" s="536" t="s">
        <v>31</v>
      </c>
      <c r="AO123" s="550" t="s">
        <v>119</v>
      </c>
      <c r="AP123" s="536" t="s">
        <v>120</v>
      </c>
      <c r="AQ123" s="537" t="s">
        <v>121</v>
      </c>
      <c r="AS123" s="555" t="s">
        <v>127</v>
      </c>
      <c r="AT123" s="561" t="s">
        <v>128</v>
      </c>
      <c r="AU123" s="551" t="s">
        <v>129</v>
      </c>
      <c r="AV123" s="551" t="s">
        <v>120</v>
      </c>
      <c r="AW123" s="556" t="s">
        <v>121</v>
      </c>
    </row>
    <row r="124" spans="1:49" ht="14.5" x14ac:dyDescent="0.25">
      <c r="A124" s="231" t="s">
        <v>54</v>
      </c>
      <c r="B124" s="612">
        <v>1</v>
      </c>
      <c r="C124" s="613">
        <v>2</v>
      </c>
      <c r="D124" s="613">
        <v>3</v>
      </c>
      <c r="E124" s="613">
        <v>4</v>
      </c>
      <c r="F124" s="614">
        <v>5</v>
      </c>
      <c r="G124" s="523">
        <v>6</v>
      </c>
      <c r="H124" s="512">
        <v>7</v>
      </c>
      <c r="I124" s="512">
        <v>8</v>
      </c>
      <c r="J124" s="512">
        <v>9</v>
      </c>
      <c r="K124" s="486">
        <v>10</v>
      </c>
      <c r="L124" s="612">
        <v>1</v>
      </c>
      <c r="M124" s="613">
        <v>2</v>
      </c>
      <c r="N124" s="613">
        <v>3</v>
      </c>
      <c r="O124" s="614">
        <v>4</v>
      </c>
      <c r="P124" s="523">
        <v>1</v>
      </c>
      <c r="Q124" s="512">
        <v>2</v>
      </c>
      <c r="R124" s="512">
        <v>3</v>
      </c>
      <c r="S124" s="512">
        <v>4</v>
      </c>
      <c r="T124" s="512">
        <v>5</v>
      </c>
      <c r="U124" s="486">
        <v>6</v>
      </c>
      <c r="V124" s="612">
        <v>7</v>
      </c>
      <c r="W124" s="613">
        <v>8</v>
      </c>
      <c r="X124" s="613">
        <v>9</v>
      </c>
      <c r="Y124" s="614">
        <v>10</v>
      </c>
      <c r="Z124" s="642"/>
      <c r="AA124" s="516"/>
      <c r="AB124" s="516"/>
      <c r="AC124" s="516"/>
      <c r="AE124" s="538">
        <v>1</v>
      </c>
      <c r="AF124" s="539">
        <v>5</v>
      </c>
      <c r="AG124" s="540">
        <v>1000</v>
      </c>
      <c r="AH124" s="563">
        <v>625</v>
      </c>
      <c r="AI124" s="539">
        <v>7.5</v>
      </c>
      <c r="AJ124" s="541">
        <v>42</v>
      </c>
      <c r="AK124" s="516"/>
      <c r="AL124" s="538">
        <v>1</v>
      </c>
      <c r="AM124" s="539">
        <v>5</v>
      </c>
      <c r="AN124" s="540">
        <v>1070</v>
      </c>
      <c r="AO124" s="563">
        <v>351</v>
      </c>
      <c r="AP124" s="539">
        <v>4.2</v>
      </c>
      <c r="AQ124" s="541">
        <v>24</v>
      </c>
      <c r="AS124" s="557">
        <v>1</v>
      </c>
      <c r="AT124" s="574">
        <v>349</v>
      </c>
      <c r="AU124" s="552">
        <v>890</v>
      </c>
      <c r="AV124" s="553">
        <v>4.0999999999999996</v>
      </c>
      <c r="AW124" s="558">
        <v>23</v>
      </c>
    </row>
    <row r="125" spans="1:49" ht="15" thickBot="1" x14ac:dyDescent="0.3">
      <c r="A125" s="231" t="s">
        <v>2</v>
      </c>
      <c r="B125" s="530">
        <v>5</v>
      </c>
      <c r="C125" s="294">
        <v>4</v>
      </c>
      <c r="D125" s="234">
        <v>3</v>
      </c>
      <c r="E125" s="307">
        <v>2</v>
      </c>
      <c r="F125" s="522">
        <v>1</v>
      </c>
      <c r="G125" s="568">
        <v>1</v>
      </c>
      <c r="H125" s="307">
        <v>2</v>
      </c>
      <c r="I125" s="234">
        <v>3</v>
      </c>
      <c r="J125" s="294">
        <v>4</v>
      </c>
      <c r="K125" s="618">
        <v>5</v>
      </c>
      <c r="L125" s="233">
        <v>1</v>
      </c>
      <c r="M125" s="307">
        <v>2</v>
      </c>
      <c r="N125" s="234">
        <v>3</v>
      </c>
      <c r="O125" s="531">
        <v>4</v>
      </c>
      <c r="P125" s="619">
        <v>5</v>
      </c>
      <c r="Q125" s="294">
        <v>4</v>
      </c>
      <c r="R125" s="234">
        <v>3</v>
      </c>
      <c r="S125" s="234">
        <v>3</v>
      </c>
      <c r="T125" s="307">
        <v>2</v>
      </c>
      <c r="U125" s="620">
        <v>1</v>
      </c>
      <c r="V125" s="233">
        <v>1</v>
      </c>
      <c r="W125" s="307">
        <v>2</v>
      </c>
      <c r="X125" s="234">
        <v>3</v>
      </c>
      <c r="Y125" s="531">
        <v>4</v>
      </c>
      <c r="Z125" s="643"/>
      <c r="AA125" s="516"/>
      <c r="AB125" s="313"/>
      <c r="AC125" s="313"/>
      <c r="AE125" s="538">
        <v>2</v>
      </c>
      <c r="AF125" s="539">
        <v>4</v>
      </c>
      <c r="AG125" s="540" t="s">
        <v>132</v>
      </c>
      <c r="AH125" s="563">
        <v>681</v>
      </c>
      <c r="AI125" s="539">
        <v>8.1</v>
      </c>
      <c r="AJ125" s="541">
        <v>45</v>
      </c>
      <c r="AK125" s="516"/>
      <c r="AL125" s="538">
        <v>2</v>
      </c>
      <c r="AM125" s="539">
        <v>4</v>
      </c>
      <c r="AN125" s="540" t="s">
        <v>122</v>
      </c>
      <c r="AO125" s="563">
        <v>612</v>
      </c>
      <c r="AP125" s="539">
        <v>7.3</v>
      </c>
      <c r="AQ125" s="541">
        <v>41</v>
      </c>
      <c r="AS125" s="557">
        <v>2</v>
      </c>
      <c r="AT125" s="574">
        <v>721</v>
      </c>
      <c r="AU125" s="552" t="s">
        <v>130</v>
      </c>
      <c r="AV125" s="553">
        <v>8.6</v>
      </c>
      <c r="AW125" s="558">
        <v>48</v>
      </c>
    </row>
    <row r="126" spans="1:49" ht="14.5" x14ac:dyDescent="0.25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517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517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527">
        <v>990</v>
      </c>
      <c r="AA126" s="341"/>
      <c r="AB126" s="313"/>
      <c r="AC126" s="313"/>
      <c r="AE126" s="538">
        <v>3</v>
      </c>
      <c r="AF126" s="539">
        <v>3</v>
      </c>
      <c r="AG126" s="540" t="s">
        <v>133</v>
      </c>
      <c r="AH126" s="563">
        <v>678</v>
      </c>
      <c r="AI126" s="539">
        <v>8.1</v>
      </c>
      <c r="AJ126" s="541">
        <v>45</v>
      </c>
      <c r="AK126" s="516"/>
      <c r="AL126" s="538">
        <v>3</v>
      </c>
      <c r="AM126" s="539">
        <v>3</v>
      </c>
      <c r="AN126" s="540" t="s">
        <v>123</v>
      </c>
      <c r="AO126" s="563">
        <v>478</v>
      </c>
      <c r="AP126" s="539">
        <v>5.7</v>
      </c>
      <c r="AQ126" s="541">
        <v>32</v>
      </c>
      <c r="AS126" s="557">
        <v>3</v>
      </c>
      <c r="AT126" s="574">
        <v>752</v>
      </c>
      <c r="AU126" s="552" t="s">
        <v>131</v>
      </c>
      <c r="AV126" s="553">
        <v>9</v>
      </c>
      <c r="AW126" s="558">
        <v>50</v>
      </c>
    </row>
    <row r="127" spans="1:49" ht="15" thickBot="1" x14ac:dyDescent="0.3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518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518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440">
        <v>1016</v>
      </c>
      <c r="AA127" s="325"/>
      <c r="AB127" s="516"/>
      <c r="AC127" s="516"/>
      <c r="AE127" s="538">
        <v>4</v>
      </c>
      <c r="AF127" s="539">
        <v>2</v>
      </c>
      <c r="AG127" s="540" t="s">
        <v>134</v>
      </c>
      <c r="AH127" s="563">
        <v>478</v>
      </c>
      <c r="AI127" s="539">
        <v>5.7</v>
      </c>
      <c r="AJ127" s="541">
        <v>32</v>
      </c>
      <c r="AK127" s="516"/>
      <c r="AL127" s="538">
        <v>4</v>
      </c>
      <c r="AM127" s="539">
        <v>3</v>
      </c>
      <c r="AN127" s="540" t="s">
        <v>123</v>
      </c>
      <c r="AO127" s="563">
        <v>478</v>
      </c>
      <c r="AP127" s="539">
        <v>5.7</v>
      </c>
      <c r="AQ127" s="541">
        <v>32</v>
      </c>
      <c r="AS127" s="532">
        <v>4</v>
      </c>
      <c r="AT127" s="575">
        <v>305</v>
      </c>
      <c r="AU127" s="559">
        <v>1100</v>
      </c>
      <c r="AV127" s="560">
        <v>3.6</v>
      </c>
      <c r="AW127" s="534">
        <v>21</v>
      </c>
    </row>
    <row r="128" spans="1:49" ht="15" thickBot="1" x14ac:dyDescent="0.35">
      <c r="A128" s="231" t="s">
        <v>7</v>
      </c>
      <c r="B128" s="476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519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519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528">
        <v>0.88700000000000001</v>
      </c>
      <c r="AA128" s="341"/>
      <c r="AB128" s="210"/>
      <c r="AC128" s="210"/>
      <c r="AE128" s="538">
        <v>5</v>
      </c>
      <c r="AF128" s="539">
        <v>1</v>
      </c>
      <c r="AG128" s="540">
        <v>860</v>
      </c>
      <c r="AH128" s="563">
        <v>368</v>
      </c>
      <c r="AI128" s="539">
        <v>4.4000000000000004</v>
      </c>
      <c r="AJ128" s="541">
        <v>24</v>
      </c>
      <c r="AK128" s="516"/>
      <c r="AL128" s="538">
        <v>5</v>
      </c>
      <c r="AM128" s="539">
        <v>2</v>
      </c>
      <c r="AN128" s="540" t="s">
        <v>124</v>
      </c>
      <c r="AO128" s="563">
        <v>641</v>
      </c>
      <c r="AP128" s="539">
        <v>7.6</v>
      </c>
      <c r="AQ128" s="541">
        <v>43</v>
      </c>
      <c r="AS128" s="554"/>
      <c r="AT128" s="575">
        <f>SUM(AT124:AT127)</f>
        <v>2127</v>
      </c>
      <c r="AU128" s="554"/>
      <c r="AV128" s="554"/>
      <c r="AW128" s="554"/>
    </row>
    <row r="129" spans="1:43" ht="15" thickBot="1" x14ac:dyDescent="0.3">
      <c r="A129" s="256" t="s">
        <v>8</v>
      </c>
      <c r="B129" s="329">
        <v>4.3999999999999997E-2</v>
      </c>
      <c r="C129" s="330">
        <v>3.5000000000000003E-2</v>
      </c>
      <c r="D129" s="330">
        <v>3.5000000000000003E-2</v>
      </c>
      <c r="E129" s="330">
        <v>3.9E-2</v>
      </c>
      <c r="F129" s="480">
        <v>3.7999999999999999E-2</v>
      </c>
      <c r="G129" s="520">
        <v>4.1000000000000002E-2</v>
      </c>
      <c r="H129" s="330">
        <v>4.4999999999999998E-2</v>
      </c>
      <c r="I129" s="330">
        <v>3.4000000000000002E-2</v>
      </c>
      <c r="J129" s="330">
        <v>3.3000000000000002E-2</v>
      </c>
      <c r="K129" s="334">
        <v>3.4000000000000002E-2</v>
      </c>
      <c r="L129" s="329">
        <v>5.1999999999999998E-2</v>
      </c>
      <c r="M129" s="330">
        <v>3.9E-2</v>
      </c>
      <c r="N129" s="330">
        <v>3.5999999999999997E-2</v>
      </c>
      <c r="O129" s="480">
        <v>4.7E-2</v>
      </c>
      <c r="P129" s="520">
        <v>0.03</v>
      </c>
      <c r="Q129" s="330">
        <v>2.5999999999999999E-2</v>
      </c>
      <c r="R129" s="330">
        <v>2.8000000000000001E-2</v>
      </c>
      <c r="S129" s="330">
        <v>3.2000000000000001E-2</v>
      </c>
      <c r="T129" s="330">
        <v>3.4000000000000002E-2</v>
      </c>
      <c r="U129" s="334">
        <v>4.4999999999999998E-2</v>
      </c>
      <c r="V129" s="329">
        <v>4.1000000000000002E-2</v>
      </c>
      <c r="W129" s="330">
        <v>2.5999999999999999E-2</v>
      </c>
      <c r="X129" s="330">
        <v>3.3000000000000002E-2</v>
      </c>
      <c r="Y129" s="480">
        <v>3.7999999999999999E-2</v>
      </c>
      <c r="Z129" s="529">
        <v>6.4000000000000001E-2</v>
      </c>
      <c r="AA129" s="341"/>
      <c r="AB129" s="516"/>
      <c r="AC129" s="516"/>
      <c r="AE129" s="542">
        <v>6</v>
      </c>
      <c r="AF129" s="543">
        <v>1</v>
      </c>
      <c r="AG129" s="543">
        <v>870</v>
      </c>
      <c r="AH129" s="564">
        <v>417</v>
      </c>
      <c r="AI129" s="543">
        <v>4.9000000000000004</v>
      </c>
      <c r="AJ129" s="545">
        <v>28</v>
      </c>
      <c r="AK129" s="516"/>
      <c r="AL129" s="538">
        <v>6</v>
      </c>
      <c r="AM129" s="539">
        <v>1</v>
      </c>
      <c r="AN129" s="540">
        <v>890</v>
      </c>
      <c r="AO129" s="563">
        <v>395</v>
      </c>
      <c r="AP129" s="539">
        <v>4.7</v>
      </c>
      <c r="AQ129" s="541">
        <v>26</v>
      </c>
    </row>
    <row r="130" spans="1:43" ht="14.5" x14ac:dyDescent="0.25">
      <c r="A130" s="572" t="s">
        <v>1</v>
      </c>
      <c r="B130" s="332">
        <f>B127/B126*100-100</f>
        <v>10.404040404040387</v>
      </c>
      <c r="C130" s="333">
        <f t="shared" ref="C130:E130" si="55">C127/C126*100-100</f>
        <v>4.343434343434339</v>
      </c>
      <c r="D130" s="333">
        <f t="shared" si="55"/>
        <v>3.131313131313135</v>
      </c>
      <c r="E130" s="333">
        <f t="shared" si="55"/>
        <v>-0.20202020202020776</v>
      </c>
      <c r="F130" s="482">
        <f>F127/F126*100-100</f>
        <v>-4.1414141414141454</v>
      </c>
      <c r="G130" s="521">
        <f t="shared" ref="G130:N130" si="56">G127/G126*100-100</f>
        <v>-2.7272727272727195</v>
      </c>
      <c r="H130" s="333">
        <f t="shared" si="56"/>
        <v>0.90909090909090651</v>
      </c>
      <c r="I130" s="333">
        <f t="shared" si="56"/>
        <v>4.2424242424242493</v>
      </c>
      <c r="J130" s="333">
        <f t="shared" si="56"/>
        <v>8.1818181818181728</v>
      </c>
      <c r="K130" s="335">
        <f t="shared" ref="K130" si="57">K127/K126*100-100</f>
        <v>12.424242424242422</v>
      </c>
      <c r="L130" s="332">
        <f t="shared" si="56"/>
        <v>-7.474747474747474</v>
      </c>
      <c r="M130" s="333">
        <f t="shared" si="56"/>
        <v>-0.20202020202020776</v>
      </c>
      <c r="N130" s="333">
        <f t="shared" si="56"/>
        <v>8.5858585858585883</v>
      </c>
      <c r="O130" s="482">
        <f>O127/O126*100-100</f>
        <v>19.292929292929301</v>
      </c>
      <c r="P130" s="521">
        <f t="shared" ref="P130:Z130" si="58">P127/P126*100-100</f>
        <v>8.686868686868678</v>
      </c>
      <c r="Q130" s="333">
        <f t="shared" si="58"/>
        <v>4.4444444444444571</v>
      </c>
      <c r="R130" s="333">
        <f t="shared" si="58"/>
        <v>1.818181818181813</v>
      </c>
      <c r="S130" s="333">
        <f t="shared" si="58"/>
        <v>0.80808080808081684</v>
      </c>
      <c r="T130" s="333">
        <f t="shared" si="58"/>
        <v>-2.6262626262626156</v>
      </c>
      <c r="U130" s="335">
        <f t="shared" si="58"/>
        <v>-7.3737373737373701</v>
      </c>
      <c r="V130" s="332">
        <f t="shared" si="58"/>
        <v>-6.2626262626262559</v>
      </c>
      <c r="W130" s="333">
        <f t="shared" si="58"/>
        <v>-0.10101010101010388</v>
      </c>
      <c r="X130" s="333">
        <f t="shared" si="58"/>
        <v>2.7272727272727337</v>
      </c>
      <c r="Y130" s="482">
        <f t="shared" si="58"/>
        <v>7.8787878787878896</v>
      </c>
      <c r="Z130" s="567">
        <f t="shared" si="58"/>
        <v>2.6262626262626156</v>
      </c>
      <c r="AA130" s="434"/>
      <c r="AB130" s="210"/>
      <c r="AC130" s="210"/>
      <c r="AE130" s="542">
        <v>7</v>
      </c>
      <c r="AF130" s="543">
        <v>2</v>
      </c>
      <c r="AG130" s="543" t="s">
        <v>135</v>
      </c>
      <c r="AH130" s="564">
        <v>704</v>
      </c>
      <c r="AI130" s="543">
        <v>8.4</v>
      </c>
      <c r="AJ130" s="545">
        <v>47</v>
      </c>
      <c r="AK130" s="516"/>
      <c r="AL130" s="542">
        <v>7</v>
      </c>
      <c r="AM130" s="543">
        <v>1</v>
      </c>
      <c r="AN130" s="544">
        <v>910</v>
      </c>
      <c r="AO130" s="564">
        <v>294</v>
      </c>
      <c r="AP130" s="543">
        <v>3.5</v>
      </c>
      <c r="AQ130" s="545">
        <v>19</v>
      </c>
    </row>
    <row r="131" spans="1:43" ht="15" thickBot="1" x14ac:dyDescent="0.3">
      <c r="A131" s="573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609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8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609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8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97">
        <f>Z127-Y112</f>
        <v>73</v>
      </c>
      <c r="AA131" s="342"/>
      <c r="AB131" s="516"/>
      <c r="AC131" s="516"/>
      <c r="AE131" s="542">
        <v>8</v>
      </c>
      <c r="AF131" s="543">
        <v>3</v>
      </c>
      <c r="AG131" s="543" t="s">
        <v>136</v>
      </c>
      <c r="AH131" s="564">
        <v>703</v>
      </c>
      <c r="AI131" s="543">
        <v>8.4</v>
      </c>
      <c r="AJ131" s="545">
        <v>47</v>
      </c>
      <c r="AK131" s="516"/>
      <c r="AL131" s="542">
        <v>8</v>
      </c>
      <c r="AM131" s="543">
        <v>2</v>
      </c>
      <c r="AN131" s="544" t="s">
        <v>125</v>
      </c>
      <c r="AO131" s="564">
        <v>627</v>
      </c>
      <c r="AP131" s="543">
        <v>7.5</v>
      </c>
      <c r="AQ131" s="545">
        <v>42</v>
      </c>
    </row>
    <row r="132" spans="1:43" ht="14.5" x14ac:dyDescent="0.25">
      <c r="A132" s="267" t="s">
        <v>51</v>
      </c>
      <c r="B132" s="569">
        <v>625</v>
      </c>
      <c r="C132" s="570">
        <v>681</v>
      </c>
      <c r="D132" s="570">
        <v>678</v>
      </c>
      <c r="E132" s="570">
        <v>478</v>
      </c>
      <c r="F132" s="571">
        <v>368</v>
      </c>
      <c r="G132" s="610">
        <v>416</v>
      </c>
      <c r="H132" s="570">
        <v>704</v>
      </c>
      <c r="I132" s="570">
        <v>703</v>
      </c>
      <c r="J132" s="570">
        <v>421</v>
      </c>
      <c r="K132" s="347">
        <v>129</v>
      </c>
      <c r="L132" s="569">
        <v>349</v>
      </c>
      <c r="M132" s="570">
        <v>721</v>
      </c>
      <c r="N132" s="570">
        <v>752</v>
      </c>
      <c r="O132" s="571">
        <v>305</v>
      </c>
      <c r="P132" s="610">
        <v>351</v>
      </c>
      <c r="Q132" s="570">
        <v>612</v>
      </c>
      <c r="R132" s="570">
        <v>478</v>
      </c>
      <c r="S132" s="570">
        <v>478</v>
      </c>
      <c r="T132" s="570">
        <v>641</v>
      </c>
      <c r="U132" s="347">
        <v>395</v>
      </c>
      <c r="V132" s="569">
        <v>294</v>
      </c>
      <c r="W132" s="570">
        <v>627</v>
      </c>
      <c r="X132" s="570">
        <v>624</v>
      </c>
      <c r="Y132" s="571">
        <v>379</v>
      </c>
      <c r="Z132" s="398">
        <f>SUM(B132:Y132)</f>
        <v>12209</v>
      </c>
      <c r="AA132" s="516" t="s">
        <v>56</v>
      </c>
      <c r="AB132" s="265">
        <f>Y117-Z132</f>
        <v>4</v>
      </c>
      <c r="AC132" s="266">
        <f>AB132/Y117</f>
        <v>3.2751985589126343E-4</v>
      </c>
      <c r="AE132" s="542">
        <v>9</v>
      </c>
      <c r="AF132" s="543">
        <v>4</v>
      </c>
      <c r="AG132" s="543" t="s">
        <v>126</v>
      </c>
      <c r="AH132" s="564">
        <v>421</v>
      </c>
      <c r="AI132" s="543">
        <v>5</v>
      </c>
      <c r="AJ132" s="545">
        <v>28</v>
      </c>
      <c r="AK132" s="516"/>
      <c r="AL132" s="542">
        <v>9</v>
      </c>
      <c r="AM132" s="543">
        <v>3</v>
      </c>
      <c r="AN132" s="544" t="s">
        <v>126</v>
      </c>
      <c r="AO132" s="564">
        <v>624</v>
      </c>
      <c r="AP132" s="543">
        <v>7.5</v>
      </c>
      <c r="AQ132" s="545">
        <v>42</v>
      </c>
    </row>
    <row r="133" spans="1:43" ht="15" thickBot="1" x14ac:dyDescent="0.3">
      <c r="A133" s="267" t="s">
        <v>28</v>
      </c>
      <c r="B133" s="615">
        <v>52.5</v>
      </c>
      <c r="C133" s="616">
        <v>53</v>
      </c>
      <c r="D133" s="616">
        <v>53.5</v>
      </c>
      <c r="E133" s="616">
        <v>54.5</v>
      </c>
      <c r="F133" s="617">
        <v>55.5</v>
      </c>
      <c r="G133" s="408">
        <v>54.5</v>
      </c>
      <c r="H133" s="514">
        <v>53.5</v>
      </c>
      <c r="I133" s="514">
        <v>52</v>
      </c>
      <c r="J133" s="514">
        <v>51</v>
      </c>
      <c r="K133" s="311">
        <v>49.5</v>
      </c>
      <c r="L133" s="615">
        <v>56</v>
      </c>
      <c r="M133" s="616">
        <v>55</v>
      </c>
      <c r="N133" s="616">
        <v>54</v>
      </c>
      <c r="O133" s="617">
        <v>53</v>
      </c>
      <c r="P133" s="408">
        <v>52</v>
      </c>
      <c r="Q133" s="514">
        <v>52.5</v>
      </c>
      <c r="R133" s="514">
        <v>53.5</v>
      </c>
      <c r="S133" s="514">
        <v>53.5</v>
      </c>
      <c r="T133" s="514">
        <v>54.5</v>
      </c>
      <c r="U133" s="311">
        <v>55</v>
      </c>
      <c r="V133" s="615">
        <v>54</v>
      </c>
      <c r="W133" s="616">
        <v>52.5</v>
      </c>
      <c r="X133" s="616">
        <v>51.5</v>
      </c>
      <c r="Y133" s="617">
        <v>50</v>
      </c>
      <c r="Z133" s="511"/>
      <c r="AA133" s="516" t="s">
        <v>57</v>
      </c>
      <c r="AB133" s="516">
        <v>51.37</v>
      </c>
      <c r="AC133" s="516"/>
      <c r="AE133" s="546">
        <v>10</v>
      </c>
      <c r="AF133" s="547">
        <v>5</v>
      </c>
      <c r="AG133" s="547">
        <v>1040</v>
      </c>
      <c r="AH133" s="565">
        <v>129</v>
      </c>
      <c r="AI133" s="547">
        <v>1.6</v>
      </c>
      <c r="AJ133" s="549">
        <v>9</v>
      </c>
      <c r="AK133" s="516"/>
      <c r="AL133" s="546">
        <v>10</v>
      </c>
      <c r="AM133" s="547">
        <v>4</v>
      </c>
      <c r="AN133" s="548">
        <v>1040</v>
      </c>
      <c r="AO133" s="565">
        <v>379</v>
      </c>
      <c r="AP133" s="547">
        <v>4.5</v>
      </c>
      <c r="AQ133" s="549">
        <v>26</v>
      </c>
    </row>
    <row r="134" spans="1:43" ht="14.5" thickBot="1" x14ac:dyDescent="0.3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7">
        <f t="shared" si="61"/>
        <v>2.5</v>
      </c>
      <c r="G134" s="409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7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7">
        <f t="shared" si="61"/>
        <v>1.5</v>
      </c>
      <c r="P134" s="409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7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7">
        <f t="shared" si="61"/>
        <v>1.5</v>
      </c>
      <c r="Z134" s="338"/>
      <c r="AA134" s="516" t="s">
        <v>26</v>
      </c>
      <c r="AB134" s="516">
        <f>AB133-AA118</f>
        <v>2.2999999999999972</v>
      </c>
      <c r="AC134" s="516"/>
      <c r="AE134" s="516"/>
      <c r="AF134" s="516"/>
      <c r="AG134" s="516"/>
      <c r="AH134" s="566">
        <f>SUM(AH124:AH133)</f>
        <v>5204</v>
      </c>
      <c r="AI134" s="516"/>
      <c r="AJ134" s="516"/>
      <c r="AK134" s="516"/>
      <c r="AO134" s="566">
        <f>SUM(AO124:AO133)</f>
        <v>4879</v>
      </c>
    </row>
    <row r="137" spans="1:43" ht="13" thickBot="1" x14ac:dyDescent="0.3"/>
    <row r="138" spans="1:43" ht="13.5" thickBot="1" x14ac:dyDescent="0.3">
      <c r="A138" s="230" t="s">
        <v>148</v>
      </c>
      <c r="B138" s="644" t="s">
        <v>53</v>
      </c>
      <c r="C138" s="645"/>
      <c r="D138" s="645"/>
      <c r="E138" s="645"/>
      <c r="F138" s="645"/>
      <c r="G138" s="645"/>
      <c r="H138" s="645"/>
      <c r="I138" s="645"/>
      <c r="J138" s="645"/>
      <c r="K138" s="645"/>
      <c r="L138" s="644" t="s">
        <v>114</v>
      </c>
      <c r="M138" s="645"/>
      <c r="N138" s="645"/>
      <c r="O138" s="646"/>
      <c r="P138" s="645" t="s">
        <v>63</v>
      </c>
      <c r="Q138" s="645"/>
      <c r="R138" s="645"/>
      <c r="S138" s="645"/>
      <c r="T138" s="645"/>
      <c r="U138" s="645"/>
      <c r="V138" s="645"/>
      <c r="W138" s="645"/>
      <c r="X138" s="645"/>
      <c r="Y138" s="646"/>
      <c r="Z138" s="641" t="s">
        <v>55</v>
      </c>
      <c r="AA138" s="624">
        <v>904</v>
      </c>
      <c r="AB138" s="624"/>
      <c r="AC138" s="624"/>
    </row>
    <row r="139" spans="1:43" x14ac:dyDescent="0.25">
      <c r="A139" s="231" t="s">
        <v>54</v>
      </c>
      <c r="B139" s="626">
        <v>1</v>
      </c>
      <c r="C139" s="627">
        <v>2</v>
      </c>
      <c r="D139" s="627">
        <v>3</v>
      </c>
      <c r="E139" s="627">
        <v>4</v>
      </c>
      <c r="F139" s="628">
        <v>5</v>
      </c>
      <c r="G139" s="523">
        <v>6</v>
      </c>
      <c r="H139" s="627">
        <v>7</v>
      </c>
      <c r="I139" s="627">
        <v>8</v>
      </c>
      <c r="J139" s="627">
        <v>9</v>
      </c>
      <c r="K139" s="486">
        <v>10</v>
      </c>
      <c r="L139" s="626">
        <v>1</v>
      </c>
      <c r="M139" s="627">
        <v>2</v>
      </c>
      <c r="N139" s="627">
        <v>3</v>
      </c>
      <c r="O139" s="628">
        <v>4</v>
      </c>
      <c r="P139" s="523">
        <v>1</v>
      </c>
      <c r="Q139" s="627">
        <v>2</v>
      </c>
      <c r="R139" s="627">
        <v>3</v>
      </c>
      <c r="S139" s="627">
        <v>4</v>
      </c>
      <c r="T139" s="627">
        <v>5</v>
      </c>
      <c r="U139" s="486">
        <v>6</v>
      </c>
      <c r="V139" s="626">
        <v>7</v>
      </c>
      <c r="W139" s="627">
        <v>8</v>
      </c>
      <c r="X139" s="627">
        <v>9</v>
      </c>
      <c r="Y139" s="628">
        <v>10</v>
      </c>
      <c r="Z139" s="642"/>
      <c r="AA139" s="624"/>
      <c r="AB139" s="624"/>
      <c r="AC139" s="624"/>
    </row>
    <row r="140" spans="1:43" ht="13" thickBot="1" x14ac:dyDescent="0.3">
      <c r="A140" s="231" t="s">
        <v>2</v>
      </c>
      <c r="B140" s="530">
        <v>5</v>
      </c>
      <c r="C140" s="294">
        <v>4</v>
      </c>
      <c r="D140" s="234">
        <v>3</v>
      </c>
      <c r="E140" s="307">
        <v>2</v>
      </c>
      <c r="F140" s="522">
        <v>1</v>
      </c>
      <c r="G140" s="568">
        <v>1</v>
      </c>
      <c r="H140" s="307">
        <v>2</v>
      </c>
      <c r="I140" s="234">
        <v>3</v>
      </c>
      <c r="J140" s="294">
        <v>4</v>
      </c>
      <c r="K140" s="618">
        <v>5</v>
      </c>
      <c r="L140" s="233">
        <v>1</v>
      </c>
      <c r="M140" s="307">
        <v>2</v>
      </c>
      <c r="N140" s="234">
        <v>3</v>
      </c>
      <c r="O140" s="531">
        <v>4</v>
      </c>
      <c r="P140" s="619">
        <v>5</v>
      </c>
      <c r="Q140" s="294">
        <v>4</v>
      </c>
      <c r="R140" s="234">
        <v>3</v>
      </c>
      <c r="S140" s="234">
        <v>3</v>
      </c>
      <c r="T140" s="307">
        <v>2</v>
      </c>
      <c r="U140" s="620">
        <v>1</v>
      </c>
      <c r="V140" s="233">
        <v>1</v>
      </c>
      <c r="W140" s="307">
        <v>2</v>
      </c>
      <c r="X140" s="234">
        <v>3</v>
      </c>
      <c r="Y140" s="531">
        <v>4</v>
      </c>
      <c r="Z140" s="643"/>
      <c r="AA140" s="624"/>
      <c r="AB140" s="313"/>
      <c r="AC140" s="313"/>
    </row>
    <row r="141" spans="1:43" ht="13" x14ac:dyDescent="0.25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517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517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527">
        <v>1080</v>
      </c>
      <c r="AA141" s="341"/>
      <c r="AB141" s="313"/>
      <c r="AC141" s="313"/>
    </row>
    <row r="142" spans="1:43" x14ac:dyDescent="0.25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518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518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440">
        <v>1117</v>
      </c>
      <c r="AA142" s="325"/>
      <c r="AB142" s="624"/>
      <c r="AC142" s="624"/>
    </row>
    <row r="143" spans="1:43" x14ac:dyDescent="0.25">
      <c r="A143" s="231" t="s">
        <v>7</v>
      </c>
      <c r="B143" s="476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519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519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528">
        <v>0.91600000000000004</v>
      </c>
      <c r="AA143" s="341"/>
      <c r="AB143" s="210"/>
      <c r="AC143" s="210"/>
    </row>
    <row r="144" spans="1:43" ht="13" thickBot="1" x14ac:dyDescent="0.3">
      <c r="A144" s="256" t="s">
        <v>8</v>
      </c>
      <c r="B144" s="329">
        <v>4.3999999999999997E-2</v>
      </c>
      <c r="C144" s="330">
        <v>3.4000000000000002E-2</v>
      </c>
      <c r="D144" s="330">
        <v>4.1000000000000002E-2</v>
      </c>
      <c r="E144" s="330">
        <v>4.2000000000000003E-2</v>
      </c>
      <c r="F144" s="480">
        <v>5.2999999999999999E-2</v>
      </c>
      <c r="G144" s="520">
        <v>4.4999999999999998E-2</v>
      </c>
      <c r="H144" s="330">
        <v>4.8000000000000001E-2</v>
      </c>
      <c r="I144" s="330">
        <v>3.7999999999999999E-2</v>
      </c>
      <c r="J144" s="330">
        <v>5.0999999999999997E-2</v>
      </c>
      <c r="K144" s="334">
        <v>4.2000000000000003E-2</v>
      </c>
      <c r="L144" s="329">
        <v>4.5999999999999999E-2</v>
      </c>
      <c r="M144" s="330">
        <v>0.04</v>
      </c>
      <c r="N144" s="330">
        <v>0.05</v>
      </c>
      <c r="O144" s="480">
        <v>5.6000000000000001E-2</v>
      </c>
      <c r="P144" s="520">
        <v>4.7E-2</v>
      </c>
      <c r="Q144" s="330">
        <v>3.1E-2</v>
      </c>
      <c r="R144" s="330">
        <v>4.4999999999999998E-2</v>
      </c>
      <c r="S144" s="330">
        <v>3.5999999999999997E-2</v>
      </c>
      <c r="T144" s="330">
        <v>4.3999999999999997E-2</v>
      </c>
      <c r="U144" s="334">
        <v>3.5000000000000003E-2</v>
      </c>
      <c r="V144" s="329">
        <v>0.03</v>
      </c>
      <c r="W144" s="330">
        <v>3.7999999999999999E-2</v>
      </c>
      <c r="X144" s="330">
        <v>3.1E-2</v>
      </c>
      <c r="Y144" s="480">
        <v>4.2999999999999997E-2</v>
      </c>
      <c r="Z144" s="529">
        <v>5.8999999999999997E-2</v>
      </c>
      <c r="AA144" s="341"/>
      <c r="AB144" s="624"/>
      <c r="AC144" s="624"/>
    </row>
    <row r="145" spans="1:29" x14ac:dyDescent="0.25">
      <c r="A145" s="572" t="s">
        <v>1</v>
      </c>
      <c r="B145" s="332">
        <f>B142/B141*100-100</f>
        <v>10.370370370370367</v>
      </c>
      <c r="C145" s="333">
        <f t="shared" ref="C145:E145" si="62">C142/C141*100-100</f>
        <v>5.3703703703703809</v>
      </c>
      <c r="D145" s="333">
        <f t="shared" si="62"/>
        <v>3.7962962962963047</v>
      </c>
      <c r="E145" s="333">
        <f t="shared" si="62"/>
        <v>1.9444444444444429</v>
      </c>
      <c r="F145" s="482">
        <f>F142/F141*100-100</f>
        <v>0.4629629629629477</v>
      </c>
      <c r="G145" s="521">
        <f t="shared" ref="G145:N145" si="63">G142/G141*100-100</f>
        <v>-0.64814814814815236</v>
      </c>
      <c r="H145" s="333">
        <f t="shared" si="63"/>
        <v>2.7777777777777715</v>
      </c>
      <c r="I145" s="333">
        <f t="shared" si="63"/>
        <v>4.3518518518518476</v>
      </c>
      <c r="J145" s="333">
        <f t="shared" si="63"/>
        <v>8.0555555555555429</v>
      </c>
      <c r="K145" s="335">
        <f t="shared" si="63"/>
        <v>10.555555555555557</v>
      </c>
      <c r="L145" s="332">
        <f t="shared" si="63"/>
        <v>-2.2222222222222285</v>
      </c>
      <c r="M145" s="333">
        <f t="shared" si="63"/>
        <v>1.481481481481481</v>
      </c>
      <c r="N145" s="333">
        <f t="shared" si="63"/>
        <v>7.9629629629629761</v>
      </c>
      <c r="O145" s="482">
        <f>O142/O141*100-100</f>
        <v>16.111111111111114</v>
      </c>
      <c r="P145" s="521">
        <f t="shared" ref="P145:Z145" si="64">P142/P141*100-100</f>
        <v>9.2592592592592524</v>
      </c>
      <c r="Q145" s="333">
        <f t="shared" si="64"/>
        <v>4.6296296296296333</v>
      </c>
      <c r="R145" s="333">
        <f t="shared" si="64"/>
        <v>2.1296296296296333</v>
      </c>
      <c r="S145" s="333">
        <f t="shared" si="64"/>
        <v>1.2962962962963047</v>
      </c>
      <c r="T145" s="333">
        <f t="shared" si="64"/>
        <v>-1.8518518518518476</v>
      </c>
      <c r="U145" s="335">
        <f t="shared" si="64"/>
        <v>-4.2592592592592666</v>
      </c>
      <c r="V145" s="332">
        <f t="shared" si="64"/>
        <v>-3.7962962962963047</v>
      </c>
      <c r="W145" s="333">
        <f t="shared" si="64"/>
        <v>0.27777777777777146</v>
      </c>
      <c r="X145" s="333">
        <f t="shared" si="64"/>
        <v>1.8518518518518619</v>
      </c>
      <c r="Y145" s="482">
        <f t="shared" si="64"/>
        <v>7.407407407407419</v>
      </c>
      <c r="Z145" s="567">
        <f t="shared" si="64"/>
        <v>3.4259259259259238</v>
      </c>
      <c r="AA145" s="434"/>
      <c r="AB145" s="210"/>
      <c r="AC145" s="210"/>
    </row>
    <row r="146" spans="1:29" ht="13" thickBot="1" x14ac:dyDescent="0.3">
      <c r="A146" s="573" t="s">
        <v>27</v>
      </c>
      <c r="B146" s="220">
        <f>B142-AA138127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609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8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609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8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97">
        <f>Z142-Z127</f>
        <v>101</v>
      </c>
      <c r="AA146" s="342"/>
      <c r="AB146" s="624"/>
      <c r="AC146" s="624"/>
    </row>
    <row r="147" spans="1:29" x14ac:dyDescent="0.25">
      <c r="A147" s="267" t="s">
        <v>51</v>
      </c>
      <c r="B147" s="569">
        <v>624</v>
      </c>
      <c r="C147" s="570">
        <v>681</v>
      </c>
      <c r="D147" s="570">
        <v>676</v>
      </c>
      <c r="E147" s="570">
        <v>478</v>
      </c>
      <c r="F147" s="571">
        <v>368</v>
      </c>
      <c r="G147" s="610">
        <v>416</v>
      </c>
      <c r="H147" s="570">
        <v>704</v>
      </c>
      <c r="I147" s="570">
        <v>702</v>
      </c>
      <c r="J147" s="570">
        <v>419</v>
      </c>
      <c r="K147" s="347">
        <v>129</v>
      </c>
      <c r="L147" s="569">
        <v>349</v>
      </c>
      <c r="M147" s="570">
        <v>721</v>
      </c>
      <c r="N147" s="570">
        <v>752</v>
      </c>
      <c r="O147" s="571">
        <v>305</v>
      </c>
      <c r="P147" s="610">
        <v>351</v>
      </c>
      <c r="Q147" s="570">
        <v>612</v>
      </c>
      <c r="R147" s="570">
        <v>477</v>
      </c>
      <c r="S147" s="570">
        <v>478</v>
      </c>
      <c r="T147" s="570">
        <v>640</v>
      </c>
      <c r="U147" s="347">
        <v>394</v>
      </c>
      <c r="V147" s="569">
        <v>294</v>
      </c>
      <c r="W147" s="570">
        <v>627</v>
      </c>
      <c r="X147" s="570">
        <v>624</v>
      </c>
      <c r="Y147" s="571">
        <v>379</v>
      </c>
      <c r="Z147" s="398">
        <f>SUM(B147:Y147)</f>
        <v>12200</v>
      </c>
      <c r="AA147" s="624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5">
      <c r="A148" s="267" t="s">
        <v>28</v>
      </c>
      <c r="B148" s="629">
        <v>54</v>
      </c>
      <c r="C148" s="630">
        <v>54.5</v>
      </c>
      <c r="D148" s="630">
        <v>55</v>
      </c>
      <c r="E148" s="630">
        <v>56</v>
      </c>
      <c r="F148" s="631">
        <v>57</v>
      </c>
      <c r="G148" s="408">
        <v>56.5</v>
      </c>
      <c r="H148" s="630">
        <v>55</v>
      </c>
      <c r="I148" s="630">
        <v>53.5</v>
      </c>
      <c r="J148" s="630">
        <v>52.5</v>
      </c>
      <c r="K148" s="311">
        <v>51</v>
      </c>
      <c r="L148" s="629">
        <v>58</v>
      </c>
      <c r="M148" s="630">
        <v>56.5</v>
      </c>
      <c r="N148" s="630">
        <v>55.5</v>
      </c>
      <c r="O148" s="631">
        <v>54.5</v>
      </c>
      <c r="P148" s="408">
        <v>53.5</v>
      </c>
      <c r="Q148" s="630">
        <v>54</v>
      </c>
      <c r="R148" s="630">
        <v>55</v>
      </c>
      <c r="S148" s="630">
        <v>55.5</v>
      </c>
      <c r="T148" s="630">
        <v>56.5</v>
      </c>
      <c r="U148" s="311">
        <v>57</v>
      </c>
      <c r="V148" s="629">
        <v>56</v>
      </c>
      <c r="W148" s="630">
        <v>54.5</v>
      </c>
      <c r="X148" s="630">
        <v>53.5</v>
      </c>
      <c r="Y148" s="631">
        <v>51.5</v>
      </c>
      <c r="Z148" s="625"/>
      <c r="AA148" s="624" t="s">
        <v>57</v>
      </c>
      <c r="AB148" s="624">
        <v>53.32</v>
      </c>
      <c r="AC148" s="624"/>
    </row>
    <row r="149" spans="1:29" ht="13" thickBot="1" x14ac:dyDescent="0.3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7">
        <f t="shared" si="66"/>
        <v>1.5</v>
      </c>
      <c r="G149" s="409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7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7">
        <f t="shared" si="66"/>
        <v>1.5</v>
      </c>
      <c r="P149" s="409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7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7">
        <f>(Y148-Y133)</f>
        <v>1.5</v>
      </c>
      <c r="Z149" s="338"/>
      <c r="AA149" s="624" t="s">
        <v>26</v>
      </c>
      <c r="AB149" s="624">
        <f>AB148-AB133</f>
        <v>1.9500000000000028</v>
      </c>
      <c r="AC149" s="624"/>
    </row>
  </sheetData>
  <mergeCells count="38">
    <mergeCell ref="B138:K138"/>
    <mergeCell ref="L138:O138"/>
    <mergeCell ref="P138:Y138"/>
    <mergeCell ref="Z138:Z140"/>
    <mergeCell ref="B108:M108"/>
    <mergeCell ref="N108:X108"/>
    <mergeCell ref="Y108:Y110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AL122:AQ122"/>
    <mergeCell ref="AS122:AW122"/>
    <mergeCell ref="AE122:AJ122"/>
    <mergeCell ref="Z123:Z125"/>
    <mergeCell ref="B123:K123"/>
    <mergeCell ref="P123:Y123"/>
    <mergeCell ref="L123:O123"/>
  </mergeCells>
  <conditionalFormatting sqref="B55:X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X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X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X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X1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Y1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Y1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2024-07-25T21:49:58Z</dcterms:modified>
</cp:coreProperties>
</file>