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61C27CDD-6D6A-4078-AAD5-AD1F6D4D685F}" xr6:coauthVersionLast="36" xr6:coauthVersionMax="36" xr10:uidLastSave="{00000000-0000-0000-0000-000000000000}"/>
  <bookViews>
    <workbookView xWindow="-120" yWindow="-120" windowWidth="29040" windowHeight="1572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F161" i="249" l="1"/>
  <c r="B176" i="248" l="1"/>
  <c r="G161" i="251"/>
  <c r="D161" i="251"/>
  <c r="C161" i="251"/>
  <c r="B161" i="251"/>
  <c r="E159" i="25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9" i="248"/>
  <c r="Y179" i="248"/>
  <c r="X179" i="248"/>
  <c r="W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Z177" i="248"/>
  <c r="Z176" i="248"/>
  <c r="Y176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7" i="248" l="1"/>
  <c r="AC177" i="248" s="1"/>
  <c r="G148" i="25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/>
  <c r="D6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<sst xmlns="http://schemas.openxmlformats.org/spreadsheetml/2006/main" count="1293" uniqueCount="152">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</sst>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69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654" t="s">
        <v>18</v>
      </c>
      <c r="C4" s="655"/>
      <c r="D4" s="655"/>
      <c r="E4" s="655"/>
      <c r="F4" s="655"/>
      <c r="G4" s="655"/>
      <c r="H4" s="655"/>
      <c r="I4" s="655"/>
      <c r="J4" s="656"/>
      <c r="K4" s="654" t="s">
        <v>21</v>
      </c>
      <c r="L4" s="655"/>
      <c r="M4" s="655"/>
      <c r="N4" s="655"/>
      <c r="O4" s="655"/>
      <c r="P4" s="655"/>
      <c r="Q4" s="655"/>
      <c r="R4" s="655"/>
      <c r="S4" s="655"/>
      <c r="T4" s="65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654" t="s">
        <v>23</v>
      </c>
      <c r="C17" s="655"/>
      <c r="D17" s="655"/>
      <c r="E17" s="655"/>
      <c r="F17" s="656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161"/>
  <sheetViews>
    <sheetView showGridLines="0" topLeftCell="A130" zoomScale="70" zoomScaleNormal="70" workbookViewId="0">
      <selection activeCell="I131" sqref="I131"/>
    </sheetView>
  </sheetViews>
  <sheetFormatPr baseColWidth="10" defaultColWidth="19.81640625" defaultRowHeight="12.5" x14ac:dyDescent="0.25"/>
  <cols>
    <col min="1" max="1" width="16.81640625" style="200" customWidth="1"/>
    <col min="2" max="5" width="8.90625" style="200" customWidth="1"/>
    <col min="6" max="6" width="8.90625" style="319" customWidth="1"/>
    <col min="7" max="7" width="8.81640625" style="319" customWidth="1"/>
    <col min="8" max="8" width="10.1796875" style="200" bestFit="1" customWidth="1"/>
    <col min="9" max="9" width="12.7265625" style="200" bestFit="1" customWidth="1"/>
    <col min="10" max="10" width="9.26953125" style="200" customWidth="1"/>
    <col min="11" max="11" width="9.81640625" style="200" bestFit="1" customWidth="1"/>
    <col min="12" max="12" width="9.81640625" style="200" customWidth="1"/>
    <col min="13" max="13" width="9.7265625" style="200" bestFit="1" customWidth="1"/>
    <col min="14" max="14" width="10.453125" style="200" customWidth="1"/>
    <col min="15" max="16" width="11" style="200" customWidth="1"/>
    <col min="17" max="17" width="8.26953125" style="200" bestFit="1" customWidth="1"/>
    <col min="18" max="18" width="16.7265625" style="200" bestFit="1" customWidth="1"/>
    <col min="19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3">
      <c r="A8" s="272" t="s">
        <v>49</v>
      </c>
      <c r="B8" s="670" t="s">
        <v>53</v>
      </c>
      <c r="C8" s="671"/>
      <c r="D8" s="671"/>
      <c r="E8" s="671"/>
      <c r="F8" s="671"/>
      <c r="G8" s="672"/>
      <c r="H8" s="357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670" t="s">
        <v>53</v>
      </c>
      <c r="C21" s="671"/>
      <c r="D21" s="671"/>
      <c r="E21" s="671"/>
      <c r="F21" s="671"/>
      <c r="G21" s="672"/>
      <c r="H21" s="357" t="s">
        <v>0</v>
      </c>
      <c r="I21" s="364"/>
      <c r="J21" s="364"/>
      <c r="K21" s="364"/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670" t="s">
        <v>53</v>
      </c>
      <c r="C34" s="671"/>
      <c r="D34" s="671"/>
      <c r="E34" s="671"/>
      <c r="F34" s="671"/>
      <c r="G34" s="672"/>
      <c r="H34" s="357" t="s">
        <v>0</v>
      </c>
      <c r="I34" s="369"/>
      <c r="J34" s="369"/>
      <c r="K34" s="369"/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670" t="s">
        <v>53</v>
      </c>
      <c r="C47" s="671"/>
      <c r="D47" s="671"/>
      <c r="E47" s="671"/>
      <c r="F47" s="671"/>
      <c r="G47" s="672"/>
      <c r="H47" s="357" t="s">
        <v>0</v>
      </c>
      <c r="I47" s="370"/>
      <c r="J47" s="370"/>
      <c r="K47" s="370"/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670" t="s">
        <v>53</v>
      </c>
      <c r="C60" s="671"/>
      <c r="D60" s="671"/>
      <c r="E60" s="671"/>
      <c r="F60" s="672"/>
      <c r="G60" s="357" t="s">
        <v>0</v>
      </c>
      <c r="H60" s="424"/>
      <c r="I60" s="424"/>
      <c r="J60" s="424"/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5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" thickBot="1" x14ac:dyDescent="0.3"/>
    <row r="73" spans="1:12" ht="13.5" thickBot="1" x14ac:dyDescent="0.3">
      <c r="A73" s="272" t="s">
        <v>105</v>
      </c>
      <c r="B73" s="670" t="s">
        <v>53</v>
      </c>
      <c r="C73" s="671"/>
      <c r="D73" s="671"/>
      <c r="E73" s="671"/>
      <c r="F73" s="672"/>
      <c r="G73" s="357" t="s">
        <v>0</v>
      </c>
      <c r="H73" s="449"/>
      <c r="I73" s="449"/>
      <c r="J73" s="449"/>
      <c r="K73" s="449"/>
      <c r="L73" s="449"/>
    </row>
    <row r="74" spans="1:12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5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" thickBot="1" x14ac:dyDescent="0.3"/>
    <row r="86" spans="1:12" ht="13.5" thickBot="1" x14ac:dyDescent="0.3">
      <c r="A86" s="272" t="s">
        <v>109</v>
      </c>
      <c r="B86" s="665" t="s">
        <v>53</v>
      </c>
      <c r="C86" s="666"/>
      <c r="D86" s="666"/>
      <c r="E86" s="666"/>
      <c r="F86" s="667"/>
      <c r="G86" s="691" t="s">
        <v>0</v>
      </c>
      <c r="H86" s="468"/>
      <c r="I86" s="468"/>
      <c r="J86" s="468"/>
    </row>
    <row r="87" spans="1:12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692"/>
      <c r="H87" s="468"/>
      <c r="I87" s="468"/>
      <c r="J87" s="468"/>
    </row>
    <row r="88" spans="1:12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" thickBot="1" x14ac:dyDescent="0.3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5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5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" thickBot="1" x14ac:dyDescent="0.3"/>
    <row r="99" spans="1:18" ht="13.5" thickBot="1" x14ac:dyDescent="0.3">
      <c r="A99" s="272" t="s">
        <v>112</v>
      </c>
      <c r="B99" s="665" t="s">
        <v>53</v>
      </c>
      <c r="C99" s="666"/>
      <c r="D99" s="666"/>
      <c r="E99" s="666"/>
      <c r="F99" s="667"/>
      <c r="G99" s="691" t="s">
        <v>0</v>
      </c>
      <c r="H99" s="489">
        <v>177</v>
      </c>
      <c r="I99" s="489"/>
      <c r="J99" s="489"/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692"/>
      <c r="H100" s="489"/>
      <c r="I100" s="489"/>
      <c r="J100" s="489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" thickBot="1" x14ac:dyDescent="0.3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5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665" t="s">
        <v>53</v>
      </c>
      <c r="C112" s="666"/>
      <c r="D112" s="666"/>
      <c r="E112" s="666"/>
      <c r="F112" s="667"/>
      <c r="G112" s="691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692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" thickBot="1" x14ac:dyDescent="0.3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" thickBot="1" x14ac:dyDescent="0.3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5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" thickBot="1" x14ac:dyDescent="0.3"/>
    <row r="125" spans="1:18" ht="13.5" thickBot="1" x14ac:dyDescent="0.3">
      <c r="A125" s="272" t="s">
        <v>148</v>
      </c>
      <c r="B125" s="665" t="s">
        <v>53</v>
      </c>
      <c r="C125" s="666"/>
      <c r="D125" s="666"/>
      <c r="E125" s="666"/>
      <c r="F125" s="667"/>
      <c r="G125" s="691" t="s">
        <v>0</v>
      </c>
      <c r="H125" s="624">
        <v>173</v>
      </c>
      <c r="I125" s="624"/>
      <c r="J125" s="624"/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692"/>
      <c r="H126" s="624"/>
      <c r="I126" s="624"/>
      <c r="J126" s="624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" thickBot="1" x14ac:dyDescent="0.3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5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  <row r="137" spans="1:10" ht="13" thickBot="1" x14ac:dyDescent="0.3"/>
    <row r="138" spans="1:10" ht="13.5" thickBot="1" x14ac:dyDescent="0.3">
      <c r="A138" s="272" t="s">
        <v>150</v>
      </c>
      <c r="B138" s="665" t="s">
        <v>53</v>
      </c>
      <c r="C138" s="666"/>
      <c r="D138" s="666"/>
      <c r="E138" s="666"/>
      <c r="F138" s="667"/>
      <c r="G138" s="691" t="s">
        <v>0</v>
      </c>
      <c r="H138" s="640">
        <v>169</v>
      </c>
      <c r="I138" s="640"/>
      <c r="J138" s="640"/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692"/>
      <c r="H139" s="640"/>
      <c r="I139" s="640"/>
      <c r="J139" s="640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  <c r="H140" s="640"/>
      <c r="I140" s="640"/>
      <c r="J140" s="640"/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  <c r="H141" s="321"/>
      <c r="I141" s="640"/>
      <c r="J141" s="640"/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  <c r="H142" s="321"/>
      <c r="I142" s="640"/>
      <c r="J142" s="640"/>
    </row>
    <row r="143" spans="1:10" ht="13" thickBot="1" x14ac:dyDescent="0.3">
      <c r="A143" s="231" t="s">
        <v>8</v>
      </c>
      <c r="B143" s="329">
        <v>4.2000000000000003E-2</v>
      </c>
      <c r="C143" s="330">
        <v>4.7E-2</v>
      </c>
      <c r="D143" s="479">
        <v>4.5999999999999999E-2</v>
      </c>
      <c r="E143" s="479">
        <v>4.3999999999999997E-2</v>
      </c>
      <c r="F143" s="479">
        <v>4.5999999999999999E-2</v>
      </c>
      <c r="G143" s="344">
        <v>5.8999999999999997E-2</v>
      </c>
      <c r="H143" s="321"/>
      <c r="I143" s="640"/>
      <c r="J143" s="640"/>
    </row>
    <row r="144" spans="1:10" x14ac:dyDescent="0.25">
      <c r="A144" s="241" t="s">
        <v>1</v>
      </c>
      <c r="B144" s="332">
        <f t="shared" ref="B144:G144" si="31">B141/B140*100-100</f>
        <v>7.8770949720670274</v>
      </c>
      <c r="C144" s="333">
        <f t="shared" si="31"/>
        <v>16.703910614525142</v>
      </c>
      <c r="D144" s="333">
        <f t="shared" si="31"/>
        <v>18.435754189944149</v>
      </c>
      <c r="E144" s="333">
        <f t="shared" si="31"/>
        <v>19.329608938547494</v>
      </c>
      <c r="F144" s="333">
        <f t="shared" si="31"/>
        <v>21.731843575418992</v>
      </c>
      <c r="G144" s="346">
        <f t="shared" si="31"/>
        <v>17.094972067039123</v>
      </c>
      <c r="H144" s="321"/>
      <c r="I144" s="640"/>
      <c r="J144" s="640"/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  <c r="H145" s="640"/>
      <c r="I145" s="640"/>
      <c r="J145" s="640"/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98">
        <f>SUM(B146:F146)</f>
        <v>1685</v>
      </c>
      <c r="H146" s="640" t="s">
        <v>56</v>
      </c>
      <c r="I146" s="47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637">
        <v>77</v>
      </c>
      <c r="C147" s="638">
        <v>77</v>
      </c>
      <c r="D147" s="638">
        <v>77</v>
      </c>
      <c r="E147" s="638">
        <v>77</v>
      </c>
      <c r="F147" s="639">
        <v>77</v>
      </c>
      <c r="G147" s="633"/>
      <c r="H147" s="640" t="s">
        <v>57</v>
      </c>
      <c r="I147" s="640">
        <v>76</v>
      </c>
      <c r="J147" s="640"/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458">
        <f t="shared" si="33"/>
        <v>1</v>
      </c>
      <c r="G148" s="338"/>
      <c r="H148" s="640" t="s">
        <v>26</v>
      </c>
      <c r="I148" s="640">
        <f>I147-I134</f>
        <v>0.98999999999999488</v>
      </c>
      <c r="J148" s="640"/>
    </row>
    <row r="150" spans="1:10" ht="13" thickBot="1" x14ac:dyDescent="0.3"/>
    <row r="151" spans="1:10" ht="13.5" thickBot="1" x14ac:dyDescent="0.3">
      <c r="A151" s="272" t="s">
        <v>151</v>
      </c>
      <c r="B151" s="665" t="s">
        <v>53</v>
      </c>
      <c r="C151" s="666"/>
      <c r="D151" s="666"/>
      <c r="E151" s="666"/>
      <c r="F151" s="667"/>
      <c r="G151" s="691" t="s">
        <v>0</v>
      </c>
      <c r="H151" s="646">
        <v>168</v>
      </c>
      <c r="I151" s="646"/>
      <c r="J151" s="646"/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692"/>
      <c r="H152" s="646"/>
      <c r="I152" s="646"/>
      <c r="J152" s="646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  <c r="H153" s="646"/>
      <c r="I153" s="646"/>
      <c r="J153" s="646"/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  <c r="H154" s="321"/>
      <c r="I154" s="646"/>
      <c r="J154" s="646"/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  <c r="H155" s="321"/>
      <c r="I155" s="646"/>
      <c r="J155" s="646"/>
    </row>
    <row r="156" spans="1:10" ht="13" thickBot="1" x14ac:dyDescent="0.3">
      <c r="A156" s="231" t="s">
        <v>8</v>
      </c>
      <c r="B156" s="329">
        <v>6.3E-2</v>
      </c>
      <c r="C156" s="330">
        <v>6.6000000000000003E-2</v>
      </c>
      <c r="D156" s="479">
        <v>6.9000000000000006E-2</v>
      </c>
      <c r="E156" s="479">
        <v>5.5E-2</v>
      </c>
      <c r="F156" s="479">
        <v>5.5E-2</v>
      </c>
      <c r="G156" s="344">
        <v>7.0000000000000007E-2</v>
      </c>
      <c r="H156" s="321"/>
      <c r="I156" s="646"/>
      <c r="J156" s="646"/>
    </row>
    <row r="157" spans="1:10" x14ac:dyDescent="0.25">
      <c r="A157" s="241" t="s">
        <v>1</v>
      </c>
      <c r="B157" s="332">
        <f t="shared" ref="B157:G157" si="34">B154/B153*100-100</f>
        <v>5</v>
      </c>
      <c r="C157" s="333">
        <f t="shared" si="34"/>
        <v>14.26315789473685</v>
      </c>
      <c r="D157" s="333">
        <f t="shared" si="34"/>
        <v>14.421052631578959</v>
      </c>
      <c r="E157" s="333">
        <f t="shared" si="34"/>
        <v>15.31578947368422</v>
      </c>
      <c r="F157" s="333">
        <f t="shared" si="34"/>
        <v>16.26315789473685</v>
      </c>
      <c r="G157" s="346">
        <f t="shared" si="34"/>
        <v>13.26315789473685</v>
      </c>
      <c r="H157" s="321"/>
      <c r="I157" s="646"/>
      <c r="J157" s="646"/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  <c r="H158" s="646"/>
      <c r="I158" s="646"/>
      <c r="J158" s="646"/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98">
        <f>SUM(B159:F159)</f>
        <v>1682</v>
      </c>
      <c r="H159" s="646" t="s">
        <v>56</v>
      </c>
      <c r="I159" s="47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651">
        <v>79.5</v>
      </c>
      <c r="C160" s="652">
        <v>79.5</v>
      </c>
      <c r="D160" s="652">
        <v>79.5</v>
      </c>
      <c r="E160" s="652">
        <v>79.5</v>
      </c>
      <c r="F160" s="653">
        <v>79.5</v>
      </c>
      <c r="G160" s="647"/>
      <c r="H160" s="646" t="s">
        <v>57</v>
      </c>
      <c r="I160" s="646">
        <v>77.14</v>
      </c>
      <c r="J160" s="646"/>
    </row>
    <row r="161" spans="1:10" ht="13" thickBot="1" x14ac:dyDescent="0.3">
      <c r="A161" s="268" t="s">
        <v>26</v>
      </c>
      <c r="B161" s="216">
        <f t="shared" ref="B161:F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697">
        <f>F160-F147</f>
        <v>2.5</v>
      </c>
      <c r="G161" s="338"/>
      <c r="H161" s="646" t="s">
        <v>26</v>
      </c>
      <c r="I161" s="646">
        <f>I160-I147</f>
        <v>1.1400000000000006</v>
      </c>
      <c r="J161" s="646"/>
    </row>
  </sheetData>
  <mergeCells count="18">
    <mergeCell ref="G112:G113"/>
    <mergeCell ref="B60:F60"/>
    <mergeCell ref="B151:F151"/>
    <mergeCell ref="G151:G152"/>
    <mergeCell ref="B138:F138"/>
    <mergeCell ref="G138:G139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125:F125"/>
    <mergeCell ref="G125:G126"/>
    <mergeCell ref="B112:F112"/>
  </mergeCells>
  <conditionalFormatting sqref="B63:F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F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F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F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F1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F1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F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179"/>
  <sheetViews>
    <sheetView showGridLines="0" topLeftCell="A144" zoomScale="64" zoomScaleNormal="64" workbookViewId="0">
      <selection activeCell="L153" sqref="L153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319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670" t="s">
        <v>50</v>
      </c>
      <c r="C8" s="671"/>
      <c r="D8" s="671"/>
      <c r="E8" s="671"/>
      <c r="F8" s="671"/>
      <c r="G8" s="672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670" t="s">
        <v>50</v>
      </c>
      <c r="C22" s="671"/>
      <c r="D22" s="671"/>
      <c r="E22" s="671"/>
      <c r="F22" s="671"/>
      <c r="G22" s="672"/>
      <c r="H22" s="292" t="s">
        <v>0</v>
      </c>
      <c r="I22" s="364"/>
      <c r="J22" s="364"/>
      <c r="K22" s="364"/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670" t="s">
        <v>50</v>
      </c>
      <c r="C36" s="671"/>
      <c r="D36" s="671"/>
      <c r="E36" s="671"/>
      <c r="F36" s="671"/>
      <c r="G36" s="672"/>
      <c r="H36" s="292" t="s">
        <v>0</v>
      </c>
      <c r="I36" s="385"/>
      <c r="J36" s="385"/>
      <c r="K36" s="385"/>
      <c r="L36" s="385"/>
      <c r="M36" s="682" t="s">
        <v>69</v>
      </c>
      <c r="N36" s="683"/>
      <c r="O36" s="683"/>
      <c r="P36" s="684"/>
      <c r="Q36" s="385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685" t="s">
        <v>70</v>
      </c>
      <c r="N37" s="686"/>
      <c r="O37" s="686"/>
      <c r="P37" s="687"/>
      <c r="Q37" s="385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5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" thickBot="1" x14ac:dyDescent="0.3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5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5"/>
    <row r="50" spans="1:17" ht="13" thickBot="1" x14ac:dyDescent="0.3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3">
      <c r="A51" s="272" t="s">
        <v>76</v>
      </c>
      <c r="B51" s="670" t="s">
        <v>50</v>
      </c>
      <c r="C51" s="671"/>
      <c r="D51" s="671"/>
      <c r="E51" s="671"/>
      <c r="F51" s="671"/>
      <c r="G51" s="671"/>
      <c r="H51" s="672"/>
      <c r="I51" s="292" t="s">
        <v>0</v>
      </c>
      <c r="J51" s="370"/>
      <c r="K51" s="370"/>
      <c r="L51" s="370"/>
    </row>
    <row r="52" spans="1:17" ht="15" customHeight="1" x14ac:dyDescent="0.25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693" t="s">
        <v>93</v>
      </c>
      <c r="L56" s="693"/>
      <c r="M56" s="693"/>
      <c r="N56" s="693"/>
      <c r="O56" s="693"/>
      <c r="P56" s="693"/>
      <c r="Q56" s="383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693"/>
      <c r="L57" s="693"/>
      <c r="M57" s="693"/>
      <c r="N57" s="693"/>
      <c r="O57" s="693"/>
      <c r="P57" s="693"/>
      <c r="Q57" s="383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670" t="s">
        <v>50</v>
      </c>
      <c r="C65" s="671"/>
      <c r="D65" s="671"/>
      <c r="E65" s="671"/>
      <c r="F65" s="671"/>
      <c r="G65" s="671"/>
      <c r="H65" s="672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5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693"/>
      <c r="L70" s="693"/>
      <c r="M70" s="693"/>
      <c r="N70" s="693"/>
      <c r="O70" s="693"/>
      <c r="P70" s="693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693"/>
      <c r="L71" s="693"/>
      <c r="M71" s="693"/>
      <c r="N71" s="693"/>
      <c r="O71" s="693"/>
      <c r="P71" s="693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5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" thickBot="1" x14ac:dyDescent="0.3"/>
    <row r="79" spans="1:16" ht="13.5" thickBot="1" x14ac:dyDescent="0.3">
      <c r="A79" s="272" t="s">
        <v>105</v>
      </c>
      <c r="B79" s="670" t="s">
        <v>50</v>
      </c>
      <c r="C79" s="671"/>
      <c r="D79" s="671"/>
      <c r="E79" s="671"/>
      <c r="F79" s="671"/>
      <c r="G79" s="671"/>
      <c r="H79" s="672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5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5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5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665" t="s">
        <v>50</v>
      </c>
      <c r="C93" s="666"/>
      <c r="D93" s="666"/>
      <c r="E93" s="666"/>
      <c r="F93" s="666"/>
      <c r="G93" s="666"/>
      <c r="H93" s="666"/>
      <c r="I93" s="662" t="s">
        <v>0</v>
      </c>
      <c r="J93" s="468"/>
      <c r="K93" s="468"/>
      <c r="L93" s="468"/>
    </row>
    <row r="94" spans="1:16" x14ac:dyDescent="0.25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668"/>
      <c r="J94" s="213"/>
      <c r="K94" s="468"/>
      <c r="L94" s="468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669"/>
      <c r="J95" s="229"/>
      <c r="K95" s="277"/>
      <c r="L95" s="36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5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" thickBot="1" x14ac:dyDescent="0.3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5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" thickBot="1" x14ac:dyDescent="0.3"/>
    <row r="107" spans="1:12" ht="13.5" thickBot="1" x14ac:dyDescent="0.3">
      <c r="A107" s="272" t="s">
        <v>112</v>
      </c>
      <c r="B107" s="665" t="s">
        <v>50</v>
      </c>
      <c r="C107" s="666"/>
      <c r="D107" s="666"/>
      <c r="E107" s="666"/>
      <c r="F107" s="666"/>
      <c r="G107" s="666"/>
      <c r="H107" s="666"/>
      <c r="I107" s="662" t="s">
        <v>0</v>
      </c>
      <c r="J107" s="489">
        <v>255</v>
      </c>
      <c r="K107" s="489"/>
      <c r="L107" s="489"/>
    </row>
    <row r="108" spans="1:12" x14ac:dyDescent="0.25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668"/>
      <c r="J108" s="213"/>
      <c r="K108" s="489"/>
      <c r="L108" s="489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669"/>
      <c r="J109" s="229"/>
      <c r="K109" s="277"/>
      <c r="L109" s="36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5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" thickBot="1" x14ac:dyDescent="0.3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5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5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5">
      <c r="C119" s="200" t="s">
        <v>65</v>
      </c>
    </row>
    <row r="120" spans="1:19" ht="13" thickBot="1" x14ac:dyDescent="0.3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3">
      <c r="A122" s="272" t="s">
        <v>113</v>
      </c>
      <c r="B122" s="660" t="s">
        <v>50</v>
      </c>
      <c r="C122" s="660"/>
      <c r="D122" s="660"/>
      <c r="E122" s="660"/>
      <c r="F122" s="660"/>
      <c r="G122" s="660"/>
      <c r="H122" s="660"/>
      <c r="I122" s="662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ht="13" x14ac:dyDescent="0.25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663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3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664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5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" thickBot="1" x14ac:dyDescent="0.3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" thickBot="1" x14ac:dyDescent="0.3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5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" thickBot="1" x14ac:dyDescent="0.3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660" t="s">
        <v>50</v>
      </c>
      <c r="C137" s="660"/>
      <c r="D137" s="660"/>
      <c r="E137" s="660"/>
      <c r="F137" s="660"/>
      <c r="G137" s="660"/>
      <c r="H137" s="660"/>
      <c r="I137" s="662" t="s">
        <v>0</v>
      </c>
      <c r="J137" s="213"/>
      <c r="K137" s="624"/>
      <c r="L137" s="624"/>
    </row>
    <row r="138" spans="1:16" ht="13" x14ac:dyDescent="0.25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663"/>
      <c r="J138" s="229"/>
      <c r="K138" s="277"/>
      <c r="L138" s="363"/>
    </row>
    <row r="139" spans="1:16" ht="13.5" thickBot="1" x14ac:dyDescent="0.3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664"/>
      <c r="J139" s="322"/>
      <c r="K139" s="277"/>
      <c r="L139" s="36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5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" thickBot="1" x14ac:dyDescent="0.3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3" ht="13" thickBot="1" x14ac:dyDescent="0.3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3" x14ac:dyDescent="0.25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3" x14ac:dyDescent="0.25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3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  <row r="151" spans="1:13" ht="13" thickBot="1" x14ac:dyDescent="0.3"/>
    <row r="152" spans="1:13" ht="13.5" thickBot="1" x14ac:dyDescent="0.3">
      <c r="A152" s="272" t="s">
        <v>150</v>
      </c>
      <c r="B152" s="660" t="s">
        <v>50</v>
      </c>
      <c r="C152" s="660"/>
      <c r="D152" s="660"/>
      <c r="E152" s="660"/>
      <c r="F152" s="660"/>
      <c r="G152" s="660"/>
      <c r="H152" s="660"/>
      <c r="I152" s="662" t="s">
        <v>0</v>
      </c>
      <c r="J152" s="213">
        <v>256</v>
      </c>
      <c r="K152" s="640"/>
      <c r="L152" s="640"/>
      <c r="M152" s="640"/>
    </row>
    <row r="153" spans="1:13" ht="13" x14ac:dyDescent="0.25">
      <c r="A153" s="214" t="s">
        <v>54</v>
      </c>
      <c r="B153" s="634">
        <v>1</v>
      </c>
      <c r="C153" s="635">
        <v>2</v>
      </c>
      <c r="D153" s="635">
        <v>3</v>
      </c>
      <c r="E153" s="636">
        <v>4</v>
      </c>
      <c r="F153" s="634">
        <v>5</v>
      </c>
      <c r="G153" s="635">
        <v>6</v>
      </c>
      <c r="H153" s="636">
        <v>7</v>
      </c>
      <c r="I153" s="663"/>
      <c r="J153" s="229"/>
      <c r="K153" s="277"/>
      <c r="L153" s="363"/>
      <c r="M153" s="640"/>
    </row>
    <row r="154" spans="1:13" ht="13.5" thickBot="1" x14ac:dyDescent="0.3">
      <c r="A154" s="214" t="s">
        <v>2</v>
      </c>
      <c r="B154" s="294">
        <v>4</v>
      </c>
      <c r="C154" s="607">
        <v>3</v>
      </c>
      <c r="D154" s="307">
        <v>2</v>
      </c>
      <c r="E154" s="233">
        <v>1</v>
      </c>
      <c r="F154" s="233">
        <v>1</v>
      </c>
      <c r="G154" s="307">
        <v>2</v>
      </c>
      <c r="H154" s="607">
        <v>3</v>
      </c>
      <c r="I154" s="664"/>
      <c r="J154" s="322"/>
      <c r="K154" s="277"/>
      <c r="L154" s="363"/>
      <c r="M154" s="640"/>
    </row>
    <row r="155" spans="1:13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88">
        <v>1280</v>
      </c>
      <c r="J155" s="321"/>
      <c r="K155" s="277"/>
      <c r="L155" s="363"/>
      <c r="M155" s="640"/>
    </row>
    <row r="156" spans="1:13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93">
        <v>1306</v>
      </c>
      <c r="J156" s="478"/>
      <c r="K156" s="461"/>
      <c r="L156" s="461"/>
      <c r="M156" s="640"/>
    </row>
    <row r="157" spans="1:13" x14ac:dyDescent="0.25">
      <c r="A157" s="214" t="s">
        <v>7</v>
      </c>
      <c r="B157" s="476">
        <v>91.4</v>
      </c>
      <c r="C157" s="477">
        <v>96.4</v>
      </c>
      <c r="D157" s="477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94">
        <v>85.5</v>
      </c>
      <c r="J157" s="286"/>
      <c r="K157" s="461"/>
      <c r="L157" s="461"/>
      <c r="M157" s="640"/>
    </row>
    <row r="158" spans="1:13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81">
        <v>7.0000000000000007E-2</v>
      </c>
      <c r="J158" s="321"/>
      <c r="K158" s="423"/>
      <c r="L158" s="640"/>
      <c r="M158" s="640"/>
    </row>
    <row r="159" spans="1:13" ht="13" thickBot="1" x14ac:dyDescent="0.3">
      <c r="A159" s="280" t="s">
        <v>1</v>
      </c>
      <c r="B159" s="584">
        <f t="shared" ref="B159:I159" si="29">B156/B155*100-100</f>
        <v>7.03125</v>
      </c>
      <c r="C159" s="585">
        <f t="shared" si="29"/>
        <v>2.421875</v>
      </c>
      <c r="D159" s="585">
        <f t="shared" si="29"/>
        <v>1.4062500000000142</v>
      </c>
      <c r="E159" s="586">
        <f t="shared" si="29"/>
        <v>-4.53125</v>
      </c>
      <c r="F159" s="584">
        <f t="shared" si="29"/>
        <v>-2.890625</v>
      </c>
      <c r="G159" s="585">
        <f t="shared" si="29"/>
        <v>1.5625</v>
      </c>
      <c r="H159" s="586">
        <f t="shared" si="29"/>
        <v>3.7500000000000142</v>
      </c>
      <c r="I159" s="483">
        <f t="shared" si="29"/>
        <v>2.03125</v>
      </c>
      <c r="J159" s="641"/>
      <c r="K159" s="287"/>
      <c r="L159" s="640"/>
      <c r="M159" s="640"/>
    </row>
    <row r="160" spans="1:13" ht="13" thickBot="1" x14ac:dyDescent="0.3">
      <c r="A160" s="214" t="s">
        <v>27</v>
      </c>
      <c r="B160" s="642">
        <f t="shared" ref="B160:I160" si="30">B156-B141</f>
        <v>103</v>
      </c>
      <c r="C160" s="643">
        <f t="shared" si="30"/>
        <v>118</v>
      </c>
      <c r="D160" s="643">
        <f t="shared" si="30"/>
        <v>173</v>
      </c>
      <c r="E160" s="644">
        <f t="shared" si="30"/>
        <v>111</v>
      </c>
      <c r="F160" s="642">
        <f t="shared" si="30"/>
        <v>109</v>
      </c>
      <c r="G160" s="643">
        <f t="shared" si="30"/>
        <v>106</v>
      </c>
      <c r="H160" s="644">
        <f t="shared" si="30"/>
        <v>109</v>
      </c>
      <c r="I160" s="397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  <c r="M160" s="640"/>
    </row>
    <row r="161" spans="1:13" x14ac:dyDescent="0.25">
      <c r="A161" s="267" t="s">
        <v>51</v>
      </c>
      <c r="B161" s="499">
        <v>457</v>
      </c>
      <c r="C161" s="500">
        <v>748</v>
      </c>
      <c r="D161" s="500">
        <v>499</v>
      </c>
      <c r="E161" s="645">
        <v>213</v>
      </c>
      <c r="F161" s="608">
        <v>274</v>
      </c>
      <c r="G161" s="501">
        <v>756</v>
      </c>
      <c r="H161" s="502">
        <v>483</v>
      </c>
      <c r="I161" s="398">
        <f>SUM(B161:H161)</f>
        <v>3430</v>
      </c>
      <c r="J161" s="640" t="s">
        <v>57</v>
      </c>
      <c r="K161" s="640">
        <v>60.7</v>
      </c>
      <c r="L161" s="640"/>
      <c r="M161" s="640"/>
    </row>
    <row r="162" spans="1:13" x14ac:dyDescent="0.25">
      <c r="A162" s="267" t="s">
        <v>28</v>
      </c>
      <c r="B162" s="637">
        <v>61.5</v>
      </c>
      <c r="C162" s="638">
        <v>63</v>
      </c>
      <c r="D162" s="638">
        <v>64</v>
      </c>
      <c r="E162" s="311">
        <v>65.5</v>
      </c>
      <c r="F162" s="637">
        <v>63.5</v>
      </c>
      <c r="G162" s="638">
        <v>62</v>
      </c>
      <c r="H162" s="639">
        <v>61.5</v>
      </c>
      <c r="I162" s="633"/>
      <c r="J162" s="640" t="s">
        <v>26</v>
      </c>
      <c r="K162" s="321">
        <f>K161-K146</f>
        <v>2.4400000000000048</v>
      </c>
      <c r="L162" s="325"/>
      <c r="M162" s="640"/>
    </row>
    <row r="163" spans="1:13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8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8"/>
      <c r="J163" s="640"/>
      <c r="K163" s="640"/>
      <c r="L163" s="640"/>
      <c r="M163" s="640"/>
    </row>
    <row r="166" spans="1:13" ht="13" thickBot="1" x14ac:dyDescent="0.3"/>
    <row r="167" spans="1:13" ht="13.5" thickBot="1" x14ac:dyDescent="0.3">
      <c r="A167" s="272" t="s">
        <v>151</v>
      </c>
      <c r="B167" s="660" t="s">
        <v>50</v>
      </c>
      <c r="C167" s="660"/>
      <c r="D167" s="660"/>
      <c r="E167" s="660"/>
      <c r="F167" s="660"/>
      <c r="G167" s="660"/>
      <c r="H167" s="660"/>
      <c r="I167" s="662" t="s">
        <v>0</v>
      </c>
      <c r="J167" s="213">
        <v>256</v>
      </c>
      <c r="K167" s="646"/>
      <c r="L167" s="646"/>
    </row>
    <row r="168" spans="1:13" ht="13" x14ac:dyDescent="0.25">
      <c r="A168" s="214" t="s">
        <v>54</v>
      </c>
      <c r="B168" s="648">
        <v>1</v>
      </c>
      <c r="C168" s="649">
        <v>2</v>
      </c>
      <c r="D168" s="649">
        <v>3</v>
      </c>
      <c r="E168" s="650">
        <v>4</v>
      </c>
      <c r="F168" s="648">
        <v>5</v>
      </c>
      <c r="G168" s="649">
        <v>6</v>
      </c>
      <c r="H168" s="650">
        <v>7</v>
      </c>
      <c r="I168" s="663"/>
      <c r="J168" s="229"/>
      <c r="K168" s="277"/>
      <c r="L168" s="363"/>
    </row>
    <row r="169" spans="1:13" ht="13.5" thickBot="1" x14ac:dyDescent="0.3">
      <c r="A169" s="214" t="s">
        <v>2</v>
      </c>
      <c r="B169" s="294">
        <v>4</v>
      </c>
      <c r="C169" s="607">
        <v>3</v>
      </c>
      <c r="D169" s="307">
        <v>2</v>
      </c>
      <c r="E169" s="233">
        <v>1</v>
      </c>
      <c r="F169" s="233">
        <v>1</v>
      </c>
      <c r="G169" s="307">
        <v>2</v>
      </c>
      <c r="H169" s="607">
        <v>3</v>
      </c>
      <c r="I169" s="664"/>
      <c r="J169" s="322"/>
      <c r="K169" s="277"/>
      <c r="L169" s="363"/>
    </row>
    <row r="170" spans="1:13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88">
        <v>1375</v>
      </c>
      <c r="J170" s="321"/>
      <c r="K170" s="277"/>
      <c r="L170" s="363"/>
    </row>
    <row r="171" spans="1:13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93">
        <v>1434</v>
      </c>
      <c r="J171" s="478"/>
      <c r="K171" s="461"/>
      <c r="L171" s="461"/>
    </row>
    <row r="172" spans="1:13" x14ac:dyDescent="0.25">
      <c r="A172" s="214" t="s">
        <v>7</v>
      </c>
      <c r="B172" s="476">
        <v>80</v>
      </c>
      <c r="C172" s="477">
        <v>92.9</v>
      </c>
      <c r="D172" s="477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94">
        <v>79.3</v>
      </c>
      <c r="J172" s="286"/>
      <c r="K172" s="461"/>
      <c r="L172" s="461"/>
    </row>
    <row r="173" spans="1:13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81">
        <v>8.3000000000000004E-2</v>
      </c>
      <c r="J173" s="321"/>
      <c r="K173" s="423"/>
      <c r="L173" s="646"/>
    </row>
    <row r="174" spans="1:13" ht="13" thickBot="1" x14ac:dyDescent="0.3">
      <c r="A174" s="280" t="s">
        <v>1</v>
      </c>
      <c r="B174" s="584">
        <f t="shared" ref="B174:I174" si="32">B171/B170*100-100</f>
        <v>11.490909090909085</v>
      </c>
      <c r="C174" s="585">
        <f t="shared" si="32"/>
        <v>4.2909090909090963</v>
      </c>
      <c r="D174" s="585">
        <f t="shared" si="32"/>
        <v>0.4363636363636374</v>
      </c>
      <c r="E174" s="586">
        <f t="shared" si="32"/>
        <v>-4.0727272727272776</v>
      </c>
      <c r="F174" s="584">
        <f t="shared" si="32"/>
        <v>-1.0181818181818159</v>
      </c>
      <c r="G174" s="585">
        <f t="shared" si="32"/>
        <v>1.7454545454545354</v>
      </c>
      <c r="H174" s="586">
        <f t="shared" si="32"/>
        <v>11.63636363636364</v>
      </c>
      <c r="I174" s="483">
        <f t="shared" si="32"/>
        <v>4.2909090909090963</v>
      </c>
      <c r="J174" s="641"/>
      <c r="K174" s="287"/>
      <c r="L174" s="646"/>
    </row>
    <row r="175" spans="1:13" ht="13" thickBot="1" x14ac:dyDescent="0.3">
      <c r="A175" s="214" t="s">
        <v>27</v>
      </c>
      <c r="B175" s="642">
        <f t="shared" ref="B175:I175" si="33">B171-B156</f>
        <v>163</v>
      </c>
      <c r="C175" s="643">
        <f t="shared" si="33"/>
        <v>123</v>
      </c>
      <c r="D175" s="643">
        <f t="shared" si="33"/>
        <v>83</v>
      </c>
      <c r="E175" s="644">
        <f t="shared" si="33"/>
        <v>97</v>
      </c>
      <c r="F175" s="642">
        <f t="shared" si="33"/>
        <v>118</v>
      </c>
      <c r="G175" s="643">
        <f t="shared" si="33"/>
        <v>99</v>
      </c>
      <c r="H175" s="644">
        <f t="shared" si="33"/>
        <v>207</v>
      </c>
      <c r="I175" s="397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3" x14ac:dyDescent="0.25">
      <c r="A176" s="267" t="s">
        <v>51</v>
      </c>
      <c r="B176" s="499">
        <v>457</v>
      </c>
      <c r="C176" s="500">
        <v>748</v>
      </c>
      <c r="D176" s="500">
        <v>499</v>
      </c>
      <c r="E176" s="645">
        <v>209</v>
      </c>
      <c r="F176" s="608">
        <v>269</v>
      </c>
      <c r="G176" s="501">
        <v>754</v>
      </c>
      <c r="H176" s="502">
        <v>483</v>
      </c>
      <c r="I176" s="398">
        <f>SUM(B176:H176)</f>
        <v>3419</v>
      </c>
      <c r="J176" s="646" t="s">
        <v>57</v>
      </c>
      <c r="K176" s="646">
        <v>62.91</v>
      </c>
      <c r="L176" s="646"/>
    </row>
    <row r="177" spans="1:12" x14ac:dyDescent="0.25">
      <c r="A177" s="267" t="s">
        <v>28</v>
      </c>
      <c r="B177" s="651">
        <v>63</v>
      </c>
      <c r="C177" s="652">
        <v>65</v>
      </c>
      <c r="D177" s="652">
        <v>66</v>
      </c>
      <c r="E177" s="311">
        <v>68</v>
      </c>
      <c r="F177" s="651">
        <v>65.5</v>
      </c>
      <c r="G177" s="652">
        <v>64</v>
      </c>
      <c r="H177" s="653">
        <v>63</v>
      </c>
      <c r="I177" s="647"/>
      <c r="J177" s="646" t="s">
        <v>26</v>
      </c>
      <c r="K177" s="321">
        <f>K176-K161</f>
        <v>2.2099999999999937</v>
      </c>
      <c r="L177" s="325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8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8"/>
      <c r="J178" s="646"/>
      <c r="K178" s="646"/>
      <c r="L178" s="646"/>
    </row>
    <row r="179" spans="1:12" x14ac:dyDescent="0.25">
      <c r="H179" s="200" t="s">
        <v>65</v>
      </c>
    </row>
  </sheetData>
  <mergeCells count="22"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51:H51"/>
    <mergeCell ref="I167:I169"/>
    <mergeCell ref="B8:G8"/>
    <mergeCell ref="B22:G22"/>
    <mergeCell ref="B36:G36"/>
    <mergeCell ref="B152:H152"/>
    <mergeCell ref="B167:H167"/>
    <mergeCell ref="I152:I154"/>
    <mergeCell ref="B137:H137"/>
    <mergeCell ref="I137:I139"/>
  </mergeCells>
  <conditionalFormatting sqref="B55:H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H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H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H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H1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H1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H1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161"/>
  <sheetViews>
    <sheetView showGridLines="0" topLeftCell="A130" zoomScale="70" zoomScaleNormal="70" workbookViewId="0">
      <selection activeCell="H154" sqref="H154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319" bestFit="1" customWidth="1"/>
    <col min="7" max="7" width="7.453125" style="319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3">
      <c r="A8" s="272" t="s">
        <v>49</v>
      </c>
      <c r="B8" s="670" t="s">
        <v>53</v>
      </c>
      <c r="C8" s="671"/>
      <c r="D8" s="671"/>
      <c r="E8" s="671"/>
      <c r="F8" s="671"/>
      <c r="G8" s="671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670" t="s">
        <v>53</v>
      </c>
      <c r="C21" s="671"/>
      <c r="D21" s="671"/>
      <c r="E21" s="671"/>
      <c r="F21" s="671"/>
      <c r="G21" s="671"/>
      <c r="H21" s="293" t="s">
        <v>0</v>
      </c>
      <c r="I21" s="364"/>
      <c r="J21" s="364"/>
      <c r="K21" s="364"/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670" t="s">
        <v>53</v>
      </c>
      <c r="C34" s="671"/>
      <c r="D34" s="671"/>
      <c r="E34" s="671"/>
      <c r="F34" s="671"/>
      <c r="G34" s="671"/>
      <c r="H34" s="293" t="s">
        <v>0</v>
      </c>
      <c r="I34" s="369"/>
      <c r="J34" s="369"/>
      <c r="K34" s="369"/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670" t="s">
        <v>53</v>
      </c>
      <c r="C47" s="671"/>
      <c r="D47" s="671"/>
      <c r="E47" s="671"/>
      <c r="F47" s="671"/>
      <c r="G47" s="671"/>
      <c r="H47" s="293" t="s">
        <v>0</v>
      </c>
      <c r="I47" s="370"/>
      <c r="J47" s="370"/>
      <c r="K47" s="370"/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670" t="s">
        <v>53</v>
      </c>
      <c r="C60" s="671"/>
      <c r="D60" s="671"/>
      <c r="E60" s="293" t="s">
        <v>0</v>
      </c>
      <c r="F60" s="424"/>
      <c r="G60" s="424"/>
      <c r="H60" s="424"/>
    </row>
    <row r="61" spans="1:11" ht="13" thickBot="1" x14ac:dyDescent="0.3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ht="13" x14ac:dyDescent="0.25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5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5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5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" thickBot="1" x14ac:dyDescent="0.3"/>
    <row r="73" spans="1:9" ht="13.5" thickBot="1" x14ac:dyDescent="0.3">
      <c r="A73" s="272" t="s">
        <v>105</v>
      </c>
      <c r="B73" s="670" t="s">
        <v>53</v>
      </c>
      <c r="C73" s="671"/>
      <c r="D73" s="671"/>
      <c r="E73" s="293" t="s">
        <v>0</v>
      </c>
      <c r="F73" s="449"/>
      <c r="G73" s="449"/>
      <c r="H73" s="449"/>
      <c r="I73" s="449"/>
    </row>
    <row r="74" spans="1:9" ht="13" thickBot="1" x14ac:dyDescent="0.3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ht="13" x14ac:dyDescent="0.25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5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5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5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5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" thickBot="1" x14ac:dyDescent="0.3"/>
    <row r="86" spans="1:9" ht="13.5" thickBot="1" x14ac:dyDescent="0.3">
      <c r="A86" s="272" t="s">
        <v>109</v>
      </c>
      <c r="B86" s="694" t="s">
        <v>53</v>
      </c>
      <c r="C86" s="695"/>
      <c r="D86" s="695"/>
      <c r="E86" s="691" t="s">
        <v>0</v>
      </c>
      <c r="F86" s="468"/>
      <c r="G86" s="468"/>
      <c r="H86" s="468"/>
    </row>
    <row r="87" spans="1:9" ht="13" thickBot="1" x14ac:dyDescent="0.3">
      <c r="A87" s="231" t="s">
        <v>2</v>
      </c>
      <c r="B87" s="295">
        <v>1</v>
      </c>
      <c r="C87" s="225">
        <v>2</v>
      </c>
      <c r="D87" s="351">
        <v>3</v>
      </c>
      <c r="E87" s="696"/>
      <c r="F87" s="468"/>
      <c r="G87" s="468"/>
      <c r="H87" s="468"/>
    </row>
    <row r="88" spans="1:9" ht="13" x14ac:dyDescent="0.25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5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5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" thickBot="1" x14ac:dyDescent="0.3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5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5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5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" thickBot="1" x14ac:dyDescent="0.3"/>
    <row r="99" spans="1:15" ht="13.5" thickBot="1" x14ac:dyDescent="0.3">
      <c r="A99" s="272" t="s">
        <v>112</v>
      </c>
      <c r="B99" s="694" t="s">
        <v>53</v>
      </c>
      <c r="C99" s="695"/>
      <c r="D99" s="695"/>
      <c r="E99" s="691" t="s">
        <v>0</v>
      </c>
      <c r="F99" s="489">
        <v>52</v>
      </c>
      <c r="G99" s="489"/>
      <c r="H99" s="489"/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51">
        <v>3</v>
      </c>
      <c r="E100" s="696"/>
      <c r="F100" s="489"/>
      <c r="G100" s="489"/>
      <c r="H100" s="489"/>
    </row>
    <row r="101" spans="1:15" ht="13" x14ac:dyDescent="0.25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5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5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" thickBot="1" x14ac:dyDescent="0.3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5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5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" thickBot="1" x14ac:dyDescent="0.3"/>
    <row r="112" spans="1:15" ht="13.5" thickBot="1" x14ac:dyDescent="0.3">
      <c r="A112" s="272" t="s">
        <v>113</v>
      </c>
      <c r="B112" s="694" t="s">
        <v>53</v>
      </c>
      <c r="C112" s="695"/>
      <c r="D112" s="695"/>
      <c r="E112" s="691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51">
        <v>3</v>
      </c>
      <c r="E113" s="696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ht="13" x14ac:dyDescent="0.25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" thickBot="1" x14ac:dyDescent="0.3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5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5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5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" thickBot="1" x14ac:dyDescent="0.3"/>
    <row r="125" spans="1:15" ht="13.5" thickBot="1" x14ac:dyDescent="0.3">
      <c r="A125" s="272" t="s">
        <v>148</v>
      </c>
      <c r="B125" s="694" t="s">
        <v>53</v>
      </c>
      <c r="C125" s="695"/>
      <c r="D125" s="695"/>
      <c r="E125" s="691" t="s">
        <v>0</v>
      </c>
      <c r="F125" s="624"/>
      <c r="G125" s="624"/>
      <c r="H125" s="624"/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51">
        <v>3</v>
      </c>
      <c r="E126" s="696"/>
      <c r="F126" s="624"/>
      <c r="G126" s="624"/>
      <c r="H126" s="624"/>
    </row>
    <row r="127" spans="1:15" ht="13" x14ac:dyDescent="0.25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5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5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" thickBot="1" x14ac:dyDescent="0.3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5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5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  <row r="137" spans="1:8" ht="13" thickBot="1" x14ac:dyDescent="0.3"/>
    <row r="138" spans="1:8" ht="13.5" thickBot="1" x14ac:dyDescent="0.3">
      <c r="A138" s="272" t="s">
        <v>150</v>
      </c>
      <c r="B138" s="694" t="s">
        <v>53</v>
      </c>
      <c r="C138" s="695"/>
      <c r="D138" s="695"/>
      <c r="E138" s="691" t="s">
        <v>0</v>
      </c>
      <c r="F138" s="640">
        <v>48</v>
      </c>
      <c r="G138" s="640"/>
      <c r="H138" s="640"/>
    </row>
    <row r="139" spans="1:8" ht="13" thickBot="1" x14ac:dyDescent="0.3">
      <c r="A139" s="231" t="s">
        <v>2</v>
      </c>
      <c r="B139" s="295">
        <v>1</v>
      </c>
      <c r="C139" s="225">
        <v>2</v>
      </c>
      <c r="D139" s="351">
        <v>3</v>
      </c>
      <c r="E139" s="696"/>
      <c r="F139" s="640"/>
      <c r="G139" s="640"/>
      <c r="H139" s="640"/>
    </row>
    <row r="140" spans="1:8" ht="13" x14ac:dyDescent="0.25">
      <c r="A140" s="236" t="s">
        <v>3</v>
      </c>
      <c r="B140" s="296">
        <v>1800</v>
      </c>
      <c r="C140" s="297">
        <v>1800</v>
      </c>
      <c r="D140" s="443">
        <v>1800</v>
      </c>
      <c r="E140" s="443">
        <v>1800</v>
      </c>
      <c r="F140" s="640"/>
      <c r="G140" s="640"/>
      <c r="H140" s="640"/>
    </row>
    <row r="141" spans="1:8" x14ac:dyDescent="0.25">
      <c r="A141" s="241" t="s">
        <v>6</v>
      </c>
      <c r="B141" s="300">
        <v>2094</v>
      </c>
      <c r="C141" s="301">
        <v>2196</v>
      </c>
      <c r="D141" s="444">
        <v>2305</v>
      </c>
      <c r="E141" s="440">
        <v>2227</v>
      </c>
      <c r="F141" s="321"/>
      <c r="G141" s="640"/>
      <c r="H141" s="640"/>
    </row>
    <row r="142" spans="1:8" x14ac:dyDescent="0.25">
      <c r="A142" s="231" t="s">
        <v>7</v>
      </c>
      <c r="B142" s="302">
        <v>100</v>
      </c>
      <c r="C142" s="303">
        <v>95.2</v>
      </c>
      <c r="D142" s="445">
        <v>90</v>
      </c>
      <c r="E142" s="441">
        <v>89.6</v>
      </c>
      <c r="F142" s="321"/>
      <c r="G142" s="640"/>
      <c r="H142" s="640"/>
    </row>
    <row r="143" spans="1:8" ht="13" thickBot="1" x14ac:dyDescent="0.3">
      <c r="A143" s="231" t="s">
        <v>8</v>
      </c>
      <c r="B143" s="329">
        <v>4.3999999999999997E-2</v>
      </c>
      <c r="C143" s="330">
        <v>5.1999999999999998E-2</v>
      </c>
      <c r="D143" s="484">
        <v>5.0999999999999997E-2</v>
      </c>
      <c r="E143" s="485">
        <v>0.06</v>
      </c>
      <c r="F143" s="321"/>
      <c r="G143" s="640"/>
      <c r="H143" s="640"/>
    </row>
    <row r="144" spans="1:8" x14ac:dyDescent="0.25">
      <c r="A144" s="241" t="s">
        <v>1</v>
      </c>
      <c r="B144" s="332">
        <f t="shared" ref="B144:D144" si="31">B141/B140*100-100</f>
        <v>16.333333333333329</v>
      </c>
      <c r="C144" s="333">
        <f t="shared" si="31"/>
        <v>22</v>
      </c>
      <c r="D144" s="482">
        <f t="shared" si="31"/>
        <v>28.055555555555543</v>
      </c>
      <c r="E144" s="483">
        <f>E141/E140*100-100</f>
        <v>23.722222222222229</v>
      </c>
      <c r="F144" s="321"/>
      <c r="G144" s="640"/>
      <c r="H144" s="640"/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97">
        <f>E141-E128</f>
        <v>68</v>
      </c>
      <c r="F145" s="640"/>
      <c r="G145" s="640"/>
      <c r="H145" s="640"/>
    </row>
    <row r="146" spans="1:8" x14ac:dyDescent="0.25">
      <c r="A146" s="267" t="s">
        <v>52</v>
      </c>
      <c r="B146" s="348">
        <v>67</v>
      </c>
      <c r="C146" s="349">
        <v>209</v>
      </c>
      <c r="D146" s="410">
        <v>202</v>
      </c>
      <c r="E146" s="398">
        <f>SUM(B146:D146)</f>
        <v>478</v>
      </c>
      <c r="F146" s="640" t="s">
        <v>56</v>
      </c>
      <c r="G146" s="45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381">
        <v>70.5</v>
      </c>
      <c r="C147" s="382">
        <v>70.5</v>
      </c>
      <c r="D147" s="498">
        <v>70.5</v>
      </c>
      <c r="E147" s="633"/>
      <c r="F147" s="640" t="s">
        <v>57</v>
      </c>
      <c r="G147" s="640">
        <v>68.650000000000006</v>
      </c>
      <c r="H147" s="640"/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7">
        <f t="shared" si="33"/>
        <v>2</v>
      </c>
      <c r="E148" s="338"/>
      <c r="F148" s="640" t="s">
        <v>26</v>
      </c>
      <c r="G148" s="640">
        <f>G147-G134</f>
        <v>1.9900000000000091</v>
      </c>
      <c r="H148" s="640"/>
    </row>
    <row r="150" spans="1:8" ht="13" thickBot="1" x14ac:dyDescent="0.3"/>
    <row r="151" spans="1:8" ht="13.5" thickBot="1" x14ac:dyDescent="0.3">
      <c r="A151" s="272" t="s">
        <v>151</v>
      </c>
      <c r="B151" s="694" t="s">
        <v>53</v>
      </c>
      <c r="C151" s="695"/>
      <c r="D151" s="695"/>
      <c r="E151" s="691" t="s">
        <v>0</v>
      </c>
      <c r="F151" s="646"/>
      <c r="G151" s="646"/>
      <c r="H151" s="646"/>
    </row>
    <row r="152" spans="1:8" ht="13" thickBot="1" x14ac:dyDescent="0.3">
      <c r="A152" s="231" t="s">
        <v>2</v>
      </c>
      <c r="B152" s="295">
        <v>1</v>
      </c>
      <c r="C152" s="225">
        <v>2</v>
      </c>
      <c r="D152" s="351">
        <v>3</v>
      </c>
      <c r="E152" s="696"/>
      <c r="F152" s="646"/>
      <c r="G152" s="646"/>
      <c r="H152" s="646"/>
    </row>
    <row r="153" spans="1:8" ht="13" x14ac:dyDescent="0.25">
      <c r="A153" s="236" t="s">
        <v>3</v>
      </c>
      <c r="B153" s="296">
        <v>1920</v>
      </c>
      <c r="C153" s="297">
        <v>1920</v>
      </c>
      <c r="D153" s="443">
        <v>1920</v>
      </c>
      <c r="E153" s="443">
        <v>1920</v>
      </c>
      <c r="F153" s="646"/>
      <c r="G153" s="646"/>
      <c r="H153" s="646"/>
    </row>
    <row r="154" spans="1:8" x14ac:dyDescent="0.25">
      <c r="A154" s="241" t="s">
        <v>6</v>
      </c>
      <c r="B154" s="300">
        <v>2199</v>
      </c>
      <c r="C154" s="301">
        <v>2305</v>
      </c>
      <c r="D154" s="444">
        <v>2442</v>
      </c>
      <c r="E154" s="440">
        <v>2348</v>
      </c>
      <c r="F154" s="321"/>
      <c r="G154" s="646"/>
      <c r="H154" s="646"/>
    </row>
    <row r="155" spans="1:8" x14ac:dyDescent="0.25">
      <c r="A155" s="231" t="s">
        <v>7</v>
      </c>
      <c r="B155" s="302">
        <v>100</v>
      </c>
      <c r="C155" s="303">
        <v>80</v>
      </c>
      <c r="D155" s="445">
        <v>85</v>
      </c>
      <c r="E155" s="441">
        <v>87.2</v>
      </c>
      <c r="F155" s="321"/>
      <c r="G155" s="646"/>
      <c r="H155" s="646"/>
    </row>
    <row r="156" spans="1:8" ht="13" thickBot="1" x14ac:dyDescent="0.3">
      <c r="A156" s="231" t="s">
        <v>8</v>
      </c>
      <c r="B156" s="329">
        <v>5.1999999999999998E-2</v>
      </c>
      <c r="C156" s="330">
        <v>6.0999999999999999E-2</v>
      </c>
      <c r="D156" s="484">
        <v>6.6000000000000003E-2</v>
      </c>
      <c r="E156" s="485">
        <v>7.1999999999999995E-2</v>
      </c>
      <c r="F156" s="321"/>
      <c r="G156" s="646"/>
      <c r="H156" s="646"/>
    </row>
    <row r="157" spans="1:8" x14ac:dyDescent="0.25">
      <c r="A157" s="241" t="s">
        <v>1</v>
      </c>
      <c r="B157" s="332">
        <f t="shared" ref="B157:D157" si="34">B154/B153*100-100</f>
        <v>14.53125</v>
      </c>
      <c r="C157" s="333">
        <f t="shared" si="34"/>
        <v>20.052083333333329</v>
      </c>
      <c r="D157" s="482">
        <f t="shared" si="34"/>
        <v>27.187500000000014</v>
      </c>
      <c r="E157" s="483">
        <f>E154/E153*100-100</f>
        <v>22.291666666666671</v>
      </c>
      <c r="F157" s="321"/>
      <c r="G157" s="646"/>
      <c r="H157" s="646"/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97">
        <f>E154-E141</f>
        <v>121</v>
      </c>
      <c r="F158" s="646"/>
      <c r="G158" s="646"/>
      <c r="H158" s="646"/>
    </row>
    <row r="159" spans="1:8" x14ac:dyDescent="0.25">
      <c r="A159" s="267" t="s">
        <v>52</v>
      </c>
      <c r="B159" s="348">
        <v>67</v>
      </c>
      <c r="C159" s="349">
        <v>207</v>
      </c>
      <c r="D159" s="410">
        <v>202</v>
      </c>
      <c r="E159" s="398">
        <f>SUM(B159:D159)</f>
        <v>476</v>
      </c>
      <c r="F159" s="646" t="s">
        <v>56</v>
      </c>
      <c r="G159" s="45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381">
        <v>73</v>
      </c>
      <c r="C160" s="382">
        <v>73</v>
      </c>
      <c r="D160" s="498">
        <v>73</v>
      </c>
      <c r="E160" s="647"/>
      <c r="F160" s="646" t="s">
        <v>57</v>
      </c>
      <c r="G160" s="646">
        <v>70.8</v>
      </c>
      <c r="H160" s="646"/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7">
        <f t="shared" si="36"/>
        <v>2.5</v>
      </c>
      <c r="E161" s="338"/>
      <c r="F161" s="646" t="s">
        <v>26</v>
      </c>
      <c r="G161" s="646">
        <f>G160-G147</f>
        <v>2.1499999999999915</v>
      </c>
      <c r="H161" s="646"/>
    </row>
  </sheetData>
  <mergeCells count="18">
    <mergeCell ref="E112:E113"/>
    <mergeCell ref="B60:D60"/>
    <mergeCell ref="B151:D151"/>
    <mergeCell ref="E151:E152"/>
    <mergeCell ref="B138:D138"/>
    <mergeCell ref="E138:E139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125:D125"/>
    <mergeCell ref="E125:E126"/>
    <mergeCell ref="B112:D112"/>
  </mergeCells>
  <conditionalFormatting sqref="B76:D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D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D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D1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D1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D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54" t="s">
        <v>18</v>
      </c>
      <c r="C4" s="655"/>
      <c r="D4" s="655"/>
      <c r="E4" s="655"/>
      <c r="F4" s="655"/>
      <c r="G4" s="655"/>
      <c r="H4" s="655"/>
      <c r="I4" s="655"/>
      <c r="J4" s="656"/>
      <c r="K4" s="654" t="s">
        <v>21</v>
      </c>
      <c r="L4" s="655"/>
      <c r="M4" s="655"/>
      <c r="N4" s="655"/>
      <c r="O4" s="655"/>
      <c r="P4" s="655"/>
      <c r="Q4" s="655"/>
      <c r="R4" s="655"/>
      <c r="S4" s="655"/>
      <c r="T4" s="655"/>
      <c r="U4" s="655"/>
      <c r="V4" s="655"/>
      <c r="W4" s="6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54" t="s">
        <v>23</v>
      </c>
      <c r="C17" s="655"/>
      <c r="D17" s="655"/>
      <c r="E17" s="655"/>
      <c r="F17" s="65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54" t="s">
        <v>18</v>
      </c>
      <c r="C4" s="655"/>
      <c r="D4" s="655"/>
      <c r="E4" s="655"/>
      <c r="F4" s="655"/>
      <c r="G4" s="655"/>
      <c r="H4" s="655"/>
      <c r="I4" s="655"/>
      <c r="J4" s="656"/>
      <c r="K4" s="654" t="s">
        <v>21</v>
      </c>
      <c r="L4" s="655"/>
      <c r="M4" s="655"/>
      <c r="N4" s="655"/>
      <c r="O4" s="655"/>
      <c r="P4" s="655"/>
      <c r="Q4" s="655"/>
      <c r="R4" s="655"/>
      <c r="S4" s="655"/>
      <c r="T4" s="655"/>
      <c r="U4" s="655"/>
      <c r="V4" s="655"/>
      <c r="W4" s="6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54" t="s">
        <v>23</v>
      </c>
      <c r="C17" s="655"/>
      <c r="D17" s="655"/>
      <c r="E17" s="655"/>
      <c r="F17" s="65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54" t="s">
        <v>18</v>
      </c>
      <c r="C4" s="655"/>
      <c r="D4" s="655"/>
      <c r="E4" s="655"/>
      <c r="F4" s="655"/>
      <c r="G4" s="655"/>
      <c r="H4" s="655"/>
      <c r="I4" s="655"/>
      <c r="J4" s="656"/>
      <c r="K4" s="654" t="s">
        <v>21</v>
      </c>
      <c r="L4" s="655"/>
      <c r="M4" s="655"/>
      <c r="N4" s="655"/>
      <c r="O4" s="655"/>
      <c r="P4" s="655"/>
      <c r="Q4" s="655"/>
      <c r="R4" s="655"/>
      <c r="S4" s="655"/>
      <c r="T4" s="655"/>
      <c r="U4" s="655"/>
      <c r="V4" s="655"/>
      <c r="W4" s="6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54" t="s">
        <v>23</v>
      </c>
      <c r="C17" s="655"/>
      <c r="D17" s="655"/>
      <c r="E17" s="655"/>
      <c r="F17" s="65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57" t="s">
        <v>42</v>
      </c>
      <c r="B1" s="657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657" t="s">
        <v>42</v>
      </c>
      <c r="B1" s="657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658" t="s">
        <v>42</v>
      </c>
      <c r="B1" s="658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57" t="s">
        <v>42</v>
      </c>
      <c r="B1" s="657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179"/>
  <sheetViews>
    <sheetView showGridLines="0" tabSelected="1" topLeftCell="A141" zoomScale="60" zoomScaleNormal="60" workbookViewId="0">
      <selection activeCell="AB171" sqref="AB171"/>
    </sheetView>
  </sheetViews>
  <sheetFormatPr baseColWidth="10" defaultColWidth="11.453125" defaultRowHeight="12.5" x14ac:dyDescent="0.25"/>
  <cols>
    <col min="1" max="1" width="16.26953125" style="200" bestFit="1" customWidth="1"/>
    <col min="2" max="20" width="8.90625" style="200" customWidth="1"/>
    <col min="21" max="22" width="8.90625" style="319" customWidth="1"/>
    <col min="23" max="25" width="8.90625" style="200" customWidth="1"/>
    <col min="26" max="29" width="11.453125" style="200"/>
    <col min="30" max="30" width="3.26953125" style="200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7" x14ac:dyDescent="0.25">
      <c r="A1" s="200" t="s">
        <v>58</v>
      </c>
    </row>
    <row r="2" spans="1:37" x14ac:dyDescent="0.25">
      <c r="A2" s="200" t="s">
        <v>59</v>
      </c>
      <c r="B2" s="227">
        <v>39.825396825396822</v>
      </c>
      <c r="F2" s="673"/>
      <c r="G2" s="673"/>
      <c r="H2" s="673"/>
      <c r="I2" s="673"/>
    </row>
    <row r="3" spans="1:37" x14ac:dyDescent="0.25">
      <c r="A3" s="200" t="s">
        <v>7</v>
      </c>
      <c r="B3" s="227">
        <v>65.52771450265756</v>
      </c>
    </row>
    <row r="4" spans="1:37" x14ac:dyDescent="0.25">
      <c r="A4" s="200" t="s">
        <v>60</v>
      </c>
      <c r="B4" s="200">
        <v>12855</v>
      </c>
    </row>
    <row r="6" spans="1:37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673"/>
      <c r="AH6" s="673"/>
    </row>
    <row r="7" spans="1:37" ht="13" thickBot="1" x14ac:dyDescent="0.3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3">
      <c r="A8" s="230" t="s">
        <v>49</v>
      </c>
      <c r="B8" s="670" t="s">
        <v>53</v>
      </c>
      <c r="C8" s="671"/>
      <c r="D8" s="671"/>
      <c r="E8" s="671"/>
      <c r="F8" s="671"/>
      <c r="G8" s="671"/>
      <c r="H8" s="671"/>
      <c r="I8" s="671"/>
      <c r="J8" s="671"/>
      <c r="K8" s="671"/>
      <c r="L8" s="670" t="s">
        <v>63</v>
      </c>
      <c r="M8" s="671"/>
      <c r="N8" s="671"/>
      <c r="O8" s="671"/>
      <c r="P8" s="671"/>
      <c r="Q8" s="671"/>
      <c r="R8" s="671"/>
      <c r="S8" s="671"/>
      <c r="T8" s="671"/>
      <c r="U8" s="671"/>
      <c r="V8" s="672"/>
      <c r="W8" s="292" t="s">
        <v>55</v>
      </c>
    </row>
    <row r="9" spans="1:37" x14ac:dyDescent="0.25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3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5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5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670" t="s">
        <v>53</v>
      </c>
      <c r="C22" s="671"/>
      <c r="D22" s="671"/>
      <c r="E22" s="671"/>
      <c r="F22" s="671"/>
      <c r="G22" s="671"/>
      <c r="H22" s="671"/>
      <c r="I22" s="671"/>
      <c r="J22" s="671"/>
      <c r="K22" s="671"/>
      <c r="L22" s="670" t="s">
        <v>63</v>
      </c>
      <c r="M22" s="671"/>
      <c r="N22" s="671"/>
      <c r="O22" s="671"/>
      <c r="P22" s="671"/>
      <c r="Q22" s="671"/>
      <c r="R22" s="671"/>
      <c r="S22" s="671"/>
      <c r="T22" s="671"/>
      <c r="U22" s="671"/>
      <c r="V22" s="672"/>
      <c r="W22" s="292" t="s">
        <v>55</v>
      </c>
      <c r="X22" s="364"/>
      <c r="Y22" s="364"/>
      <c r="Z22" s="364"/>
    </row>
    <row r="23" spans="1:27" x14ac:dyDescent="0.25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" thickBot="1" x14ac:dyDescent="0.3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5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" thickBot="1" x14ac:dyDescent="0.3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3">
      <c r="A36" s="230" t="s">
        <v>66</v>
      </c>
      <c r="B36" s="670" t="s">
        <v>53</v>
      </c>
      <c r="C36" s="671"/>
      <c r="D36" s="671"/>
      <c r="E36" s="671"/>
      <c r="F36" s="671"/>
      <c r="G36" s="671"/>
      <c r="H36" s="671"/>
      <c r="I36" s="671"/>
      <c r="J36" s="671"/>
      <c r="K36" s="671"/>
      <c r="L36" s="670" t="s">
        <v>63</v>
      </c>
      <c r="M36" s="671"/>
      <c r="N36" s="671"/>
      <c r="O36" s="671"/>
      <c r="P36" s="671"/>
      <c r="Q36" s="671"/>
      <c r="R36" s="671"/>
      <c r="S36" s="671"/>
      <c r="T36" s="671"/>
      <c r="U36" s="671"/>
      <c r="V36" s="672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5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674" t="s">
        <v>67</v>
      </c>
      <c r="AC40" s="674"/>
      <c r="AD40" s="674"/>
      <c r="AE40" s="385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674"/>
      <c r="AC41" s="674"/>
      <c r="AD41" s="674"/>
      <c r="AE41" s="385"/>
    </row>
    <row r="42" spans="1:40" ht="13" thickBot="1" x14ac:dyDescent="0.3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674"/>
      <c r="AC42" s="674"/>
      <c r="AD42" s="674"/>
      <c r="AE42" s="385"/>
    </row>
    <row r="43" spans="1:40" x14ac:dyDescent="0.25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5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5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682" t="s">
        <v>77</v>
      </c>
      <c r="AF48" s="683"/>
      <c r="AG48" s="683"/>
      <c r="AH48" s="684"/>
      <c r="AI48" s="414"/>
      <c r="AJ48" s="210"/>
      <c r="AK48" s="676" t="s">
        <v>85</v>
      </c>
      <c r="AL48" s="677"/>
      <c r="AM48" s="677"/>
      <c r="AN48" s="678"/>
    </row>
    <row r="49" spans="1:47" x14ac:dyDescent="0.25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685" t="s">
        <v>78</v>
      </c>
      <c r="AF49" s="686"/>
      <c r="AG49" s="686"/>
      <c r="AH49" s="687"/>
      <c r="AI49" s="414"/>
      <c r="AJ49" s="210"/>
      <c r="AK49" s="679" t="s">
        <v>86</v>
      </c>
      <c r="AL49" s="680"/>
      <c r="AM49" s="680"/>
      <c r="AN49" s="681"/>
    </row>
    <row r="50" spans="1:47" ht="13" thickBot="1" x14ac:dyDescent="0.3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675"/>
      <c r="AQ50" s="675"/>
      <c r="AR50" s="675"/>
      <c r="AS50" s="675"/>
      <c r="AT50" s="413"/>
      <c r="AU50" s="413"/>
    </row>
    <row r="51" spans="1:47" ht="13.5" thickBot="1" x14ac:dyDescent="0.3">
      <c r="A51" s="230" t="s">
        <v>76</v>
      </c>
      <c r="B51" s="670" t="s">
        <v>53</v>
      </c>
      <c r="C51" s="671"/>
      <c r="D51" s="671"/>
      <c r="E51" s="671"/>
      <c r="F51" s="671"/>
      <c r="G51" s="671"/>
      <c r="H51" s="671"/>
      <c r="I51" s="671"/>
      <c r="J51" s="671"/>
      <c r="K51" s="671"/>
      <c r="L51" s="671"/>
      <c r="M51" s="672"/>
      <c r="N51" s="670" t="s">
        <v>63</v>
      </c>
      <c r="O51" s="671"/>
      <c r="P51" s="671"/>
      <c r="Q51" s="671"/>
      <c r="R51" s="671"/>
      <c r="S51" s="671"/>
      <c r="T51" s="671"/>
      <c r="U51" s="671"/>
      <c r="V51" s="671"/>
      <c r="W51" s="671"/>
      <c r="X51" s="672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675"/>
      <c r="AQ51" s="675"/>
      <c r="AR51" s="675"/>
      <c r="AS51" s="675"/>
      <c r="AT51" s="413"/>
      <c r="AU51" s="413"/>
    </row>
    <row r="52" spans="1:47" x14ac:dyDescent="0.25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" thickBot="1" x14ac:dyDescent="0.3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5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" thickBot="1" x14ac:dyDescent="0.3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5">
      <c r="AP64" s="413"/>
      <c r="AQ64" s="413"/>
      <c r="AR64" s="413"/>
      <c r="AS64" s="413"/>
      <c r="AT64" s="413"/>
      <c r="AU64" s="413"/>
    </row>
    <row r="65" spans="1:33" ht="13" thickBot="1" x14ac:dyDescent="0.3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3">
      <c r="A66" s="230" t="s">
        <v>103</v>
      </c>
      <c r="B66" s="670" t="s">
        <v>53</v>
      </c>
      <c r="C66" s="671"/>
      <c r="D66" s="671"/>
      <c r="E66" s="671"/>
      <c r="F66" s="671"/>
      <c r="G66" s="671"/>
      <c r="H66" s="671"/>
      <c r="I66" s="671"/>
      <c r="J66" s="671"/>
      <c r="K66" s="671"/>
      <c r="L66" s="671"/>
      <c r="M66" s="672"/>
      <c r="N66" s="670" t="s">
        <v>63</v>
      </c>
      <c r="O66" s="671"/>
      <c r="P66" s="671"/>
      <c r="Q66" s="671"/>
      <c r="R66" s="671"/>
      <c r="S66" s="671"/>
      <c r="T66" s="671"/>
      <c r="U66" s="671"/>
      <c r="V66" s="671"/>
      <c r="W66" s="671"/>
      <c r="X66" s="672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5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" thickBot="1" x14ac:dyDescent="0.3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5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5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5">
      <c r="Q78" s="319"/>
    </row>
    <row r="79" spans="1:33" ht="13" thickBot="1" x14ac:dyDescent="0.3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3">
      <c r="A80" s="230" t="s">
        <v>105</v>
      </c>
      <c r="B80" s="670" t="s">
        <v>53</v>
      </c>
      <c r="C80" s="671"/>
      <c r="D80" s="671"/>
      <c r="E80" s="671"/>
      <c r="F80" s="671"/>
      <c r="G80" s="671"/>
      <c r="H80" s="671"/>
      <c r="I80" s="671"/>
      <c r="J80" s="671"/>
      <c r="K80" s="671"/>
      <c r="L80" s="671"/>
      <c r="M80" s="672"/>
      <c r="N80" s="670" t="s">
        <v>63</v>
      </c>
      <c r="O80" s="671"/>
      <c r="P80" s="671"/>
      <c r="Q80" s="671"/>
      <c r="R80" s="671"/>
      <c r="S80" s="671"/>
      <c r="T80" s="671"/>
      <c r="U80" s="671"/>
      <c r="V80" s="671"/>
      <c r="W80" s="671"/>
      <c r="X80" s="672"/>
      <c r="Y80" s="292" t="s">
        <v>55</v>
      </c>
      <c r="Z80" s="449"/>
      <c r="AA80" s="449"/>
      <c r="AB80" s="449"/>
    </row>
    <row r="81" spans="1:28" x14ac:dyDescent="0.25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5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" thickBot="1" x14ac:dyDescent="0.3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5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665" t="s">
        <v>53</v>
      </c>
      <c r="C94" s="666"/>
      <c r="D94" s="666"/>
      <c r="E94" s="666"/>
      <c r="F94" s="666"/>
      <c r="G94" s="666"/>
      <c r="H94" s="666"/>
      <c r="I94" s="666"/>
      <c r="J94" s="666"/>
      <c r="K94" s="666"/>
      <c r="L94" s="666"/>
      <c r="M94" s="667"/>
      <c r="N94" s="665" t="s">
        <v>63</v>
      </c>
      <c r="O94" s="666"/>
      <c r="P94" s="666"/>
      <c r="Q94" s="666"/>
      <c r="R94" s="666"/>
      <c r="S94" s="666"/>
      <c r="T94" s="666"/>
      <c r="U94" s="666"/>
      <c r="V94" s="666"/>
      <c r="W94" s="666"/>
      <c r="X94" s="667"/>
      <c r="Y94" s="662" t="s">
        <v>55</v>
      </c>
      <c r="Z94" s="468">
        <v>920</v>
      </c>
      <c r="AA94" s="468"/>
      <c r="AB94" s="468"/>
    </row>
    <row r="95" spans="1:28" x14ac:dyDescent="0.25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668"/>
      <c r="Z95" s="468"/>
      <c r="AA95" s="468"/>
      <c r="AB95" s="468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669"/>
      <c r="Z96" s="468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5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" thickBot="1" x14ac:dyDescent="0.3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5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" thickBot="1" x14ac:dyDescent="0.3"/>
    <row r="108" spans="1:28" ht="13.5" thickBot="1" x14ac:dyDescent="0.3">
      <c r="A108" s="230" t="s">
        <v>112</v>
      </c>
      <c r="B108" s="665" t="s">
        <v>53</v>
      </c>
      <c r="C108" s="666"/>
      <c r="D108" s="666"/>
      <c r="E108" s="666"/>
      <c r="F108" s="666"/>
      <c r="G108" s="666"/>
      <c r="H108" s="666"/>
      <c r="I108" s="666"/>
      <c r="J108" s="666"/>
      <c r="K108" s="666"/>
      <c r="L108" s="666"/>
      <c r="M108" s="667"/>
      <c r="N108" s="665" t="s">
        <v>63</v>
      </c>
      <c r="O108" s="666"/>
      <c r="P108" s="666"/>
      <c r="Q108" s="666"/>
      <c r="R108" s="666"/>
      <c r="S108" s="666"/>
      <c r="T108" s="666"/>
      <c r="U108" s="666"/>
      <c r="V108" s="666"/>
      <c r="W108" s="666"/>
      <c r="X108" s="667"/>
      <c r="Y108" s="662" t="s">
        <v>55</v>
      </c>
      <c r="Z108" s="489">
        <v>921</v>
      </c>
      <c r="AA108" s="489"/>
      <c r="AB108" s="489"/>
    </row>
    <row r="109" spans="1:28" x14ac:dyDescent="0.25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668"/>
      <c r="Z109" s="489"/>
      <c r="AA109" s="489"/>
      <c r="AB109" s="489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669"/>
      <c r="Z110" s="489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5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" thickBot="1" x14ac:dyDescent="0.3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5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5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5">
      <c r="B120" s="200" t="s">
        <v>65</v>
      </c>
    </row>
    <row r="121" spans="1:49" s="611" customFormat="1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688" t="s">
        <v>63</v>
      </c>
      <c r="AF122" s="689"/>
      <c r="AG122" s="689"/>
      <c r="AH122" s="689"/>
      <c r="AI122" s="689"/>
      <c r="AJ122" s="690"/>
      <c r="AK122" s="516"/>
      <c r="AL122" s="688" t="s">
        <v>63</v>
      </c>
      <c r="AM122" s="689"/>
      <c r="AN122" s="689"/>
      <c r="AO122" s="689"/>
      <c r="AP122" s="689"/>
      <c r="AQ122" s="690"/>
      <c r="AS122" s="688" t="s">
        <v>114</v>
      </c>
      <c r="AT122" s="689"/>
      <c r="AU122" s="689"/>
      <c r="AV122" s="689"/>
      <c r="AW122" s="690"/>
    </row>
    <row r="123" spans="1:49" ht="15" thickBot="1" x14ac:dyDescent="0.3">
      <c r="A123" s="230" t="s">
        <v>113</v>
      </c>
      <c r="B123" s="659" t="s">
        <v>53</v>
      </c>
      <c r="C123" s="660"/>
      <c r="D123" s="660"/>
      <c r="E123" s="660"/>
      <c r="F123" s="660"/>
      <c r="G123" s="660"/>
      <c r="H123" s="660"/>
      <c r="I123" s="660"/>
      <c r="J123" s="660"/>
      <c r="K123" s="660"/>
      <c r="L123" s="659" t="s">
        <v>114</v>
      </c>
      <c r="M123" s="660"/>
      <c r="N123" s="660"/>
      <c r="O123" s="661"/>
      <c r="P123" s="660" t="s">
        <v>63</v>
      </c>
      <c r="Q123" s="660"/>
      <c r="R123" s="660"/>
      <c r="S123" s="660"/>
      <c r="T123" s="660"/>
      <c r="U123" s="660"/>
      <c r="V123" s="660"/>
      <c r="W123" s="660"/>
      <c r="X123" s="660"/>
      <c r="Y123" s="661"/>
      <c r="Z123" s="662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4.5" x14ac:dyDescent="0.25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663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" thickBot="1" x14ac:dyDescent="0.3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664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" thickBot="1" x14ac:dyDescent="0.3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" thickBot="1" x14ac:dyDescent="0.3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4.5" x14ac:dyDescent="0.25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" thickBot="1" x14ac:dyDescent="0.3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4.5" x14ac:dyDescent="0.25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" thickBot="1" x14ac:dyDescent="0.3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659" t="s">
        <v>53</v>
      </c>
      <c r="C138" s="660"/>
      <c r="D138" s="660"/>
      <c r="E138" s="660"/>
      <c r="F138" s="660"/>
      <c r="G138" s="660"/>
      <c r="H138" s="660"/>
      <c r="I138" s="660"/>
      <c r="J138" s="660"/>
      <c r="K138" s="660"/>
      <c r="L138" s="659" t="s">
        <v>114</v>
      </c>
      <c r="M138" s="660"/>
      <c r="N138" s="660"/>
      <c r="O138" s="661"/>
      <c r="P138" s="660" t="s">
        <v>63</v>
      </c>
      <c r="Q138" s="660"/>
      <c r="R138" s="660"/>
      <c r="S138" s="660"/>
      <c r="T138" s="660"/>
      <c r="U138" s="660"/>
      <c r="V138" s="660"/>
      <c r="W138" s="660"/>
      <c r="X138" s="660"/>
      <c r="Y138" s="661"/>
      <c r="Z138" s="662" t="s">
        <v>55</v>
      </c>
      <c r="AA138" s="624">
        <v>904</v>
      </c>
      <c r="AB138" s="624"/>
      <c r="AC138" s="624"/>
    </row>
    <row r="139" spans="1:43" x14ac:dyDescent="0.25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663"/>
      <c r="AA139" s="624"/>
      <c r="AB139" s="624"/>
      <c r="AC139" s="624"/>
    </row>
    <row r="140" spans="1:43" ht="13" thickBot="1" x14ac:dyDescent="0.3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664"/>
      <c r="AA140" s="624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5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" thickBot="1" x14ac:dyDescent="0.3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5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" thickBot="1" x14ac:dyDescent="0.3">
      <c r="A146" s="573" t="s">
        <v>27</v>
      </c>
      <c r="B146" s="220">
        <f>B142-AA138127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5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  <row r="152" spans="1:29" ht="13" thickBot="1" x14ac:dyDescent="0.3"/>
    <row r="153" spans="1:29" ht="13.5" thickBot="1" x14ac:dyDescent="0.3">
      <c r="A153" s="230" t="s">
        <v>150</v>
      </c>
      <c r="B153" s="659" t="s">
        <v>53</v>
      </c>
      <c r="C153" s="660"/>
      <c r="D153" s="660"/>
      <c r="E153" s="660"/>
      <c r="F153" s="660"/>
      <c r="G153" s="660"/>
      <c r="H153" s="660"/>
      <c r="I153" s="660"/>
      <c r="J153" s="660"/>
      <c r="K153" s="660"/>
      <c r="L153" s="659" t="s">
        <v>114</v>
      </c>
      <c r="M153" s="660"/>
      <c r="N153" s="660"/>
      <c r="O153" s="661"/>
      <c r="P153" s="660" t="s">
        <v>63</v>
      </c>
      <c r="Q153" s="660"/>
      <c r="R153" s="660"/>
      <c r="S153" s="660"/>
      <c r="T153" s="660"/>
      <c r="U153" s="660"/>
      <c r="V153" s="660"/>
      <c r="W153" s="660"/>
      <c r="X153" s="660"/>
      <c r="Y153" s="661"/>
      <c r="Z153" s="662" t="s">
        <v>55</v>
      </c>
      <c r="AA153" s="640">
        <v>912</v>
      </c>
      <c r="AB153" s="640"/>
      <c r="AC153" s="640"/>
    </row>
    <row r="154" spans="1:29" x14ac:dyDescent="0.25">
      <c r="A154" s="231" t="s">
        <v>54</v>
      </c>
      <c r="B154" s="634">
        <v>1</v>
      </c>
      <c r="C154" s="635">
        <v>2</v>
      </c>
      <c r="D154" s="635">
        <v>3</v>
      </c>
      <c r="E154" s="635">
        <v>4</v>
      </c>
      <c r="F154" s="636">
        <v>5</v>
      </c>
      <c r="G154" s="523">
        <v>6</v>
      </c>
      <c r="H154" s="635">
        <v>7</v>
      </c>
      <c r="I154" s="635">
        <v>8</v>
      </c>
      <c r="J154" s="635">
        <v>9</v>
      </c>
      <c r="K154" s="486">
        <v>10</v>
      </c>
      <c r="L154" s="634">
        <v>1</v>
      </c>
      <c r="M154" s="635">
        <v>2</v>
      </c>
      <c r="N154" s="635">
        <v>3</v>
      </c>
      <c r="O154" s="636">
        <v>4</v>
      </c>
      <c r="P154" s="523">
        <v>1</v>
      </c>
      <c r="Q154" s="635">
        <v>2</v>
      </c>
      <c r="R154" s="635">
        <v>3</v>
      </c>
      <c r="S154" s="635">
        <v>4</v>
      </c>
      <c r="T154" s="635">
        <v>5</v>
      </c>
      <c r="U154" s="486">
        <v>6</v>
      </c>
      <c r="V154" s="634">
        <v>7</v>
      </c>
      <c r="W154" s="635">
        <v>8</v>
      </c>
      <c r="X154" s="635">
        <v>9</v>
      </c>
      <c r="Y154" s="636">
        <v>10</v>
      </c>
      <c r="Z154" s="663"/>
      <c r="AA154" s="640"/>
      <c r="AB154" s="640"/>
      <c r="AC154" s="640"/>
    </row>
    <row r="155" spans="1:29" ht="13" thickBot="1" x14ac:dyDescent="0.3">
      <c r="A155" s="231" t="s">
        <v>2</v>
      </c>
      <c r="B155" s="530">
        <v>5</v>
      </c>
      <c r="C155" s="294">
        <v>4</v>
      </c>
      <c r="D155" s="234">
        <v>3</v>
      </c>
      <c r="E155" s="307">
        <v>2</v>
      </c>
      <c r="F155" s="522">
        <v>1</v>
      </c>
      <c r="G155" s="568">
        <v>1</v>
      </c>
      <c r="H155" s="307">
        <v>2</v>
      </c>
      <c r="I155" s="234">
        <v>3</v>
      </c>
      <c r="J155" s="294">
        <v>4</v>
      </c>
      <c r="K155" s="618">
        <v>5</v>
      </c>
      <c r="L155" s="233">
        <v>1</v>
      </c>
      <c r="M155" s="307">
        <v>2</v>
      </c>
      <c r="N155" s="234">
        <v>3</v>
      </c>
      <c r="O155" s="531">
        <v>4</v>
      </c>
      <c r="P155" s="619">
        <v>5</v>
      </c>
      <c r="Q155" s="294">
        <v>4</v>
      </c>
      <c r="R155" s="234">
        <v>3</v>
      </c>
      <c r="S155" s="234">
        <v>3</v>
      </c>
      <c r="T155" s="307">
        <v>2</v>
      </c>
      <c r="U155" s="620">
        <v>1</v>
      </c>
      <c r="V155" s="233">
        <v>1</v>
      </c>
      <c r="W155" s="307">
        <v>2</v>
      </c>
      <c r="X155" s="234">
        <v>3</v>
      </c>
      <c r="Y155" s="531">
        <v>4</v>
      </c>
      <c r="Z155" s="664"/>
      <c r="AA155" s="640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517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517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527">
        <v>1170</v>
      </c>
      <c r="AA156" s="341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518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518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440">
        <v>1222</v>
      </c>
      <c r="AA157" s="325"/>
      <c r="AB157" s="640"/>
      <c r="AC157" s="640"/>
    </row>
    <row r="158" spans="1:29" x14ac:dyDescent="0.25">
      <c r="A158" s="231" t="s">
        <v>7</v>
      </c>
      <c r="B158" s="476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519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519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528">
        <v>0.92200000000000004</v>
      </c>
      <c r="AA158" s="341"/>
      <c r="AB158" s="210"/>
      <c r="AC158" s="210"/>
    </row>
    <row r="159" spans="1:29" ht="13" thickBot="1" x14ac:dyDescent="0.3">
      <c r="A159" s="256" t="s">
        <v>8</v>
      </c>
      <c r="B159" s="329">
        <v>4.4999999999999998E-2</v>
      </c>
      <c r="C159" s="330">
        <v>3.4000000000000002E-2</v>
      </c>
      <c r="D159" s="330">
        <v>3.3000000000000002E-2</v>
      </c>
      <c r="E159" s="330">
        <v>2.8000000000000001E-2</v>
      </c>
      <c r="F159" s="480">
        <v>4.7E-2</v>
      </c>
      <c r="G159" s="520">
        <v>4.9000000000000002E-2</v>
      </c>
      <c r="H159" s="330">
        <v>0.05</v>
      </c>
      <c r="I159" s="330">
        <v>4.4999999999999998E-2</v>
      </c>
      <c r="J159" s="330">
        <v>4.3999999999999997E-2</v>
      </c>
      <c r="K159" s="334">
        <v>3.5999999999999997E-2</v>
      </c>
      <c r="L159" s="329">
        <v>4.8000000000000001E-2</v>
      </c>
      <c r="M159" s="330">
        <v>5.0999999999999997E-2</v>
      </c>
      <c r="N159" s="330">
        <v>4.5999999999999999E-2</v>
      </c>
      <c r="O159" s="480">
        <v>6.2E-2</v>
      </c>
      <c r="P159" s="520">
        <v>6.3E-2</v>
      </c>
      <c r="Q159" s="330">
        <v>4.2000000000000003E-2</v>
      </c>
      <c r="R159" s="330">
        <v>3.7999999999999999E-2</v>
      </c>
      <c r="S159" s="330">
        <v>4.1000000000000002E-2</v>
      </c>
      <c r="T159" s="330">
        <v>3.6999999999999998E-2</v>
      </c>
      <c r="U159" s="334">
        <v>4.2000000000000003E-2</v>
      </c>
      <c r="V159" s="329">
        <v>4.5999999999999999E-2</v>
      </c>
      <c r="W159" s="330">
        <v>3.6999999999999998E-2</v>
      </c>
      <c r="X159" s="330">
        <v>3.5999999999999997E-2</v>
      </c>
      <c r="Y159" s="480">
        <v>5.5E-2</v>
      </c>
      <c r="Z159" s="529">
        <v>6.2E-2</v>
      </c>
      <c r="AA159" s="341"/>
      <c r="AB159" s="640"/>
      <c r="AC159" s="640"/>
    </row>
    <row r="160" spans="1:29" x14ac:dyDescent="0.25">
      <c r="A160" s="572" t="s">
        <v>1</v>
      </c>
      <c r="B160" s="332">
        <f>B157/B156*100-100</f>
        <v>8.8034188034187935</v>
      </c>
      <c r="C160" s="333">
        <f t="shared" ref="C160:E160" si="67">C157/C156*100-100</f>
        <v>7.6068376068376011</v>
      </c>
      <c r="D160" s="333">
        <f t="shared" si="67"/>
        <v>4.9572649572649681</v>
      </c>
      <c r="E160" s="333">
        <f t="shared" si="67"/>
        <v>3.7606837606837757</v>
      </c>
      <c r="F160" s="482">
        <f>F157/F156*100-100</f>
        <v>-1.4529914529914549</v>
      </c>
      <c r="G160" s="521">
        <f t="shared" ref="G160:N160" si="68">G157/G156*100-100</f>
        <v>4.1880341880341945</v>
      </c>
      <c r="H160" s="333">
        <f t="shared" si="68"/>
        <v>4.3589743589743648</v>
      </c>
      <c r="I160" s="333">
        <f t="shared" si="68"/>
        <v>5.2136752136752165</v>
      </c>
      <c r="J160" s="333">
        <f t="shared" si="68"/>
        <v>7.6923076923076934</v>
      </c>
      <c r="K160" s="335">
        <f t="shared" si="68"/>
        <v>10.683760683760696</v>
      </c>
      <c r="L160" s="332">
        <f t="shared" si="68"/>
        <v>-0.59829059829058906</v>
      </c>
      <c r="M160" s="333">
        <f t="shared" si="68"/>
        <v>2.4786324786324769</v>
      </c>
      <c r="N160" s="333">
        <f t="shared" si="68"/>
        <v>10.170940170940185</v>
      </c>
      <c r="O160" s="482">
        <f>O157/O156*100-100</f>
        <v>18.376068376068375</v>
      </c>
      <c r="P160" s="521">
        <f t="shared" ref="P160:Z160" si="69">P157/P156*100-100</f>
        <v>9.0598290598290561</v>
      </c>
      <c r="Q160" s="333">
        <f t="shared" si="69"/>
        <v>6.0683760683760681</v>
      </c>
      <c r="R160" s="333">
        <f t="shared" si="69"/>
        <v>0.94017094017092973</v>
      </c>
      <c r="S160" s="333">
        <f t="shared" si="69"/>
        <v>3.4188034188034351</v>
      </c>
      <c r="T160" s="333">
        <f t="shared" si="69"/>
        <v>0.42735042735043294</v>
      </c>
      <c r="U160" s="335">
        <f t="shared" si="69"/>
        <v>-1.6239316239316253</v>
      </c>
      <c r="V160" s="332">
        <f t="shared" si="69"/>
        <v>-4.1025641025641022</v>
      </c>
      <c r="W160" s="333">
        <f t="shared" si="69"/>
        <v>0.94017094017092973</v>
      </c>
      <c r="X160" s="333">
        <f t="shared" si="69"/>
        <v>2.051282051282044</v>
      </c>
      <c r="Y160" s="482">
        <f t="shared" si="69"/>
        <v>5.5555555555555571</v>
      </c>
      <c r="Z160" s="567">
        <f t="shared" si="69"/>
        <v>4.4444444444444571</v>
      </c>
      <c r="AA160" s="434"/>
      <c r="AB160" s="210"/>
      <c r="AC160" s="210"/>
    </row>
    <row r="161" spans="1:29" ht="13" thickBot="1" x14ac:dyDescent="0.3">
      <c r="A161" s="573" t="s">
        <v>27</v>
      </c>
      <c r="B161" s="220">
        <f>B157-AA138142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609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8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609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8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97">
        <f>Z157-Z142</f>
        <v>105</v>
      </c>
      <c r="AA161" s="342"/>
      <c r="AB161" s="640"/>
      <c r="AC161" s="640"/>
    </row>
    <row r="162" spans="1:29" x14ac:dyDescent="0.25">
      <c r="A162" s="267" t="s">
        <v>51</v>
      </c>
      <c r="B162" s="569">
        <v>624</v>
      </c>
      <c r="C162" s="570">
        <v>680</v>
      </c>
      <c r="D162" s="570">
        <v>675</v>
      </c>
      <c r="E162" s="570">
        <v>478</v>
      </c>
      <c r="F162" s="571">
        <v>367</v>
      </c>
      <c r="G162" s="610">
        <v>416</v>
      </c>
      <c r="H162" s="570">
        <v>703</v>
      </c>
      <c r="I162" s="570">
        <v>701</v>
      </c>
      <c r="J162" s="570">
        <v>419</v>
      </c>
      <c r="K162" s="347">
        <v>129</v>
      </c>
      <c r="L162" s="569">
        <v>347</v>
      </c>
      <c r="M162" s="570">
        <v>721</v>
      </c>
      <c r="N162" s="570">
        <v>752</v>
      </c>
      <c r="O162" s="571">
        <v>305</v>
      </c>
      <c r="P162" s="610">
        <v>351</v>
      </c>
      <c r="Q162" s="570">
        <v>612</v>
      </c>
      <c r="R162" s="570">
        <v>475</v>
      </c>
      <c r="S162" s="570">
        <v>477</v>
      </c>
      <c r="T162" s="570">
        <v>640</v>
      </c>
      <c r="U162" s="347">
        <v>393</v>
      </c>
      <c r="V162" s="569">
        <v>294</v>
      </c>
      <c r="W162" s="570">
        <v>627</v>
      </c>
      <c r="X162" s="570">
        <v>624</v>
      </c>
      <c r="Y162" s="571">
        <v>379</v>
      </c>
      <c r="Z162" s="398">
        <f>SUM(B162:Y162)</f>
        <v>12189</v>
      </c>
      <c r="AA162" s="64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637">
        <v>56</v>
      </c>
      <c r="C163" s="638">
        <v>56</v>
      </c>
      <c r="D163" s="638">
        <v>57</v>
      </c>
      <c r="E163" s="638">
        <v>57.5</v>
      </c>
      <c r="F163" s="639">
        <v>59.5</v>
      </c>
      <c r="G163" s="408">
        <v>58</v>
      </c>
      <c r="H163" s="638">
        <v>56.5</v>
      </c>
      <c r="I163" s="638">
        <v>55.5</v>
      </c>
      <c r="J163" s="638">
        <v>54.5</v>
      </c>
      <c r="K163" s="311">
        <v>53</v>
      </c>
      <c r="L163" s="637">
        <v>60</v>
      </c>
      <c r="M163" s="638">
        <v>58.5</v>
      </c>
      <c r="N163" s="638">
        <v>57</v>
      </c>
      <c r="O163" s="639">
        <v>56</v>
      </c>
      <c r="P163" s="408">
        <v>55.5</v>
      </c>
      <c r="Q163" s="638">
        <v>55.5</v>
      </c>
      <c r="R163" s="638">
        <v>57.5</v>
      </c>
      <c r="S163" s="638">
        <v>57.5</v>
      </c>
      <c r="T163" s="638">
        <v>58.5</v>
      </c>
      <c r="U163" s="311">
        <v>59</v>
      </c>
      <c r="V163" s="637">
        <v>58.5</v>
      </c>
      <c r="W163" s="638">
        <v>57</v>
      </c>
      <c r="X163" s="638">
        <v>55.5</v>
      </c>
      <c r="Y163" s="639">
        <v>53.5</v>
      </c>
      <c r="Z163" s="633"/>
      <c r="AA163" s="640" t="s">
        <v>57</v>
      </c>
      <c r="AB163" s="640">
        <v>54.98</v>
      </c>
      <c r="AC163" s="640"/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7">
        <f t="shared" si="71"/>
        <v>2.5</v>
      </c>
      <c r="G164" s="409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7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7">
        <f t="shared" si="71"/>
        <v>1.5</v>
      </c>
      <c r="P164" s="409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7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7">
        <f>(Y163-Y148)</f>
        <v>2</v>
      </c>
      <c r="Z164" s="338"/>
      <c r="AA164" s="640" t="s">
        <v>26</v>
      </c>
      <c r="AB164" s="640">
        <f>AB163-AB148</f>
        <v>1.6599999999999966</v>
      </c>
      <c r="AC164" s="640"/>
    </row>
    <row r="167" spans="1:29" ht="13" thickBot="1" x14ac:dyDescent="0.3"/>
    <row r="168" spans="1:29" ht="13.5" thickBot="1" x14ac:dyDescent="0.3">
      <c r="A168" s="230" t="s">
        <v>151</v>
      </c>
      <c r="B168" s="659" t="s">
        <v>53</v>
      </c>
      <c r="C168" s="660"/>
      <c r="D168" s="660"/>
      <c r="E168" s="660"/>
      <c r="F168" s="660"/>
      <c r="G168" s="660"/>
      <c r="H168" s="660"/>
      <c r="I168" s="660"/>
      <c r="J168" s="660"/>
      <c r="K168" s="660"/>
      <c r="L168" s="659" t="s">
        <v>114</v>
      </c>
      <c r="M168" s="660"/>
      <c r="N168" s="660"/>
      <c r="O168" s="661"/>
      <c r="P168" s="660" t="s">
        <v>63</v>
      </c>
      <c r="Q168" s="660"/>
      <c r="R168" s="660"/>
      <c r="S168" s="660"/>
      <c r="T168" s="660"/>
      <c r="U168" s="660"/>
      <c r="V168" s="660"/>
      <c r="W168" s="660"/>
      <c r="X168" s="660"/>
      <c r="Y168" s="661"/>
      <c r="Z168" s="662" t="s">
        <v>55</v>
      </c>
      <c r="AA168" s="646">
        <v>924</v>
      </c>
      <c r="AB168" s="646"/>
      <c r="AC168" s="646"/>
    </row>
    <row r="169" spans="1:29" x14ac:dyDescent="0.25">
      <c r="A169" s="231" t="s">
        <v>54</v>
      </c>
      <c r="B169" s="648">
        <v>1</v>
      </c>
      <c r="C169" s="649">
        <v>2</v>
      </c>
      <c r="D169" s="649">
        <v>3</v>
      </c>
      <c r="E169" s="649">
        <v>4</v>
      </c>
      <c r="F169" s="650">
        <v>5</v>
      </c>
      <c r="G169" s="523">
        <v>6</v>
      </c>
      <c r="H169" s="649">
        <v>7</v>
      </c>
      <c r="I169" s="649">
        <v>8</v>
      </c>
      <c r="J169" s="649">
        <v>9</v>
      </c>
      <c r="K169" s="486">
        <v>10</v>
      </c>
      <c r="L169" s="648">
        <v>1</v>
      </c>
      <c r="M169" s="649">
        <v>2</v>
      </c>
      <c r="N169" s="649">
        <v>3</v>
      </c>
      <c r="O169" s="650">
        <v>4</v>
      </c>
      <c r="P169" s="523">
        <v>1</v>
      </c>
      <c r="Q169" s="649">
        <v>2</v>
      </c>
      <c r="R169" s="649">
        <v>3</v>
      </c>
      <c r="S169" s="649">
        <v>4</v>
      </c>
      <c r="T169" s="649">
        <v>5</v>
      </c>
      <c r="U169" s="486">
        <v>6</v>
      </c>
      <c r="V169" s="648">
        <v>7</v>
      </c>
      <c r="W169" s="649">
        <v>8</v>
      </c>
      <c r="X169" s="649">
        <v>9</v>
      </c>
      <c r="Y169" s="650">
        <v>10</v>
      </c>
      <c r="Z169" s="663"/>
      <c r="AA169" s="646"/>
      <c r="AB169" s="646"/>
      <c r="AC169" s="646"/>
    </row>
    <row r="170" spans="1:29" ht="13" thickBot="1" x14ac:dyDescent="0.3">
      <c r="A170" s="231" t="s">
        <v>2</v>
      </c>
      <c r="B170" s="530">
        <v>5</v>
      </c>
      <c r="C170" s="294">
        <v>4</v>
      </c>
      <c r="D170" s="234">
        <v>3</v>
      </c>
      <c r="E170" s="307">
        <v>2</v>
      </c>
      <c r="F170" s="522">
        <v>1</v>
      </c>
      <c r="G170" s="568">
        <v>1</v>
      </c>
      <c r="H170" s="307">
        <v>2</v>
      </c>
      <c r="I170" s="234">
        <v>3</v>
      </c>
      <c r="J170" s="294">
        <v>4</v>
      </c>
      <c r="K170" s="618">
        <v>5</v>
      </c>
      <c r="L170" s="233">
        <v>1</v>
      </c>
      <c r="M170" s="307">
        <v>2</v>
      </c>
      <c r="N170" s="234">
        <v>3</v>
      </c>
      <c r="O170" s="531">
        <v>4</v>
      </c>
      <c r="P170" s="619">
        <v>5</v>
      </c>
      <c r="Q170" s="294">
        <v>4</v>
      </c>
      <c r="R170" s="234">
        <v>3</v>
      </c>
      <c r="S170" s="234">
        <v>3</v>
      </c>
      <c r="T170" s="307">
        <v>2</v>
      </c>
      <c r="U170" s="620">
        <v>1</v>
      </c>
      <c r="V170" s="233">
        <v>1</v>
      </c>
      <c r="W170" s="307">
        <v>2</v>
      </c>
      <c r="X170" s="234">
        <v>3</v>
      </c>
      <c r="Y170" s="531">
        <v>4</v>
      </c>
      <c r="Z170" s="664"/>
      <c r="AA170" s="646"/>
      <c r="AB170" s="313"/>
      <c r="AC170" s="313"/>
    </row>
    <row r="171" spans="1:29" ht="13" x14ac:dyDescent="0.25">
      <c r="A171" s="236" t="s">
        <v>3</v>
      </c>
      <c r="B171" s="237">
        <v>1270</v>
      </c>
      <c r="C171" s="238">
        <v>1270</v>
      </c>
      <c r="D171" s="238">
        <v>1270</v>
      </c>
      <c r="E171" s="238">
        <v>1270</v>
      </c>
      <c r="F171" s="239">
        <v>1270</v>
      </c>
      <c r="G171" s="517">
        <v>1270</v>
      </c>
      <c r="H171" s="238">
        <v>1270</v>
      </c>
      <c r="I171" s="238">
        <v>1270</v>
      </c>
      <c r="J171" s="238">
        <v>1270</v>
      </c>
      <c r="K171" s="308">
        <v>1270</v>
      </c>
      <c r="L171" s="237">
        <v>1270</v>
      </c>
      <c r="M171" s="238">
        <v>1270</v>
      </c>
      <c r="N171" s="238">
        <v>1270</v>
      </c>
      <c r="O171" s="239">
        <v>1270</v>
      </c>
      <c r="P171" s="517">
        <v>1270</v>
      </c>
      <c r="Q171" s="238">
        <v>1270</v>
      </c>
      <c r="R171" s="238">
        <v>1270</v>
      </c>
      <c r="S171" s="238">
        <v>1270</v>
      </c>
      <c r="T171" s="238">
        <v>1270</v>
      </c>
      <c r="U171" s="308">
        <v>1270</v>
      </c>
      <c r="V171" s="237">
        <v>1270</v>
      </c>
      <c r="W171" s="238">
        <v>1270</v>
      </c>
      <c r="X171" s="238">
        <v>1270</v>
      </c>
      <c r="Y171" s="239">
        <v>1270</v>
      </c>
      <c r="Z171" s="527">
        <v>1270</v>
      </c>
      <c r="AA171" s="341"/>
      <c r="AB171" s="313"/>
      <c r="AC171" s="313"/>
    </row>
    <row r="172" spans="1:29" x14ac:dyDescent="0.25">
      <c r="A172" s="241" t="s">
        <v>6</v>
      </c>
      <c r="B172" s="242">
        <v>1364</v>
      </c>
      <c r="C172" s="243">
        <v>1325</v>
      </c>
      <c r="D172" s="243">
        <v>1332</v>
      </c>
      <c r="E172" s="243">
        <v>1306</v>
      </c>
      <c r="F172" s="244">
        <v>1288</v>
      </c>
      <c r="G172" s="518">
        <v>1308</v>
      </c>
      <c r="H172" s="243">
        <v>1291</v>
      </c>
      <c r="I172" s="243">
        <v>1307</v>
      </c>
      <c r="J172" s="243">
        <v>1342</v>
      </c>
      <c r="K172" s="281">
        <v>1369</v>
      </c>
      <c r="L172" s="242">
        <v>1304</v>
      </c>
      <c r="M172" s="243">
        <v>1298</v>
      </c>
      <c r="N172" s="243">
        <v>1381</v>
      </c>
      <c r="O172" s="244">
        <v>1421</v>
      </c>
      <c r="P172" s="518">
        <v>1361</v>
      </c>
      <c r="Q172" s="243">
        <v>1303</v>
      </c>
      <c r="R172" s="243">
        <v>1282</v>
      </c>
      <c r="S172" s="243">
        <v>1302</v>
      </c>
      <c r="T172" s="243">
        <v>1284</v>
      </c>
      <c r="U172" s="281">
        <v>1256</v>
      </c>
      <c r="V172" s="242">
        <v>1273</v>
      </c>
      <c r="W172" s="243">
        <v>1257</v>
      </c>
      <c r="X172" s="243">
        <v>1289</v>
      </c>
      <c r="Y172" s="244">
        <v>1345</v>
      </c>
      <c r="Z172" s="440">
        <v>1314</v>
      </c>
      <c r="AA172" s="325"/>
      <c r="AB172" s="646"/>
      <c r="AC172" s="646"/>
    </row>
    <row r="173" spans="1:29" x14ac:dyDescent="0.25">
      <c r="A173" s="231" t="s">
        <v>7</v>
      </c>
      <c r="B173" s="476">
        <v>93.5</v>
      </c>
      <c r="C173" s="246">
        <v>96.1</v>
      </c>
      <c r="D173" s="246">
        <v>96.1</v>
      </c>
      <c r="E173" s="246">
        <v>97.4</v>
      </c>
      <c r="F173" s="247">
        <v>93.1</v>
      </c>
      <c r="G173" s="519">
        <v>96.8</v>
      </c>
      <c r="H173" s="246">
        <v>94.2</v>
      </c>
      <c r="I173" s="246">
        <v>90.4</v>
      </c>
      <c r="J173" s="246">
        <v>96.8</v>
      </c>
      <c r="K173" s="282">
        <v>100</v>
      </c>
      <c r="L173" s="245">
        <v>92.3</v>
      </c>
      <c r="M173" s="246">
        <v>98.1</v>
      </c>
      <c r="N173" s="246">
        <v>98.2</v>
      </c>
      <c r="O173" s="247">
        <v>87</v>
      </c>
      <c r="P173" s="519">
        <v>88.9</v>
      </c>
      <c r="Q173" s="246">
        <v>98</v>
      </c>
      <c r="R173" s="246">
        <v>97.4</v>
      </c>
      <c r="S173" s="246">
        <v>100</v>
      </c>
      <c r="T173" s="246">
        <v>100</v>
      </c>
      <c r="U173" s="282">
        <v>86.2</v>
      </c>
      <c r="V173" s="245">
        <v>90.9</v>
      </c>
      <c r="W173" s="246">
        <v>100</v>
      </c>
      <c r="X173" s="246">
        <v>97.9</v>
      </c>
      <c r="Y173" s="247">
        <v>89.3</v>
      </c>
      <c r="Z173" s="528">
        <v>0.93100000000000005</v>
      </c>
      <c r="AA173" s="341"/>
      <c r="AB173" s="210"/>
      <c r="AC173" s="210"/>
    </row>
    <row r="174" spans="1:29" ht="13" thickBot="1" x14ac:dyDescent="0.3">
      <c r="A174" s="256" t="s">
        <v>8</v>
      </c>
      <c r="B174" s="329">
        <v>5.2999999999999999E-2</v>
      </c>
      <c r="C174" s="330">
        <v>4.3999999999999997E-2</v>
      </c>
      <c r="D174" s="330">
        <v>0.05</v>
      </c>
      <c r="E174" s="330">
        <v>4.5999999999999999E-2</v>
      </c>
      <c r="F174" s="480">
        <v>5.8999999999999997E-2</v>
      </c>
      <c r="G174" s="520">
        <v>4.9000000000000002E-2</v>
      </c>
      <c r="H174" s="330">
        <v>5.6000000000000001E-2</v>
      </c>
      <c r="I174" s="330">
        <v>5.8000000000000003E-2</v>
      </c>
      <c r="J174" s="330">
        <v>5.8000000000000003E-2</v>
      </c>
      <c r="K174" s="334">
        <v>4.3999999999999997E-2</v>
      </c>
      <c r="L174" s="329">
        <v>5.6000000000000001E-2</v>
      </c>
      <c r="M174" s="330">
        <v>4.3999999999999997E-2</v>
      </c>
      <c r="N174" s="330">
        <v>4.3999999999999997E-2</v>
      </c>
      <c r="O174" s="480">
        <v>7.1999999999999995E-2</v>
      </c>
      <c r="P174" s="520">
        <v>5.8000000000000003E-2</v>
      </c>
      <c r="Q174" s="330">
        <v>5.2999999999999999E-2</v>
      </c>
      <c r="R174" s="330">
        <v>4.5999999999999999E-2</v>
      </c>
      <c r="S174" s="330">
        <v>4.3999999999999997E-2</v>
      </c>
      <c r="T174" s="330">
        <v>4.2999999999999997E-2</v>
      </c>
      <c r="U174" s="334">
        <v>5.3999999999999999E-2</v>
      </c>
      <c r="V174" s="329">
        <v>5.2999999999999999E-2</v>
      </c>
      <c r="W174" s="330">
        <v>4.2000000000000003E-2</v>
      </c>
      <c r="X174" s="330">
        <v>4.2999999999999997E-2</v>
      </c>
      <c r="Y174" s="480">
        <v>5.8000000000000003E-2</v>
      </c>
      <c r="Z174" s="529">
        <v>5.8000000000000003E-2</v>
      </c>
      <c r="AA174" s="341"/>
      <c r="AB174" s="646"/>
      <c r="AC174" s="646"/>
    </row>
    <row r="175" spans="1:29" x14ac:dyDescent="0.25">
      <c r="A175" s="572" t="s">
        <v>1</v>
      </c>
      <c r="B175" s="332">
        <f>B172/B171*100-100</f>
        <v>7.4015748031496003</v>
      </c>
      <c r="C175" s="333">
        <f t="shared" ref="C175:E175" si="72">C172/C171*100-100</f>
        <v>4.3307086614173187</v>
      </c>
      <c r="D175" s="333">
        <f t="shared" si="72"/>
        <v>4.881889763779526</v>
      </c>
      <c r="E175" s="333">
        <f t="shared" si="72"/>
        <v>2.8346456692913478</v>
      </c>
      <c r="F175" s="482">
        <f>F172/F171*100-100</f>
        <v>1.4173228346456597</v>
      </c>
      <c r="G175" s="521">
        <f t="shared" ref="G175:N175" si="73">G172/G171*100-100</f>
        <v>2.9921259842519561</v>
      </c>
      <c r="H175" s="333">
        <f t="shared" si="73"/>
        <v>1.6535433070866219</v>
      </c>
      <c r="I175" s="333">
        <f t="shared" si="73"/>
        <v>2.913385826771659</v>
      </c>
      <c r="J175" s="333">
        <f t="shared" si="73"/>
        <v>5.6692913385826671</v>
      </c>
      <c r="K175" s="335">
        <f t="shared" si="73"/>
        <v>7.7952755905511708</v>
      </c>
      <c r="L175" s="332">
        <f t="shared" si="73"/>
        <v>2.677165354330711</v>
      </c>
      <c r="M175" s="333">
        <f t="shared" si="73"/>
        <v>2.204724409448815</v>
      </c>
      <c r="N175" s="333">
        <f t="shared" si="73"/>
        <v>8.7401574803149629</v>
      </c>
      <c r="O175" s="482">
        <f>O172/O171*100-100</f>
        <v>11.889763779527556</v>
      </c>
      <c r="P175" s="521">
        <f t="shared" ref="P175:Z175" si="74">P172/P171*100-100</f>
        <v>7.1653543307086665</v>
      </c>
      <c r="Q175" s="333">
        <f t="shared" si="74"/>
        <v>2.5984251968503855</v>
      </c>
      <c r="R175" s="333">
        <f t="shared" si="74"/>
        <v>0.94488188976377785</v>
      </c>
      <c r="S175" s="333">
        <f t="shared" si="74"/>
        <v>2.5196850393700743</v>
      </c>
      <c r="T175" s="333">
        <f t="shared" si="74"/>
        <v>1.1023622047244146</v>
      </c>
      <c r="U175" s="335">
        <f t="shared" si="74"/>
        <v>-1.1023622047244004</v>
      </c>
      <c r="V175" s="332">
        <f t="shared" si="74"/>
        <v>0.2362204724409338</v>
      </c>
      <c r="W175" s="333">
        <f t="shared" si="74"/>
        <v>-1.0236220472441033</v>
      </c>
      <c r="X175" s="333">
        <f t="shared" si="74"/>
        <v>1.4960629921259851</v>
      </c>
      <c r="Y175" s="482">
        <f t="shared" si="74"/>
        <v>5.9055118110236151</v>
      </c>
      <c r="Z175" s="567">
        <f t="shared" si="74"/>
        <v>3.4645669291338663</v>
      </c>
      <c r="AA175" s="434"/>
      <c r="AB175" s="210"/>
      <c r="AC175" s="210"/>
    </row>
    <row r="176" spans="1:29" ht="13" thickBot="1" x14ac:dyDescent="0.3">
      <c r="A176" s="573" t="s">
        <v>27</v>
      </c>
      <c r="B176" s="220">
        <f t="shared" ref="B176:Y176" si="75">B172-B157</f>
        <v>91</v>
      </c>
      <c r="C176" s="221">
        <f t="shared" si="75"/>
        <v>66</v>
      </c>
      <c r="D176" s="221">
        <f t="shared" si="75"/>
        <v>104</v>
      </c>
      <c r="E176" s="221">
        <f t="shared" si="75"/>
        <v>92</v>
      </c>
      <c r="F176" s="226">
        <f t="shared" si="75"/>
        <v>135</v>
      </c>
      <c r="G176" s="609">
        <f t="shared" si="75"/>
        <v>89</v>
      </c>
      <c r="H176" s="221">
        <f t="shared" si="75"/>
        <v>70</v>
      </c>
      <c r="I176" s="221">
        <f t="shared" si="75"/>
        <v>76</v>
      </c>
      <c r="J176" s="221">
        <f t="shared" si="75"/>
        <v>82</v>
      </c>
      <c r="K176" s="328">
        <f t="shared" si="75"/>
        <v>74</v>
      </c>
      <c r="L176" s="220">
        <f t="shared" si="75"/>
        <v>141</v>
      </c>
      <c r="M176" s="221">
        <f t="shared" si="75"/>
        <v>99</v>
      </c>
      <c r="N176" s="221">
        <f t="shared" si="75"/>
        <v>92</v>
      </c>
      <c r="O176" s="226">
        <f t="shared" si="75"/>
        <v>36</v>
      </c>
      <c r="P176" s="609">
        <f t="shared" si="75"/>
        <v>85</v>
      </c>
      <c r="Q176" s="221">
        <f t="shared" si="75"/>
        <v>62</v>
      </c>
      <c r="R176" s="221">
        <f t="shared" si="75"/>
        <v>101</v>
      </c>
      <c r="S176" s="221">
        <f t="shared" si="75"/>
        <v>92</v>
      </c>
      <c r="T176" s="221">
        <f t="shared" si="75"/>
        <v>109</v>
      </c>
      <c r="U176" s="328">
        <f t="shared" si="75"/>
        <v>105</v>
      </c>
      <c r="V176" s="220">
        <f t="shared" si="75"/>
        <v>151</v>
      </c>
      <c r="W176" s="221">
        <f t="shared" si="75"/>
        <v>76</v>
      </c>
      <c r="X176" s="221">
        <f t="shared" si="75"/>
        <v>95</v>
      </c>
      <c r="Y176" s="226">
        <f t="shared" si="75"/>
        <v>110</v>
      </c>
      <c r="Z176" s="397">
        <f>Z172-Z157</f>
        <v>92</v>
      </c>
      <c r="AA176" s="342"/>
      <c r="AB176" s="646"/>
      <c r="AC176" s="646"/>
    </row>
    <row r="177" spans="1:29" x14ac:dyDescent="0.25">
      <c r="A177" s="267" t="s">
        <v>51</v>
      </c>
      <c r="B177" s="569">
        <v>624</v>
      </c>
      <c r="C177" s="570">
        <v>680</v>
      </c>
      <c r="D177" s="570">
        <v>675</v>
      </c>
      <c r="E177" s="570">
        <v>478</v>
      </c>
      <c r="F177" s="571">
        <v>367</v>
      </c>
      <c r="G177" s="610">
        <v>414</v>
      </c>
      <c r="H177" s="570">
        <v>703</v>
      </c>
      <c r="I177" s="570">
        <v>701</v>
      </c>
      <c r="J177" s="570">
        <v>419</v>
      </c>
      <c r="K177" s="347">
        <v>129</v>
      </c>
      <c r="L177" s="569">
        <v>343</v>
      </c>
      <c r="M177" s="570">
        <v>720</v>
      </c>
      <c r="N177" s="570">
        <v>751</v>
      </c>
      <c r="O177" s="571">
        <v>304</v>
      </c>
      <c r="P177" s="610">
        <v>351</v>
      </c>
      <c r="Q177" s="570">
        <v>612</v>
      </c>
      <c r="R177" s="570">
        <v>475</v>
      </c>
      <c r="S177" s="570">
        <v>476</v>
      </c>
      <c r="T177" s="570">
        <v>640</v>
      </c>
      <c r="U177" s="347">
        <v>393</v>
      </c>
      <c r="V177" s="569">
        <v>293</v>
      </c>
      <c r="W177" s="570">
        <v>627</v>
      </c>
      <c r="X177" s="570">
        <v>624</v>
      </c>
      <c r="Y177" s="571">
        <v>379</v>
      </c>
      <c r="Z177" s="398">
        <f>SUM(B177:Y177)</f>
        <v>12178</v>
      </c>
      <c r="AA177" s="646" t="s">
        <v>56</v>
      </c>
      <c r="AB177" s="265">
        <f>Z162-Z177</f>
        <v>11</v>
      </c>
      <c r="AC177" s="266">
        <f>AB177/Z162</f>
        <v>9.0245303142177371E-4</v>
      </c>
    </row>
    <row r="178" spans="1:29" x14ac:dyDescent="0.25">
      <c r="A178" s="267" t="s">
        <v>28</v>
      </c>
      <c r="B178" s="651">
        <v>59</v>
      </c>
      <c r="C178" s="652">
        <v>59</v>
      </c>
      <c r="D178" s="652">
        <v>60</v>
      </c>
      <c r="E178" s="652">
        <v>60.5</v>
      </c>
      <c r="F178" s="653">
        <v>63</v>
      </c>
      <c r="G178" s="408">
        <v>61.5</v>
      </c>
      <c r="H178" s="652">
        <v>60</v>
      </c>
      <c r="I178" s="652">
        <v>59</v>
      </c>
      <c r="J178" s="652">
        <v>57.5</v>
      </c>
      <c r="K178" s="311">
        <v>56</v>
      </c>
      <c r="L178" s="651">
        <v>63</v>
      </c>
      <c r="M178" s="652">
        <v>62</v>
      </c>
      <c r="N178" s="652">
        <v>60</v>
      </c>
      <c r="O178" s="653">
        <v>59</v>
      </c>
      <c r="P178" s="408">
        <v>58.5</v>
      </c>
      <c r="Q178" s="652">
        <v>59</v>
      </c>
      <c r="R178" s="652">
        <v>61</v>
      </c>
      <c r="S178" s="652">
        <v>60.5</v>
      </c>
      <c r="T178" s="652">
        <v>62</v>
      </c>
      <c r="U178" s="311">
        <v>62.5</v>
      </c>
      <c r="V178" s="651">
        <v>61.5</v>
      </c>
      <c r="W178" s="652">
        <v>60.5</v>
      </c>
      <c r="X178" s="652">
        <v>59</v>
      </c>
      <c r="Y178" s="653">
        <v>56.5</v>
      </c>
      <c r="Z178" s="647"/>
      <c r="AA178" s="646" t="s">
        <v>57</v>
      </c>
      <c r="AB178" s="646">
        <v>56.89</v>
      </c>
      <c r="AC178" s="646"/>
    </row>
    <row r="179" spans="1:29" ht="13" thickBot="1" x14ac:dyDescent="0.3">
      <c r="A179" s="268" t="s">
        <v>26</v>
      </c>
      <c r="B179" s="216">
        <f t="shared" ref="B179:X179" si="76">(B178-B163)</f>
        <v>3</v>
      </c>
      <c r="C179" s="217">
        <f t="shared" si="76"/>
        <v>3</v>
      </c>
      <c r="D179" s="217">
        <f t="shared" si="76"/>
        <v>3</v>
      </c>
      <c r="E179" s="217">
        <f t="shared" si="76"/>
        <v>3</v>
      </c>
      <c r="F179" s="327">
        <f t="shared" si="76"/>
        <v>3.5</v>
      </c>
      <c r="G179" s="409">
        <f t="shared" si="76"/>
        <v>3.5</v>
      </c>
      <c r="H179" s="217">
        <f t="shared" si="76"/>
        <v>3.5</v>
      </c>
      <c r="I179" s="217">
        <f t="shared" si="76"/>
        <v>3.5</v>
      </c>
      <c r="J179" s="217">
        <f t="shared" si="76"/>
        <v>3</v>
      </c>
      <c r="K179" s="337">
        <f t="shared" si="76"/>
        <v>3</v>
      </c>
      <c r="L179" s="216">
        <f t="shared" si="76"/>
        <v>3</v>
      </c>
      <c r="M179" s="217">
        <f t="shared" si="76"/>
        <v>3.5</v>
      </c>
      <c r="N179" s="217">
        <f t="shared" si="76"/>
        <v>3</v>
      </c>
      <c r="O179" s="327">
        <f t="shared" si="76"/>
        <v>3</v>
      </c>
      <c r="P179" s="409">
        <f t="shared" si="76"/>
        <v>3</v>
      </c>
      <c r="Q179" s="217">
        <f t="shared" si="76"/>
        <v>3.5</v>
      </c>
      <c r="R179" s="217">
        <f t="shared" si="76"/>
        <v>3.5</v>
      </c>
      <c r="S179" s="217">
        <f t="shared" si="76"/>
        <v>3</v>
      </c>
      <c r="T179" s="217">
        <f t="shared" si="76"/>
        <v>3.5</v>
      </c>
      <c r="U179" s="337">
        <f t="shared" si="76"/>
        <v>3.5</v>
      </c>
      <c r="V179" s="216">
        <f t="shared" si="76"/>
        <v>3</v>
      </c>
      <c r="W179" s="217">
        <f t="shared" si="76"/>
        <v>3.5</v>
      </c>
      <c r="X179" s="217">
        <f t="shared" si="76"/>
        <v>3.5</v>
      </c>
      <c r="Y179" s="327">
        <f>(Y178-Y163)</f>
        <v>3</v>
      </c>
      <c r="Z179" s="338"/>
      <c r="AA179" s="646" t="s">
        <v>26</v>
      </c>
      <c r="AB179" s="646">
        <f>AB178-AB163</f>
        <v>1.9100000000000037</v>
      </c>
      <c r="AC179" s="646"/>
    </row>
  </sheetData>
  <mergeCells count="46">
    <mergeCell ref="AS122:AW122"/>
    <mergeCell ref="AE122:AJ122"/>
    <mergeCell ref="Z123:Z125"/>
    <mergeCell ref="B123:K123"/>
    <mergeCell ref="P123:Y123"/>
    <mergeCell ref="L123:O123"/>
    <mergeCell ref="AL122:AQ122"/>
    <mergeCell ref="AP50:AS50"/>
    <mergeCell ref="AP51:AS51"/>
    <mergeCell ref="AK48:AN48"/>
    <mergeCell ref="AK49:AN49"/>
    <mergeCell ref="N51:X51"/>
    <mergeCell ref="AE48:AH48"/>
    <mergeCell ref="AE49:AH49"/>
    <mergeCell ref="F2:I2"/>
    <mergeCell ref="B22:K22"/>
    <mergeCell ref="L22:V22"/>
    <mergeCell ref="B36:K36"/>
    <mergeCell ref="L36:V36"/>
    <mergeCell ref="B8:K8"/>
    <mergeCell ref="L8:V8"/>
    <mergeCell ref="B66:M66"/>
    <mergeCell ref="N66:X66"/>
    <mergeCell ref="B51:M51"/>
    <mergeCell ref="AG6:AH6"/>
    <mergeCell ref="AB40:AD42"/>
    <mergeCell ref="B94:M94"/>
    <mergeCell ref="N94:X94"/>
    <mergeCell ref="Y94:Y96"/>
    <mergeCell ref="B80:M80"/>
    <mergeCell ref="N80:X80"/>
    <mergeCell ref="B168:K168"/>
    <mergeCell ref="L168:O168"/>
    <mergeCell ref="P168:Y168"/>
    <mergeCell ref="Z168:Z170"/>
    <mergeCell ref="B108:M108"/>
    <mergeCell ref="N108:X108"/>
    <mergeCell ref="Y108:Y110"/>
    <mergeCell ref="B153:K153"/>
    <mergeCell ref="L153:O153"/>
    <mergeCell ref="P153:Y153"/>
    <mergeCell ref="Z153:Z155"/>
    <mergeCell ref="B138:K138"/>
    <mergeCell ref="L138:O138"/>
    <mergeCell ref="P138:Y138"/>
    <mergeCell ref="Z138:Z140"/>
  </mergeCells>
  <conditionalFormatting sqref="B55:X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X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X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X9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X1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Y1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Y1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Y1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:Y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2024-08-09T03:13:00Z</dcterms:modified>
</cp:coreProperties>
</file>