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20 F619\liquidador sem-17\"/>
    </mc:Choice>
  </mc:AlternateContent>
  <bookViews>
    <workbookView xWindow="-120" yWindow="-120" windowWidth="29040" windowHeight="1572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calcPr calcId="162913"/>
</workbook>
</file>

<file path=xl/calcChain.xml><?xml version="1.0" encoding="utf-8"?>
<calcChain xmlns="http://schemas.openxmlformats.org/spreadsheetml/2006/main">
  <c r="G226" i="251" l="1"/>
  <c r="D226" i="251"/>
  <c r="C226" i="251"/>
  <c r="B226" i="251"/>
  <c r="E224" i="251"/>
  <c r="E223" i="251"/>
  <c r="D223" i="251"/>
  <c r="C223" i="251"/>
  <c r="B223" i="251"/>
  <c r="E222" i="251"/>
  <c r="D222" i="251"/>
  <c r="C222" i="251"/>
  <c r="B222" i="251"/>
  <c r="H253" i="250"/>
  <c r="G253" i="250"/>
  <c r="F253" i="250"/>
  <c r="E253" i="250"/>
  <c r="D253" i="250"/>
  <c r="C253" i="250"/>
  <c r="B253" i="250"/>
  <c r="K252" i="250"/>
  <c r="I251" i="250"/>
  <c r="I250" i="250"/>
  <c r="H250" i="250"/>
  <c r="G250" i="250"/>
  <c r="F250" i="250"/>
  <c r="E250" i="250"/>
  <c r="D250" i="250"/>
  <c r="C250" i="250"/>
  <c r="B250" i="250"/>
  <c r="I249" i="250"/>
  <c r="H249" i="250"/>
  <c r="G249" i="250"/>
  <c r="F249" i="250"/>
  <c r="E249" i="250"/>
  <c r="D249" i="250"/>
  <c r="C249" i="250"/>
  <c r="B249" i="250"/>
  <c r="I226" i="249"/>
  <c r="F226" i="249"/>
  <c r="E226" i="249"/>
  <c r="D226" i="249"/>
  <c r="C226" i="249"/>
  <c r="B226" i="249"/>
  <c r="G224" i="249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AB246" i="248" l="1"/>
  <c r="AC246" i="248" s="1"/>
  <c r="G213" i="25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H238" i="250"/>
  <c r="G238" i="250"/>
  <c r="F238" i="250"/>
  <c r="E238" i="250"/>
  <c r="D238" i="250"/>
  <c r="C238" i="250"/>
  <c r="B238" i="250"/>
  <c r="K237" i="250"/>
  <c r="I236" i="250"/>
  <c r="K250" i="250" s="1"/>
  <c r="L250" i="250" s="1"/>
  <c r="I235" i="250"/>
  <c r="H235" i="250"/>
  <c r="G235" i="250"/>
  <c r="F235" i="250"/>
  <c r="E235" i="250"/>
  <c r="D235" i="250"/>
  <c r="C235" i="250"/>
  <c r="B235" i="250"/>
  <c r="I234" i="250"/>
  <c r="H234" i="250"/>
  <c r="G234" i="250"/>
  <c r="F234" i="250"/>
  <c r="E234" i="250"/>
  <c r="D234" i="250"/>
  <c r="C234" i="250"/>
  <c r="B234" i="250"/>
  <c r="I213" i="249"/>
  <c r="F213" i="249"/>
  <c r="E213" i="249"/>
  <c r="D213" i="249"/>
  <c r="C213" i="249"/>
  <c r="B213" i="249"/>
  <c r="G211" i="249"/>
  <c r="I224" i="249" s="1"/>
  <c r="J224" i="249" s="1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G200" i="251" l="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H223" i="250"/>
  <c r="G223" i="250"/>
  <c r="F223" i="250"/>
  <c r="E223" i="250"/>
  <c r="D223" i="250"/>
  <c r="C223" i="250"/>
  <c r="B223" i="250"/>
  <c r="K222" i="250"/>
  <c r="I221" i="250"/>
  <c r="K235" i="250" s="1"/>
  <c r="L235" i="250" s="1"/>
  <c r="I220" i="250"/>
  <c r="H220" i="250"/>
  <c r="G220" i="250"/>
  <c r="F220" i="250"/>
  <c r="E220" i="250"/>
  <c r="D220" i="250"/>
  <c r="C220" i="250"/>
  <c r="B220" i="250"/>
  <c r="I219" i="250"/>
  <c r="H219" i="250"/>
  <c r="G219" i="250"/>
  <c r="F219" i="250"/>
  <c r="E219" i="250"/>
  <c r="D219" i="250"/>
  <c r="C219" i="250"/>
  <c r="B219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AB220" i="248"/>
  <c r="Y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Z218" i="248"/>
  <c r="AB232" i="248" s="1"/>
  <c r="AC232" i="248" s="1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Z216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187" i="251" l="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H208" i="250"/>
  <c r="G208" i="250"/>
  <c r="F208" i="250"/>
  <c r="E208" i="250"/>
  <c r="D208" i="250"/>
  <c r="C208" i="250"/>
  <c r="B208" i="250"/>
  <c r="K207" i="250"/>
  <c r="I206" i="250"/>
  <c r="K220" i="250" s="1"/>
  <c r="L220" i="250" s="1"/>
  <c r="I205" i="250"/>
  <c r="H205" i="250"/>
  <c r="G205" i="250"/>
  <c r="F205" i="250"/>
  <c r="E205" i="250"/>
  <c r="D205" i="250"/>
  <c r="C205" i="250"/>
  <c r="B205" i="250"/>
  <c r="I204" i="250"/>
  <c r="H204" i="250"/>
  <c r="G204" i="250"/>
  <c r="F204" i="250"/>
  <c r="E204" i="250"/>
  <c r="D204" i="250"/>
  <c r="C204" i="250"/>
  <c r="B204" i="250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AB206" i="248"/>
  <c r="Y206" i="248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Z204" i="248"/>
  <c r="AB218" i="248" s="1"/>
  <c r="AC218" i="248" s="1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Z202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C192" i="248" l="1"/>
  <c r="G174" i="251" l="1"/>
  <c r="D174" i="251"/>
  <c r="C174" i="251"/>
  <c r="B174" i="251"/>
  <c r="E172" i="251"/>
  <c r="G185" i="251" s="1"/>
  <c r="H185" i="251" s="1"/>
  <c r="E171" i="251"/>
  <c r="D171" i="251"/>
  <c r="C171" i="251"/>
  <c r="B171" i="251"/>
  <c r="E170" i="251"/>
  <c r="D170" i="251"/>
  <c r="C170" i="251"/>
  <c r="B170" i="251"/>
  <c r="H193" i="250"/>
  <c r="G193" i="250"/>
  <c r="F193" i="250"/>
  <c r="E193" i="250"/>
  <c r="D193" i="250"/>
  <c r="C193" i="250"/>
  <c r="B193" i="250"/>
  <c r="K192" i="250"/>
  <c r="I191" i="250"/>
  <c r="K205" i="250" s="1"/>
  <c r="L205" i="250" s="1"/>
  <c r="I190" i="250"/>
  <c r="H190" i="250"/>
  <c r="G190" i="250"/>
  <c r="F190" i="250"/>
  <c r="E190" i="250"/>
  <c r="D190" i="250"/>
  <c r="C190" i="250"/>
  <c r="B190" i="250"/>
  <c r="I189" i="250"/>
  <c r="H189" i="250"/>
  <c r="G189" i="250"/>
  <c r="F189" i="250"/>
  <c r="E189" i="250"/>
  <c r="D189" i="250"/>
  <c r="C189" i="250"/>
  <c r="B189" i="250"/>
  <c r="I174" i="249"/>
  <c r="F174" i="249"/>
  <c r="E174" i="249"/>
  <c r="D174" i="249"/>
  <c r="C174" i="249"/>
  <c r="B174" i="249"/>
  <c r="G172" i="249"/>
  <c r="I185" i="249" s="1"/>
  <c r="J185" i="249" s="1"/>
  <c r="G171" i="249"/>
  <c r="F171" i="249"/>
  <c r="E171" i="249"/>
  <c r="D171" i="249"/>
  <c r="C171" i="249"/>
  <c r="B171" i="249"/>
  <c r="G170" i="249"/>
  <c r="F170" i="249"/>
  <c r="E170" i="249"/>
  <c r="D170" i="249"/>
  <c r="C170" i="249"/>
  <c r="B170" i="249"/>
  <c r="AB192" i="248"/>
  <c r="Y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B192" i="248"/>
  <c r="Z190" i="248"/>
  <c r="AB204" i="248" s="1"/>
  <c r="AC204" i="248" s="1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Z188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F161" i="249" l="1"/>
  <c r="B175" i="248" l="1"/>
  <c r="G161" i="25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H178" i="250"/>
  <c r="G178" i="250"/>
  <c r="F178" i="250"/>
  <c r="E178" i="250"/>
  <c r="D178" i="250"/>
  <c r="C178" i="250"/>
  <c r="B178" i="250"/>
  <c r="K177" i="250"/>
  <c r="I176" i="250"/>
  <c r="K190" i="250" s="1"/>
  <c r="L190" i="250" s="1"/>
  <c r="I175" i="250"/>
  <c r="H175" i="250"/>
  <c r="G175" i="250"/>
  <c r="F175" i="250"/>
  <c r="E175" i="250"/>
  <c r="D175" i="250"/>
  <c r="C175" i="250"/>
  <c r="B175" i="250"/>
  <c r="I174" i="250"/>
  <c r="H174" i="250"/>
  <c r="G174" i="250"/>
  <c r="F174" i="250"/>
  <c r="E174" i="250"/>
  <c r="D174" i="250"/>
  <c r="C174" i="250"/>
  <c r="B174" i="250"/>
  <c r="I161" i="249"/>
  <c r="E161" i="249"/>
  <c r="D161" i="249"/>
  <c r="C161" i="249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AB178" i="248"/>
  <c r="Y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Z176" i="248"/>
  <c r="AB190" i="248" s="1"/>
  <c r="AC190" i="248" s="1"/>
  <c r="Z175" i="248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Z174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G148" i="251" l="1"/>
  <c r="D148" i="251"/>
  <c r="C148" i="251"/>
  <c r="B148" i="251"/>
  <c r="E146" i="251"/>
  <c r="G159" i="251" s="1"/>
  <c r="H159" i="251" s="1"/>
  <c r="E145" i="251"/>
  <c r="D145" i="251"/>
  <c r="C145" i="251"/>
  <c r="B145" i="251"/>
  <c r="E144" i="251"/>
  <c r="D144" i="251"/>
  <c r="C144" i="251"/>
  <c r="B144" i="251"/>
  <c r="H163" i="250"/>
  <c r="G163" i="250"/>
  <c r="F163" i="250"/>
  <c r="E163" i="250"/>
  <c r="D163" i="250"/>
  <c r="C163" i="250"/>
  <c r="B163" i="250"/>
  <c r="K162" i="250"/>
  <c r="I161" i="250"/>
  <c r="K175" i="250" s="1"/>
  <c r="L175" i="250" s="1"/>
  <c r="I160" i="250"/>
  <c r="H160" i="250"/>
  <c r="G160" i="250"/>
  <c r="F160" i="250"/>
  <c r="E160" i="250"/>
  <c r="D160" i="250"/>
  <c r="C160" i="250"/>
  <c r="B160" i="250"/>
  <c r="I159" i="250"/>
  <c r="H159" i="250"/>
  <c r="G159" i="250"/>
  <c r="F159" i="250"/>
  <c r="E159" i="250"/>
  <c r="D159" i="250"/>
  <c r="C159" i="250"/>
  <c r="B159" i="250"/>
  <c r="I148" i="249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AB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Z162" i="248"/>
  <c r="AB176" i="248" s="1"/>
  <c r="AC176" i="248" s="1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C148" i="250" l="1"/>
  <c r="D148" i="250"/>
  <c r="E148" i="250"/>
  <c r="F148" i="250"/>
  <c r="G148" i="250"/>
  <c r="H148" i="250"/>
  <c r="B148" i="250"/>
  <c r="K147" i="250" l="1"/>
  <c r="G135" i="251" l="1"/>
  <c r="D135" i="251"/>
  <c r="C135" i="251"/>
  <c r="B135" i="251"/>
  <c r="E133" i="251"/>
  <c r="G146" i="251" s="1"/>
  <c r="H146" i="251" s="1"/>
  <c r="E132" i="251"/>
  <c r="D132" i="251"/>
  <c r="C132" i="251"/>
  <c r="B132" i="251"/>
  <c r="E131" i="251"/>
  <c r="D131" i="251"/>
  <c r="C131" i="251"/>
  <c r="B131" i="251"/>
  <c r="I146" i="250"/>
  <c r="K160" i="250" s="1"/>
  <c r="L160" i="250" s="1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5" i="249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B146" i="248"/>
  <c r="B149" i="248"/>
  <c r="C149" i="248"/>
  <c r="D149" i="248"/>
  <c r="E149" i="248"/>
  <c r="F149" i="248"/>
  <c r="G149" i="248"/>
  <c r="H149" i="248"/>
  <c r="I149" i="248"/>
  <c r="J149" i="248"/>
  <c r="K149" i="248"/>
  <c r="L149" i="248"/>
  <c r="M149" i="248"/>
  <c r="N149" i="248"/>
  <c r="O149" i="248"/>
  <c r="P149" i="248"/>
  <c r="Q149" i="248"/>
  <c r="R149" i="248"/>
  <c r="S149" i="248"/>
  <c r="T149" i="248"/>
  <c r="U149" i="248"/>
  <c r="V149" i="248"/>
  <c r="W149" i="248"/>
  <c r="X149" i="248"/>
  <c r="Y149" i="248"/>
  <c r="Z146" i="248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W146" i="248"/>
  <c r="X146" i="248"/>
  <c r="Y146" i="248"/>
  <c r="AB149" i="248"/>
  <c r="Z147" i="248"/>
  <c r="AB162" i="248" s="1"/>
  <c r="AC162" i="248" s="1"/>
  <c r="Z145" i="248"/>
  <c r="Y145" i="248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E118" i="251" l="1"/>
  <c r="C133" i="250"/>
  <c r="D133" i="250"/>
  <c r="E133" i="250"/>
  <c r="F133" i="250"/>
  <c r="G133" i="250"/>
  <c r="H133" i="250"/>
  <c r="B133" i="250"/>
  <c r="D134" i="248"/>
  <c r="E134" i="248"/>
  <c r="F134" i="248"/>
  <c r="G134" i="248"/>
  <c r="H134" i="248"/>
  <c r="I134" i="248"/>
  <c r="J134" i="248"/>
  <c r="K134" i="248"/>
  <c r="L134" i="248"/>
  <c r="M134" i="248"/>
  <c r="N134" i="248"/>
  <c r="O134" i="248"/>
  <c r="P134" i="248"/>
  <c r="Q134" i="248"/>
  <c r="R134" i="248"/>
  <c r="S134" i="248"/>
  <c r="T134" i="248"/>
  <c r="U134" i="248"/>
  <c r="V134" i="248"/>
  <c r="W134" i="248"/>
  <c r="X134" i="248"/>
  <c r="Y134" i="248"/>
  <c r="C134" i="248"/>
  <c r="B134" i="248"/>
  <c r="L117" i="251" l="1"/>
  <c r="P129" i="250"/>
  <c r="AH134" i="248"/>
  <c r="AO134" i="248"/>
  <c r="AT128" i="248"/>
  <c r="Q131" i="248" l="1"/>
  <c r="R131" i="248"/>
  <c r="S131" i="248"/>
  <c r="T131" i="248"/>
  <c r="U131" i="248"/>
  <c r="V131" i="248"/>
  <c r="W131" i="248"/>
  <c r="X131" i="248"/>
  <c r="Y131" i="248"/>
  <c r="P131" i="248"/>
  <c r="O131" i="248"/>
  <c r="N131" i="248"/>
  <c r="M131" i="248"/>
  <c r="L131" i="248"/>
  <c r="C131" i="248"/>
  <c r="D131" i="248"/>
  <c r="E131" i="248"/>
  <c r="F131" i="248"/>
  <c r="G131" i="248"/>
  <c r="H131" i="248"/>
  <c r="I131" i="248"/>
  <c r="J131" i="248"/>
  <c r="K131" i="248"/>
  <c r="B131" i="248"/>
  <c r="K130" i="248" l="1"/>
  <c r="G122" i="251" l="1"/>
  <c r="D122" i="251"/>
  <c r="C122" i="251"/>
  <c r="B122" i="251"/>
  <c r="E120" i="251"/>
  <c r="G133" i="251" s="1"/>
  <c r="H133" i="251" s="1"/>
  <c r="E119" i="251"/>
  <c r="D119" i="251"/>
  <c r="C119" i="251"/>
  <c r="B119" i="251"/>
  <c r="D118" i="251"/>
  <c r="C118" i="251"/>
  <c r="B118" i="251"/>
  <c r="K132" i="250"/>
  <c r="I131" i="250"/>
  <c r="K145" i="250" s="1"/>
  <c r="L145" i="250" s="1"/>
  <c r="I130" i="250"/>
  <c r="H130" i="250"/>
  <c r="G130" i="250"/>
  <c r="F130" i="250"/>
  <c r="E130" i="250"/>
  <c r="D130" i="250"/>
  <c r="C130" i="250"/>
  <c r="B130" i="250"/>
  <c r="I129" i="250"/>
  <c r="H129" i="250"/>
  <c r="G129" i="250"/>
  <c r="F129" i="250"/>
  <c r="E129" i="250"/>
  <c r="D129" i="250"/>
  <c r="C129" i="250"/>
  <c r="B129" i="250"/>
  <c r="I122" i="249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AB134" i="248"/>
  <c r="Z132" i="248"/>
  <c r="AB147" i="248" s="1"/>
  <c r="AC147" i="248" s="1"/>
  <c r="Z131" i="248"/>
  <c r="Z130" i="248"/>
  <c r="Y130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J130" i="248"/>
  <c r="I130" i="248"/>
  <c r="H130" i="248"/>
  <c r="G130" i="248"/>
  <c r="F130" i="248"/>
  <c r="E130" i="248"/>
  <c r="D130" i="248"/>
  <c r="C130" i="248"/>
  <c r="B130" i="248"/>
  <c r="J58" i="248" l="1"/>
  <c r="K58" i="248"/>
  <c r="L58" i="248"/>
  <c r="J73" i="248"/>
  <c r="K73" i="248"/>
  <c r="J87" i="248"/>
  <c r="K87" i="248"/>
  <c r="J101" i="248"/>
  <c r="K101" i="248"/>
  <c r="J115" i="248"/>
  <c r="K115" i="248"/>
  <c r="G109" i="251"/>
  <c r="D109" i="251"/>
  <c r="C109" i="251"/>
  <c r="B109" i="251"/>
  <c r="E107" i="251"/>
  <c r="G120" i="251" s="1"/>
  <c r="H120" i="251" s="1"/>
  <c r="E106" i="251"/>
  <c r="D106" i="251"/>
  <c r="C106" i="251"/>
  <c r="B106" i="251"/>
  <c r="E105" i="251"/>
  <c r="D105" i="251"/>
  <c r="C105" i="251"/>
  <c r="B105" i="251"/>
  <c r="K118" i="250"/>
  <c r="H118" i="250"/>
  <c r="G118" i="250"/>
  <c r="F118" i="250"/>
  <c r="E118" i="250"/>
  <c r="D118" i="250"/>
  <c r="C118" i="250"/>
  <c r="B118" i="250"/>
  <c r="I116" i="250"/>
  <c r="K130" i="250" s="1"/>
  <c r="L130" i="250" s="1"/>
  <c r="I115" i="250"/>
  <c r="H115" i="250"/>
  <c r="G115" i="250"/>
  <c r="F115" i="250"/>
  <c r="E115" i="250"/>
  <c r="D115" i="250"/>
  <c r="C115" i="250"/>
  <c r="B115" i="250"/>
  <c r="I114" i="250"/>
  <c r="H114" i="250"/>
  <c r="G114" i="250"/>
  <c r="F114" i="250"/>
  <c r="E114" i="250"/>
  <c r="D114" i="250"/>
  <c r="C114" i="250"/>
  <c r="B114" i="250"/>
  <c r="I109" i="249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AA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Y117" i="248"/>
  <c r="AB132" i="248" s="1"/>
  <c r="AC132" i="248" s="1"/>
  <c r="Y116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Y115" i="248"/>
  <c r="X115" i="248"/>
  <c r="W115" i="248"/>
  <c r="V115" i="248"/>
  <c r="U115" i="248"/>
  <c r="T115" i="248"/>
  <c r="S115" i="248"/>
  <c r="R115" i="248"/>
  <c r="Q115" i="248"/>
  <c r="P115" i="248"/>
  <c r="O115" i="248"/>
  <c r="N115" i="248"/>
  <c r="M115" i="248"/>
  <c r="L115" i="248"/>
  <c r="I115" i="248"/>
  <c r="H115" i="248"/>
  <c r="G115" i="248"/>
  <c r="F115" i="248"/>
  <c r="E115" i="248"/>
  <c r="D115" i="248"/>
  <c r="C115" i="248"/>
  <c r="B115" i="248"/>
  <c r="G96" i="251" l="1"/>
  <c r="D96" i="251"/>
  <c r="C96" i="251"/>
  <c r="B96" i="251"/>
  <c r="E94" i="251"/>
  <c r="G107" i="251" s="1"/>
  <c r="H107" i="251" s="1"/>
  <c r="E93" i="251"/>
  <c r="D93" i="251"/>
  <c r="C93" i="251"/>
  <c r="B93" i="251"/>
  <c r="E92" i="251"/>
  <c r="D92" i="251"/>
  <c r="C92" i="251"/>
  <c r="B92" i="251"/>
  <c r="K104" i="250"/>
  <c r="H104" i="250"/>
  <c r="G104" i="250"/>
  <c r="F104" i="250"/>
  <c r="E104" i="250"/>
  <c r="D104" i="250"/>
  <c r="C104" i="250"/>
  <c r="B104" i="250"/>
  <c r="I102" i="250"/>
  <c r="K116" i="250" s="1"/>
  <c r="L116" i="250" s="1"/>
  <c r="I101" i="250"/>
  <c r="H101" i="250"/>
  <c r="G101" i="250"/>
  <c r="F101" i="250"/>
  <c r="E101" i="250"/>
  <c r="D101" i="250"/>
  <c r="C101" i="250"/>
  <c r="B101" i="250"/>
  <c r="I100" i="250"/>
  <c r="H100" i="250"/>
  <c r="G100" i="250"/>
  <c r="F100" i="250"/>
  <c r="E100" i="250"/>
  <c r="D100" i="250"/>
  <c r="C100" i="250"/>
  <c r="B100" i="250"/>
  <c r="I96" i="249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AA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Y103" i="248"/>
  <c r="AA117" i="248" s="1"/>
  <c r="AB117" i="248" s="1"/>
  <c r="Y102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Y101" i="248"/>
  <c r="X101" i="248"/>
  <c r="W101" i="248"/>
  <c r="V101" i="248"/>
  <c r="U101" i="248"/>
  <c r="T101" i="248"/>
  <c r="S101" i="248"/>
  <c r="R101" i="248"/>
  <c r="Q101" i="248"/>
  <c r="P101" i="248"/>
  <c r="O101" i="248"/>
  <c r="N101" i="248"/>
  <c r="M101" i="248"/>
  <c r="L101" i="248"/>
  <c r="I101" i="248"/>
  <c r="H101" i="248"/>
  <c r="G101" i="248"/>
  <c r="F101" i="248"/>
  <c r="E101" i="248"/>
  <c r="D101" i="248"/>
  <c r="C101" i="248"/>
  <c r="B101" i="248"/>
  <c r="G83" i="251" l="1"/>
  <c r="K90" i="250"/>
  <c r="I83" i="249"/>
  <c r="E80" i="251"/>
  <c r="D83" i="251"/>
  <c r="C83" i="251"/>
  <c r="B83" i="251"/>
  <c r="E81" i="251"/>
  <c r="G94" i="251" s="1"/>
  <c r="H94" i="251" s="1"/>
  <c r="D80" i="251"/>
  <c r="C80" i="251"/>
  <c r="B80" i="251"/>
  <c r="E79" i="251"/>
  <c r="D79" i="251"/>
  <c r="C79" i="251"/>
  <c r="B79" i="251"/>
  <c r="C90" i="250"/>
  <c r="D90" i="250"/>
  <c r="E90" i="250"/>
  <c r="F90" i="250"/>
  <c r="G90" i="250"/>
  <c r="H90" i="250"/>
  <c r="B90" i="250"/>
  <c r="C87" i="250"/>
  <c r="D87" i="250"/>
  <c r="E87" i="250"/>
  <c r="F87" i="250"/>
  <c r="G87" i="250"/>
  <c r="H87" i="250"/>
  <c r="I87" i="250"/>
  <c r="B87" i="250"/>
  <c r="I88" i="250"/>
  <c r="K102" i="250" s="1"/>
  <c r="L102" i="250" s="1"/>
  <c r="I86" i="250"/>
  <c r="H86" i="250"/>
  <c r="G86" i="250"/>
  <c r="F86" i="250"/>
  <c r="E86" i="250"/>
  <c r="D86" i="250"/>
  <c r="C86" i="250"/>
  <c r="B86" i="250"/>
  <c r="AA91" i="248"/>
  <c r="C88" i="248"/>
  <c r="D88" i="248"/>
  <c r="E88" i="248"/>
  <c r="F88" i="248"/>
  <c r="G88" i="248"/>
  <c r="H88" i="248"/>
  <c r="I88" i="248"/>
  <c r="J88" i="248"/>
  <c r="K88" i="248"/>
  <c r="L88" i="248"/>
  <c r="M88" i="248"/>
  <c r="N88" i="248"/>
  <c r="O88" i="248"/>
  <c r="P88" i="248"/>
  <c r="Q88" i="248"/>
  <c r="R88" i="248"/>
  <c r="S88" i="248"/>
  <c r="T88" i="248"/>
  <c r="U88" i="248"/>
  <c r="V88" i="248"/>
  <c r="W88" i="248"/>
  <c r="X88" i="248"/>
  <c r="Y88" i="248"/>
  <c r="B88" i="248"/>
  <c r="C91" i="248"/>
  <c r="D91" i="248"/>
  <c r="E91" i="248"/>
  <c r="F91" i="248"/>
  <c r="G91" i="248"/>
  <c r="H91" i="248"/>
  <c r="I91" i="248"/>
  <c r="J91" i="248"/>
  <c r="K91" i="248"/>
  <c r="L91" i="248"/>
  <c r="M91" i="248"/>
  <c r="N91" i="248"/>
  <c r="O91" i="248"/>
  <c r="P91" i="248"/>
  <c r="Q91" i="248"/>
  <c r="R91" i="248"/>
  <c r="S91" i="248"/>
  <c r="T91" i="248"/>
  <c r="U91" i="248"/>
  <c r="V91" i="248"/>
  <c r="W91" i="248"/>
  <c r="X91" i="248"/>
  <c r="B91" i="248"/>
  <c r="Y89" i="248"/>
  <c r="AA103" i="248" s="1"/>
  <c r="AB103" i="248" s="1"/>
  <c r="Y87" i="248"/>
  <c r="X87" i="248"/>
  <c r="W87" i="248"/>
  <c r="V87" i="248"/>
  <c r="U87" i="248"/>
  <c r="T87" i="248"/>
  <c r="S87" i="248"/>
  <c r="R87" i="248"/>
  <c r="Q87" i="248"/>
  <c r="P87" i="248"/>
  <c r="O87" i="248"/>
  <c r="N87" i="248"/>
  <c r="M87" i="248"/>
  <c r="L87" i="248"/>
  <c r="I87" i="248"/>
  <c r="H87" i="248"/>
  <c r="G87" i="248"/>
  <c r="F87" i="248"/>
  <c r="E87" i="248"/>
  <c r="D87" i="248"/>
  <c r="C87" i="248"/>
  <c r="B87" i="248"/>
  <c r="C80" i="249"/>
  <c r="D80" i="249"/>
  <c r="E80" i="249"/>
  <c r="F80" i="249"/>
  <c r="G80" i="249"/>
  <c r="B80" i="249"/>
  <c r="F83" i="249"/>
  <c r="E83" i="249"/>
  <c r="D83" i="249"/>
  <c r="C83" i="249"/>
  <c r="B83" i="249"/>
  <c r="G81" i="249"/>
  <c r="I94" i="249" s="1"/>
  <c r="J94" i="249" s="1"/>
  <c r="G79" i="249"/>
  <c r="F79" i="249"/>
  <c r="E79" i="249"/>
  <c r="D79" i="249"/>
  <c r="C79" i="249"/>
  <c r="B79" i="249"/>
  <c r="P77" i="248" l="1"/>
  <c r="Q77" i="248"/>
  <c r="R77" i="248"/>
  <c r="S77" i="248"/>
  <c r="T77" i="248"/>
  <c r="U77" i="248"/>
  <c r="V77" i="248"/>
  <c r="W77" i="248"/>
  <c r="X77" i="248"/>
  <c r="O77" i="248"/>
  <c r="N77" i="248"/>
  <c r="B77" i="248" l="1"/>
  <c r="AA77" i="248"/>
  <c r="C77" i="248" l="1"/>
  <c r="D77" i="248"/>
  <c r="E77" i="248"/>
  <c r="F77" i="248"/>
  <c r="G77" i="248"/>
  <c r="H77" i="248"/>
  <c r="I77" i="248"/>
  <c r="J77" i="248"/>
  <c r="K77" i="248"/>
  <c r="L77" i="248"/>
  <c r="M77" i="248"/>
  <c r="Y74" i="248"/>
  <c r="C74" i="248"/>
  <c r="D74" i="248"/>
  <c r="E74" i="248"/>
  <c r="F74" i="248"/>
  <c r="G74" i="248"/>
  <c r="H74" i="248"/>
  <c r="I74" i="248"/>
  <c r="J74" i="248"/>
  <c r="K74" i="248"/>
  <c r="L74" i="248"/>
  <c r="M74" i="248"/>
  <c r="N74" i="248"/>
  <c r="O74" i="248"/>
  <c r="P74" i="248"/>
  <c r="Q74" i="248"/>
  <c r="R74" i="248"/>
  <c r="S74" i="248"/>
  <c r="T74" i="248"/>
  <c r="U74" i="248"/>
  <c r="V74" i="248"/>
  <c r="W74" i="248"/>
  <c r="X74" i="248"/>
  <c r="D67" i="249"/>
  <c r="E67" i="249"/>
  <c r="F67" i="249"/>
  <c r="C67" i="249"/>
  <c r="D67" i="251"/>
  <c r="C67" i="251"/>
  <c r="E67" i="251"/>
  <c r="H54" i="251"/>
  <c r="H28" i="251"/>
  <c r="H15" i="251"/>
  <c r="H41" i="251"/>
  <c r="B54" i="251"/>
  <c r="B41" i="251"/>
  <c r="C28" i="251"/>
  <c r="D28" i="251"/>
  <c r="E28" i="251"/>
  <c r="F28" i="251"/>
  <c r="G28" i="251"/>
  <c r="B28" i="251"/>
  <c r="B67" i="251"/>
  <c r="G70" i="251"/>
  <c r="D70" i="251"/>
  <c r="C70" i="251"/>
  <c r="B70" i="251"/>
  <c r="E68" i="251"/>
  <c r="G81" i="251" s="1"/>
  <c r="H81" i="251" s="1"/>
  <c r="E66" i="251"/>
  <c r="D66" i="251"/>
  <c r="C66" i="251"/>
  <c r="B66" i="251"/>
  <c r="C73" i="250"/>
  <c r="D73" i="250"/>
  <c r="E73" i="250"/>
  <c r="F73" i="250"/>
  <c r="G73" i="250"/>
  <c r="H73" i="250"/>
  <c r="B73" i="250"/>
  <c r="C59" i="250"/>
  <c r="D59" i="250"/>
  <c r="E59" i="250"/>
  <c r="F59" i="250"/>
  <c r="G59" i="250"/>
  <c r="H59" i="250"/>
  <c r="B59" i="250"/>
  <c r="H44" i="250"/>
  <c r="G44" i="250"/>
  <c r="C44" i="250"/>
  <c r="D44" i="250"/>
  <c r="E44" i="250"/>
  <c r="F44" i="250"/>
  <c r="B44" i="250"/>
  <c r="H30" i="250"/>
  <c r="G30" i="250"/>
  <c r="F30" i="250"/>
  <c r="E30" i="250"/>
  <c r="D30" i="250"/>
  <c r="C30" i="250"/>
  <c r="B30" i="250"/>
  <c r="B76" i="250"/>
  <c r="C76" i="250"/>
  <c r="D76" i="250"/>
  <c r="E76" i="250"/>
  <c r="F76" i="250"/>
  <c r="G76" i="250"/>
  <c r="H76" i="250"/>
  <c r="K76" i="250"/>
  <c r="I74" i="250"/>
  <c r="K88" i="250" s="1"/>
  <c r="L88" i="250" s="1"/>
  <c r="I73" i="250"/>
  <c r="I72" i="250"/>
  <c r="H72" i="250"/>
  <c r="G72" i="250"/>
  <c r="F72" i="250"/>
  <c r="E72" i="250"/>
  <c r="D72" i="250"/>
  <c r="C72" i="250"/>
  <c r="B72" i="250"/>
  <c r="I70" i="249"/>
  <c r="F70" i="249"/>
  <c r="E70" i="249"/>
  <c r="D70" i="249"/>
  <c r="C70" i="249"/>
  <c r="B70" i="249"/>
  <c r="G68" i="249"/>
  <c r="I81" i="249" s="1"/>
  <c r="J81" i="249" s="1"/>
  <c r="G67" i="249"/>
  <c r="B67" i="249"/>
  <c r="G66" i="249"/>
  <c r="F66" i="249"/>
  <c r="E66" i="249"/>
  <c r="D66" i="249"/>
  <c r="C66" i="249"/>
  <c r="B66" i="249"/>
  <c r="Y75" i="248"/>
  <c r="AA89" i="248" s="1"/>
  <c r="AB89" i="248" s="1"/>
  <c r="B74" i="248"/>
  <c r="Y73" i="248"/>
  <c r="X73" i="248"/>
  <c r="W73" i="248"/>
  <c r="V73" i="248"/>
  <c r="U73" i="248"/>
  <c r="T73" i="248"/>
  <c r="S73" i="248"/>
  <c r="R73" i="248"/>
  <c r="Q73" i="248"/>
  <c r="P73" i="248"/>
  <c r="O73" i="248"/>
  <c r="N73" i="248"/>
  <c r="M73" i="248"/>
  <c r="L73" i="248"/>
  <c r="I73" i="248"/>
  <c r="H73" i="248"/>
  <c r="G73" i="248"/>
  <c r="F73" i="248"/>
  <c r="E73" i="248"/>
  <c r="D73" i="248"/>
  <c r="C73" i="248"/>
  <c r="B73" i="248"/>
  <c r="C62" i="250" l="1"/>
  <c r="D62" i="250"/>
  <c r="E62" i="250"/>
  <c r="F62" i="250"/>
  <c r="G62" i="250"/>
  <c r="H62" i="250"/>
  <c r="B62" i="250"/>
  <c r="C62" i="248"/>
  <c r="D62" i="248"/>
  <c r="E62" i="248"/>
  <c r="F62" i="248"/>
  <c r="G62" i="248"/>
  <c r="H62" i="248"/>
  <c r="I62" i="248"/>
  <c r="J62" i="248"/>
  <c r="K62" i="248"/>
  <c r="L62" i="248"/>
  <c r="M62" i="248"/>
  <c r="B62" i="248"/>
  <c r="J47" i="250" l="1"/>
  <c r="G47" i="250"/>
  <c r="F47" i="250"/>
  <c r="E47" i="250"/>
  <c r="D47" i="250"/>
  <c r="C47" i="250"/>
  <c r="B47" i="250"/>
  <c r="H45" i="250"/>
  <c r="H43" i="250"/>
  <c r="G43" i="250"/>
  <c r="F43" i="250"/>
  <c r="E43" i="250"/>
  <c r="D43" i="250"/>
  <c r="C43" i="250"/>
  <c r="B43" i="250"/>
  <c r="Y47" i="248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W45" i="248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W43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G58" i="250" l="1"/>
  <c r="I60" i="250"/>
  <c r="K74" i="250" s="1"/>
  <c r="L74" i="250" s="1"/>
  <c r="J57" i="251" l="1"/>
  <c r="G57" i="251"/>
  <c r="F57" i="251"/>
  <c r="E57" i="251"/>
  <c r="D57" i="251"/>
  <c r="C57" i="251"/>
  <c r="B57" i="251"/>
  <c r="H55" i="251"/>
  <c r="G68" i="251" s="1"/>
  <c r="G54" i="251"/>
  <c r="F54" i="251"/>
  <c r="E54" i="251"/>
  <c r="D54" i="251"/>
  <c r="C54" i="251"/>
  <c r="H53" i="251"/>
  <c r="G53" i="251"/>
  <c r="F53" i="251"/>
  <c r="E53" i="251"/>
  <c r="D53" i="251"/>
  <c r="C53" i="251"/>
  <c r="B53" i="251"/>
  <c r="K62" i="250"/>
  <c r="I59" i="250"/>
  <c r="I58" i="250"/>
  <c r="H58" i="250"/>
  <c r="F58" i="250"/>
  <c r="E58" i="250"/>
  <c r="D58" i="250"/>
  <c r="C58" i="250"/>
  <c r="B58" i="250"/>
  <c r="J57" i="249"/>
  <c r="G57" i="249"/>
  <c r="F57" i="249"/>
  <c r="E57" i="249"/>
  <c r="D57" i="249"/>
  <c r="C57" i="249"/>
  <c r="B57" i="249"/>
  <c r="H55" i="249"/>
  <c r="I68" i="249" s="1"/>
  <c r="J68" i="249" s="1"/>
  <c r="H54" i="249"/>
  <c r="G54" i="249"/>
  <c r="F54" i="249"/>
  <c r="E54" i="249"/>
  <c r="D54" i="249"/>
  <c r="C54" i="249"/>
  <c r="B54" i="249"/>
  <c r="H53" i="249"/>
  <c r="G53" i="249"/>
  <c r="F53" i="249"/>
  <c r="E53" i="249"/>
  <c r="D53" i="249"/>
  <c r="C53" i="249"/>
  <c r="B53" i="249"/>
  <c r="AA62" i="248"/>
  <c r="X62" i="248"/>
  <c r="W62" i="248"/>
  <c r="V62" i="248"/>
  <c r="U62" i="248"/>
  <c r="T62" i="248"/>
  <c r="S62" i="248"/>
  <c r="R62" i="248"/>
  <c r="Q62" i="248"/>
  <c r="P62" i="248"/>
  <c r="O62" i="248"/>
  <c r="N62" i="248"/>
  <c r="Y60" i="248"/>
  <c r="Y59" i="248"/>
  <c r="X59" i="248"/>
  <c r="W59" i="248"/>
  <c r="V59" i="248"/>
  <c r="U59" i="248"/>
  <c r="T59" i="248"/>
  <c r="S59" i="248"/>
  <c r="R59" i="248"/>
  <c r="Q59" i="248"/>
  <c r="P59" i="248"/>
  <c r="O59" i="248"/>
  <c r="N59" i="248"/>
  <c r="M59" i="248"/>
  <c r="L59" i="248"/>
  <c r="I59" i="248"/>
  <c r="H59" i="248"/>
  <c r="G59" i="248"/>
  <c r="F59" i="248"/>
  <c r="E59" i="248"/>
  <c r="D59" i="248"/>
  <c r="C59" i="248"/>
  <c r="B59" i="248"/>
  <c r="Y58" i="248"/>
  <c r="X58" i="248"/>
  <c r="W58" i="248"/>
  <c r="V58" i="248"/>
  <c r="U58" i="248"/>
  <c r="T58" i="248"/>
  <c r="S58" i="248"/>
  <c r="R58" i="248"/>
  <c r="Q58" i="248"/>
  <c r="P58" i="248"/>
  <c r="O58" i="248"/>
  <c r="N58" i="248"/>
  <c r="M58" i="248"/>
  <c r="I58" i="248"/>
  <c r="H58" i="248"/>
  <c r="G58" i="248"/>
  <c r="F58" i="248"/>
  <c r="E58" i="248"/>
  <c r="D58" i="248"/>
  <c r="C58" i="248"/>
  <c r="B58" i="248"/>
  <c r="H68" i="251" l="1"/>
  <c r="AA60" i="248"/>
  <c r="AB60" i="248" s="1"/>
  <c r="AA75" i="248"/>
  <c r="AB75" i="248" s="1"/>
  <c r="L30" i="248"/>
  <c r="C30" i="248"/>
  <c r="D30" i="248"/>
  <c r="E30" i="248"/>
  <c r="F30" i="248"/>
  <c r="G30" i="248"/>
  <c r="H30" i="248"/>
  <c r="I30" i="248"/>
  <c r="J30" i="248"/>
  <c r="K30" i="248"/>
  <c r="M30" i="248"/>
  <c r="N30" i="248"/>
  <c r="O30" i="248"/>
  <c r="P30" i="248"/>
  <c r="Q30" i="248"/>
  <c r="R30" i="248"/>
  <c r="S30" i="248"/>
  <c r="T30" i="248"/>
  <c r="U30" i="248"/>
  <c r="V30" i="248"/>
  <c r="W30" i="248"/>
  <c r="B30" i="248"/>
  <c r="J44" i="251"/>
  <c r="G44" i="251"/>
  <c r="F44" i="251"/>
  <c r="E44" i="251"/>
  <c r="D44" i="251"/>
  <c r="C44" i="251"/>
  <c r="B44" i="251"/>
  <c r="H42" i="251"/>
  <c r="J55" i="251" s="1"/>
  <c r="K55" i="251" s="1"/>
  <c r="G41" i="251"/>
  <c r="F41" i="251"/>
  <c r="E41" i="251"/>
  <c r="D41" i="251"/>
  <c r="C41" i="251"/>
  <c r="H40" i="251"/>
  <c r="G40" i="251"/>
  <c r="F40" i="251"/>
  <c r="E40" i="251"/>
  <c r="D40" i="251"/>
  <c r="C40" i="251"/>
  <c r="B40" i="251"/>
  <c r="K60" i="250"/>
  <c r="L60" i="250" s="1"/>
  <c r="J44" i="249"/>
  <c r="G44" i="249"/>
  <c r="F44" i="249"/>
  <c r="E44" i="249"/>
  <c r="D44" i="249"/>
  <c r="C44" i="249"/>
  <c r="B44" i="249"/>
  <c r="H42" i="249"/>
  <c r="J55" i="249" s="1"/>
  <c r="K55" i="249" s="1"/>
  <c r="H41" i="249"/>
  <c r="G41" i="249"/>
  <c r="F41" i="249"/>
  <c r="E41" i="249"/>
  <c r="D41" i="249"/>
  <c r="C41" i="249"/>
  <c r="B41" i="249"/>
  <c r="H40" i="249"/>
  <c r="G40" i="249"/>
  <c r="F40" i="249"/>
  <c r="E40" i="249"/>
  <c r="D40" i="249"/>
  <c r="C40" i="249"/>
  <c r="B40" i="249"/>
  <c r="G31" i="251" l="1"/>
  <c r="F31" i="251"/>
  <c r="E31" i="251"/>
  <c r="D31" i="251"/>
  <c r="C31" i="251"/>
  <c r="B31" i="251"/>
  <c r="G33" i="250"/>
  <c r="F33" i="250"/>
  <c r="E33" i="250"/>
  <c r="D33" i="250"/>
  <c r="C33" i="250"/>
  <c r="B33" i="250"/>
  <c r="G31" i="249"/>
  <c r="F31" i="249"/>
  <c r="E31" i="249"/>
  <c r="D31" i="249"/>
  <c r="C31" i="249"/>
  <c r="B31" i="249"/>
  <c r="D33" i="248"/>
  <c r="C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B33" i="248"/>
  <c r="Y33" i="248" l="1"/>
  <c r="J31" i="249"/>
  <c r="J33" i="250"/>
  <c r="J31" i="251"/>
  <c r="H29" i="251" l="1"/>
  <c r="J42" i="251" s="1"/>
  <c r="K42" i="251" s="1"/>
  <c r="H27" i="251"/>
  <c r="G27" i="251"/>
  <c r="F27" i="251"/>
  <c r="E27" i="251"/>
  <c r="D27" i="251"/>
  <c r="C27" i="251"/>
  <c r="B27" i="251"/>
  <c r="H31" i="250"/>
  <c r="J45" i="250" s="1"/>
  <c r="K45" i="250" s="1"/>
  <c r="H29" i="250"/>
  <c r="G29" i="250"/>
  <c r="F29" i="250"/>
  <c r="E29" i="250"/>
  <c r="D29" i="250"/>
  <c r="C29" i="250"/>
  <c r="B29" i="250"/>
  <c r="H29" i="249"/>
  <c r="J42" i="249" s="1"/>
  <c r="K42" i="249" s="1"/>
  <c r="H28" i="249"/>
  <c r="G28" i="249"/>
  <c r="F28" i="249"/>
  <c r="E28" i="249"/>
  <c r="D28" i="249"/>
  <c r="C28" i="249"/>
  <c r="B28" i="249"/>
  <c r="H27" i="249"/>
  <c r="G27" i="249"/>
  <c r="F27" i="249"/>
  <c r="E27" i="249"/>
  <c r="D27" i="249"/>
  <c r="C27" i="249"/>
  <c r="B27" i="249"/>
  <c r="W31" i="248"/>
  <c r="Y45" i="248" s="1"/>
  <c r="Z45" i="248" s="1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W17" i="248" l="1"/>
  <c r="Y31" i="248" s="1"/>
  <c r="Z31" i="248" s="1"/>
  <c r="H16" i="249"/>
  <c r="J16" i="249" s="1"/>
  <c r="H16" i="251"/>
  <c r="J29" i="251" s="1"/>
  <c r="K29" i="251" s="1"/>
  <c r="J29" i="249" l="1"/>
  <c r="K29" i="249" s="1"/>
  <c r="G18" i="251"/>
  <c r="F18" i="251"/>
  <c r="G15" i="251"/>
  <c r="G14" i="251"/>
  <c r="F15" i="251"/>
  <c r="F14" i="251"/>
  <c r="G18" i="249"/>
  <c r="F18" i="249"/>
  <c r="G15" i="249"/>
  <c r="F15" i="249"/>
  <c r="G14" i="249"/>
  <c r="F14" i="249"/>
  <c r="V19" i="248"/>
  <c r="U19" i="248"/>
  <c r="V16" i="248"/>
  <c r="U16" i="248"/>
  <c r="V15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Y17" i="248" l="1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J16" i="251"/>
  <c r="K16" i="251" s="1"/>
  <c r="E15" i="251"/>
  <c r="D15" i="251"/>
  <c r="C15" i="251"/>
  <c r="B15" i="251"/>
  <c r="H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W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H14" i="249"/>
  <c r="E14" i="249"/>
  <c r="D14" i="249"/>
  <c r="C14" i="249"/>
  <c r="B14" i="249"/>
  <c r="W15" i="248"/>
  <c r="L15" i="248"/>
  <c r="E15" i="249"/>
  <c r="Z17" i="248" l="1"/>
  <c r="L16" i="248"/>
  <c r="C18" i="249"/>
  <c r="D18" i="249"/>
  <c r="B18" i="249"/>
  <c r="C15" i="249"/>
  <c r="D15" i="249"/>
  <c r="H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K16" i="249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G7" i="239" s="1"/>
  <c r="B5" i="240"/>
  <c r="B6" i="240" s="1"/>
  <c r="B7" i="240" s="1"/>
  <c r="H4" i="239"/>
  <c r="D6" i="239"/>
  <c r="B8" i="239"/>
  <c r="D8" i="239" s="1"/>
  <c r="B5" i="237"/>
  <c r="D4" i="237"/>
  <c r="D5" i="239"/>
  <c r="D5" i="240"/>
  <c r="G7" i="237"/>
  <c r="H6" i="237"/>
  <c r="B6" i="238"/>
  <c r="D5" i="238"/>
  <c r="G5" i="240"/>
  <c r="H4" i="240"/>
  <c r="H6" i="238"/>
  <c r="G7" i="238"/>
  <c r="H6" i="239"/>
  <c r="D6" i="240" l="1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<sst xmlns="http://schemas.openxmlformats.org/spreadsheetml/2006/main" count="1641" uniqueCount="162">
  <si>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</si>
  <si>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</si>
  <si>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</si>
  <si>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</si>
  <si>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</si>
  <si>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</si>
  <si>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</si>
  <si>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</si>
  <si>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</si>
  <si>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</si>
  <si>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</si>
  <si>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</si>
  <si>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</si>
  <si>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</si>
  <si>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</si>
  <si>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</si>
  <si>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</si>
  <si>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</si>
  <si>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</si>
  <si>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</si>
  <si>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</si>
  <si>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</si>
  <si>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</si>
  <si>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</si>
  <si>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</si>
  <si>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</si>
  <si>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</si>
  <si>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</si>
  <si>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</si>
  <si>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</si>
  <si>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</si>
  <si>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</si>
  <si>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</si>
  <si>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</si>
  <si>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</si>
  <si>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</si>
  <si>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</si>
  <si>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</si>
  <si>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</si>
  <si>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</si>
  <si>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</si>
  <si>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</si>
  <si>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</si>
  <si>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</si>
  <si>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</si>
  <si>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</si>
  <si>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</si>
  <si>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</si>
  <si>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</si>
  <si>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</si>
  <si>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</si>
  <si>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</si>
  <si>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</si>
  <si>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</si>
  <si>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</si>
  <si>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</si>
  <si>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</si>
  <si>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</si>
  <si>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</si>
  <si>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</si>
  <si>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</si>
  <si>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</si>
  <si>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</si>
  <si>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</si>
  <si>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Semana 2</t>
  </si>
  <si>
    <t>Contar</t>
  </si>
  <si>
    <t>Semana 3</t>
  </si>
  <si>
    <t>Se conte el corral 4 de la caseta B , se encontraron diferencias de aves, ya se soluciono</t>
  </si>
  <si>
    <t>rango</t>
  </si>
  <si>
    <t>grading realizado el dia 10-06</t>
  </si>
  <si>
    <t>caseta A</t>
  </si>
  <si>
    <t>360-400</t>
  </si>
  <si>
    <t>410-440</t>
  </si>
  <si>
    <t>450-480</t>
  </si>
  <si>
    <t>490-520</t>
  </si>
  <si>
    <t>530-570</t>
  </si>
  <si>
    <t>Semana 4</t>
  </si>
  <si>
    <t>grading realizado el dia 12-06</t>
  </si>
  <si>
    <t>caseta 3-B</t>
  </si>
  <si>
    <t>430-460</t>
  </si>
  <si>
    <t>470-490</t>
  </si>
  <si>
    <t>500-520</t>
  </si>
  <si>
    <t>530-550</t>
  </si>
  <si>
    <t>560-580</t>
  </si>
  <si>
    <t>590-610</t>
  </si>
  <si>
    <t>grading realizado el dia de hoy 13/06</t>
  </si>
  <si>
    <t>caseta 3-D</t>
  </si>
  <si>
    <t>440-480</t>
  </si>
  <si>
    <t>490-510</t>
  </si>
  <si>
    <t>520-530</t>
  </si>
  <si>
    <t>540-560</t>
  </si>
  <si>
    <t>570-590</t>
  </si>
  <si>
    <t>600-630</t>
  </si>
  <si>
    <t>Me causa curiosidad este peso en los 3 primeros corrales, pregunto si se puede repesar mañana</t>
  </si>
  <si>
    <t>Muy abierto este rango. Mejor abrir hacia las pesadas y no hacia las livianas que son las que hay que recuperar urgentemente.</t>
  </si>
  <si>
    <t>Mejor los rangos asi:</t>
  </si>
  <si>
    <t>430-450</t>
  </si>
  <si>
    <t>460-480</t>
  </si>
  <si>
    <t>520-540</t>
  </si>
  <si>
    <t>550-570</t>
  </si>
  <si>
    <t>580-600</t>
  </si>
  <si>
    <t>Por qué nuevamente no coincide si el incremento programado es de mas de 4 el resultado es de 3,87? Ademas con el consumo de grading es mayor el consumo no entiendo que esta pasando?</t>
  </si>
  <si>
    <t>Si lo desea mande repesar pero a mi no me genera mucha duda.</t>
  </si>
  <si>
    <t>Semana 5</t>
  </si>
  <si>
    <t>Genetica</t>
  </si>
  <si>
    <t>Semana 6</t>
  </si>
  <si>
    <t>La uniformidad de los corrales esta bajando muy rapido. Revisar surtida, alimentada, pesoda del alimento, densidad de comedero, densidad de aves por metro, etc.</t>
  </si>
  <si>
    <t>Muy alta la mortalidad para acabar de pasar la selección genetica. La mortalidad deberia ser 0 machos a la semana.</t>
  </si>
  <si>
    <t>Muy mala la uniformidad. Seleccionar los animales mas pequeños y llevarlos a recuperación.</t>
  </si>
  <si>
    <t>Semana 7</t>
  </si>
  <si>
    <t>La actividad de recoger los animales mas pequeños se hizo?</t>
  </si>
  <si>
    <t>De qué murieron esos 3 machos de un solo corral?</t>
  </si>
  <si>
    <t>Semana 8</t>
  </si>
  <si>
    <t>Semana 9</t>
  </si>
  <si>
    <t>CASETA C</t>
  </si>
  <si>
    <t>102 DESCARTES</t>
  </si>
  <si>
    <t>42 DESCARTES</t>
  </si>
  <si>
    <t>CORRAL</t>
  </si>
  <si>
    <t>RANGO</t>
  </si>
  <si>
    <t xml:space="preserve">AVES </t>
  </si>
  <si>
    <t>MTRS</t>
  </si>
  <si>
    <t>COMEDEROS</t>
  </si>
  <si>
    <t>1010-1060</t>
  </si>
  <si>
    <t>950-1000</t>
  </si>
  <si>
    <t>900-940</t>
  </si>
  <si>
    <t>920-970</t>
  </si>
  <si>
    <t>980-1030</t>
  </si>
  <si>
    <t xml:space="preserve">CORRAL </t>
  </si>
  <si>
    <t>AVES</t>
  </si>
  <si>
    <t>PESO</t>
  </si>
  <si>
    <t>900-980</t>
  </si>
  <si>
    <t>990-1090</t>
  </si>
  <si>
    <t>950-990</t>
  </si>
  <si>
    <t>910-940</t>
  </si>
  <si>
    <t>870-900</t>
  </si>
  <si>
    <t>880-920</t>
  </si>
  <si>
    <t>930-970</t>
  </si>
  <si>
    <t>DT</t>
  </si>
  <si>
    <t>1550-1710</t>
  </si>
  <si>
    <t>1720-1770</t>
  </si>
  <si>
    <t>1780-1830</t>
  </si>
  <si>
    <t>1840-1920</t>
  </si>
  <si>
    <t>890-970</t>
  </si>
  <si>
    <t>820-880</t>
  </si>
  <si>
    <t>860-940</t>
  </si>
  <si>
    <t>1810-1860</t>
  </si>
  <si>
    <t>1870-1990</t>
  </si>
  <si>
    <t>Por qué el rango 2 pesa menos que el rango 1?</t>
  </si>
  <si>
    <t>Semana 10</t>
  </si>
  <si>
    <t>Se realizo alguna revision respecto a esta pregunta?</t>
  </si>
  <si>
    <t>Semana 11</t>
  </si>
  <si>
    <t>Semana 12</t>
  </si>
  <si>
    <t>Semana 13</t>
  </si>
  <si>
    <t>Semana 14</t>
  </si>
  <si>
    <t>Descartes</t>
  </si>
  <si>
    <t>Cual dato sera este?</t>
  </si>
  <si>
    <t>Este dato sera real?</t>
  </si>
  <si>
    <t xml:space="preserve">Pesima uniformidad mas despues de grading. </t>
  </si>
  <si>
    <t>Semana 15</t>
  </si>
  <si>
    <t>Semana 16</t>
  </si>
  <si>
    <t>Qué estará pasando en este corral? Muy mala uniformidad.</t>
  </si>
  <si>
    <t>Semana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</si>
</sst>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4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4"/>
      <color theme="1"/>
      <name val="Arial"/>
      <family val="2"/>
    </font>
    <font>
      <b/>
      <sz val="8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0"/>
      <color theme="4" tint="0.79998168889431442"/>
      <name val="Arial"/>
      <family val="2"/>
    </font>
    <font>
      <b/>
      <sz val="10"/>
      <color theme="3" tint="0.79998168889431442"/>
      <name val="Arial"/>
      <family val="2"/>
    </font>
    <font>
      <sz val="10"/>
      <name val="Times New Roman"/>
      <family val="1"/>
    </font>
    <font>
      <b/>
      <sz val="11"/>
      <color rgb="FFC6E0B4"/>
      <name val="Calibri"/>
      <family val="2"/>
    </font>
    <font>
      <sz val="11"/>
      <color rgb="FF375623"/>
      <name val="Calibri"/>
      <family val="2"/>
    </font>
    <font>
      <sz val="11"/>
      <color rgb="FF203764"/>
      <name val="Calibri"/>
      <family val="2"/>
    </font>
    <font>
      <b/>
      <sz val="11"/>
      <color rgb="FFE2EFDA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0"/>
      <color theme="6" tint="0.79998168889431442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</fills>
  <borders count="7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794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3" borderId="50" xfId="3" applyNumberFormat="1" applyFont="1" applyFill="1" applyBorder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2" fontId="1" fillId="13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2" fillId="0" borderId="0" xfId="10" applyNumberFormat="1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53" xfId="0" applyFont="1" applyBorder="1" applyAlignment="1">
      <alignment horizontal="center" vertical="center"/>
    </xf>
    <xf numFmtId="10" fontId="1" fillId="0" borderId="51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2" fontId="1" fillId="13" borderId="53" xfId="3" applyNumberFormat="1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6" fillId="0" borderId="64" xfId="0" applyFont="1" applyBorder="1" applyAlignment="1">
      <alignment vertical="center"/>
    </xf>
    <xf numFmtId="0" fontId="27" fillId="0" borderId="61" xfId="0" applyFont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2" fontId="1" fillId="13" borderId="61" xfId="10" applyNumberFormat="1" applyFill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10" fontId="1" fillId="0" borderId="61" xfId="3" applyNumberFormat="1" applyFont="1" applyFill="1" applyBorder="1" applyAlignment="1">
      <alignment horizontal="center" vertical="center"/>
    </xf>
    <xf numFmtId="2" fontId="1" fillId="13" borderId="61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6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left" vertical="center"/>
    </xf>
    <xf numFmtId="2" fontId="1" fillId="12" borderId="4" xfId="0" applyNumberFormat="1" applyFont="1" applyFill="1" applyBorder="1" applyAlignment="1">
      <alignment horizontal="center" vertical="center"/>
    </xf>
    <xf numFmtId="2" fontId="1" fillId="12" borderId="6" xfId="0" applyNumberFormat="1" applyFont="1" applyFill="1" applyBorder="1" applyAlignment="1">
      <alignment horizontal="center" vertical="center"/>
    </xf>
    <xf numFmtId="2" fontId="1" fillId="12" borderId="19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5" fontId="1" fillId="0" borderId="51" xfId="3" applyNumberFormat="1" applyFont="1" applyBorder="1" applyAlignment="1">
      <alignment horizontal="center" vertical="center"/>
    </xf>
    <xf numFmtId="165" fontId="1" fillId="0" borderId="50" xfId="3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2" fontId="1" fillId="3" borderId="53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1" xfId="0" applyNumberFormat="1" applyFont="1" applyFill="1" applyBorder="1" applyAlignment="1">
      <alignment horizontal="center" vertical="center"/>
    </xf>
    <xf numFmtId="2" fontId="1" fillId="0" borderId="61" xfId="0" applyNumberFormat="1" applyFont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9" fillId="0" borderId="0" xfId="0" applyNumberFormat="1" applyFont="1" applyFill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9" fillId="0" borderId="0" xfId="0" applyFont="1" applyAlignment="1">
      <alignment vertical="top" wrapText="1"/>
    </xf>
    <xf numFmtId="2" fontId="1" fillId="16" borderId="2" xfId="10" applyNumberFormat="1" applyFill="1" applyBorder="1" applyAlignment="1">
      <alignment horizontal="center" vertical="center"/>
    </xf>
    <xf numFmtId="2" fontId="1" fillId="16" borderId="5" xfId="10" applyNumberFormat="1" applyFill="1" applyBorder="1" applyAlignment="1">
      <alignment horizontal="center" vertical="center"/>
    </xf>
    <xf numFmtId="1" fontId="1" fillId="16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6" borderId="0" xfId="0" applyFont="1" applyFill="1" applyBorder="1" applyAlignment="1">
      <alignment vertical="center"/>
    </xf>
    <xf numFmtId="2" fontId="19" fillId="16" borderId="0" xfId="1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10" fontId="1" fillId="0" borderId="13" xfId="0" applyNumberFormat="1" applyFont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10" fontId="1" fillId="0" borderId="54" xfId="0" applyNumberFormat="1" applyFont="1" applyBorder="1" applyAlignment="1">
      <alignment horizontal="center" vertical="center"/>
    </xf>
    <xf numFmtId="10" fontId="1" fillId="0" borderId="67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2" fontId="12" fillId="0" borderId="63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16" borderId="2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1" fontId="1" fillId="5" borderId="22" xfId="0" applyNumberFormat="1" applyFont="1" applyFill="1" applyBorder="1" applyAlignment="1">
      <alignment horizontal="center" vertical="center"/>
    </xf>
    <xf numFmtId="1" fontId="1" fillId="5" borderId="40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9" borderId="58" xfId="0" applyNumberFormat="1" applyFont="1" applyFill="1" applyBorder="1" applyAlignment="1">
      <alignment horizontal="center" vertical="center"/>
    </xf>
    <xf numFmtId="1" fontId="1" fillId="9" borderId="40" xfId="0" applyNumberFormat="1" applyFont="1" applyFill="1" applyBorder="1" applyAlignment="1">
      <alignment horizontal="center" vertical="center"/>
    </xf>
    <xf numFmtId="1" fontId="1" fillId="13" borderId="41" xfId="0" applyNumberFormat="1" applyFont="1" applyFill="1" applyBorder="1" applyAlignment="1">
      <alignment horizontal="center" vertical="center"/>
    </xf>
    <xf numFmtId="1" fontId="1" fillId="13" borderId="22" xfId="0" applyNumberFormat="1" applyFont="1" applyFill="1" applyBorder="1" applyAlignment="1">
      <alignment horizontal="center" vertical="center"/>
    </xf>
    <xf numFmtId="1" fontId="1" fillId="12" borderId="21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10" fontId="1" fillId="0" borderId="69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" fontId="19" fillId="3" borderId="0" xfId="0" applyNumberFormat="1" applyFont="1" applyFill="1" applyAlignment="1">
      <alignment horizontal="center" vertical="center"/>
    </xf>
    <xf numFmtId="2" fontId="12" fillId="0" borderId="61" xfId="0" applyNumberFormat="1" applyFont="1" applyBorder="1" applyAlignment="1">
      <alignment horizontal="center" vertical="center"/>
    </xf>
    <xf numFmtId="165" fontId="1" fillId="0" borderId="61" xfId="3" applyNumberFormat="1" applyFont="1" applyFill="1" applyBorder="1" applyAlignment="1">
      <alignment horizontal="center" vertical="center"/>
    </xf>
    <xf numFmtId="165" fontId="1" fillId="0" borderId="67" xfId="3" applyNumberFormat="1" applyFont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39" fillId="20" borderId="45" xfId="0" applyFont="1" applyFill="1" applyBorder="1" applyAlignment="1">
      <alignment horizontal="center" vertical="center"/>
    </xf>
    <xf numFmtId="0" fontId="39" fillId="22" borderId="32" xfId="0" applyFont="1" applyFill="1" applyBorder="1" applyAlignment="1">
      <alignment horizontal="right" vertical="center"/>
    </xf>
    <xf numFmtId="0" fontId="39" fillId="20" borderId="33" xfId="0" applyFont="1" applyFill="1" applyBorder="1" applyAlignment="1">
      <alignment horizontal="right" vertical="center"/>
    </xf>
    <xf numFmtId="0" fontId="35" fillId="19" borderId="56" xfId="0" applyFont="1" applyFill="1" applyBorder="1" applyAlignment="1">
      <alignment vertical="center"/>
    </xf>
    <xf numFmtId="0" fontId="35" fillId="19" borderId="0" xfId="0" applyFont="1" applyFill="1" applyBorder="1" applyAlignment="1">
      <alignment vertical="center"/>
    </xf>
    <xf numFmtId="0" fontId="35" fillId="19" borderId="72" xfId="0" applyFont="1" applyFill="1" applyBorder="1" applyAlignment="1">
      <alignment vertical="center"/>
    </xf>
    <xf numFmtId="0" fontId="36" fillId="20" borderId="56" xfId="0" applyFont="1" applyFill="1" applyBorder="1" applyAlignment="1">
      <alignment horizontal="right" vertical="center"/>
    </xf>
    <xf numFmtId="0" fontId="36" fillId="20" borderId="0" xfId="0" applyFont="1" applyFill="1" applyBorder="1" applyAlignment="1">
      <alignment horizontal="right" vertical="center"/>
    </xf>
    <xf numFmtId="0" fontId="36" fillId="20" borderId="0" xfId="0" applyFont="1" applyFill="1" applyBorder="1" applyAlignment="1">
      <alignment horizontal="center" vertical="center"/>
    </xf>
    <xf numFmtId="0" fontId="36" fillId="20" borderId="72" xfId="0" applyFont="1" applyFill="1" applyBorder="1" applyAlignment="1">
      <alignment horizontal="right" vertical="center"/>
    </xf>
    <xf numFmtId="0" fontId="37" fillId="21" borderId="56" xfId="0" applyFont="1" applyFill="1" applyBorder="1" applyAlignment="1">
      <alignment horizontal="right" vertical="center"/>
    </xf>
    <xf numFmtId="0" fontId="37" fillId="21" borderId="0" xfId="0" applyFont="1" applyFill="1" applyBorder="1" applyAlignment="1">
      <alignment horizontal="right" vertical="center"/>
    </xf>
    <xf numFmtId="0" fontId="37" fillId="21" borderId="0" xfId="0" applyFont="1" applyFill="1" applyBorder="1" applyAlignment="1">
      <alignment horizontal="center" vertical="center"/>
    </xf>
    <xf numFmtId="0" fontId="37" fillId="21" borderId="72" xfId="0" applyFont="1" applyFill="1" applyBorder="1" applyAlignment="1">
      <alignment horizontal="right" vertical="center"/>
    </xf>
    <xf numFmtId="0" fontId="37" fillId="21" borderId="45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center" vertical="center"/>
    </xf>
    <xf numFmtId="0" fontId="37" fillId="21" borderId="33" xfId="0" applyFont="1" applyFill="1" applyBorder="1" applyAlignment="1">
      <alignment horizontal="right" vertical="center"/>
    </xf>
    <xf numFmtId="0" fontId="35" fillId="19" borderId="24" xfId="0" applyFont="1" applyFill="1" applyBorder="1" applyAlignment="1">
      <alignment vertical="center"/>
    </xf>
    <xf numFmtId="0" fontId="38" fillId="19" borderId="0" xfId="0" applyFont="1" applyFill="1" applyBorder="1" applyAlignment="1">
      <alignment vertical="center"/>
    </xf>
    <xf numFmtId="0" fontId="39" fillId="20" borderId="0" xfId="0" applyFont="1" applyFill="1" applyBorder="1" applyAlignment="1">
      <alignment horizontal="center" vertical="center"/>
    </xf>
    <xf numFmtId="0" fontId="39" fillId="20" borderId="0" xfId="0" applyFont="1" applyFill="1" applyBorder="1" applyAlignment="1">
      <alignment horizontal="right" vertical="center"/>
    </xf>
    <xf numFmtId="0" fontId="34" fillId="0" borderId="0" xfId="0" applyFont="1" applyBorder="1"/>
    <xf numFmtId="0" fontId="38" fillId="19" borderId="56" xfId="0" applyFont="1" applyFill="1" applyBorder="1" applyAlignment="1">
      <alignment vertical="center"/>
    </xf>
    <xf numFmtId="0" fontId="38" fillId="19" borderId="7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72" xfId="0" applyFont="1" applyFill="1" applyBorder="1" applyAlignment="1">
      <alignment horizontal="right" vertical="center"/>
    </xf>
    <xf numFmtId="0" fontId="39" fillId="20" borderId="71" xfId="0" applyFont="1" applyFill="1" applyBorder="1" applyAlignment="1">
      <alignment horizontal="center" vertical="center"/>
    </xf>
    <xf numFmtId="0" fontId="39" fillId="20" borderId="71" xfId="0" applyFont="1" applyFill="1" applyBorder="1" applyAlignment="1">
      <alignment horizontal="right" vertical="center"/>
    </xf>
    <xf numFmtId="0" fontId="38" fillId="19" borderId="24" xfId="0" applyFont="1" applyFill="1" applyBorder="1" applyAlignment="1">
      <alignment vertical="center"/>
    </xf>
    <xf numFmtId="0" fontId="39" fillId="22" borderId="55" xfId="0" applyFont="1" applyFill="1" applyBorder="1" applyAlignment="1">
      <alignment horizontal="right" vertical="center"/>
    </xf>
    <xf numFmtId="0" fontId="36" fillId="23" borderId="55" xfId="0" applyFont="1" applyFill="1" applyBorder="1" applyAlignment="1">
      <alignment horizontal="right" vertical="center"/>
    </xf>
    <xf numFmtId="0" fontId="37" fillId="24" borderId="55" xfId="0" applyFont="1" applyFill="1" applyBorder="1" applyAlignment="1">
      <alignment horizontal="right" vertical="center"/>
    </xf>
    <xf numFmtId="0" fontId="37" fillId="24" borderId="32" xfId="0" applyFont="1" applyFill="1" applyBorder="1" applyAlignment="1">
      <alignment horizontal="right" vertical="center"/>
    </xf>
    <xf numFmtId="0" fontId="40" fillId="24" borderId="32" xfId="0" applyFont="1" applyFill="1" applyBorder="1" applyAlignment="1">
      <alignment horizontal="center" vertical="center"/>
    </xf>
    <xf numFmtId="2" fontId="1" fillId="3" borderId="64" xfId="3" applyNumberFormat="1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4" fillId="3" borderId="65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39" fillId="23" borderId="55" xfId="0" applyFont="1" applyFill="1" applyBorder="1" applyAlignment="1">
      <alignment horizontal="right" vertical="center"/>
    </xf>
    <xf numFmtId="0" fontId="39" fillId="23" borderId="32" xfId="0" applyFont="1" applyFill="1" applyBorder="1" applyAlignment="1">
      <alignment horizontal="right" vertical="center"/>
    </xf>
    <xf numFmtId="0" fontId="39" fillId="20" borderId="0" xfId="0" applyFont="1" applyFill="1" applyBorder="1" applyAlignment="1">
      <alignment vertical="center"/>
    </xf>
    <xf numFmtId="0" fontId="38" fillId="19" borderId="23" xfId="0" applyFont="1" applyFill="1" applyBorder="1" applyAlignment="1">
      <alignment vertical="center"/>
    </xf>
    <xf numFmtId="0" fontId="38" fillId="19" borderId="70" xfId="0" applyFont="1" applyFill="1" applyBorder="1" applyAlignment="1">
      <alignment vertical="center"/>
    </xf>
    <xf numFmtId="0" fontId="38" fillId="19" borderId="35" xfId="0" applyFont="1" applyFill="1" applyBorder="1" applyAlignment="1">
      <alignment vertical="center"/>
    </xf>
    <xf numFmtId="0" fontId="39" fillId="20" borderId="72" xfId="0" applyFont="1" applyFill="1" applyBorder="1" applyAlignment="1">
      <alignment vertical="center"/>
    </xf>
    <xf numFmtId="2" fontId="1" fillId="0" borderId="3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73" xfId="0" applyNumberFormat="1" applyFont="1" applyBorder="1" applyAlignment="1">
      <alignment horizontal="center" vertical="center"/>
    </xf>
    <xf numFmtId="2" fontId="1" fillId="3" borderId="4" xfId="3" applyNumberFormat="1" applyFont="1" applyFill="1" applyBorder="1" applyAlignment="1">
      <alignment horizontal="center" vertical="center"/>
    </xf>
    <xf numFmtId="2" fontId="1" fillId="3" borderId="6" xfId="3" applyNumberFormat="1" applyFont="1" applyFill="1" applyBorder="1" applyAlignment="1">
      <alignment horizontal="center" vertical="center"/>
    </xf>
    <xf numFmtId="2" fontId="1" fillId="3" borderId="19" xfId="3" applyNumberFormat="1" applyFont="1" applyFill="1" applyBorder="1" applyAlignment="1">
      <alignment horizontal="center" vertical="center"/>
    </xf>
    <xf numFmtId="0" fontId="41" fillId="27" borderId="23" xfId="0" applyFont="1" applyFill="1" applyBorder="1" applyAlignment="1">
      <alignment horizontal="center" vertical="center"/>
    </xf>
    <xf numFmtId="0" fontId="41" fillId="27" borderId="70" xfId="0" applyFont="1" applyFill="1" applyBorder="1" applyAlignment="1">
      <alignment horizontal="center" vertical="center"/>
    </xf>
    <xf numFmtId="0" fontId="41" fillId="27" borderId="35" xfId="0" applyFont="1" applyFill="1" applyBorder="1" applyAlignment="1">
      <alignment horizontal="center" vertical="center"/>
    </xf>
    <xf numFmtId="0" fontId="1" fillId="26" borderId="56" xfId="0" applyFont="1" applyFill="1" applyBorder="1" applyAlignment="1">
      <alignment horizontal="center" vertical="center"/>
    </xf>
    <xf numFmtId="0" fontId="1" fillId="26" borderId="0" xfId="0" applyFont="1" applyFill="1" applyBorder="1" applyAlignment="1">
      <alignment horizontal="center" vertical="center"/>
    </xf>
    <xf numFmtId="0" fontId="1" fillId="26" borderId="72" xfId="0" applyFont="1" applyFill="1" applyBorder="1" applyAlignment="1">
      <alignment horizontal="center" vertical="center"/>
    </xf>
    <xf numFmtId="0" fontId="1" fillId="25" borderId="56" xfId="0" applyFont="1" applyFill="1" applyBorder="1" applyAlignment="1">
      <alignment horizontal="center" vertical="center"/>
    </xf>
    <xf numFmtId="0" fontId="1" fillId="25" borderId="0" xfId="0" applyFont="1" applyFill="1" applyBorder="1" applyAlignment="1">
      <alignment horizontal="center" vertical="center"/>
    </xf>
    <xf numFmtId="0" fontId="1" fillId="25" borderId="72" xfId="0" applyFont="1" applyFill="1" applyBorder="1" applyAlignment="1">
      <alignment horizontal="center" vertical="center"/>
    </xf>
    <xf numFmtId="0" fontId="41" fillId="27" borderId="24" xfId="0" applyFont="1" applyFill="1" applyBorder="1" applyAlignment="1">
      <alignment horizontal="center" vertical="center"/>
    </xf>
    <xf numFmtId="0" fontId="1" fillId="23" borderId="55" xfId="0" applyFont="1" applyFill="1" applyBorder="1" applyAlignment="1">
      <alignment horizontal="center" vertical="center"/>
    </xf>
    <xf numFmtId="0" fontId="1" fillId="23" borderId="32" xfId="0" applyFont="1" applyFill="1" applyBorder="1" applyAlignment="1">
      <alignment horizontal="center" vertical="center"/>
    </xf>
    <xf numFmtId="0" fontId="1" fillId="24" borderId="55" xfId="0" applyFont="1" applyFill="1" applyBorder="1" applyAlignment="1">
      <alignment horizontal="center" vertical="center"/>
    </xf>
    <xf numFmtId="0" fontId="1" fillId="26" borderId="45" xfId="0" applyFont="1" applyFill="1" applyBorder="1" applyAlignment="1">
      <alignment horizontal="center" vertical="center"/>
    </xf>
    <xf numFmtId="0" fontId="1" fillId="26" borderId="71" xfId="0" applyFont="1" applyFill="1" applyBorder="1" applyAlignment="1">
      <alignment horizontal="center" vertical="center"/>
    </xf>
    <xf numFmtId="0" fontId="1" fillId="26" borderId="33" xfId="0" applyFont="1" applyFill="1" applyBorder="1" applyAlignment="1">
      <alignment horizontal="center" vertical="center"/>
    </xf>
    <xf numFmtId="0" fontId="1" fillId="23" borderId="24" xfId="0" applyFont="1" applyFill="1" applyBorder="1" applyAlignment="1">
      <alignment horizontal="center" vertical="center"/>
    </xf>
    <xf numFmtId="0" fontId="1" fillId="26" borderId="23" xfId="0" applyFont="1" applyFill="1" applyBorder="1" applyAlignment="1">
      <alignment horizontal="center" vertical="center"/>
    </xf>
    <xf numFmtId="0" fontId="1" fillId="26" borderId="70" xfId="0" applyFont="1" applyFill="1" applyBorder="1" applyAlignment="1">
      <alignment horizontal="center" vertical="center"/>
    </xf>
    <xf numFmtId="0" fontId="1" fillId="26" borderId="3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" fontId="1" fillId="0" borderId="6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20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1" fontId="1" fillId="18" borderId="40" xfId="0" applyNumberFormat="1" applyFont="1" applyFill="1" applyBorder="1" applyAlignment="1">
      <alignment horizontal="center" vertical="center"/>
    </xf>
    <xf numFmtId="2" fontId="1" fillId="16" borderId="6" xfId="3" applyNumberFormat="1" applyFont="1" applyFill="1" applyBorder="1" applyAlignment="1">
      <alignment horizontal="center" vertical="center"/>
    </xf>
    <xf numFmtId="2" fontId="1" fillId="16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Fill="1" applyAlignment="1">
      <alignment horizontal="left" vertical="center"/>
    </xf>
    <xf numFmtId="2" fontId="1" fillId="0" borderId="7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75" xfId="0" applyNumberFormat="1" applyFont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0" fontId="1" fillId="13" borderId="54" xfId="3" applyNumberFormat="1" applyFont="1" applyFill="1" applyBorder="1" applyAlignment="1">
      <alignment horizontal="center" vertical="center"/>
    </xf>
    <xf numFmtId="2" fontId="1" fillId="16" borderId="21" xfId="3" applyNumberFormat="1" applyFont="1" applyFill="1" applyBorder="1" applyAlignment="1">
      <alignment horizontal="center" vertical="center"/>
    </xf>
    <xf numFmtId="49" fontId="1" fillId="16" borderId="0" xfId="0" applyNumberFormat="1" applyFont="1" applyFill="1" applyAlignment="1">
      <alignment horizontal="left" vertical="center"/>
    </xf>
    <xf numFmtId="0" fontId="1" fillId="13" borderId="0" xfId="0" applyFont="1" applyFill="1" applyBorder="1" applyAlignment="1">
      <alignment horizontal="left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64" fontId="1" fillId="18" borderId="5" xfId="0" applyNumberFormat="1" applyFont="1" applyFill="1" applyBorder="1" applyAlignment="1">
      <alignment horizontal="center" vertical="center"/>
    </xf>
    <xf numFmtId="2" fontId="1" fillId="18" borderId="17" xfId="0" applyNumberFormat="1" applyFont="1" applyFill="1" applyBorder="1" applyAlignment="1">
      <alignment horizontal="center" vertical="center"/>
    </xf>
    <xf numFmtId="2" fontId="1" fillId="18" borderId="61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2" fontId="1" fillId="0" borderId="8" xfId="0" applyNumberFormat="1" applyFont="1" applyFill="1" applyBorder="1" applyAlignment="1">
      <alignment horizontal="center" vertical="center"/>
    </xf>
    <xf numFmtId="10" fontId="1" fillId="0" borderId="14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17" xfId="0" applyFon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2" fontId="1" fillId="0" borderId="17" xfId="0" applyNumberFormat="1" applyFont="1" applyFill="1" applyBorder="1" applyAlignment="1">
      <alignment horizontal="center" vertical="center"/>
    </xf>
    <xf numFmtId="2" fontId="1" fillId="0" borderId="61" xfId="0" applyNumberFormat="1" applyFont="1" applyFill="1" applyBorder="1" applyAlignment="1">
      <alignment horizontal="center" vertical="center"/>
    </xf>
    <xf numFmtId="10" fontId="1" fillId="0" borderId="54" xfId="0" applyNumberFormat="1" applyFont="1" applyFill="1" applyBorder="1" applyAlignment="1">
      <alignment horizontal="center" vertical="center"/>
    </xf>
    <xf numFmtId="10" fontId="1" fillId="0" borderId="67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3" borderId="6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10" fontId="1" fillId="5" borderId="0" xfId="3" applyNumberFormat="1" applyFont="1" applyFill="1" applyBorder="1" applyAlignment="1">
      <alignment horizontal="left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left" vertical="center"/>
    </xf>
    <xf numFmtId="2" fontId="1" fillId="3" borderId="7" xfId="3" applyNumberFormat="1" applyFont="1" applyFill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2" fontId="12" fillId="0" borderId="53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51" xfId="3" applyNumberFormat="1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31" fillId="4" borderId="23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horizontal="center" vertical="center"/>
    </xf>
    <xf numFmtId="0" fontId="31" fillId="4" borderId="35" xfId="0" applyFont="1" applyFill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33" fillId="17" borderId="33" xfId="0" applyFont="1" applyFill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/>
    </xf>
    <xf numFmtId="0" fontId="31" fillId="4" borderId="44" xfId="0" applyFont="1" applyFill="1" applyBorder="1" applyAlignment="1">
      <alignment horizontal="center" vertical="center"/>
    </xf>
    <xf numFmtId="0" fontId="31" fillId="4" borderId="34" xfId="0" applyFont="1" applyFill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55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top" wrapText="1"/>
    </xf>
    <xf numFmtId="0" fontId="30" fillId="4" borderId="11" xfId="0" applyFont="1" applyFill="1" applyBorder="1" applyAlignment="1">
      <alignment horizontal="center" vertical="center"/>
    </xf>
    <xf numFmtId="0" fontId="30" fillId="4" borderId="44" xfId="0" applyFont="1" applyFill="1" applyBorder="1" applyAlignment="1">
      <alignment horizontal="center" vertical="center"/>
    </xf>
    <xf numFmtId="0" fontId="32" fillId="17" borderId="32" xfId="0" applyFont="1" applyFill="1" applyBorder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750" t="s">
        <v>18</v>
      </c>
      <c r="C4" s="751"/>
      <c r="D4" s="751"/>
      <c r="E4" s="751"/>
      <c r="F4" s="751"/>
      <c r="G4" s="751"/>
      <c r="H4" s="751"/>
      <c r="I4" s="751"/>
      <c r="J4" s="752"/>
      <c r="K4" s="750" t="s">
        <v>21</v>
      </c>
      <c r="L4" s="751"/>
      <c r="M4" s="751"/>
      <c r="N4" s="751"/>
      <c r="O4" s="751"/>
      <c r="P4" s="751"/>
      <c r="Q4" s="751"/>
      <c r="R4" s="751"/>
      <c r="S4" s="751"/>
      <c r="T4" s="752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750" t="s">
        <v>23</v>
      </c>
      <c r="C17" s="751"/>
      <c r="D17" s="751"/>
      <c r="E17" s="751"/>
      <c r="F17" s="752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R226"/>
  <sheetViews>
    <sheetView showGridLines="0" topLeftCell="A206" zoomScale="70" zoomScaleNormal="70" workbookViewId="0">
      <selection activeCell="G221" sqref="G221"/>
    </sheetView>
  </sheetViews>
  <sheetFormatPr baseColWidth="10" defaultColWidth="19.85546875" defaultRowHeight="12.75" x14ac:dyDescent="0.2"/>
  <cols>
    <col min="1" max="1" width="16.85546875" style="200" customWidth="1"/>
    <col min="2" max="5" width="8.85546875" style="200" customWidth="1"/>
    <col min="6" max="7" width="8.85546875" style="319" customWidth="1"/>
    <col min="8" max="8" width="10.140625" style="200" bestFit="1" customWidth="1"/>
    <col min="9" max="9" width="12.7109375" style="200" bestFit="1" customWidth="1"/>
    <col min="10" max="10" width="9.28515625" style="200" customWidth="1"/>
    <col min="11" max="11" width="9.85546875" style="200" bestFit="1" customWidth="1"/>
    <col min="12" max="12" width="9.85546875" style="200" customWidth="1"/>
    <col min="13" max="13" width="9.7109375" style="200" bestFit="1" customWidth="1"/>
    <col min="14" max="14" width="10.42578125" style="200" customWidth="1"/>
    <col min="15" max="16" width="11" style="200" customWidth="1"/>
    <col min="17" max="17" width="8.28515625" style="200" bestFit="1" customWidth="1"/>
    <col min="18" max="18" width="16.7109375" style="200" bestFit="1" customWidth="1"/>
    <col min="19" max="16384" width="19.8554687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36.647887323943664</v>
      </c>
    </row>
    <row r="3" spans="1:11" x14ac:dyDescent="0.2">
      <c r="A3" s="200" t="s">
        <v>7</v>
      </c>
      <c r="B3" s="227">
        <v>52.923976608187132</v>
      </c>
    </row>
    <row r="4" spans="1:11" x14ac:dyDescent="0.2">
      <c r="A4" s="200" t="s">
        <v>60</v>
      </c>
      <c r="B4" s="200">
        <v>3441</v>
      </c>
    </row>
    <row r="6" spans="1:11" x14ac:dyDescent="0.2">
      <c r="A6" s="229" t="s">
        <v>61</v>
      </c>
      <c r="B6" s="227">
        <v>36.647887323943664</v>
      </c>
      <c r="C6" s="227">
        <v>36.647887323943664</v>
      </c>
      <c r="D6" s="227">
        <v>36.647887323943664</v>
      </c>
      <c r="E6" s="227">
        <v>36.647887323943664</v>
      </c>
      <c r="F6" s="227">
        <v>36.647887323943664</v>
      </c>
      <c r="G6" s="227">
        <v>36.647887323943664</v>
      </c>
      <c r="H6" s="227">
        <v>36.647887323943664</v>
      </c>
    </row>
    <row r="7" spans="1:11" ht="13.5" thickBot="1" x14ac:dyDescent="0.25">
      <c r="A7" s="229" t="s">
        <v>62</v>
      </c>
      <c r="B7" s="200">
        <v>30.62</v>
      </c>
      <c r="C7" s="320">
        <v>30.62</v>
      </c>
      <c r="D7" s="320">
        <v>30.62</v>
      </c>
      <c r="E7" s="320">
        <v>30.62</v>
      </c>
      <c r="F7" s="320">
        <v>30.62</v>
      </c>
      <c r="G7" s="320">
        <v>30.62</v>
      </c>
    </row>
    <row r="8" spans="1:11" ht="13.5" thickBot="1" x14ac:dyDescent="0.25">
      <c r="A8" s="272" t="s">
        <v>49</v>
      </c>
      <c r="B8" s="766" t="s">
        <v>53</v>
      </c>
      <c r="C8" s="767"/>
      <c r="D8" s="767"/>
      <c r="E8" s="767"/>
      <c r="F8" s="767"/>
      <c r="G8" s="768"/>
      <c r="H8" s="357" t="s">
        <v>0</v>
      </c>
    </row>
    <row r="9" spans="1:11" x14ac:dyDescent="0.2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52">
        <v>6</v>
      </c>
      <c r="H9" s="224">
        <v>342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298">
        <v>140</v>
      </c>
      <c r="H10" s="299">
        <v>140</v>
      </c>
    </row>
    <row r="11" spans="1:11" x14ac:dyDescent="0.2">
      <c r="A11" s="241" t="s">
        <v>6</v>
      </c>
      <c r="B11" s="300">
        <v>132.87037037037038</v>
      </c>
      <c r="C11" s="301">
        <v>129.91228070175438</v>
      </c>
      <c r="D11" s="301">
        <v>136.36363636363637</v>
      </c>
      <c r="E11" s="301">
        <v>125.06896551724138</v>
      </c>
      <c r="F11" s="301">
        <v>140.4655172413793</v>
      </c>
      <c r="G11" s="354">
        <v>129.68333333333334</v>
      </c>
      <c r="H11" s="317">
        <v>132.34502923976609</v>
      </c>
      <c r="I11" s="321"/>
    </row>
    <row r="12" spans="1:11" x14ac:dyDescent="0.2">
      <c r="A12" s="231" t="s">
        <v>7</v>
      </c>
      <c r="B12" s="302">
        <v>62.962962962962962</v>
      </c>
      <c r="C12" s="303">
        <v>57.89473684210526</v>
      </c>
      <c r="D12" s="304">
        <v>50.909090909090907</v>
      </c>
      <c r="E12" s="304">
        <v>48.275862068965516</v>
      </c>
      <c r="F12" s="304">
        <v>53.448275862068968</v>
      </c>
      <c r="G12" s="355">
        <v>73.333333333333329</v>
      </c>
      <c r="H12" s="248">
        <v>52.923976608187132</v>
      </c>
      <c r="I12" s="321"/>
    </row>
    <row r="13" spans="1:11" x14ac:dyDescent="0.2">
      <c r="A13" s="231" t="s">
        <v>8</v>
      </c>
      <c r="B13" s="249">
        <v>0.13581100264820695</v>
      </c>
      <c r="C13" s="250">
        <v>0.13722279994230777</v>
      </c>
      <c r="D13" s="305">
        <v>0.13569180766231498</v>
      </c>
      <c r="E13" s="305">
        <v>0.15801788671248992</v>
      </c>
      <c r="F13" s="305">
        <v>0.12773015896389234</v>
      </c>
      <c r="G13" s="356">
        <v>9.8574285937169936E-2</v>
      </c>
      <c r="H13" s="252">
        <v>0.13808580442477236</v>
      </c>
      <c r="I13" s="321"/>
    </row>
    <row r="14" spans="1:11" x14ac:dyDescent="0.2">
      <c r="A14" s="241" t="s">
        <v>1</v>
      </c>
      <c r="B14" s="253">
        <f t="shared" ref="B14:H14" si="0">B11/B10*100-100</f>
        <v>-5.092592592592581</v>
      </c>
      <c r="C14" s="254">
        <f t="shared" si="0"/>
        <v>-7.2055137844611608</v>
      </c>
      <c r="D14" s="254">
        <f t="shared" si="0"/>
        <v>-2.5974025974025921</v>
      </c>
      <c r="E14" s="254">
        <f t="shared" si="0"/>
        <v>-10.665024630541879</v>
      </c>
      <c r="F14" s="254">
        <f t="shared" ref="F14:G14" si="1">F11/F10*100-100</f>
        <v>0.33251231527093239</v>
      </c>
      <c r="G14" s="254">
        <f t="shared" si="1"/>
        <v>-7.3690476190476204</v>
      </c>
      <c r="H14" s="316">
        <f t="shared" si="0"/>
        <v>-5.4678362573099264</v>
      </c>
      <c r="I14" s="321"/>
    </row>
    <row r="15" spans="1:11" ht="13.5" thickBot="1" x14ac:dyDescent="0.25">
      <c r="A15" s="231" t="s">
        <v>27</v>
      </c>
      <c r="B15" s="220">
        <f>B11-B6</f>
        <v>96.222483046426717</v>
      </c>
      <c r="C15" s="221">
        <f>C11-C6</f>
        <v>93.26439337781072</v>
      </c>
      <c r="D15" s="221">
        <f>D11-D6</f>
        <v>99.71574903969271</v>
      </c>
      <c r="E15" s="221">
        <f>E11-E6</f>
        <v>88.421078193297717</v>
      </c>
      <c r="F15" s="221">
        <f t="shared" ref="F15:G15" si="2">F11-F6</f>
        <v>103.81762991743564</v>
      </c>
      <c r="G15" s="221">
        <f t="shared" si="2"/>
        <v>93.035446009389673</v>
      </c>
      <c r="H15" s="288">
        <f>H11-H6</f>
        <v>95.697141915822428</v>
      </c>
    </row>
    <row r="16" spans="1:11" x14ac:dyDescent="0.2">
      <c r="A16" s="267" t="s">
        <v>52</v>
      </c>
      <c r="B16" s="261">
        <v>533</v>
      </c>
      <c r="C16" s="262">
        <v>552</v>
      </c>
      <c r="D16" s="262">
        <v>542</v>
      </c>
      <c r="E16" s="262">
        <v>550</v>
      </c>
      <c r="F16" s="262">
        <v>547</v>
      </c>
      <c r="G16" s="312">
        <v>548</v>
      </c>
      <c r="H16" s="264">
        <f>SUM(B16:G16)</f>
        <v>3272</v>
      </c>
      <c r="I16" s="200" t="s">
        <v>56</v>
      </c>
      <c r="J16" s="265">
        <f>B4-H16</f>
        <v>169</v>
      </c>
      <c r="K16" s="306">
        <f>J16/B4</f>
        <v>4.911362975879105E-2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311">
        <v>65</v>
      </c>
      <c r="H17" s="222"/>
      <c r="I17" s="200" t="s">
        <v>57</v>
      </c>
      <c r="J17" s="200">
        <v>30.62</v>
      </c>
    </row>
    <row r="18" spans="1:11" ht="13.5" thickBot="1" x14ac:dyDescent="0.25">
      <c r="A18" s="268" t="s">
        <v>26</v>
      </c>
      <c r="B18" s="216">
        <f>B17-B7</f>
        <v>34.379999999999995</v>
      </c>
      <c r="C18" s="217">
        <f>C17-C7</f>
        <v>34.379999999999995</v>
      </c>
      <c r="D18" s="217">
        <f>D17-D7</f>
        <v>34.379999999999995</v>
      </c>
      <c r="E18" s="217">
        <f>E17-E7</f>
        <v>34.379999999999995</v>
      </c>
      <c r="F18" s="217">
        <f t="shared" ref="F18:G18" si="3">F17-F7</f>
        <v>34.379999999999995</v>
      </c>
      <c r="G18" s="337">
        <f t="shared" si="3"/>
        <v>34.379999999999995</v>
      </c>
      <c r="H18" s="223"/>
      <c r="I18" s="200" t="s">
        <v>26</v>
      </c>
    </row>
    <row r="19" spans="1:11" x14ac:dyDescent="0.2">
      <c r="B19" s="200">
        <v>65</v>
      </c>
      <c r="C19" s="360">
        <v>65</v>
      </c>
      <c r="D19" s="360">
        <v>65</v>
      </c>
      <c r="E19" s="360">
        <v>65</v>
      </c>
      <c r="F19" s="360">
        <v>65</v>
      </c>
      <c r="G19" s="360">
        <v>65</v>
      </c>
    </row>
    <row r="20" spans="1:11" ht="13.5" thickBot="1" x14ac:dyDescent="0.25"/>
    <row r="21" spans="1:11" ht="13.5" thickBot="1" x14ac:dyDescent="0.25">
      <c r="A21" s="272" t="s">
        <v>64</v>
      </c>
      <c r="B21" s="766" t="s">
        <v>53</v>
      </c>
      <c r="C21" s="767"/>
      <c r="D21" s="767"/>
      <c r="E21" s="767"/>
      <c r="F21" s="767"/>
      <c r="G21" s="768"/>
      <c r="H21" s="357" t="s">
        <v>0</v>
      </c>
      <c r="I21" s="364"/>
      <c r="J21" s="364"/>
      <c r="K21" s="364"/>
    </row>
    <row r="22" spans="1:11" x14ac:dyDescent="0.2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52">
        <v>6</v>
      </c>
      <c r="H22" s="224">
        <v>325</v>
      </c>
      <c r="I22" s="364"/>
      <c r="J22" s="364"/>
      <c r="K22" s="364"/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298">
        <v>300</v>
      </c>
      <c r="H23" s="299">
        <v>300</v>
      </c>
      <c r="I23" s="364"/>
      <c r="J23" s="364"/>
      <c r="K23" s="364"/>
    </row>
    <row r="24" spans="1:11" x14ac:dyDescent="0.2">
      <c r="A24" s="241" t="s">
        <v>6</v>
      </c>
      <c r="B24" s="300">
        <v>321</v>
      </c>
      <c r="C24" s="301">
        <v>331</v>
      </c>
      <c r="D24" s="301">
        <v>333</v>
      </c>
      <c r="E24" s="301">
        <v>349</v>
      </c>
      <c r="F24" s="301">
        <v>343</v>
      </c>
      <c r="G24" s="354">
        <v>343</v>
      </c>
      <c r="H24" s="317">
        <v>337</v>
      </c>
      <c r="I24" s="321"/>
      <c r="J24" s="364"/>
      <c r="K24" s="364"/>
    </row>
    <row r="25" spans="1:11" x14ac:dyDescent="0.2">
      <c r="A25" s="231" t="s">
        <v>7</v>
      </c>
      <c r="B25" s="302">
        <v>74.099999999999994</v>
      </c>
      <c r="C25" s="303">
        <v>59.3</v>
      </c>
      <c r="D25" s="304">
        <v>69.099999999999994</v>
      </c>
      <c r="E25" s="304">
        <v>38.9</v>
      </c>
      <c r="F25" s="304">
        <v>57.4</v>
      </c>
      <c r="G25" s="355">
        <v>50</v>
      </c>
      <c r="H25" s="248">
        <v>56.6</v>
      </c>
      <c r="I25" s="321"/>
      <c r="J25" s="364"/>
      <c r="K25" s="364"/>
    </row>
    <row r="26" spans="1:11" x14ac:dyDescent="0.2">
      <c r="A26" s="231" t="s">
        <v>8</v>
      </c>
      <c r="B26" s="249">
        <v>0.111</v>
      </c>
      <c r="C26" s="250">
        <v>0.113</v>
      </c>
      <c r="D26" s="305">
        <v>9.6000000000000002E-2</v>
      </c>
      <c r="E26" s="305">
        <v>0.16700000000000001</v>
      </c>
      <c r="F26" s="305">
        <v>0.125</v>
      </c>
      <c r="G26" s="356">
        <v>0.13900000000000001</v>
      </c>
      <c r="H26" s="252">
        <v>0.13</v>
      </c>
      <c r="I26" s="321"/>
      <c r="J26" s="364"/>
      <c r="K26" s="364"/>
    </row>
    <row r="27" spans="1:11" x14ac:dyDescent="0.2">
      <c r="A27" s="241" t="s">
        <v>1</v>
      </c>
      <c r="B27" s="253">
        <f t="shared" ref="B27:H27" si="4">B24/B23*100-100</f>
        <v>7</v>
      </c>
      <c r="C27" s="254">
        <f t="shared" si="4"/>
        <v>10.333333333333329</v>
      </c>
      <c r="D27" s="254">
        <f t="shared" si="4"/>
        <v>11.000000000000014</v>
      </c>
      <c r="E27" s="254">
        <f t="shared" si="4"/>
        <v>16.333333333333329</v>
      </c>
      <c r="F27" s="254">
        <f t="shared" si="4"/>
        <v>14.333333333333329</v>
      </c>
      <c r="G27" s="254">
        <f t="shared" si="4"/>
        <v>14.333333333333329</v>
      </c>
      <c r="H27" s="316">
        <f t="shared" si="4"/>
        <v>12.333333333333329</v>
      </c>
      <c r="I27" s="321"/>
      <c r="J27" s="364"/>
      <c r="K27" s="364"/>
    </row>
    <row r="28" spans="1:11" ht="13.5" thickBot="1" x14ac:dyDescent="0.25">
      <c r="A28" s="231" t="s">
        <v>27</v>
      </c>
      <c r="B28" s="220">
        <f>B24-B19</f>
        <v>256</v>
      </c>
      <c r="C28" s="221">
        <f>C24-C19</f>
        <v>266</v>
      </c>
      <c r="D28" s="221">
        <f>D24-D19</f>
        <v>268</v>
      </c>
      <c r="E28" s="221">
        <f>E24-E19</f>
        <v>284</v>
      </c>
      <c r="F28" s="221">
        <f t="shared" ref="F28:G28" si="5">F24-F19</f>
        <v>278</v>
      </c>
      <c r="G28" s="221">
        <f t="shared" si="5"/>
        <v>278</v>
      </c>
      <c r="H28" s="288">
        <f>H24-H19</f>
        <v>337</v>
      </c>
      <c r="I28" s="364"/>
      <c r="J28" s="364"/>
      <c r="K28" s="364"/>
    </row>
    <row r="29" spans="1:11" x14ac:dyDescent="0.2">
      <c r="A29" s="267" t="s">
        <v>52</v>
      </c>
      <c r="B29" s="261">
        <v>507</v>
      </c>
      <c r="C29" s="262">
        <v>539</v>
      </c>
      <c r="D29" s="262">
        <v>530</v>
      </c>
      <c r="E29" s="262">
        <v>544</v>
      </c>
      <c r="F29" s="262">
        <v>535</v>
      </c>
      <c r="G29" s="312">
        <v>539</v>
      </c>
      <c r="H29" s="264">
        <f>SUM(B29:G29)</f>
        <v>3194</v>
      </c>
      <c r="I29" s="364" t="s">
        <v>56</v>
      </c>
      <c r="J29" s="265">
        <f>H16-H29</f>
        <v>78</v>
      </c>
      <c r="K29" s="306">
        <f>J29/H16</f>
        <v>2.3838630806845965E-2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311">
        <v>95</v>
      </c>
      <c r="H30" s="222"/>
      <c r="I30" s="364" t="s">
        <v>57</v>
      </c>
      <c r="J30" s="364">
        <v>66.27</v>
      </c>
      <c r="K30" s="364"/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368">
        <f t="shared" si="6"/>
        <v>30</v>
      </c>
      <c r="G31" s="337">
        <f t="shared" si="6"/>
        <v>30</v>
      </c>
      <c r="H31" s="223"/>
      <c r="I31" s="364" t="s">
        <v>26</v>
      </c>
      <c r="J31" s="364">
        <f>J30-J17</f>
        <v>35.649999999999991</v>
      </c>
      <c r="K31" s="364"/>
    </row>
    <row r="32" spans="1:11" x14ac:dyDescent="0.2">
      <c r="B32" s="200">
        <v>95</v>
      </c>
      <c r="C32" s="365">
        <v>95</v>
      </c>
      <c r="D32" s="365">
        <v>95</v>
      </c>
      <c r="E32" s="365">
        <v>95</v>
      </c>
      <c r="F32" s="365">
        <v>95</v>
      </c>
      <c r="G32" s="365">
        <v>95</v>
      </c>
    </row>
    <row r="33" spans="1:11" ht="13.5" thickBot="1" x14ac:dyDescent="0.25"/>
    <row r="34" spans="1:11" ht="13.5" thickBot="1" x14ac:dyDescent="0.25">
      <c r="A34" s="272" t="s">
        <v>66</v>
      </c>
      <c r="B34" s="766" t="s">
        <v>53</v>
      </c>
      <c r="C34" s="767"/>
      <c r="D34" s="767"/>
      <c r="E34" s="767"/>
      <c r="F34" s="767"/>
      <c r="G34" s="768"/>
      <c r="H34" s="357" t="s">
        <v>0</v>
      </c>
      <c r="I34" s="369"/>
      <c r="J34" s="369"/>
      <c r="K34" s="369"/>
    </row>
    <row r="35" spans="1:11" x14ac:dyDescent="0.2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52">
        <v>6</v>
      </c>
      <c r="H35" s="224">
        <v>361</v>
      </c>
      <c r="I35" s="369"/>
      <c r="J35" s="369"/>
      <c r="K35" s="369"/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298"/>
      <c r="H36" s="299">
        <v>490</v>
      </c>
      <c r="I36" s="369"/>
      <c r="J36" s="369"/>
      <c r="K36" s="369"/>
    </row>
    <row r="37" spans="1:11" x14ac:dyDescent="0.2">
      <c r="A37" s="241" t="s">
        <v>6</v>
      </c>
      <c r="B37" s="300">
        <v>561</v>
      </c>
      <c r="C37" s="301"/>
      <c r="D37" s="301"/>
      <c r="E37" s="301"/>
      <c r="F37" s="301"/>
      <c r="G37" s="354"/>
      <c r="H37" s="317">
        <v>561</v>
      </c>
      <c r="I37" s="321"/>
      <c r="J37" s="369"/>
      <c r="K37" s="369"/>
    </row>
    <row r="38" spans="1:11" x14ac:dyDescent="0.2">
      <c r="A38" s="231" t="s">
        <v>7</v>
      </c>
      <c r="B38" s="302">
        <v>57.6</v>
      </c>
      <c r="C38" s="303"/>
      <c r="D38" s="304"/>
      <c r="E38" s="304"/>
      <c r="F38" s="304"/>
      <c r="G38" s="355"/>
      <c r="H38" s="248"/>
      <c r="I38" s="321"/>
      <c r="J38" s="369"/>
      <c r="K38" s="369"/>
    </row>
    <row r="39" spans="1:11" x14ac:dyDescent="0.2">
      <c r="A39" s="231" t="s">
        <v>8</v>
      </c>
      <c r="B39" s="249">
        <v>0.13900000000000001</v>
      </c>
      <c r="C39" s="250"/>
      <c r="D39" s="305"/>
      <c r="E39" s="305"/>
      <c r="F39" s="305"/>
      <c r="G39" s="356"/>
      <c r="H39" s="252"/>
      <c r="I39" s="321"/>
      <c r="J39" s="369"/>
      <c r="K39" s="369"/>
    </row>
    <row r="40" spans="1:11" x14ac:dyDescent="0.2">
      <c r="A40" s="241" t="s">
        <v>1</v>
      </c>
      <c r="B40" s="253">
        <f t="shared" ref="B40:H40" si="7">B37/B36*100-100</f>
        <v>14.489795918367349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316">
        <f t="shared" si="7"/>
        <v>14.489795918367349</v>
      </c>
      <c r="I40" s="321"/>
      <c r="J40" s="369"/>
      <c r="K40" s="369"/>
    </row>
    <row r="41" spans="1:11" ht="13.5" thickBot="1" x14ac:dyDescent="0.25">
      <c r="A41" s="231" t="s">
        <v>27</v>
      </c>
      <c r="B41" s="220">
        <f>B37-B32</f>
        <v>466</v>
      </c>
      <c r="C41" s="221">
        <f>C37-C32</f>
        <v>-95</v>
      </c>
      <c r="D41" s="221">
        <f>D37-D32</f>
        <v>-95</v>
      </c>
      <c r="E41" s="221">
        <f>E37-E32</f>
        <v>-95</v>
      </c>
      <c r="F41" s="221">
        <f t="shared" ref="F41:G41" si="8">F37-F32</f>
        <v>-95</v>
      </c>
      <c r="G41" s="221">
        <f t="shared" si="8"/>
        <v>-95</v>
      </c>
      <c r="H41" s="288">
        <f>H37-H32</f>
        <v>561</v>
      </c>
      <c r="I41" s="369"/>
      <c r="J41" s="369"/>
      <c r="K41" s="369"/>
    </row>
    <row r="42" spans="1:11" x14ac:dyDescent="0.2">
      <c r="A42" s="267" t="s">
        <v>52</v>
      </c>
      <c r="B42" s="261">
        <v>3164</v>
      </c>
      <c r="C42" s="262"/>
      <c r="D42" s="262"/>
      <c r="E42" s="262"/>
      <c r="F42" s="262"/>
      <c r="G42" s="312"/>
      <c r="H42" s="264">
        <f>SUM(B42:G42)</f>
        <v>3164</v>
      </c>
      <c r="I42" s="369" t="s">
        <v>56</v>
      </c>
      <c r="J42" s="265">
        <f>H29-H42</f>
        <v>30</v>
      </c>
      <c r="K42" s="306">
        <f>J42/H29</f>
        <v>9.3926111458985592E-3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311"/>
      <c r="H43" s="222"/>
      <c r="I43" s="369" t="s">
        <v>57</v>
      </c>
      <c r="J43" s="369">
        <v>96.03</v>
      </c>
      <c r="K43" s="369"/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368">
        <f t="shared" si="9"/>
        <v>-95</v>
      </c>
      <c r="G44" s="337">
        <f t="shared" si="9"/>
        <v>-95</v>
      </c>
      <c r="H44" s="223"/>
      <c r="I44" s="369" t="s">
        <v>26</v>
      </c>
      <c r="J44" s="369">
        <f>J43-J30</f>
        <v>29.760000000000005</v>
      </c>
      <c r="K44" s="369"/>
    </row>
    <row r="46" spans="1:11" ht="13.5" thickBot="1" x14ac:dyDescent="0.25"/>
    <row r="47" spans="1:11" ht="13.5" thickBot="1" x14ac:dyDescent="0.25">
      <c r="A47" s="272" t="s">
        <v>76</v>
      </c>
      <c r="B47" s="766" t="s">
        <v>53</v>
      </c>
      <c r="C47" s="767"/>
      <c r="D47" s="767"/>
      <c r="E47" s="767"/>
      <c r="F47" s="767"/>
      <c r="G47" s="768"/>
      <c r="H47" s="357" t="s">
        <v>0</v>
      </c>
      <c r="I47" s="370"/>
      <c r="J47" s="370"/>
      <c r="K47" s="370"/>
    </row>
    <row r="48" spans="1:11" x14ac:dyDescent="0.2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52">
        <v>6</v>
      </c>
      <c r="H48" s="224">
        <v>324</v>
      </c>
      <c r="I48" s="370"/>
      <c r="J48" s="370"/>
      <c r="K48" s="370"/>
    </row>
    <row r="49" spans="1:11" x14ac:dyDescent="0.2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298">
        <v>690</v>
      </c>
      <c r="H49" s="299">
        <v>690</v>
      </c>
      <c r="I49" s="370"/>
      <c r="J49" s="370"/>
      <c r="K49" s="370"/>
    </row>
    <row r="50" spans="1:11" x14ac:dyDescent="0.2">
      <c r="A50" s="241" t="s">
        <v>6</v>
      </c>
      <c r="B50" s="300">
        <v>886</v>
      </c>
      <c r="C50" s="301"/>
      <c r="D50" s="301"/>
      <c r="E50" s="301"/>
      <c r="F50" s="301"/>
      <c r="G50" s="354"/>
      <c r="H50" s="317">
        <v>886</v>
      </c>
      <c r="I50" s="321"/>
      <c r="J50" s="370"/>
      <c r="K50" s="370"/>
    </row>
    <row r="51" spans="1:11" x14ac:dyDescent="0.2">
      <c r="A51" s="231" t="s">
        <v>7</v>
      </c>
      <c r="B51" s="302">
        <v>46.7</v>
      </c>
      <c r="C51" s="303"/>
      <c r="D51" s="304"/>
      <c r="E51" s="304"/>
      <c r="F51" s="304"/>
      <c r="G51" s="355"/>
      <c r="H51" s="248">
        <v>46.7</v>
      </c>
      <c r="I51" s="321"/>
      <c r="J51" s="370"/>
      <c r="K51" s="370"/>
    </row>
    <row r="52" spans="1:11" x14ac:dyDescent="0.2">
      <c r="A52" s="231" t="s">
        <v>8</v>
      </c>
      <c r="B52" s="249">
        <v>0.154</v>
      </c>
      <c r="C52" s="250"/>
      <c r="D52" s="305"/>
      <c r="E52" s="305"/>
      <c r="F52" s="305"/>
      <c r="G52" s="356"/>
      <c r="H52" s="252">
        <v>0.154</v>
      </c>
      <c r="I52" s="321"/>
      <c r="J52" s="370"/>
      <c r="K52" s="370"/>
    </row>
    <row r="53" spans="1:11" x14ac:dyDescent="0.2">
      <c r="A53" s="241" t="s">
        <v>1</v>
      </c>
      <c r="B53" s="253">
        <f t="shared" ref="B53:H53" si="10">B50/B49*100-100</f>
        <v>28.405797101449281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316">
        <f t="shared" si="10"/>
        <v>28.405797101449281</v>
      </c>
      <c r="I53" s="321"/>
      <c r="J53" s="370"/>
      <c r="K53" s="370"/>
    </row>
    <row r="54" spans="1:11" ht="13.5" thickBot="1" x14ac:dyDescent="0.25">
      <c r="A54" s="231" t="s">
        <v>27</v>
      </c>
      <c r="B54" s="220">
        <f>B50-B45</f>
        <v>886</v>
      </c>
      <c r="C54" s="221">
        <f>C50-C45</f>
        <v>0</v>
      </c>
      <c r="D54" s="221">
        <f>D50-D45</f>
        <v>0</v>
      </c>
      <c r="E54" s="221">
        <f>E50-E45</f>
        <v>0</v>
      </c>
      <c r="F54" s="221">
        <f t="shared" ref="F54:G54" si="11">F50-F45</f>
        <v>0</v>
      </c>
      <c r="G54" s="221">
        <f t="shared" si="11"/>
        <v>0</v>
      </c>
      <c r="H54" s="288">
        <f>H50-H45</f>
        <v>886</v>
      </c>
      <c r="I54" s="370"/>
      <c r="J54" s="370"/>
      <c r="K54" s="370"/>
    </row>
    <row r="55" spans="1:11" x14ac:dyDescent="0.2">
      <c r="A55" s="267" t="s">
        <v>52</v>
      </c>
      <c r="B55" s="261">
        <v>3127</v>
      </c>
      <c r="C55" s="262"/>
      <c r="D55" s="262"/>
      <c r="E55" s="262"/>
      <c r="F55" s="262"/>
      <c r="G55" s="312"/>
      <c r="H55" s="264">
        <f>SUM(B55:G55)</f>
        <v>3127</v>
      </c>
      <c r="I55" s="370" t="s">
        <v>56</v>
      </c>
      <c r="J55" s="265">
        <f>H42-H55</f>
        <v>37</v>
      </c>
      <c r="K55" s="306">
        <f>J55/H42</f>
        <v>1.1694058154235146E-2</v>
      </c>
    </row>
    <row r="56" spans="1:11" x14ac:dyDescent="0.2">
      <c r="A56" s="267" t="s">
        <v>28</v>
      </c>
      <c r="B56" s="373">
        <v>100</v>
      </c>
      <c r="C56" s="374"/>
      <c r="D56" s="374"/>
      <c r="E56" s="374"/>
      <c r="F56" s="374"/>
      <c r="G56" s="311"/>
      <c r="H56" s="222"/>
      <c r="I56" s="370" t="s">
        <v>57</v>
      </c>
      <c r="J56" s="370">
        <v>128.77000000000001</v>
      </c>
      <c r="K56" s="370"/>
    </row>
    <row r="57" spans="1:11" ht="13.5" thickBot="1" x14ac:dyDescent="0.25">
      <c r="A57" s="268" t="s">
        <v>26</v>
      </c>
      <c r="B57" s="216">
        <f t="shared" ref="B57:G57" si="12">B56-B43</f>
        <v>-25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368">
        <f t="shared" si="12"/>
        <v>0</v>
      </c>
      <c r="G57" s="337">
        <f t="shared" si="12"/>
        <v>0</v>
      </c>
      <c r="H57" s="223"/>
      <c r="I57" s="370" t="s">
        <v>26</v>
      </c>
      <c r="J57" s="370">
        <f>J56-J43</f>
        <v>32.740000000000009</v>
      </c>
      <c r="K57" s="370"/>
    </row>
    <row r="58" spans="1:11" x14ac:dyDescent="0.2">
      <c r="B58" s="200">
        <v>100</v>
      </c>
    </row>
    <row r="59" spans="1:11" ht="13.5" thickBot="1" x14ac:dyDescent="0.25"/>
    <row r="60" spans="1:11" ht="13.5" thickBot="1" x14ac:dyDescent="0.25">
      <c r="A60" s="272" t="s">
        <v>103</v>
      </c>
      <c r="B60" s="766" t="s">
        <v>53</v>
      </c>
      <c r="C60" s="767"/>
      <c r="D60" s="767"/>
      <c r="E60" s="767"/>
      <c r="F60" s="768"/>
      <c r="G60" s="357" t="s">
        <v>0</v>
      </c>
      <c r="H60" s="424"/>
      <c r="I60" s="424"/>
      <c r="J60" s="424"/>
    </row>
    <row r="61" spans="1:11" x14ac:dyDescent="0.2">
      <c r="A61" s="231" t="s">
        <v>2</v>
      </c>
      <c r="B61" s="295">
        <v>1</v>
      </c>
      <c r="C61" s="225">
        <v>2</v>
      </c>
      <c r="D61" s="225">
        <v>3</v>
      </c>
      <c r="E61" s="225">
        <v>4</v>
      </c>
      <c r="F61" s="225">
        <v>5</v>
      </c>
      <c r="G61" s="224">
        <v>179</v>
      </c>
      <c r="H61" s="424"/>
      <c r="I61" s="424"/>
      <c r="J61" s="424"/>
    </row>
    <row r="62" spans="1:11" x14ac:dyDescent="0.2">
      <c r="A62" s="236" t="s">
        <v>3</v>
      </c>
      <c r="B62" s="296">
        <v>890</v>
      </c>
      <c r="C62" s="297">
        <v>890</v>
      </c>
      <c r="D62" s="298">
        <v>890</v>
      </c>
      <c r="E62" s="298">
        <v>890</v>
      </c>
      <c r="F62" s="298">
        <v>890</v>
      </c>
      <c r="G62" s="299">
        <v>890</v>
      </c>
      <c r="H62" s="424"/>
      <c r="I62" s="424"/>
      <c r="J62" s="424"/>
    </row>
    <row r="63" spans="1:11" x14ac:dyDescent="0.2">
      <c r="A63" s="241" t="s">
        <v>6</v>
      </c>
      <c r="B63" s="300">
        <v>995</v>
      </c>
      <c r="C63" s="301">
        <v>1097</v>
      </c>
      <c r="D63" s="301">
        <v>1185</v>
      </c>
      <c r="E63" s="301">
        <v>1273</v>
      </c>
      <c r="F63" s="301">
        <v>1387</v>
      </c>
      <c r="G63" s="317">
        <v>1158</v>
      </c>
      <c r="H63" s="321"/>
      <c r="I63" s="424"/>
      <c r="J63" s="424"/>
    </row>
    <row r="64" spans="1:11" x14ac:dyDescent="0.2">
      <c r="A64" s="231" t="s">
        <v>7</v>
      </c>
      <c r="B64" s="302">
        <v>92.7</v>
      </c>
      <c r="C64" s="303">
        <v>97.8</v>
      </c>
      <c r="D64" s="304">
        <v>97.6</v>
      </c>
      <c r="E64" s="304">
        <v>100</v>
      </c>
      <c r="F64" s="304">
        <v>100</v>
      </c>
      <c r="G64" s="248">
        <v>56.4</v>
      </c>
      <c r="H64" s="321"/>
      <c r="I64" s="424"/>
      <c r="J64" s="424"/>
    </row>
    <row r="65" spans="1:12" x14ac:dyDescent="0.2">
      <c r="A65" s="231" t="s">
        <v>8</v>
      </c>
      <c r="B65" s="249">
        <v>4.2999999999999997E-2</v>
      </c>
      <c r="C65" s="250">
        <v>0.04</v>
      </c>
      <c r="D65" s="305">
        <v>4.1000000000000002E-2</v>
      </c>
      <c r="E65" s="305">
        <v>4.4999999999999998E-2</v>
      </c>
      <c r="F65" s="305">
        <v>5.3999999999999999E-2</v>
      </c>
      <c r="G65" s="252">
        <v>0.11700000000000001</v>
      </c>
      <c r="H65" s="321"/>
      <c r="I65" s="424"/>
      <c r="J65" s="424"/>
    </row>
    <row r="66" spans="1:12" x14ac:dyDescent="0.2">
      <c r="A66" s="241" t="s">
        <v>1</v>
      </c>
      <c r="B66" s="253">
        <f t="shared" ref="B66:G66" si="13">B63/B62*100-100</f>
        <v>11.797752808988761</v>
      </c>
      <c r="C66" s="254">
        <f t="shared" si="13"/>
        <v>23.258426966292149</v>
      </c>
      <c r="D66" s="254">
        <f t="shared" si="13"/>
        <v>33.146067415730329</v>
      </c>
      <c r="E66" s="254">
        <f t="shared" si="13"/>
        <v>43.033707865168537</v>
      </c>
      <c r="F66" s="254">
        <f t="shared" si="13"/>
        <v>55.842696629213492</v>
      </c>
      <c r="G66" s="316">
        <f t="shared" si="13"/>
        <v>30.112359550561791</v>
      </c>
      <c r="H66" s="321"/>
      <c r="I66" s="424"/>
      <c r="J66" s="424"/>
    </row>
    <row r="67" spans="1:12" ht="13.5" thickBot="1" x14ac:dyDescent="0.25">
      <c r="A67" s="231" t="s">
        <v>27</v>
      </c>
      <c r="B67" s="220">
        <f>B63-B58</f>
        <v>895</v>
      </c>
      <c r="C67" s="221">
        <f>C63-C50</f>
        <v>1097</v>
      </c>
      <c r="D67" s="221">
        <f t="shared" ref="D67:F67" si="14">D63-D50</f>
        <v>1185</v>
      </c>
      <c r="E67" s="221">
        <f t="shared" si="14"/>
        <v>1273</v>
      </c>
      <c r="F67" s="221">
        <f t="shared" si="14"/>
        <v>1387</v>
      </c>
      <c r="G67" s="288">
        <f>G63-H58</f>
        <v>1158</v>
      </c>
      <c r="H67" s="424"/>
      <c r="I67" s="424"/>
      <c r="J67" s="424"/>
    </row>
    <row r="68" spans="1:12" x14ac:dyDescent="0.2">
      <c r="A68" s="267" t="s">
        <v>52</v>
      </c>
      <c r="B68" s="261">
        <v>407</v>
      </c>
      <c r="C68" s="262">
        <v>454</v>
      </c>
      <c r="D68" s="262">
        <v>424</v>
      </c>
      <c r="E68" s="262">
        <v>293</v>
      </c>
      <c r="F68" s="262">
        <v>220</v>
      </c>
      <c r="G68" s="264">
        <f>SUM(B68:F68)</f>
        <v>1798</v>
      </c>
      <c r="H68" s="424" t="s">
        <v>56</v>
      </c>
      <c r="I68" s="437">
        <f>H55-G68</f>
        <v>1329</v>
      </c>
      <c r="J68" s="306">
        <f>I68/H55</f>
        <v>0.42500799488327473</v>
      </c>
      <c r="K68" s="438" t="s">
        <v>104</v>
      </c>
    </row>
    <row r="69" spans="1:12" x14ac:dyDescent="0.2">
      <c r="A69" s="267" t="s">
        <v>28</v>
      </c>
      <c r="B69" s="429">
        <v>70</v>
      </c>
      <c r="C69" s="448">
        <v>70</v>
      </c>
      <c r="D69" s="448">
        <v>70</v>
      </c>
      <c r="E69" s="448">
        <v>70</v>
      </c>
      <c r="F69" s="448">
        <v>70</v>
      </c>
      <c r="G69" s="222"/>
      <c r="H69" s="424" t="s">
        <v>57</v>
      </c>
      <c r="I69" s="424">
        <v>100.82</v>
      </c>
      <c r="J69" s="424"/>
    </row>
    <row r="70" spans="1:12" ht="13.5" thickBot="1" x14ac:dyDescent="0.25">
      <c r="A70" s="268" t="s">
        <v>26</v>
      </c>
      <c r="B70" s="216">
        <f t="shared" ref="B70:F70" si="15">B69-B56</f>
        <v>-30</v>
      </c>
      <c r="C70" s="217">
        <f t="shared" si="15"/>
        <v>70</v>
      </c>
      <c r="D70" s="217">
        <f t="shared" si="15"/>
        <v>70</v>
      </c>
      <c r="E70" s="217">
        <f t="shared" si="15"/>
        <v>70</v>
      </c>
      <c r="F70" s="368">
        <f t="shared" si="15"/>
        <v>70</v>
      </c>
      <c r="G70" s="223"/>
      <c r="H70" s="424" t="s">
        <v>26</v>
      </c>
      <c r="I70" s="424">
        <f>I69-J56</f>
        <v>-27.950000000000017</v>
      </c>
      <c r="J70" s="424"/>
    </row>
    <row r="72" spans="1:12" ht="13.5" thickBot="1" x14ac:dyDescent="0.25"/>
    <row r="73" spans="1:12" ht="13.5" thickBot="1" x14ac:dyDescent="0.25">
      <c r="A73" s="272" t="s">
        <v>105</v>
      </c>
      <c r="B73" s="766" t="s">
        <v>53</v>
      </c>
      <c r="C73" s="767"/>
      <c r="D73" s="767"/>
      <c r="E73" s="767"/>
      <c r="F73" s="768"/>
      <c r="G73" s="357" t="s">
        <v>0</v>
      </c>
      <c r="H73" s="449"/>
      <c r="I73" s="449"/>
      <c r="J73" s="449"/>
      <c r="K73" s="449"/>
      <c r="L73" s="449"/>
    </row>
    <row r="74" spans="1:12" x14ac:dyDescent="0.2">
      <c r="A74" s="231" t="s">
        <v>2</v>
      </c>
      <c r="B74" s="295">
        <v>1</v>
      </c>
      <c r="C74" s="225">
        <v>2</v>
      </c>
      <c r="D74" s="225">
        <v>3</v>
      </c>
      <c r="E74" s="225">
        <v>4</v>
      </c>
      <c r="F74" s="225">
        <v>5</v>
      </c>
      <c r="G74" s="224">
        <v>183</v>
      </c>
      <c r="H74" s="449"/>
      <c r="I74" s="449"/>
      <c r="J74" s="449"/>
      <c r="K74" s="449"/>
      <c r="L74" s="449"/>
    </row>
    <row r="75" spans="1:12" x14ac:dyDescent="0.2">
      <c r="A75" s="236" t="s">
        <v>3</v>
      </c>
      <c r="B75" s="296">
        <v>1080</v>
      </c>
      <c r="C75" s="297">
        <v>1080</v>
      </c>
      <c r="D75" s="298">
        <v>1080</v>
      </c>
      <c r="E75" s="298">
        <v>1080</v>
      </c>
      <c r="F75" s="298">
        <v>1080</v>
      </c>
      <c r="G75" s="299">
        <v>1080</v>
      </c>
      <c r="H75" s="449"/>
      <c r="I75" s="449"/>
      <c r="J75" s="449"/>
      <c r="K75" s="449"/>
      <c r="L75" s="449"/>
    </row>
    <row r="76" spans="1:12" x14ac:dyDescent="0.2">
      <c r="A76" s="241" t="s">
        <v>6</v>
      </c>
      <c r="B76" s="300">
        <v>1320</v>
      </c>
      <c r="C76" s="301">
        <v>1417</v>
      </c>
      <c r="D76" s="301">
        <v>1493</v>
      </c>
      <c r="E76" s="301">
        <v>1526</v>
      </c>
      <c r="F76" s="301">
        <v>1618</v>
      </c>
      <c r="G76" s="317">
        <v>1459</v>
      </c>
      <c r="H76" s="321"/>
      <c r="I76" s="449"/>
      <c r="J76" s="449"/>
      <c r="K76" s="449"/>
      <c r="L76" s="449"/>
    </row>
    <row r="77" spans="1:12" x14ac:dyDescent="0.2">
      <c r="A77" s="231" t="s">
        <v>7</v>
      </c>
      <c r="B77" s="302">
        <v>95</v>
      </c>
      <c r="C77" s="303">
        <v>100</v>
      </c>
      <c r="D77" s="304">
        <v>100</v>
      </c>
      <c r="E77" s="304">
        <v>100</v>
      </c>
      <c r="F77" s="304">
        <v>96.2</v>
      </c>
      <c r="G77" s="248">
        <v>78.7</v>
      </c>
      <c r="H77" s="321"/>
      <c r="I77" s="449"/>
      <c r="J77" s="449"/>
      <c r="K77" s="449"/>
      <c r="L77" s="449"/>
    </row>
    <row r="78" spans="1:12" x14ac:dyDescent="0.2">
      <c r="A78" s="231" t="s">
        <v>8</v>
      </c>
      <c r="B78" s="249">
        <v>0.05</v>
      </c>
      <c r="C78" s="250">
        <v>4.4999999999999998E-2</v>
      </c>
      <c r="D78" s="305">
        <v>3.3000000000000002E-2</v>
      </c>
      <c r="E78" s="305">
        <v>3.6999999999999998E-2</v>
      </c>
      <c r="F78" s="305">
        <v>5.6000000000000001E-2</v>
      </c>
      <c r="G78" s="252">
        <v>7.9000000000000001E-2</v>
      </c>
      <c r="H78" s="321"/>
      <c r="I78" s="449"/>
      <c r="J78" s="449"/>
      <c r="K78" s="449"/>
      <c r="L78" s="449"/>
    </row>
    <row r="79" spans="1:12" x14ac:dyDescent="0.2">
      <c r="A79" s="241" t="s">
        <v>1</v>
      </c>
      <c r="B79" s="253">
        <f t="shared" ref="B79:G79" si="16">B76/B75*100-100</f>
        <v>22.222222222222229</v>
      </c>
      <c r="C79" s="254">
        <f t="shared" si="16"/>
        <v>31.203703703703724</v>
      </c>
      <c r="D79" s="254">
        <f t="shared" si="16"/>
        <v>38.240740740740733</v>
      </c>
      <c r="E79" s="254">
        <f t="shared" si="16"/>
        <v>41.296296296296305</v>
      </c>
      <c r="F79" s="254">
        <f t="shared" si="16"/>
        <v>49.81481481481481</v>
      </c>
      <c r="G79" s="316">
        <f t="shared" si="16"/>
        <v>35.092592592592581</v>
      </c>
      <c r="H79" s="321"/>
      <c r="I79" s="449"/>
      <c r="J79" s="449"/>
      <c r="K79" s="449"/>
      <c r="L79" s="449"/>
    </row>
    <row r="80" spans="1:12" ht="13.5" thickBot="1" x14ac:dyDescent="0.25">
      <c r="A80" s="231" t="s">
        <v>27</v>
      </c>
      <c r="B80" s="257">
        <f>B76-B63</f>
        <v>325</v>
      </c>
      <c r="C80" s="258">
        <f t="shared" ref="C80:G80" si="17">C76-C63</f>
        <v>320</v>
      </c>
      <c r="D80" s="258">
        <f t="shared" si="17"/>
        <v>308</v>
      </c>
      <c r="E80" s="258">
        <f t="shared" si="17"/>
        <v>253</v>
      </c>
      <c r="F80" s="258">
        <f t="shared" si="17"/>
        <v>231</v>
      </c>
      <c r="G80" s="288">
        <f t="shared" si="17"/>
        <v>301</v>
      </c>
      <c r="H80" s="449"/>
      <c r="I80" s="449"/>
      <c r="J80" s="449"/>
      <c r="K80" s="449"/>
      <c r="L80" s="449"/>
    </row>
    <row r="81" spans="1:12" x14ac:dyDescent="0.2">
      <c r="A81" s="267" t="s">
        <v>52</v>
      </c>
      <c r="B81" s="261">
        <v>407</v>
      </c>
      <c r="C81" s="262">
        <v>454</v>
      </c>
      <c r="D81" s="262">
        <v>424</v>
      </c>
      <c r="E81" s="262">
        <v>288</v>
      </c>
      <c r="F81" s="263">
        <v>217</v>
      </c>
      <c r="G81" s="398">
        <f>SUM(B81:F81)</f>
        <v>1790</v>
      </c>
      <c r="H81" s="449" t="s">
        <v>56</v>
      </c>
      <c r="I81" s="464">
        <f>G68-G81</f>
        <v>8</v>
      </c>
      <c r="J81" s="306">
        <f>I81/G68</f>
        <v>4.4493882091212458E-3</v>
      </c>
      <c r="K81" s="465" t="s">
        <v>107</v>
      </c>
      <c r="L81" s="449"/>
    </row>
    <row r="82" spans="1:12" x14ac:dyDescent="0.2">
      <c r="A82" s="267" t="s">
        <v>28</v>
      </c>
      <c r="B82" s="454">
        <v>71</v>
      </c>
      <c r="C82" s="455">
        <v>71</v>
      </c>
      <c r="D82" s="460">
        <v>71</v>
      </c>
      <c r="E82" s="460">
        <v>71</v>
      </c>
      <c r="F82" s="460">
        <v>71</v>
      </c>
      <c r="G82" s="450"/>
      <c r="H82" s="449" t="s">
        <v>57</v>
      </c>
      <c r="I82" s="449">
        <v>70.319999999999993</v>
      </c>
      <c r="J82" s="449"/>
      <c r="K82" s="449"/>
      <c r="L82" s="449"/>
    </row>
    <row r="83" spans="1:12" ht="13.5" thickBot="1" x14ac:dyDescent="0.25">
      <c r="A83" s="268" t="s">
        <v>26</v>
      </c>
      <c r="B83" s="216">
        <f t="shared" ref="B83:F83" si="18">B82-B69</f>
        <v>1</v>
      </c>
      <c r="C83" s="217">
        <f t="shared" si="18"/>
        <v>1</v>
      </c>
      <c r="D83" s="217">
        <f t="shared" si="18"/>
        <v>1</v>
      </c>
      <c r="E83" s="217">
        <f t="shared" si="18"/>
        <v>1</v>
      </c>
      <c r="F83" s="458">
        <f t="shared" si="18"/>
        <v>1</v>
      </c>
      <c r="G83" s="338"/>
      <c r="H83" s="449" t="s">
        <v>26</v>
      </c>
      <c r="I83" s="449">
        <f>I82-I69</f>
        <v>-30.5</v>
      </c>
      <c r="J83" s="449"/>
      <c r="K83" s="449"/>
      <c r="L83" s="449"/>
    </row>
    <row r="85" spans="1:12" ht="13.5" thickBot="1" x14ac:dyDescent="0.25"/>
    <row r="86" spans="1:12" ht="13.5" thickBot="1" x14ac:dyDescent="0.25">
      <c r="A86" s="272" t="s">
        <v>109</v>
      </c>
      <c r="B86" s="761" t="s">
        <v>53</v>
      </c>
      <c r="C86" s="762"/>
      <c r="D86" s="762"/>
      <c r="E86" s="762"/>
      <c r="F86" s="763"/>
      <c r="G86" s="787" t="s">
        <v>0</v>
      </c>
      <c r="H86" s="468"/>
      <c r="I86" s="468"/>
      <c r="J86" s="468"/>
    </row>
    <row r="87" spans="1:12" x14ac:dyDescent="0.2">
      <c r="A87" s="231" t="s">
        <v>2</v>
      </c>
      <c r="B87" s="295">
        <v>1</v>
      </c>
      <c r="C87" s="225">
        <v>2</v>
      </c>
      <c r="D87" s="225">
        <v>3</v>
      </c>
      <c r="E87" s="225">
        <v>4</v>
      </c>
      <c r="F87" s="225">
        <v>5</v>
      </c>
      <c r="G87" s="789"/>
      <c r="H87" s="468"/>
      <c r="I87" s="468"/>
      <c r="J87" s="468"/>
    </row>
    <row r="88" spans="1:12" x14ac:dyDescent="0.2">
      <c r="A88" s="236" t="s">
        <v>3</v>
      </c>
      <c r="B88" s="296">
        <v>1250</v>
      </c>
      <c r="C88" s="297">
        <v>1250</v>
      </c>
      <c r="D88" s="298">
        <v>1250</v>
      </c>
      <c r="E88" s="298">
        <v>1250</v>
      </c>
      <c r="F88" s="298">
        <v>1250</v>
      </c>
      <c r="G88" s="299">
        <v>1250</v>
      </c>
      <c r="H88" s="468"/>
      <c r="I88" s="468"/>
      <c r="J88" s="468"/>
    </row>
    <row r="89" spans="1:12" x14ac:dyDescent="0.2">
      <c r="A89" s="241" t="s">
        <v>6</v>
      </c>
      <c r="B89" s="300">
        <v>1539</v>
      </c>
      <c r="C89" s="301">
        <v>1629</v>
      </c>
      <c r="D89" s="301">
        <v>1727</v>
      </c>
      <c r="E89" s="301">
        <v>1712</v>
      </c>
      <c r="F89" s="301">
        <v>1863</v>
      </c>
      <c r="G89" s="317">
        <v>1671</v>
      </c>
      <c r="H89" s="321"/>
      <c r="I89" s="468"/>
      <c r="J89" s="468"/>
    </row>
    <row r="90" spans="1:12" x14ac:dyDescent="0.2">
      <c r="A90" s="231" t="s">
        <v>7</v>
      </c>
      <c r="B90" s="302">
        <v>97.6</v>
      </c>
      <c r="C90" s="303">
        <v>100</v>
      </c>
      <c r="D90" s="304">
        <v>95.2</v>
      </c>
      <c r="E90" s="304">
        <v>96.4</v>
      </c>
      <c r="F90" s="304">
        <v>95.2</v>
      </c>
      <c r="G90" s="248">
        <v>79.900000000000006</v>
      </c>
      <c r="H90" s="321"/>
      <c r="I90" s="468"/>
      <c r="J90" s="468"/>
    </row>
    <row r="91" spans="1:12" ht="13.5" thickBot="1" x14ac:dyDescent="0.25">
      <c r="A91" s="231" t="s">
        <v>8</v>
      </c>
      <c r="B91" s="329">
        <v>0.05</v>
      </c>
      <c r="C91" s="330">
        <v>4.3999999999999997E-2</v>
      </c>
      <c r="D91" s="479">
        <v>0.05</v>
      </c>
      <c r="E91" s="479">
        <v>5.0999999999999997E-2</v>
      </c>
      <c r="F91" s="479">
        <v>5.2999999999999999E-2</v>
      </c>
      <c r="G91" s="344">
        <v>7.6999999999999999E-2</v>
      </c>
      <c r="H91" s="321"/>
      <c r="I91" s="468"/>
      <c r="J91" s="468"/>
    </row>
    <row r="92" spans="1:12" x14ac:dyDescent="0.2">
      <c r="A92" s="241" t="s">
        <v>1</v>
      </c>
      <c r="B92" s="332">
        <f t="shared" ref="B92:G92" si="19">B89/B88*100-100</f>
        <v>23.120000000000005</v>
      </c>
      <c r="C92" s="333">
        <f t="shared" si="19"/>
        <v>30.319999999999993</v>
      </c>
      <c r="D92" s="333">
        <f t="shared" si="19"/>
        <v>38.159999999999997</v>
      </c>
      <c r="E92" s="333">
        <f t="shared" si="19"/>
        <v>36.95999999999998</v>
      </c>
      <c r="F92" s="333">
        <f t="shared" si="19"/>
        <v>49.039999999999992</v>
      </c>
      <c r="G92" s="346">
        <f t="shared" si="19"/>
        <v>33.680000000000007</v>
      </c>
      <c r="H92" s="321"/>
      <c r="I92" s="468"/>
      <c r="J92" s="468"/>
    </row>
    <row r="93" spans="1:12" ht="13.5" thickBot="1" x14ac:dyDescent="0.25">
      <c r="A93" s="231" t="s">
        <v>27</v>
      </c>
      <c r="B93" s="257">
        <f>B89-B76</f>
        <v>219</v>
      </c>
      <c r="C93" s="258">
        <f t="shared" ref="C93:G93" si="20">C89-C76</f>
        <v>212</v>
      </c>
      <c r="D93" s="258">
        <f t="shared" si="20"/>
        <v>234</v>
      </c>
      <c r="E93" s="258">
        <f t="shared" si="20"/>
        <v>186</v>
      </c>
      <c r="F93" s="258">
        <f t="shared" si="20"/>
        <v>245</v>
      </c>
      <c r="G93" s="288">
        <f t="shared" si="20"/>
        <v>212</v>
      </c>
      <c r="H93" s="468"/>
      <c r="I93" s="468"/>
      <c r="J93" s="468"/>
    </row>
    <row r="94" spans="1:12" x14ac:dyDescent="0.2">
      <c r="A94" s="267" t="s">
        <v>52</v>
      </c>
      <c r="B94" s="261">
        <v>406</v>
      </c>
      <c r="C94" s="262">
        <v>454</v>
      </c>
      <c r="D94" s="262">
        <v>424</v>
      </c>
      <c r="E94" s="262">
        <v>288</v>
      </c>
      <c r="F94" s="263">
        <v>216</v>
      </c>
      <c r="G94" s="398">
        <f>SUM(B94:F94)</f>
        <v>1788</v>
      </c>
      <c r="H94" s="468" t="s">
        <v>56</v>
      </c>
      <c r="I94" s="475">
        <f>G81-G94</f>
        <v>2</v>
      </c>
      <c r="J94" s="306">
        <f>I94/G81</f>
        <v>1.1173184357541898E-3</v>
      </c>
    </row>
    <row r="95" spans="1:12" x14ac:dyDescent="0.2">
      <c r="A95" s="267" t="s">
        <v>28</v>
      </c>
      <c r="B95" s="493">
        <v>72</v>
      </c>
      <c r="C95" s="494">
        <v>72</v>
      </c>
      <c r="D95" s="494">
        <v>72</v>
      </c>
      <c r="E95" s="494">
        <v>72</v>
      </c>
      <c r="F95" s="495">
        <v>72</v>
      </c>
      <c r="G95" s="490"/>
      <c r="H95" s="468" t="s">
        <v>57</v>
      </c>
      <c r="I95" s="468">
        <v>71.069999999999993</v>
      </c>
      <c r="J95" s="468"/>
    </row>
    <row r="96" spans="1:12" ht="13.5" thickBot="1" x14ac:dyDescent="0.25">
      <c r="A96" s="268" t="s">
        <v>26</v>
      </c>
      <c r="B96" s="216">
        <f t="shared" ref="B96:F96" si="21">B95-B82</f>
        <v>1</v>
      </c>
      <c r="C96" s="217">
        <f t="shared" si="21"/>
        <v>1</v>
      </c>
      <c r="D96" s="217">
        <f t="shared" si="21"/>
        <v>1</v>
      </c>
      <c r="E96" s="217">
        <f t="shared" si="21"/>
        <v>1</v>
      </c>
      <c r="F96" s="458">
        <f t="shared" si="21"/>
        <v>1</v>
      </c>
      <c r="G96" s="338"/>
      <c r="H96" s="468" t="s">
        <v>26</v>
      </c>
      <c r="I96" s="468">
        <f>I95-I82</f>
        <v>0.75</v>
      </c>
      <c r="J96" s="468"/>
    </row>
    <row r="98" spans="1:18" ht="13.5" thickBot="1" x14ac:dyDescent="0.25"/>
    <row r="99" spans="1:18" ht="13.5" thickBot="1" x14ac:dyDescent="0.25">
      <c r="A99" s="272" t="s">
        <v>112</v>
      </c>
      <c r="B99" s="761" t="s">
        <v>53</v>
      </c>
      <c r="C99" s="762"/>
      <c r="D99" s="762"/>
      <c r="E99" s="762"/>
      <c r="F99" s="763"/>
      <c r="G99" s="787" t="s">
        <v>0</v>
      </c>
      <c r="H99" s="489">
        <v>177</v>
      </c>
      <c r="I99" s="489"/>
      <c r="J99" s="489"/>
    </row>
    <row r="100" spans="1:18" x14ac:dyDescent="0.2">
      <c r="A100" s="231" t="s">
        <v>2</v>
      </c>
      <c r="B100" s="295">
        <v>1</v>
      </c>
      <c r="C100" s="225">
        <v>2</v>
      </c>
      <c r="D100" s="225">
        <v>3</v>
      </c>
      <c r="E100" s="225">
        <v>4</v>
      </c>
      <c r="F100" s="225">
        <v>5</v>
      </c>
      <c r="G100" s="789"/>
      <c r="H100" s="489"/>
      <c r="I100" s="489"/>
      <c r="J100" s="489"/>
    </row>
    <row r="101" spans="1:18" x14ac:dyDescent="0.2">
      <c r="A101" s="236" t="s">
        <v>3</v>
      </c>
      <c r="B101" s="296">
        <v>1400</v>
      </c>
      <c r="C101" s="297">
        <v>1400</v>
      </c>
      <c r="D101" s="298">
        <v>1400</v>
      </c>
      <c r="E101" s="298">
        <v>1400</v>
      </c>
      <c r="F101" s="298">
        <v>1400</v>
      </c>
      <c r="G101" s="299">
        <v>1400</v>
      </c>
      <c r="H101" s="489"/>
      <c r="I101" s="489"/>
      <c r="J101" s="489"/>
    </row>
    <row r="102" spans="1:18" x14ac:dyDescent="0.2">
      <c r="A102" s="241" t="s">
        <v>6</v>
      </c>
      <c r="B102" s="300">
        <v>1701</v>
      </c>
      <c r="C102" s="301">
        <v>1752</v>
      </c>
      <c r="D102" s="301">
        <v>1785</v>
      </c>
      <c r="E102" s="301">
        <v>1828</v>
      </c>
      <c r="F102" s="301">
        <v>1890</v>
      </c>
      <c r="G102" s="317">
        <v>1777</v>
      </c>
      <c r="H102" s="321"/>
      <c r="I102" s="489"/>
      <c r="J102" s="489"/>
    </row>
    <row r="103" spans="1:18" x14ac:dyDescent="0.2">
      <c r="A103" s="231" t="s">
        <v>7</v>
      </c>
      <c r="B103" s="302">
        <v>92.7</v>
      </c>
      <c r="C103" s="303">
        <v>95.6</v>
      </c>
      <c r="D103" s="304">
        <v>97.6</v>
      </c>
      <c r="E103" s="304">
        <v>100</v>
      </c>
      <c r="F103" s="304">
        <v>100</v>
      </c>
      <c r="G103" s="248">
        <v>89.3</v>
      </c>
      <c r="H103" s="321"/>
      <c r="I103" s="489"/>
      <c r="J103" s="489"/>
    </row>
    <row r="104" spans="1:18" ht="13.5" thickBot="1" x14ac:dyDescent="0.25">
      <c r="A104" s="231" t="s">
        <v>8</v>
      </c>
      <c r="B104" s="329">
        <v>5.2999999999999999E-2</v>
      </c>
      <c r="C104" s="330">
        <v>5.5E-2</v>
      </c>
      <c r="D104" s="479">
        <v>4.7E-2</v>
      </c>
      <c r="E104" s="479">
        <v>4.1000000000000002E-2</v>
      </c>
      <c r="F104" s="479">
        <v>5.6000000000000001E-2</v>
      </c>
      <c r="G104" s="344">
        <v>0.06</v>
      </c>
      <c r="H104" s="321"/>
      <c r="I104" s="489"/>
      <c r="J104" s="489"/>
    </row>
    <row r="105" spans="1:18" x14ac:dyDescent="0.2">
      <c r="A105" s="241" t="s">
        <v>1</v>
      </c>
      <c r="B105" s="332">
        <f t="shared" ref="B105:G105" si="22">B102/B101*100-100</f>
        <v>21.500000000000014</v>
      </c>
      <c r="C105" s="333">
        <f t="shared" si="22"/>
        <v>25.142857142857139</v>
      </c>
      <c r="D105" s="333">
        <f t="shared" si="22"/>
        <v>27.499999999999986</v>
      </c>
      <c r="E105" s="333">
        <f t="shared" si="22"/>
        <v>30.571428571428555</v>
      </c>
      <c r="F105" s="333">
        <f t="shared" si="22"/>
        <v>35</v>
      </c>
      <c r="G105" s="346">
        <f t="shared" si="22"/>
        <v>26.928571428571431</v>
      </c>
      <c r="H105" s="321"/>
      <c r="I105" s="489"/>
      <c r="J105" s="489"/>
    </row>
    <row r="106" spans="1:18" ht="13.5" thickBot="1" x14ac:dyDescent="0.25">
      <c r="A106" s="231" t="s">
        <v>27</v>
      </c>
      <c r="B106" s="257">
        <f>B102-B89</f>
        <v>162</v>
      </c>
      <c r="C106" s="258">
        <f t="shared" ref="C106:G106" si="23">C102-C89</f>
        <v>123</v>
      </c>
      <c r="D106" s="258">
        <f t="shared" si="23"/>
        <v>58</v>
      </c>
      <c r="E106" s="258">
        <f t="shared" si="23"/>
        <v>116</v>
      </c>
      <c r="F106" s="258">
        <f t="shared" si="23"/>
        <v>27</v>
      </c>
      <c r="G106" s="288">
        <f t="shared" si="23"/>
        <v>106</v>
      </c>
      <c r="H106" s="489"/>
      <c r="I106" s="489"/>
      <c r="J106" s="489"/>
    </row>
    <row r="107" spans="1:18" x14ac:dyDescent="0.2">
      <c r="A107" s="267" t="s">
        <v>52</v>
      </c>
      <c r="B107" s="261">
        <v>406</v>
      </c>
      <c r="C107" s="262">
        <v>454</v>
      </c>
      <c r="D107" s="262">
        <v>424</v>
      </c>
      <c r="E107" s="262">
        <v>288</v>
      </c>
      <c r="F107" s="263">
        <v>216</v>
      </c>
      <c r="G107" s="398">
        <f>SUM(B107:F107)</f>
        <v>1788</v>
      </c>
      <c r="H107" s="489" t="s">
        <v>56</v>
      </c>
      <c r="I107" s="475">
        <f>G94-G107</f>
        <v>0</v>
      </c>
      <c r="J107" s="306">
        <f>I107/G94</f>
        <v>0</v>
      </c>
    </row>
    <row r="108" spans="1:18" x14ac:dyDescent="0.2">
      <c r="A108" s="267" t="s">
        <v>28</v>
      </c>
      <c r="B108" s="493">
        <v>73</v>
      </c>
      <c r="C108" s="494">
        <v>73</v>
      </c>
      <c r="D108" s="497">
        <v>73</v>
      </c>
      <c r="E108" s="497">
        <v>73</v>
      </c>
      <c r="F108" s="495">
        <v>73</v>
      </c>
      <c r="G108" s="490"/>
      <c r="H108" s="489" t="s">
        <v>57</v>
      </c>
      <c r="I108" s="489">
        <v>72</v>
      </c>
      <c r="J108" s="489"/>
    </row>
    <row r="109" spans="1:18" ht="13.5" thickBot="1" x14ac:dyDescent="0.25">
      <c r="A109" s="268" t="s">
        <v>26</v>
      </c>
      <c r="B109" s="216">
        <f t="shared" ref="B109:F109" si="24">B108-B95</f>
        <v>1</v>
      </c>
      <c r="C109" s="217">
        <f t="shared" si="24"/>
        <v>1</v>
      </c>
      <c r="D109" s="217">
        <f t="shared" si="24"/>
        <v>1</v>
      </c>
      <c r="E109" s="217">
        <f t="shared" si="24"/>
        <v>1</v>
      </c>
      <c r="F109" s="458">
        <f t="shared" si="24"/>
        <v>1</v>
      </c>
      <c r="G109" s="338"/>
      <c r="H109" s="489" t="s">
        <v>26</v>
      </c>
      <c r="I109" s="489">
        <f>I108-I95</f>
        <v>0.93000000000000682</v>
      </c>
      <c r="J109" s="489"/>
    </row>
    <row r="110" spans="1:18" x14ac:dyDescent="0.2">
      <c r="B110" s="200" t="s">
        <v>65</v>
      </c>
    </row>
    <row r="111" spans="1:18" ht="13.5" thickBot="1" x14ac:dyDescent="0.25"/>
    <row r="112" spans="1:18" ht="15.75" thickBot="1" x14ac:dyDescent="0.25">
      <c r="A112" s="272" t="s">
        <v>113</v>
      </c>
      <c r="B112" s="761" t="s">
        <v>53</v>
      </c>
      <c r="C112" s="762"/>
      <c r="D112" s="762"/>
      <c r="E112" s="762"/>
      <c r="F112" s="763"/>
      <c r="G112" s="787" t="s">
        <v>0</v>
      </c>
      <c r="H112" s="516">
        <v>170</v>
      </c>
      <c r="I112" s="516"/>
      <c r="J112" s="516"/>
      <c r="N112" s="577" t="s">
        <v>127</v>
      </c>
      <c r="O112" s="561" t="s">
        <v>128</v>
      </c>
      <c r="P112" s="578" t="s">
        <v>129</v>
      </c>
      <c r="Q112" s="578" t="s">
        <v>120</v>
      </c>
      <c r="R112" s="579" t="s">
        <v>121</v>
      </c>
    </row>
    <row r="113" spans="1:18" ht="15" x14ac:dyDescent="0.2">
      <c r="A113" s="231" t="s">
        <v>2</v>
      </c>
      <c r="B113" s="295">
        <v>1</v>
      </c>
      <c r="C113" s="225">
        <v>2</v>
      </c>
      <c r="D113" s="225">
        <v>3</v>
      </c>
      <c r="E113" s="225">
        <v>4</v>
      </c>
      <c r="F113" s="225">
        <v>5</v>
      </c>
      <c r="G113" s="789"/>
      <c r="H113" s="516"/>
      <c r="I113" s="516"/>
      <c r="J113" s="516"/>
      <c r="N113" s="557" t="s">
        <v>137</v>
      </c>
      <c r="O113" s="562">
        <v>105</v>
      </c>
      <c r="P113" s="552">
        <v>1540</v>
      </c>
      <c r="Q113" s="576"/>
      <c r="R113" s="580"/>
    </row>
    <row r="114" spans="1:18" ht="15" x14ac:dyDescent="0.2">
      <c r="A114" s="236" t="s">
        <v>3</v>
      </c>
      <c r="B114" s="296">
        <v>1540</v>
      </c>
      <c r="C114" s="297">
        <v>1540</v>
      </c>
      <c r="D114" s="298">
        <v>1540</v>
      </c>
      <c r="E114" s="298">
        <v>1540</v>
      </c>
      <c r="F114" s="298">
        <v>1540</v>
      </c>
      <c r="G114" s="299">
        <v>1540</v>
      </c>
      <c r="H114" s="516"/>
      <c r="I114" s="516"/>
      <c r="J114" s="516"/>
      <c r="N114" s="557">
        <v>1</v>
      </c>
      <c r="O114" s="562">
        <v>300</v>
      </c>
      <c r="P114" s="552" t="s">
        <v>138</v>
      </c>
      <c r="Q114" s="553">
        <v>7.1</v>
      </c>
      <c r="R114" s="558">
        <v>14</v>
      </c>
    </row>
    <row r="115" spans="1:18" ht="15" x14ac:dyDescent="0.2">
      <c r="A115" s="241" t="s">
        <v>6</v>
      </c>
      <c r="B115" s="300">
        <v>1719</v>
      </c>
      <c r="C115" s="301">
        <v>1807</v>
      </c>
      <c r="D115" s="301">
        <v>1854</v>
      </c>
      <c r="E115" s="301">
        <v>1925</v>
      </c>
      <c r="F115" s="301">
        <v>2048</v>
      </c>
      <c r="G115" s="317">
        <v>1876</v>
      </c>
      <c r="H115" s="321"/>
      <c r="I115" s="516"/>
      <c r="J115" s="516"/>
      <c r="N115" s="557">
        <v>2</v>
      </c>
      <c r="O115" s="562">
        <v>292</v>
      </c>
      <c r="P115" s="552" t="s">
        <v>139</v>
      </c>
      <c r="Q115" s="553">
        <v>7.1</v>
      </c>
      <c r="R115" s="558">
        <v>13</v>
      </c>
    </row>
    <row r="116" spans="1:18" ht="15" x14ac:dyDescent="0.2">
      <c r="A116" s="231" t="s">
        <v>7</v>
      </c>
      <c r="B116" s="302">
        <v>100</v>
      </c>
      <c r="C116" s="303">
        <v>100</v>
      </c>
      <c r="D116" s="304">
        <v>100</v>
      </c>
      <c r="E116" s="304">
        <v>100</v>
      </c>
      <c r="F116" s="304">
        <v>100</v>
      </c>
      <c r="G116" s="248">
        <v>88.2</v>
      </c>
      <c r="H116" s="321"/>
      <c r="I116" s="516"/>
      <c r="J116" s="516"/>
      <c r="N116" s="557">
        <v>3</v>
      </c>
      <c r="O116" s="562">
        <v>355</v>
      </c>
      <c r="P116" s="552" t="s">
        <v>140</v>
      </c>
      <c r="Q116" s="553">
        <v>8.5</v>
      </c>
      <c r="R116" s="558">
        <v>16</v>
      </c>
    </row>
    <row r="117" spans="1:18" ht="15.75" thickBot="1" x14ac:dyDescent="0.25">
      <c r="A117" s="231" t="s">
        <v>8</v>
      </c>
      <c r="B117" s="329">
        <v>3.3000000000000002E-2</v>
      </c>
      <c r="C117" s="330">
        <v>2.1999999999999999E-2</v>
      </c>
      <c r="D117" s="479">
        <v>2.1999999999999999E-2</v>
      </c>
      <c r="E117" s="479">
        <v>2.5999999999999999E-2</v>
      </c>
      <c r="F117" s="479">
        <v>0.04</v>
      </c>
      <c r="G117" s="344">
        <v>6.4000000000000001E-2</v>
      </c>
      <c r="H117" s="321"/>
      <c r="I117" s="516"/>
      <c r="J117" s="516"/>
      <c r="N117" s="557">
        <v>4</v>
      </c>
      <c r="O117" s="562">
        <v>420</v>
      </c>
      <c r="P117" s="552" t="s">
        <v>141</v>
      </c>
      <c r="Q117" s="553">
        <v>10</v>
      </c>
      <c r="R117" s="558">
        <v>19</v>
      </c>
    </row>
    <row r="118" spans="1:18" ht="15.75" thickBot="1" x14ac:dyDescent="0.25">
      <c r="A118" s="241" t="s">
        <v>1</v>
      </c>
      <c r="B118" s="332">
        <f t="shared" ref="B118:G118" si="25">B115/B114*100-100</f>
        <v>11.623376623376629</v>
      </c>
      <c r="C118" s="333">
        <f t="shared" si="25"/>
        <v>17.337662337662337</v>
      </c>
      <c r="D118" s="333">
        <f t="shared" si="25"/>
        <v>20.389610389610382</v>
      </c>
      <c r="E118" s="333">
        <f t="shared" si="25"/>
        <v>25</v>
      </c>
      <c r="F118" s="333">
        <f t="shared" si="25"/>
        <v>32.987012987012974</v>
      </c>
      <c r="G118" s="346">
        <f t="shared" si="25"/>
        <v>21.818181818181827</v>
      </c>
      <c r="H118" s="321"/>
      <c r="I118" s="516"/>
      <c r="J118" s="516"/>
      <c r="N118" s="532">
        <v>5</v>
      </c>
      <c r="O118" s="533">
        <v>318</v>
      </c>
      <c r="P118" s="559">
        <v>1930</v>
      </c>
      <c r="Q118" s="560">
        <v>7</v>
      </c>
      <c r="R118" s="534">
        <v>15</v>
      </c>
    </row>
    <row r="119" spans="1:18" ht="15.75" thickBot="1" x14ac:dyDescent="0.25">
      <c r="A119" s="231" t="s">
        <v>27</v>
      </c>
      <c r="B119" s="257">
        <f>B115-B102</f>
        <v>18</v>
      </c>
      <c r="C119" s="258">
        <f t="shared" ref="C119:G119" si="26">C115-C102</f>
        <v>55</v>
      </c>
      <c r="D119" s="258">
        <f t="shared" si="26"/>
        <v>69</v>
      </c>
      <c r="E119" s="258">
        <f t="shared" si="26"/>
        <v>97</v>
      </c>
      <c r="F119" s="258">
        <f t="shared" si="26"/>
        <v>158</v>
      </c>
      <c r="G119" s="288">
        <f t="shared" si="26"/>
        <v>99</v>
      </c>
      <c r="H119" s="516"/>
      <c r="I119" s="516"/>
      <c r="J119" s="516"/>
      <c r="N119" s="554"/>
      <c r="O119" s="533">
        <v>1790</v>
      </c>
      <c r="P119" s="554"/>
      <c r="Q119" s="554"/>
      <c r="R119" s="554"/>
    </row>
    <row r="120" spans="1:18" x14ac:dyDescent="0.2">
      <c r="A120" s="267" t="s">
        <v>52</v>
      </c>
      <c r="B120" s="261">
        <v>300</v>
      </c>
      <c r="C120" s="262">
        <v>292</v>
      </c>
      <c r="D120" s="262">
        <v>355</v>
      </c>
      <c r="E120" s="262">
        <v>420</v>
      </c>
      <c r="F120" s="263">
        <v>318</v>
      </c>
      <c r="G120" s="398">
        <f>SUM(B120:F120)</f>
        <v>1685</v>
      </c>
      <c r="H120" s="516" t="s">
        <v>56</v>
      </c>
      <c r="I120" s="524">
        <f>G107-G120</f>
        <v>103</v>
      </c>
      <c r="J120" s="306">
        <f>I120/G107</f>
        <v>5.7606263982102911E-2</v>
      </c>
      <c r="K120" s="525" t="s">
        <v>115</v>
      </c>
    </row>
    <row r="121" spans="1:18" x14ac:dyDescent="0.2">
      <c r="A121" s="267" t="s">
        <v>28</v>
      </c>
      <c r="B121" s="513">
        <v>75</v>
      </c>
      <c r="C121" s="514">
        <v>75</v>
      </c>
      <c r="D121" s="616">
        <v>75</v>
      </c>
      <c r="E121" s="616">
        <v>75</v>
      </c>
      <c r="F121" s="515">
        <v>75</v>
      </c>
      <c r="G121" s="511"/>
      <c r="H121" s="516" t="s">
        <v>57</v>
      </c>
      <c r="I121" s="516">
        <v>73.069999999999993</v>
      </c>
      <c r="J121" s="516"/>
    </row>
    <row r="122" spans="1:18" ht="13.5" thickBot="1" x14ac:dyDescent="0.25">
      <c r="A122" s="268" t="s">
        <v>26</v>
      </c>
      <c r="B122" s="216">
        <f t="shared" ref="B122:F122" si="27">B121-B108</f>
        <v>2</v>
      </c>
      <c r="C122" s="217">
        <f t="shared" si="27"/>
        <v>2</v>
      </c>
      <c r="D122" s="217">
        <f t="shared" si="27"/>
        <v>2</v>
      </c>
      <c r="E122" s="217">
        <f t="shared" si="27"/>
        <v>2</v>
      </c>
      <c r="F122" s="458">
        <f t="shared" si="27"/>
        <v>2</v>
      </c>
      <c r="G122" s="338"/>
      <c r="H122" s="516" t="s">
        <v>26</v>
      </c>
      <c r="I122" s="516">
        <f>I121-I108</f>
        <v>1.0699999999999932</v>
      </c>
      <c r="J122" s="516"/>
    </row>
    <row r="124" spans="1:18" ht="13.5" thickBot="1" x14ac:dyDescent="0.25"/>
    <row r="125" spans="1:18" ht="13.5" thickBot="1" x14ac:dyDescent="0.25">
      <c r="A125" s="272" t="s">
        <v>148</v>
      </c>
      <c r="B125" s="761" t="s">
        <v>53</v>
      </c>
      <c r="C125" s="762"/>
      <c r="D125" s="762"/>
      <c r="E125" s="762"/>
      <c r="F125" s="763"/>
      <c r="G125" s="787" t="s">
        <v>0</v>
      </c>
      <c r="H125" s="624">
        <v>173</v>
      </c>
      <c r="I125" s="624"/>
      <c r="J125" s="624"/>
    </row>
    <row r="126" spans="1:18" x14ac:dyDescent="0.2">
      <c r="A126" s="231" t="s">
        <v>2</v>
      </c>
      <c r="B126" s="295">
        <v>1</v>
      </c>
      <c r="C126" s="225">
        <v>2</v>
      </c>
      <c r="D126" s="225">
        <v>3</v>
      </c>
      <c r="E126" s="225">
        <v>4</v>
      </c>
      <c r="F126" s="225">
        <v>5</v>
      </c>
      <c r="G126" s="789"/>
      <c r="H126" s="624"/>
      <c r="I126" s="624"/>
      <c r="J126" s="624"/>
    </row>
    <row r="127" spans="1:18" x14ac:dyDescent="0.2">
      <c r="A127" s="236" t="s">
        <v>3</v>
      </c>
      <c r="B127" s="296">
        <v>1670</v>
      </c>
      <c r="C127" s="297">
        <v>1670</v>
      </c>
      <c r="D127" s="298">
        <v>1670</v>
      </c>
      <c r="E127" s="298">
        <v>1670</v>
      </c>
      <c r="F127" s="298">
        <v>1670</v>
      </c>
      <c r="G127" s="299">
        <v>1670</v>
      </c>
      <c r="H127" s="624"/>
      <c r="I127" s="624"/>
      <c r="J127" s="624"/>
    </row>
    <row r="128" spans="1:18" x14ac:dyDescent="0.2">
      <c r="A128" s="241" t="s">
        <v>6</v>
      </c>
      <c r="B128" s="300">
        <v>1813</v>
      </c>
      <c r="C128" s="301">
        <v>1918</v>
      </c>
      <c r="D128" s="301">
        <v>1944</v>
      </c>
      <c r="E128" s="301">
        <v>2005</v>
      </c>
      <c r="F128" s="301">
        <v>2089</v>
      </c>
      <c r="G128" s="317">
        <v>1962</v>
      </c>
      <c r="H128" s="321"/>
      <c r="I128" s="624"/>
      <c r="J128" s="624"/>
    </row>
    <row r="129" spans="1:10" x14ac:dyDescent="0.2">
      <c r="A129" s="231" t="s">
        <v>7</v>
      </c>
      <c r="B129" s="302">
        <v>96.7</v>
      </c>
      <c r="C129" s="303">
        <v>100</v>
      </c>
      <c r="D129" s="304">
        <v>100</v>
      </c>
      <c r="E129" s="304">
        <v>100</v>
      </c>
      <c r="F129" s="304">
        <v>100</v>
      </c>
      <c r="G129" s="248">
        <v>91.9</v>
      </c>
      <c r="H129" s="321"/>
      <c r="I129" s="624"/>
      <c r="J129" s="624"/>
    </row>
    <row r="130" spans="1:10" ht="13.5" thickBot="1" x14ac:dyDescent="0.25">
      <c r="A130" s="231" t="s">
        <v>8</v>
      </c>
      <c r="B130" s="329">
        <v>4.1000000000000002E-2</v>
      </c>
      <c r="C130" s="330">
        <v>3.2000000000000001E-2</v>
      </c>
      <c r="D130" s="479">
        <v>2.5999999999999999E-2</v>
      </c>
      <c r="E130" s="479">
        <v>3.2000000000000001E-2</v>
      </c>
      <c r="F130" s="479">
        <v>3.5000000000000003E-2</v>
      </c>
      <c r="G130" s="344">
        <v>5.6000000000000001E-2</v>
      </c>
      <c r="H130" s="321"/>
      <c r="I130" s="624"/>
      <c r="J130" s="624"/>
    </row>
    <row r="131" spans="1:10" x14ac:dyDescent="0.2">
      <c r="A131" s="241" t="s">
        <v>1</v>
      </c>
      <c r="B131" s="332">
        <f t="shared" ref="B131:G131" si="28">B128/B127*100-100</f>
        <v>8.5628742514969929</v>
      </c>
      <c r="C131" s="333">
        <f t="shared" si="28"/>
        <v>14.850299401197603</v>
      </c>
      <c r="D131" s="333">
        <f t="shared" si="28"/>
        <v>16.407185628742511</v>
      </c>
      <c r="E131" s="333">
        <f t="shared" si="28"/>
        <v>20.059880239520965</v>
      </c>
      <c r="F131" s="333">
        <f t="shared" si="28"/>
        <v>25.089820359281447</v>
      </c>
      <c r="G131" s="346">
        <f t="shared" si="28"/>
        <v>17.485029940119759</v>
      </c>
      <c r="H131" s="321"/>
      <c r="I131" s="624"/>
      <c r="J131" s="624"/>
    </row>
    <row r="132" spans="1:10" ht="13.5" thickBot="1" x14ac:dyDescent="0.25">
      <c r="A132" s="231" t="s">
        <v>27</v>
      </c>
      <c r="B132" s="257">
        <f>B128-B115</f>
        <v>94</v>
      </c>
      <c r="C132" s="258">
        <f t="shared" ref="C132:G132" si="29">C128-C115</f>
        <v>111</v>
      </c>
      <c r="D132" s="258">
        <f t="shared" si="29"/>
        <v>90</v>
      </c>
      <c r="E132" s="258">
        <f t="shared" si="29"/>
        <v>80</v>
      </c>
      <c r="F132" s="258">
        <f t="shared" si="29"/>
        <v>41</v>
      </c>
      <c r="G132" s="288">
        <f t="shared" si="29"/>
        <v>86</v>
      </c>
      <c r="H132" s="624"/>
      <c r="I132" s="624"/>
      <c r="J132" s="624"/>
    </row>
    <row r="133" spans="1:10" x14ac:dyDescent="0.2">
      <c r="A133" s="267" t="s">
        <v>52</v>
      </c>
      <c r="B133" s="261">
        <v>300</v>
      </c>
      <c r="C133" s="262">
        <v>292</v>
      </c>
      <c r="D133" s="262">
        <v>355</v>
      </c>
      <c r="E133" s="262">
        <v>420</v>
      </c>
      <c r="F133" s="263">
        <v>318</v>
      </c>
      <c r="G133" s="398">
        <f>SUM(B133:F133)</f>
        <v>1685</v>
      </c>
      <c r="H133" s="624" t="s">
        <v>56</v>
      </c>
      <c r="I133" s="475">
        <f>G120-G133</f>
        <v>0</v>
      </c>
      <c r="J133" s="306">
        <f>I133/G120</f>
        <v>0</v>
      </c>
    </row>
    <row r="134" spans="1:10" x14ac:dyDescent="0.2">
      <c r="A134" s="267" t="s">
        <v>28</v>
      </c>
      <c r="B134" s="629">
        <v>76</v>
      </c>
      <c r="C134" s="630">
        <v>76</v>
      </c>
      <c r="D134" s="632">
        <v>76</v>
      </c>
      <c r="E134" s="632">
        <v>76</v>
      </c>
      <c r="F134" s="631">
        <v>76</v>
      </c>
      <c r="G134" s="625"/>
      <c r="H134" s="624" t="s">
        <v>57</v>
      </c>
      <c r="I134" s="624">
        <v>75.010000000000005</v>
      </c>
      <c r="J134" s="624"/>
    </row>
    <row r="135" spans="1:10" ht="13.5" thickBot="1" x14ac:dyDescent="0.25">
      <c r="A135" s="268" t="s">
        <v>26</v>
      </c>
      <c r="B135" s="216">
        <f t="shared" ref="B135:F135" si="30">B134-B121</f>
        <v>1</v>
      </c>
      <c r="C135" s="217">
        <f t="shared" si="30"/>
        <v>1</v>
      </c>
      <c r="D135" s="217">
        <f t="shared" si="30"/>
        <v>1</v>
      </c>
      <c r="E135" s="217">
        <f t="shared" si="30"/>
        <v>1</v>
      </c>
      <c r="F135" s="458">
        <f t="shared" si="30"/>
        <v>1</v>
      </c>
      <c r="G135" s="338"/>
      <c r="H135" s="624" t="s">
        <v>26</v>
      </c>
      <c r="I135" s="624">
        <f>I134-I121</f>
        <v>1.9400000000000119</v>
      </c>
      <c r="J135" s="624"/>
    </row>
    <row r="137" spans="1:10" ht="13.5" thickBot="1" x14ac:dyDescent="0.25"/>
    <row r="138" spans="1:10" ht="13.5" thickBot="1" x14ac:dyDescent="0.25">
      <c r="A138" s="272" t="s">
        <v>150</v>
      </c>
      <c r="B138" s="761" t="s">
        <v>53</v>
      </c>
      <c r="C138" s="762"/>
      <c r="D138" s="762"/>
      <c r="E138" s="762"/>
      <c r="F138" s="763"/>
      <c r="G138" s="787" t="s">
        <v>0</v>
      </c>
      <c r="H138" s="640">
        <v>169</v>
      </c>
      <c r="I138" s="640"/>
      <c r="J138" s="640"/>
    </row>
    <row r="139" spans="1:10" x14ac:dyDescent="0.2">
      <c r="A139" s="231" t="s">
        <v>2</v>
      </c>
      <c r="B139" s="295">
        <v>1</v>
      </c>
      <c r="C139" s="225">
        <v>2</v>
      </c>
      <c r="D139" s="225">
        <v>3</v>
      </c>
      <c r="E139" s="225">
        <v>4</v>
      </c>
      <c r="F139" s="225">
        <v>5</v>
      </c>
      <c r="G139" s="789"/>
      <c r="H139" s="640"/>
      <c r="I139" s="640"/>
      <c r="J139" s="640"/>
    </row>
    <row r="140" spans="1:10" x14ac:dyDescent="0.2">
      <c r="A140" s="236" t="s">
        <v>3</v>
      </c>
      <c r="B140" s="296">
        <v>1790</v>
      </c>
      <c r="C140" s="297">
        <v>1790</v>
      </c>
      <c r="D140" s="298">
        <v>1790</v>
      </c>
      <c r="E140" s="298">
        <v>1790</v>
      </c>
      <c r="F140" s="298">
        <v>1790</v>
      </c>
      <c r="G140" s="299">
        <v>1790</v>
      </c>
      <c r="H140" s="640"/>
      <c r="I140" s="640"/>
      <c r="J140" s="640"/>
    </row>
    <row r="141" spans="1:10" x14ac:dyDescent="0.2">
      <c r="A141" s="241" t="s">
        <v>6</v>
      </c>
      <c r="B141" s="300">
        <v>1931</v>
      </c>
      <c r="C141" s="301">
        <v>2089</v>
      </c>
      <c r="D141" s="301">
        <v>2120</v>
      </c>
      <c r="E141" s="301">
        <v>2136</v>
      </c>
      <c r="F141" s="301">
        <v>2179</v>
      </c>
      <c r="G141" s="317">
        <v>2096</v>
      </c>
      <c r="H141" s="321"/>
      <c r="I141" s="640"/>
      <c r="J141" s="640"/>
    </row>
    <row r="142" spans="1:10" x14ac:dyDescent="0.2">
      <c r="A142" s="231" t="s">
        <v>7</v>
      </c>
      <c r="B142" s="302">
        <v>96.7</v>
      </c>
      <c r="C142" s="303">
        <v>100</v>
      </c>
      <c r="D142" s="304">
        <v>100</v>
      </c>
      <c r="E142" s="304">
        <v>95.2</v>
      </c>
      <c r="F142" s="304">
        <v>96.9</v>
      </c>
      <c r="G142" s="248">
        <v>89.9</v>
      </c>
      <c r="H142" s="321"/>
      <c r="I142" s="640"/>
      <c r="J142" s="640"/>
    </row>
    <row r="143" spans="1:10" ht="13.5" thickBot="1" x14ac:dyDescent="0.25">
      <c r="A143" s="231" t="s">
        <v>8</v>
      </c>
      <c r="B143" s="329">
        <v>4.2000000000000003E-2</v>
      </c>
      <c r="C143" s="330">
        <v>4.7E-2</v>
      </c>
      <c r="D143" s="479">
        <v>4.5999999999999999E-2</v>
      </c>
      <c r="E143" s="479">
        <v>4.3999999999999997E-2</v>
      </c>
      <c r="F143" s="479">
        <v>4.5999999999999999E-2</v>
      </c>
      <c r="G143" s="344">
        <v>5.8999999999999997E-2</v>
      </c>
      <c r="H143" s="321"/>
      <c r="I143" s="640"/>
      <c r="J143" s="640"/>
    </row>
    <row r="144" spans="1:10" x14ac:dyDescent="0.2">
      <c r="A144" s="241" t="s">
        <v>1</v>
      </c>
      <c r="B144" s="332">
        <f t="shared" ref="B144:G144" si="31">B141/B140*100-100</f>
        <v>7.8770949720670274</v>
      </c>
      <c r="C144" s="333">
        <f t="shared" si="31"/>
        <v>16.703910614525142</v>
      </c>
      <c r="D144" s="333">
        <f t="shared" si="31"/>
        <v>18.435754189944149</v>
      </c>
      <c r="E144" s="333">
        <f t="shared" si="31"/>
        <v>19.329608938547494</v>
      </c>
      <c r="F144" s="333">
        <f t="shared" si="31"/>
        <v>21.731843575418992</v>
      </c>
      <c r="G144" s="346">
        <f t="shared" si="31"/>
        <v>17.094972067039123</v>
      </c>
      <c r="H144" s="321"/>
      <c r="I144" s="640"/>
      <c r="J144" s="640"/>
    </row>
    <row r="145" spans="1:10" ht="13.5" thickBot="1" x14ac:dyDescent="0.25">
      <c r="A145" s="231" t="s">
        <v>27</v>
      </c>
      <c r="B145" s="257">
        <f>B141-B128</f>
        <v>118</v>
      </c>
      <c r="C145" s="258">
        <f t="shared" ref="C145:G145" si="32">C141-C128</f>
        <v>171</v>
      </c>
      <c r="D145" s="258">
        <f t="shared" si="32"/>
        <v>176</v>
      </c>
      <c r="E145" s="258">
        <f t="shared" si="32"/>
        <v>131</v>
      </c>
      <c r="F145" s="258">
        <f t="shared" si="32"/>
        <v>90</v>
      </c>
      <c r="G145" s="288">
        <f t="shared" si="32"/>
        <v>134</v>
      </c>
      <c r="H145" s="640"/>
      <c r="I145" s="640"/>
      <c r="J145" s="640"/>
    </row>
    <row r="146" spans="1:10" x14ac:dyDescent="0.2">
      <c r="A146" s="267" t="s">
        <v>52</v>
      </c>
      <c r="B146" s="261">
        <v>300</v>
      </c>
      <c r="C146" s="262">
        <v>292</v>
      </c>
      <c r="D146" s="262">
        <v>355</v>
      </c>
      <c r="E146" s="262">
        <v>420</v>
      </c>
      <c r="F146" s="263">
        <v>318</v>
      </c>
      <c r="G146" s="398">
        <f>SUM(B146:F146)</f>
        <v>1685</v>
      </c>
      <c r="H146" s="640" t="s">
        <v>56</v>
      </c>
      <c r="I146" s="475">
        <f>G133-G146</f>
        <v>0</v>
      </c>
      <c r="J146" s="306">
        <f>I146/G133</f>
        <v>0</v>
      </c>
    </row>
    <row r="147" spans="1:10" x14ac:dyDescent="0.2">
      <c r="A147" s="267" t="s">
        <v>28</v>
      </c>
      <c r="B147" s="637">
        <v>77</v>
      </c>
      <c r="C147" s="638">
        <v>77</v>
      </c>
      <c r="D147" s="638">
        <v>77</v>
      </c>
      <c r="E147" s="638">
        <v>77</v>
      </c>
      <c r="F147" s="639">
        <v>77</v>
      </c>
      <c r="G147" s="633"/>
      <c r="H147" s="640" t="s">
        <v>57</v>
      </c>
      <c r="I147" s="640">
        <v>76</v>
      </c>
      <c r="J147" s="640"/>
    </row>
    <row r="148" spans="1:10" ht="13.5" thickBot="1" x14ac:dyDescent="0.25">
      <c r="A148" s="268" t="s">
        <v>26</v>
      </c>
      <c r="B148" s="216">
        <f t="shared" ref="B148:F148" si="33">B147-B134</f>
        <v>1</v>
      </c>
      <c r="C148" s="217">
        <f t="shared" si="33"/>
        <v>1</v>
      </c>
      <c r="D148" s="217">
        <f t="shared" si="33"/>
        <v>1</v>
      </c>
      <c r="E148" s="217">
        <f t="shared" si="33"/>
        <v>1</v>
      </c>
      <c r="F148" s="458">
        <f t="shared" si="33"/>
        <v>1</v>
      </c>
      <c r="G148" s="338"/>
      <c r="H148" s="640" t="s">
        <v>26</v>
      </c>
      <c r="I148" s="640">
        <f>I147-I134</f>
        <v>0.98999999999999488</v>
      </c>
      <c r="J148" s="640"/>
    </row>
    <row r="150" spans="1:10" ht="13.5" thickBot="1" x14ac:dyDescent="0.25"/>
    <row r="151" spans="1:10" ht="13.5" thickBot="1" x14ac:dyDescent="0.25">
      <c r="A151" s="272" t="s">
        <v>151</v>
      </c>
      <c r="B151" s="761" t="s">
        <v>53</v>
      </c>
      <c r="C151" s="762"/>
      <c r="D151" s="762"/>
      <c r="E151" s="762"/>
      <c r="F151" s="763"/>
      <c r="G151" s="787" t="s">
        <v>0</v>
      </c>
      <c r="H151" s="646">
        <v>168</v>
      </c>
      <c r="I151" s="646"/>
      <c r="J151" s="646"/>
    </row>
    <row r="152" spans="1:10" x14ac:dyDescent="0.2">
      <c r="A152" s="231" t="s">
        <v>2</v>
      </c>
      <c r="B152" s="295">
        <v>1</v>
      </c>
      <c r="C152" s="225">
        <v>2</v>
      </c>
      <c r="D152" s="225">
        <v>3</v>
      </c>
      <c r="E152" s="225">
        <v>4</v>
      </c>
      <c r="F152" s="225">
        <v>5</v>
      </c>
      <c r="G152" s="789"/>
      <c r="H152" s="646"/>
      <c r="I152" s="646"/>
      <c r="J152" s="646"/>
    </row>
    <row r="153" spans="1:10" x14ac:dyDescent="0.2">
      <c r="A153" s="236" t="s">
        <v>3</v>
      </c>
      <c r="B153" s="296">
        <v>1900</v>
      </c>
      <c r="C153" s="297">
        <v>1900</v>
      </c>
      <c r="D153" s="298">
        <v>1900</v>
      </c>
      <c r="E153" s="298">
        <v>1900</v>
      </c>
      <c r="F153" s="298">
        <v>1900</v>
      </c>
      <c r="G153" s="299">
        <v>1900</v>
      </c>
      <c r="H153" s="646"/>
      <c r="I153" s="646"/>
      <c r="J153" s="646"/>
    </row>
    <row r="154" spans="1:10" x14ac:dyDescent="0.2">
      <c r="A154" s="241" t="s">
        <v>6</v>
      </c>
      <c r="B154" s="300">
        <v>1995</v>
      </c>
      <c r="C154" s="301">
        <v>2171</v>
      </c>
      <c r="D154" s="301">
        <v>2174</v>
      </c>
      <c r="E154" s="301">
        <v>2191</v>
      </c>
      <c r="F154" s="301">
        <v>2209</v>
      </c>
      <c r="G154" s="317">
        <v>2152</v>
      </c>
      <c r="H154" s="321"/>
      <c r="I154" s="646"/>
      <c r="J154" s="646"/>
    </row>
    <row r="155" spans="1:10" x14ac:dyDescent="0.2">
      <c r="A155" s="231" t="s">
        <v>7</v>
      </c>
      <c r="B155" s="302">
        <v>86.7</v>
      </c>
      <c r="C155" s="303">
        <v>86.7</v>
      </c>
      <c r="D155" s="304">
        <v>82.9</v>
      </c>
      <c r="E155" s="304">
        <v>95.2</v>
      </c>
      <c r="F155" s="304">
        <v>97.1</v>
      </c>
      <c r="G155" s="248">
        <v>85.7</v>
      </c>
      <c r="H155" s="321"/>
      <c r="I155" s="646"/>
      <c r="J155" s="646"/>
    </row>
    <row r="156" spans="1:10" ht="13.5" thickBot="1" x14ac:dyDescent="0.25">
      <c r="A156" s="231" t="s">
        <v>8</v>
      </c>
      <c r="B156" s="329">
        <v>6.3E-2</v>
      </c>
      <c r="C156" s="330">
        <v>6.6000000000000003E-2</v>
      </c>
      <c r="D156" s="479">
        <v>6.9000000000000006E-2</v>
      </c>
      <c r="E156" s="479">
        <v>5.5E-2</v>
      </c>
      <c r="F156" s="479">
        <v>5.5E-2</v>
      </c>
      <c r="G156" s="344">
        <v>7.0000000000000007E-2</v>
      </c>
      <c r="H156" s="321"/>
      <c r="I156" s="646"/>
      <c r="J156" s="646"/>
    </row>
    <row r="157" spans="1:10" x14ac:dyDescent="0.2">
      <c r="A157" s="241" t="s">
        <v>1</v>
      </c>
      <c r="B157" s="332">
        <f t="shared" ref="B157:G157" si="34">B154/B153*100-100</f>
        <v>5</v>
      </c>
      <c r="C157" s="333">
        <f t="shared" si="34"/>
        <v>14.26315789473685</v>
      </c>
      <c r="D157" s="333">
        <f t="shared" si="34"/>
        <v>14.421052631578959</v>
      </c>
      <c r="E157" s="333">
        <f t="shared" si="34"/>
        <v>15.31578947368422</v>
      </c>
      <c r="F157" s="333">
        <f t="shared" si="34"/>
        <v>16.26315789473685</v>
      </c>
      <c r="G157" s="346">
        <f t="shared" si="34"/>
        <v>13.26315789473685</v>
      </c>
      <c r="H157" s="321"/>
      <c r="I157" s="646"/>
      <c r="J157" s="646"/>
    </row>
    <row r="158" spans="1:10" ht="13.5" thickBot="1" x14ac:dyDescent="0.25">
      <c r="A158" s="231" t="s">
        <v>27</v>
      </c>
      <c r="B158" s="257">
        <f>B154-B141</f>
        <v>64</v>
      </c>
      <c r="C158" s="258">
        <f t="shared" ref="C158:G158" si="35">C154-C141</f>
        <v>82</v>
      </c>
      <c r="D158" s="258">
        <f t="shared" si="35"/>
        <v>54</v>
      </c>
      <c r="E158" s="258">
        <f t="shared" si="35"/>
        <v>55</v>
      </c>
      <c r="F158" s="258">
        <f t="shared" si="35"/>
        <v>30</v>
      </c>
      <c r="G158" s="288">
        <f t="shared" si="35"/>
        <v>56</v>
      </c>
      <c r="H158" s="646"/>
      <c r="I158" s="646"/>
      <c r="J158" s="646"/>
    </row>
    <row r="159" spans="1:10" x14ac:dyDescent="0.2">
      <c r="A159" s="267" t="s">
        <v>52</v>
      </c>
      <c r="B159" s="261">
        <v>299</v>
      </c>
      <c r="C159" s="262">
        <v>291</v>
      </c>
      <c r="D159" s="262">
        <v>354</v>
      </c>
      <c r="E159" s="262">
        <v>420</v>
      </c>
      <c r="F159" s="263">
        <v>318</v>
      </c>
      <c r="G159" s="398">
        <f>SUM(B159:F159)</f>
        <v>1682</v>
      </c>
      <c r="H159" s="646" t="s">
        <v>56</v>
      </c>
      <c r="I159" s="475">
        <f>G146-G159</f>
        <v>3</v>
      </c>
      <c r="J159" s="306">
        <f>I159/G146</f>
        <v>1.7804154302670622E-3</v>
      </c>
    </row>
    <row r="160" spans="1:10" x14ac:dyDescent="0.2">
      <c r="A160" s="267" t="s">
        <v>28</v>
      </c>
      <c r="B160" s="651">
        <v>79.5</v>
      </c>
      <c r="C160" s="652">
        <v>79.5</v>
      </c>
      <c r="D160" s="652">
        <v>79.5</v>
      </c>
      <c r="E160" s="652">
        <v>79.5</v>
      </c>
      <c r="F160" s="653">
        <v>79.5</v>
      </c>
      <c r="G160" s="647"/>
      <c r="H160" s="646" t="s">
        <v>57</v>
      </c>
      <c r="I160" s="646">
        <v>77.14</v>
      </c>
      <c r="J160" s="646"/>
    </row>
    <row r="161" spans="1:10" ht="13.5" thickBot="1" x14ac:dyDescent="0.25">
      <c r="A161" s="268" t="s">
        <v>26</v>
      </c>
      <c r="B161" s="216">
        <f t="shared" ref="B161:E161" si="36">B160-B147</f>
        <v>2.5</v>
      </c>
      <c r="C161" s="217">
        <f t="shared" si="36"/>
        <v>2.5</v>
      </c>
      <c r="D161" s="217">
        <f t="shared" si="36"/>
        <v>2.5</v>
      </c>
      <c r="E161" s="217">
        <f t="shared" si="36"/>
        <v>2.5</v>
      </c>
      <c r="F161" s="662">
        <f>F160-F147</f>
        <v>2.5</v>
      </c>
      <c r="G161" s="338"/>
      <c r="H161" s="646" t="s">
        <v>26</v>
      </c>
      <c r="I161" s="646">
        <f>I160-I147</f>
        <v>1.1400000000000006</v>
      </c>
      <c r="J161" s="646"/>
    </row>
    <row r="163" spans="1:10" ht="13.5" thickBot="1" x14ac:dyDescent="0.25"/>
    <row r="164" spans="1:10" ht="13.5" thickBot="1" x14ac:dyDescent="0.25">
      <c r="A164" s="272" t="s">
        <v>152</v>
      </c>
      <c r="B164" s="761" t="s">
        <v>53</v>
      </c>
      <c r="C164" s="762"/>
      <c r="D164" s="762"/>
      <c r="E164" s="762"/>
      <c r="F164" s="763"/>
      <c r="G164" s="787" t="s">
        <v>0</v>
      </c>
      <c r="H164" s="654">
        <v>169</v>
      </c>
      <c r="I164" s="654"/>
      <c r="J164" s="654"/>
    </row>
    <row r="165" spans="1:10" x14ac:dyDescent="0.2">
      <c r="A165" s="231" t="s">
        <v>2</v>
      </c>
      <c r="B165" s="295">
        <v>1</v>
      </c>
      <c r="C165" s="225">
        <v>2</v>
      </c>
      <c r="D165" s="225">
        <v>3</v>
      </c>
      <c r="E165" s="225">
        <v>4</v>
      </c>
      <c r="F165" s="225">
        <v>5</v>
      </c>
      <c r="G165" s="789"/>
      <c r="H165" s="654"/>
      <c r="I165" s="654"/>
      <c r="J165" s="654"/>
    </row>
    <row r="166" spans="1:10" x14ac:dyDescent="0.2">
      <c r="A166" s="236" t="s">
        <v>3</v>
      </c>
      <c r="B166" s="296">
        <v>2010</v>
      </c>
      <c r="C166" s="297">
        <v>2010</v>
      </c>
      <c r="D166" s="298">
        <v>2010</v>
      </c>
      <c r="E166" s="298">
        <v>2010</v>
      </c>
      <c r="F166" s="298">
        <v>2010</v>
      </c>
      <c r="G166" s="299">
        <v>2010</v>
      </c>
      <c r="H166" s="654"/>
      <c r="I166" s="654"/>
      <c r="J166" s="654"/>
    </row>
    <row r="167" spans="1:10" x14ac:dyDescent="0.2">
      <c r="A167" s="241" t="s">
        <v>6</v>
      </c>
      <c r="B167" s="300">
        <v>2156</v>
      </c>
      <c r="C167" s="301">
        <v>2345</v>
      </c>
      <c r="D167" s="301">
        <v>2324</v>
      </c>
      <c r="E167" s="301">
        <v>2321</v>
      </c>
      <c r="F167" s="301">
        <v>2327</v>
      </c>
      <c r="G167" s="317">
        <v>2298</v>
      </c>
      <c r="H167" s="321"/>
      <c r="I167" s="654"/>
      <c r="J167" s="654"/>
    </row>
    <row r="168" spans="1:10" x14ac:dyDescent="0.2">
      <c r="A168" s="231" t="s">
        <v>7</v>
      </c>
      <c r="B168" s="302">
        <v>96.7</v>
      </c>
      <c r="C168" s="303">
        <v>96.7</v>
      </c>
      <c r="D168" s="304">
        <v>77.099999999999994</v>
      </c>
      <c r="E168" s="304">
        <v>85.7</v>
      </c>
      <c r="F168" s="304">
        <v>90.6</v>
      </c>
      <c r="G168" s="248">
        <v>80.5</v>
      </c>
      <c r="H168" s="321"/>
      <c r="I168" s="654"/>
      <c r="J168" s="654"/>
    </row>
    <row r="169" spans="1:10" ht="13.5" thickBot="1" x14ac:dyDescent="0.25">
      <c r="A169" s="231" t="s">
        <v>8</v>
      </c>
      <c r="B169" s="329">
        <v>4.7E-2</v>
      </c>
      <c r="C169" s="330">
        <v>5.7000000000000002E-2</v>
      </c>
      <c r="D169" s="479">
        <v>8.6999999999999994E-2</v>
      </c>
      <c r="E169" s="479">
        <v>6.9000000000000006E-2</v>
      </c>
      <c r="F169" s="479">
        <v>7.0999999999999994E-2</v>
      </c>
      <c r="G169" s="344">
        <v>7.3999999999999996E-2</v>
      </c>
      <c r="H169" s="321"/>
      <c r="I169" s="654"/>
      <c r="J169" s="654"/>
    </row>
    <row r="170" spans="1:10" x14ac:dyDescent="0.2">
      <c r="A170" s="241" t="s">
        <v>1</v>
      </c>
      <c r="B170" s="332">
        <f t="shared" ref="B170:G170" si="37">B167/B166*100-100</f>
        <v>7.2636815920398021</v>
      </c>
      <c r="C170" s="333">
        <f t="shared" si="37"/>
        <v>16.666666666666671</v>
      </c>
      <c r="D170" s="333">
        <f t="shared" si="37"/>
        <v>15.621890547263689</v>
      </c>
      <c r="E170" s="333">
        <f t="shared" si="37"/>
        <v>15.472636815920396</v>
      </c>
      <c r="F170" s="333">
        <f t="shared" si="37"/>
        <v>15.771144278606968</v>
      </c>
      <c r="G170" s="346">
        <f t="shared" si="37"/>
        <v>14.328358208955223</v>
      </c>
      <c r="H170" s="321"/>
      <c r="I170" s="654"/>
      <c r="J170" s="654"/>
    </row>
    <row r="171" spans="1:10" ht="13.5" thickBot="1" x14ac:dyDescent="0.25">
      <c r="A171" s="231" t="s">
        <v>27</v>
      </c>
      <c r="B171" s="257">
        <f>B167-B154</f>
        <v>161</v>
      </c>
      <c r="C171" s="258">
        <f t="shared" ref="C171:G171" si="38">C167-C154</f>
        <v>174</v>
      </c>
      <c r="D171" s="258">
        <f t="shared" si="38"/>
        <v>150</v>
      </c>
      <c r="E171" s="258">
        <f t="shared" si="38"/>
        <v>130</v>
      </c>
      <c r="F171" s="258">
        <f t="shared" si="38"/>
        <v>118</v>
      </c>
      <c r="G171" s="288">
        <f t="shared" si="38"/>
        <v>146</v>
      </c>
      <c r="H171" s="654"/>
      <c r="I171" s="654"/>
      <c r="J171" s="654"/>
    </row>
    <row r="172" spans="1:10" x14ac:dyDescent="0.2">
      <c r="A172" s="267" t="s">
        <v>52</v>
      </c>
      <c r="B172" s="261">
        <v>299</v>
      </c>
      <c r="C172" s="262">
        <v>291</v>
      </c>
      <c r="D172" s="262">
        <v>354</v>
      </c>
      <c r="E172" s="262">
        <v>418</v>
      </c>
      <c r="F172" s="263">
        <v>317</v>
      </c>
      <c r="G172" s="398">
        <f>SUM(B172:F172)</f>
        <v>1679</v>
      </c>
      <c r="H172" s="654" t="s">
        <v>56</v>
      </c>
      <c r="I172" s="475">
        <f>G159-G172</f>
        <v>3</v>
      </c>
      <c r="J172" s="306">
        <f>I172/G159</f>
        <v>1.7835909631391202E-3</v>
      </c>
    </row>
    <row r="173" spans="1:10" x14ac:dyDescent="0.2">
      <c r="A173" s="267" t="s">
        <v>28</v>
      </c>
      <c r="B173" s="659">
        <v>81.5</v>
      </c>
      <c r="C173" s="660">
        <v>81.5</v>
      </c>
      <c r="D173" s="660">
        <v>81.5</v>
      </c>
      <c r="E173" s="660">
        <v>81.5</v>
      </c>
      <c r="F173" s="661">
        <v>82</v>
      </c>
      <c r="G173" s="655"/>
      <c r="H173" s="654" t="s">
        <v>57</v>
      </c>
      <c r="I173" s="654">
        <v>79.64</v>
      </c>
      <c r="J173" s="654"/>
    </row>
    <row r="174" spans="1:10" ht="13.5" thickBot="1" x14ac:dyDescent="0.25">
      <c r="A174" s="268" t="s">
        <v>26</v>
      </c>
      <c r="B174" s="216">
        <f t="shared" ref="B174:E174" si="39">B173-B160</f>
        <v>2</v>
      </c>
      <c r="C174" s="217">
        <f t="shared" si="39"/>
        <v>2</v>
      </c>
      <c r="D174" s="217">
        <f t="shared" si="39"/>
        <v>2</v>
      </c>
      <c r="E174" s="217">
        <f t="shared" si="39"/>
        <v>2</v>
      </c>
      <c r="F174" s="662">
        <f>F173-F160</f>
        <v>2.5</v>
      </c>
      <c r="G174" s="338"/>
      <c r="H174" s="654" t="s">
        <v>26</v>
      </c>
      <c r="I174" s="654">
        <f>I173-I160</f>
        <v>2.5</v>
      </c>
      <c r="J174" s="654"/>
    </row>
    <row r="176" spans="1:10" ht="13.5" thickBot="1" x14ac:dyDescent="0.25"/>
    <row r="177" spans="1:10" ht="13.5" thickBot="1" x14ac:dyDescent="0.25">
      <c r="A177" s="272" t="s">
        <v>153</v>
      </c>
      <c r="B177" s="761" t="s">
        <v>53</v>
      </c>
      <c r="C177" s="762"/>
      <c r="D177" s="762"/>
      <c r="E177" s="762"/>
      <c r="F177" s="763"/>
      <c r="G177" s="787" t="s">
        <v>0</v>
      </c>
      <c r="H177" s="670">
        <v>168</v>
      </c>
      <c r="I177" s="670"/>
      <c r="J177" s="670"/>
    </row>
    <row r="178" spans="1:10" ht="13.5" thickBot="1" x14ac:dyDescent="0.25">
      <c r="A178" s="231" t="s">
        <v>2</v>
      </c>
      <c r="B178" s="295">
        <v>1</v>
      </c>
      <c r="C178" s="225">
        <v>2</v>
      </c>
      <c r="D178" s="225">
        <v>3</v>
      </c>
      <c r="E178" s="225">
        <v>4</v>
      </c>
      <c r="F178" s="225">
        <v>5</v>
      </c>
      <c r="G178" s="788"/>
      <c r="H178" s="670"/>
      <c r="I178" s="670"/>
      <c r="J178" s="670"/>
    </row>
    <row r="179" spans="1:10" x14ac:dyDescent="0.2">
      <c r="A179" s="236" t="s">
        <v>3</v>
      </c>
      <c r="B179" s="296">
        <v>2120</v>
      </c>
      <c r="C179" s="297">
        <v>2120</v>
      </c>
      <c r="D179" s="298">
        <v>2120</v>
      </c>
      <c r="E179" s="298">
        <v>2120</v>
      </c>
      <c r="F179" s="353">
        <v>2120</v>
      </c>
      <c r="G179" s="359">
        <v>2120</v>
      </c>
      <c r="H179" s="670"/>
      <c r="I179" s="670"/>
      <c r="J179" s="670"/>
    </row>
    <row r="180" spans="1:10" x14ac:dyDescent="0.2">
      <c r="A180" s="241" t="s">
        <v>6</v>
      </c>
      <c r="B180" s="300">
        <v>2199</v>
      </c>
      <c r="C180" s="301">
        <v>2436</v>
      </c>
      <c r="D180" s="301">
        <v>2466</v>
      </c>
      <c r="E180" s="301">
        <v>2445</v>
      </c>
      <c r="F180" s="354">
        <v>2499</v>
      </c>
      <c r="G180" s="317">
        <v>2414</v>
      </c>
      <c r="H180" s="321"/>
      <c r="I180" s="670"/>
      <c r="J180" s="670"/>
    </row>
    <row r="181" spans="1:10" x14ac:dyDescent="0.2">
      <c r="A181" s="231" t="s">
        <v>7</v>
      </c>
      <c r="B181" s="679">
        <v>83.3</v>
      </c>
      <c r="C181" s="680">
        <v>66.7</v>
      </c>
      <c r="D181" s="681">
        <v>68.599999999999994</v>
      </c>
      <c r="E181" s="681">
        <v>88.1</v>
      </c>
      <c r="F181" s="687">
        <v>90.3</v>
      </c>
      <c r="G181" s="682">
        <v>75.599999999999994</v>
      </c>
      <c r="H181" s="321"/>
      <c r="I181" s="670"/>
      <c r="J181" s="670"/>
    </row>
    <row r="182" spans="1:10" ht="13.5" thickBot="1" x14ac:dyDescent="0.25">
      <c r="A182" s="231" t="s">
        <v>8</v>
      </c>
      <c r="B182" s="329">
        <v>8.5000000000000006E-2</v>
      </c>
      <c r="C182" s="330">
        <v>9.6000000000000002E-2</v>
      </c>
      <c r="D182" s="479">
        <v>9.4E-2</v>
      </c>
      <c r="E182" s="479">
        <v>6.6000000000000003E-2</v>
      </c>
      <c r="F182" s="688">
        <v>6.4000000000000001E-2</v>
      </c>
      <c r="G182" s="344">
        <v>9.0999999999999998E-2</v>
      </c>
      <c r="H182" s="321"/>
      <c r="I182" s="670"/>
      <c r="J182" s="670"/>
    </row>
    <row r="183" spans="1:10" x14ac:dyDescent="0.2">
      <c r="A183" s="241" t="s">
        <v>1</v>
      </c>
      <c r="B183" s="332">
        <f t="shared" ref="B183:G183" si="40">B180/B179*100-100</f>
        <v>3.7264150943396146</v>
      </c>
      <c r="C183" s="333">
        <f t="shared" si="40"/>
        <v>14.905660377358501</v>
      </c>
      <c r="D183" s="333">
        <f t="shared" si="40"/>
        <v>16.320754716981128</v>
      </c>
      <c r="E183" s="333">
        <f t="shared" si="40"/>
        <v>15.330188679245296</v>
      </c>
      <c r="F183" s="335">
        <f t="shared" si="40"/>
        <v>17.877358490566039</v>
      </c>
      <c r="G183" s="346">
        <f t="shared" si="40"/>
        <v>13.867924528301884</v>
      </c>
      <c r="H183" s="321"/>
      <c r="I183" s="670"/>
      <c r="J183" s="670"/>
    </row>
    <row r="184" spans="1:10" ht="13.5" thickBot="1" x14ac:dyDescent="0.25">
      <c r="A184" s="231" t="s">
        <v>27</v>
      </c>
      <c r="B184" s="257">
        <f>B180-B167</f>
        <v>43</v>
      </c>
      <c r="C184" s="258">
        <f t="shared" ref="C184:G184" si="41">C180-C167</f>
        <v>91</v>
      </c>
      <c r="D184" s="258">
        <f t="shared" si="41"/>
        <v>142</v>
      </c>
      <c r="E184" s="258">
        <f t="shared" si="41"/>
        <v>124</v>
      </c>
      <c r="F184" s="366">
        <f t="shared" si="41"/>
        <v>172</v>
      </c>
      <c r="G184" s="288">
        <f t="shared" si="41"/>
        <v>116</v>
      </c>
      <c r="H184" s="670"/>
      <c r="I184" s="670"/>
      <c r="J184" s="670"/>
    </row>
    <row r="185" spans="1:10" x14ac:dyDescent="0.2">
      <c r="A185" s="267" t="s">
        <v>52</v>
      </c>
      <c r="B185" s="261">
        <v>297</v>
      </c>
      <c r="C185" s="262">
        <v>290</v>
      </c>
      <c r="D185" s="262">
        <v>352</v>
      </c>
      <c r="E185" s="262">
        <v>418</v>
      </c>
      <c r="F185" s="312">
        <v>316</v>
      </c>
      <c r="G185" s="264">
        <f>SUM(B185:F185)</f>
        <v>1673</v>
      </c>
      <c r="H185" s="670" t="s">
        <v>56</v>
      </c>
      <c r="I185" s="475">
        <f>G172-G185</f>
        <v>6</v>
      </c>
      <c r="J185" s="306">
        <f>I185/G172</f>
        <v>3.5735556879094698E-3</v>
      </c>
    </row>
    <row r="186" spans="1:10" x14ac:dyDescent="0.2">
      <c r="A186" s="267" t="s">
        <v>28</v>
      </c>
      <c r="B186" s="671">
        <v>84</v>
      </c>
      <c r="C186" s="673">
        <v>84</v>
      </c>
      <c r="D186" s="673">
        <v>84</v>
      </c>
      <c r="E186" s="673">
        <v>84</v>
      </c>
      <c r="F186" s="672">
        <v>84</v>
      </c>
      <c r="G186" s="222"/>
      <c r="H186" s="670" t="s">
        <v>57</v>
      </c>
      <c r="I186" s="670">
        <v>81.900000000000006</v>
      </c>
      <c r="J186" s="670"/>
    </row>
    <row r="187" spans="1:10" ht="13.5" thickBot="1" x14ac:dyDescent="0.25">
      <c r="A187" s="268" t="s">
        <v>26</v>
      </c>
      <c r="B187" s="216">
        <f t="shared" ref="B187:E187" si="42">B186-B173</f>
        <v>2.5</v>
      </c>
      <c r="C187" s="217">
        <f t="shared" si="42"/>
        <v>2.5</v>
      </c>
      <c r="D187" s="217">
        <f t="shared" si="42"/>
        <v>2.5</v>
      </c>
      <c r="E187" s="217">
        <f t="shared" si="42"/>
        <v>2.5</v>
      </c>
      <c r="F187" s="689">
        <f>F186-F173</f>
        <v>2</v>
      </c>
      <c r="G187" s="223"/>
      <c r="H187" s="670" t="s">
        <v>26</v>
      </c>
      <c r="I187" s="670">
        <f>I186-I173</f>
        <v>2.2600000000000051</v>
      </c>
      <c r="J187" s="670"/>
    </row>
    <row r="189" spans="1:10" ht="13.5" thickBot="1" x14ac:dyDescent="0.25"/>
    <row r="190" spans="1:10" ht="13.5" thickBot="1" x14ac:dyDescent="0.25">
      <c r="A190" s="272" t="s">
        <v>158</v>
      </c>
      <c r="B190" s="761" t="s">
        <v>53</v>
      </c>
      <c r="C190" s="762"/>
      <c r="D190" s="762"/>
      <c r="E190" s="762"/>
      <c r="F190" s="763"/>
      <c r="G190" s="787" t="s">
        <v>0</v>
      </c>
      <c r="H190" s="699"/>
      <c r="I190" s="699"/>
      <c r="J190" s="699"/>
    </row>
    <row r="191" spans="1:10" ht="13.5" thickBot="1" x14ac:dyDescent="0.25">
      <c r="A191" s="231" t="s">
        <v>2</v>
      </c>
      <c r="B191" s="295">
        <v>1</v>
      </c>
      <c r="C191" s="225">
        <v>2</v>
      </c>
      <c r="D191" s="225">
        <v>3</v>
      </c>
      <c r="E191" s="225">
        <v>4</v>
      </c>
      <c r="F191" s="225">
        <v>5</v>
      </c>
      <c r="G191" s="788"/>
      <c r="H191" s="699"/>
      <c r="I191" s="699"/>
      <c r="J191" s="699"/>
    </row>
    <row r="192" spans="1:10" x14ac:dyDescent="0.2">
      <c r="A192" s="236" t="s">
        <v>3</v>
      </c>
      <c r="B192" s="296">
        <v>2240</v>
      </c>
      <c r="C192" s="297">
        <v>2240</v>
      </c>
      <c r="D192" s="298">
        <v>2240</v>
      </c>
      <c r="E192" s="298">
        <v>2240</v>
      </c>
      <c r="F192" s="353">
        <v>2240</v>
      </c>
      <c r="G192" s="359">
        <v>2240</v>
      </c>
      <c r="H192" s="699"/>
      <c r="I192" s="699"/>
      <c r="J192" s="699"/>
    </row>
    <row r="193" spans="1:10" x14ac:dyDescent="0.2">
      <c r="A193" s="241" t="s">
        <v>6</v>
      </c>
      <c r="B193" s="300">
        <v>2311</v>
      </c>
      <c r="C193" s="301">
        <v>2453</v>
      </c>
      <c r="D193" s="301">
        <v>2508</v>
      </c>
      <c r="E193" s="301">
        <v>2564</v>
      </c>
      <c r="F193" s="354">
        <v>2765</v>
      </c>
      <c r="G193" s="317">
        <v>2539</v>
      </c>
      <c r="H193" s="321"/>
      <c r="I193" s="699"/>
      <c r="J193" s="699"/>
    </row>
    <row r="194" spans="1:10" x14ac:dyDescent="0.2">
      <c r="A194" s="231" t="s">
        <v>7</v>
      </c>
      <c r="B194" s="679">
        <v>95.7</v>
      </c>
      <c r="C194" s="680">
        <v>96.4</v>
      </c>
      <c r="D194" s="681">
        <v>100</v>
      </c>
      <c r="E194" s="681">
        <v>100</v>
      </c>
      <c r="F194" s="687">
        <v>94.1</v>
      </c>
      <c r="G194" s="682">
        <v>83.9</v>
      </c>
      <c r="H194" s="321"/>
      <c r="I194" s="699"/>
      <c r="J194" s="699"/>
    </row>
    <row r="195" spans="1:10" ht="13.5" thickBot="1" x14ac:dyDescent="0.25">
      <c r="A195" s="231" t="s">
        <v>8</v>
      </c>
      <c r="B195" s="329">
        <v>3.5999999999999997E-2</v>
      </c>
      <c r="C195" s="330">
        <v>4.3999999999999997E-2</v>
      </c>
      <c r="D195" s="479">
        <v>3.6999999999999998E-2</v>
      </c>
      <c r="E195" s="479">
        <v>2.8000000000000001E-2</v>
      </c>
      <c r="F195" s="688">
        <v>5.2999999999999999E-2</v>
      </c>
      <c r="G195" s="344">
        <v>7.0000000000000007E-2</v>
      </c>
      <c r="H195" s="321"/>
      <c r="I195" s="699"/>
      <c r="J195" s="699"/>
    </row>
    <row r="196" spans="1:10" x14ac:dyDescent="0.2">
      <c r="A196" s="241" t="s">
        <v>1</v>
      </c>
      <c r="B196" s="332">
        <f t="shared" ref="B196:G196" si="43">B193/B192*100-100</f>
        <v>3.169642857142847</v>
      </c>
      <c r="C196" s="333">
        <f t="shared" si="43"/>
        <v>9.5089285714285836</v>
      </c>
      <c r="D196" s="333">
        <f t="shared" si="43"/>
        <v>11.964285714285722</v>
      </c>
      <c r="E196" s="333">
        <f t="shared" si="43"/>
        <v>14.464285714285708</v>
      </c>
      <c r="F196" s="335">
        <f t="shared" si="43"/>
        <v>23.4375</v>
      </c>
      <c r="G196" s="346">
        <f t="shared" si="43"/>
        <v>13.348214285714292</v>
      </c>
      <c r="H196" s="321"/>
      <c r="I196" s="699"/>
      <c r="J196" s="699"/>
    </row>
    <row r="197" spans="1:10" ht="13.5" thickBot="1" x14ac:dyDescent="0.25">
      <c r="A197" s="231" t="s">
        <v>27</v>
      </c>
      <c r="B197" s="257">
        <f>B193-B180</f>
        <v>112</v>
      </c>
      <c r="C197" s="258">
        <f t="shared" ref="C197:G197" si="44">C193-C180</f>
        <v>17</v>
      </c>
      <c r="D197" s="258">
        <f t="shared" si="44"/>
        <v>42</v>
      </c>
      <c r="E197" s="258">
        <f t="shared" si="44"/>
        <v>119</v>
      </c>
      <c r="F197" s="366">
        <f t="shared" si="44"/>
        <v>266</v>
      </c>
      <c r="G197" s="288">
        <f t="shared" si="44"/>
        <v>125</v>
      </c>
      <c r="H197" s="699"/>
      <c r="I197" s="699"/>
      <c r="J197" s="699"/>
    </row>
    <row r="198" spans="1:10" x14ac:dyDescent="0.2">
      <c r="A198" s="267" t="s">
        <v>52</v>
      </c>
      <c r="B198" s="261">
        <v>229</v>
      </c>
      <c r="C198" s="262">
        <v>282</v>
      </c>
      <c r="D198" s="262">
        <v>320</v>
      </c>
      <c r="E198" s="262">
        <v>387</v>
      </c>
      <c r="F198" s="312">
        <v>344</v>
      </c>
      <c r="G198" s="264">
        <f>SUM(B198:F198)</f>
        <v>1562</v>
      </c>
      <c r="H198" s="699" t="s">
        <v>56</v>
      </c>
      <c r="I198" s="475">
        <f>G185-G198</f>
        <v>111</v>
      </c>
      <c r="J198" s="306">
        <f>I198/G185</f>
        <v>6.6347878063359234E-2</v>
      </c>
    </row>
    <row r="199" spans="1:10" x14ac:dyDescent="0.2">
      <c r="A199" s="267" t="s">
        <v>28</v>
      </c>
      <c r="B199" s="690">
        <v>87.5</v>
      </c>
      <c r="C199" s="697">
        <v>87.5</v>
      </c>
      <c r="D199" s="711">
        <v>87.5</v>
      </c>
      <c r="E199" s="711">
        <v>87.5</v>
      </c>
      <c r="F199" s="691">
        <v>87.5</v>
      </c>
      <c r="G199" s="222"/>
      <c r="H199" s="699" t="s">
        <v>57</v>
      </c>
      <c r="I199" s="699">
        <v>84.43</v>
      </c>
      <c r="J199" s="699"/>
    </row>
    <row r="200" spans="1:10" ht="13.5" thickBot="1" x14ac:dyDescent="0.25">
      <c r="A200" s="268" t="s">
        <v>26</v>
      </c>
      <c r="B200" s="216">
        <f t="shared" ref="B200:E200" si="45">B199-B186</f>
        <v>3.5</v>
      </c>
      <c r="C200" s="217">
        <f t="shared" si="45"/>
        <v>3.5</v>
      </c>
      <c r="D200" s="217">
        <f t="shared" si="45"/>
        <v>3.5</v>
      </c>
      <c r="E200" s="217">
        <f t="shared" si="45"/>
        <v>3.5</v>
      </c>
      <c r="F200" s="689">
        <f>F199-F186</f>
        <v>3.5</v>
      </c>
      <c r="G200" s="223"/>
      <c r="H200" s="699" t="s">
        <v>26</v>
      </c>
      <c r="I200" s="699">
        <f>I199-I186</f>
        <v>2.5300000000000011</v>
      </c>
      <c r="J200" s="699"/>
    </row>
    <row r="202" spans="1:10" ht="13.5" thickBot="1" x14ac:dyDescent="0.25"/>
    <row r="203" spans="1:10" ht="13.5" thickBot="1" x14ac:dyDescent="0.25">
      <c r="A203" s="272" t="s">
        <v>159</v>
      </c>
      <c r="B203" s="761" t="s">
        <v>53</v>
      </c>
      <c r="C203" s="762"/>
      <c r="D203" s="762"/>
      <c r="E203" s="762"/>
      <c r="F203" s="763"/>
      <c r="G203" s="787" t="s">
        <v>0</v>
      </c>
      <c r="H203" s="713">
        <v>154</v>
      </c>
      <c r="I203" s="713"/>
      <c r="J203" s="713"/>
    </row>
    <row r="204" spans="1:10" ht="13.5" thickBot="1" x14ac:dyDescent="0.25">
      <c r="A204" s="231" t="s">
        <v>2</v>
      </c>
      <c r="B204" s="295">
        <v>1</v>
      </c>
      <c r="C204" s="225">
        <v>2</v>
      </c>
      <c r="D204" s="225">
        <v>3</v>
      </c>
      <c r="E204" s="225">
        <v>4</v>
      </c>
      <c r="F204" s="225">
        <v>5</v>
      </c>
      <c r="G204" s="788"/>
      <c r="H204" s="713"/>
      <c r="I204" s="713"/>
      <c r="J204" s="713"/>
    </row>
    <row r="205" spans="1:10" x14ac:dyDescent="0.2">
      <c r="A205" s="236" t="s">
        <v>3</v>
      </c>
      <c r="B205" s="296">
        <v>2370</v>
      </c>
      <c r="C205" s="297">
        <v>2370</v>
      </c>
      <c r="D205" s="298">
        <v>2370</v>
      </c>
      <c r="E205" s="298">
        <v>2370</v>
      </c>
      <c r="F205" s="353">
        <v>2370</v>
      </c>
      <c r="G205" s="359">
        <v>2370</v>
      </c>
      <c r="H205" s="713"/>
      <c r="I205" s="713"/>
      <c r="J205" s="713"/>
    </row>
    <row r="206" spans="1:10" x14ac:dyDescent="0.2">
      <c r="A206" s="241" t="s">
        <v>6</v>
      </c>
      <c r="B206" s="300">
        <v>2424</v>
      </c>
      <c r="C206" s="301">
        <v>2490</v>
      </c>
      <c r="D206" s="301">
        <v>2575</v>
      </c>
      <c r="E206" s="301">
        <v>2624</v>
      </c>
      <c r="F206" s="354">
        <v>2783</v>
      </c>
      <c r="G206" s="317">
        <v>2596</v>
      </c>
      <c r="H206" s="321"/>
      <c r="I206" s="713"/>
      <c r="J206" s="713"/>
    </row>
    <row r="207" spans="1:10" x14ac:dyDescent="0.2">
      <c r="A207" s="231" t="s">
        <v>7</v>
      </c>
      <c r="B207" s="679">
        <v>100</v>
      </c>
      <c r="C207" s="680">
        <v>100</v>
      </c>
      <c r="D207" s="681">
        <v>100</v>
      </c>
      <c r="E207" s="681">
        <v>100</v>
      </c>
      <c r="F207" s="687">
        <v>91.2</v>
      </c>
      <c r="G207" s="682">
        <v>89</v>
      </c>
      <c r="H207" s="321"/>
      <c r="I207" s="713"/>
      <c r="J207" s="713"/>
    </row>
    <row r="208" spans="1:10" ht="13.5" thickBot="1" x14ac:dyDescent="0.25">
      <c r="A208" s="231" t="s">
        <v>8</v>
      </c>
      <c r="B208" s="329">
        <v>4.2000000000000003E-2</v>
      </c>
      <c r="C208" s="330">
        <v>4.3999999999999997E-2</v>
      </c>
      <c r="D208" s="479">
        <v>4.3999999999999997E-2</v>
      </c>
      <c r="E208" s="479">
        <v>0.04</v>
      </c>
      <c r="F208" s="688">
        <v>7.2999999999999995E-2</v>
      </c>
      <c r="G208" s="344">
        <v>6.9000000000000006E-2</v>
      </c>
      <c r="H208" s="321"/>
      <c r="I208" s="713"/>
      <c r="J208" s="713"/>
    </row>
    <row r="209" spans="1:10" x14ac:dyDescent="0.2">
      <c r="A209" s="241" t="s">
        <v>1</v>
      </c>
      <c r="B209" s="332">
        <f t="shared" ref="B209:G209" si="46">B206/B205*100-100</f>
        <v>2.2784810126582187</v>
      </c>
      <c r="C209" s="333">
        <f t="shared" si="46"/>
        <v>5.0632911392405049</v>
      </c>
      <c r="D209" s="333">
        <f t="shared" si="46"/>
        <v>8.649789029535853</v>
      </c>
      <c r="E209" s="333">
        <f t="shared" si="46"/>
        <v>10.71729957805907</v>
      </c>
      <c r="F209" s="335">
        <f t="shared" si="46"/>
        <v>17.42616033755273</v>
      </c>
      <c r="G209" s="346">
        <f t="shared" si="46"/>
        <v>9.5358649789029499</v>
      </c>
      <c r="H209" s="321"/>
      <c r="I209" s="713"/>
      <c r="J209" s="713"/>
    </row>
    <row r="210" spans="1:10" ht="13.5" thickBot="1" x14ac:dyDescent="0.25">
      <c r="A210" s="231" t="s">
        <v>27</v>
      </c>
      <c r="B210" s="257">
        <f>B206-B193</f>
        <v>113</v>
      </c>
      <c r="C210" s="258">
        <f t="shared" ref="C210:G210" si="47">C206-C193</f>
        <v>37</v>
      </c>
      <c r="D210" s="258">
        <f t="shared" si="47"/>
        <v>67</v>
      </c>
      <c r="E210" s="258">
        <f t="shared" si="47"/>
        <v>60</v>
      </c>
      <c r="F210" s="366">
        <f t="shared" si="47"/>
        <v>18</v>
      </c>
      <c r="G210" s="288">
        <f t="shared" si="47"/>
        <v>57</v>
      </c>
      <c r="H210" s="713"/>
      <c r="I210" s="713"/>
      <c r="J210" s="713"/>
    </row>
    <row r="211" spans="1:10" x14ac:dyDescent="0.2">
      <c r="A211" s="267" t="s">
        <v>52</v>
      </c>
      <c r="B211" s="261">
        <v>229</v>
      </c>
      <c r="C211" s="262">
        <v>282</v>
      </c>
      <c r="D211" s="262">
        <v>319</v>
      </c>
      <c r="E211" s="262">
        <v>386</v>
      </c>
      <c r="F211" s="312">
        <v>341</v>
      </c>
      <c r="G211" s="264">
        <f>SUM(B211:F211)</f>
        <v>1557</v>
      </c>
      <c r="H211" s="713" t="s">
        <v>56</v>
      </c>
      <c r="I211" s="475">
        <f>G198-G211</f>
        <v>5</v>
      </c>
      <c r="J211" s="306">
        <f>I211/G198</f>
        <v>3.201024327784891E-3</v>
      </c>
    </row>
    <row r="212" spans="1:10" x14ac:dyDescent="0.2">
      <c r="A212" s="267" t="s">
        <v>28</v>
      </c>
      <c r="B212" s="714">
        <v>91.5</v>
      </c>
      <c r="C212" s="721">
        <v>91.5</v>
      </c>
      <c r="D212" s="723">
        <v>91.5</v>
      </c>
      <c r="E212" s="723">
        <v>91.5</v>
      </c>
      <c r="F212" s="715">
        <v>91.5</v>
      </c>
      <c r="G212" s="222"/>
      <c r="H212" s="713" t="s">
        <v>57</v>
      </c>
      <c r="I212" s="713">
        <v>87.78</v>
      </c>
      <c r="J212" s="713"/>
    </row>
    <row r="213" spans="1:10" ht="13.5" thickBot="1" x14ac:dyDescent="0.25">
      <c r="A213" s="268" t="s">
        <v>26</v>
      </c>
      <c r="B213" s="734">
        <f t="shared" ref="B213:E213" si="48">B212-B199</f>
        <v>4</v>
      </c>
      <c r="C213" s="735">
        <f t="shared" si="48"/>
        <v>4</v>
      </c>
      <c r="D213" s="735">
        <f t="shared" si="48"/>
        <v>4</v>
      </c>
      <c r="E213" s="735">
        <f t="shared" si="48"/>
        <v>4</v>
      </c>
      <c r="F213" s="689">
        <f>F212-F199</f>
        <v>4</v>
      </c>
      <c r="G213" s="223"/>
      <c r="H213" s="713" t="s">
        <v>26</v>
      </c>
      <c r="I213" s="713">
        <f>I212-I199</f>
        <v>3.3499999999999943</v>
      </c>
      <c r="J213" s="713"/>
    </row>
    <row r="215" spans="1:10" ht="13.5" thickBot="1" x14ac:dyDescent="0.25"/>
    <row r="216" spans="1:10" ht="13.5" thickBot="1" x14ac:dyDescent="0.25">
      <c r="A216" s="272" t="s">
        <v>161</v>
      </c>
      <c r="B216" s="761" t="s">
        <v>53</v>
      </c>
      <c r="C216" s="762"/>
      <c r="D216" s="762"/>
      <c r="E216" s="762"/>
      <c r="F216" s="763"/>
      <c r="G216" s="787" t="s">
        <v>0</v>
      </c>
      <c r="H216" s="724">
        <v>154</v>
      </c>
      <c r="I216" s="724"/>
      <c r="J216" s="724"/>
    </row>
    <row r="217" spans="1:10" ht="13.5" thickBot="1" x14ac:dyDescent="0.25">
      <c r="A217" s="231" t="s">
        <v>2</v>
      </c>
      <c r="B217" s="295">
        <v>1</v>
      </c>
      <c r="C217" s="225">
        <v>2</v>
      </c>
      <c r="D217" s="225">
        <v>3</v>
      </c>
      <c r="E217" s="225">
        <v>4</v>
      </c>
      <c r="F217" s="225">
        <v>5</v>
      </c>
      <c r="G217" s="788"/>
      <c r="H217" s="724"/>
      <c r="I217" s="724"/>
      <c r="J217" s="724"/>
    </row>
    <row r="218" spans="1:10" x14ac:dyDescent="0.2">
      <c r="A218" s="236" t="s">
        <v>3</v>
      </c>
      <c r="B218" s="296">
        <v>2510</v>
      </c>
      <c r="C218" s="297">
        <v>2510</v>
      </c>
      <c r="D218" s="298">
        <v>2510</v>
      </c>
      <c r="E218" s="298">
        <v>2510</v>
      </c>
      <c r="F218" s="353">
        <v>2510</v>
      </c>
      <c r="G218" s="359">
        <v>2510</v>
      </c>
      <c r="H218" s="724"/>
      <c r="I218" s="724"/>
      <c r="J218" s="724"/>
    </row>
    <row r="219" spans="1:10" x14ac:dyDescent="0.2">
      <c r="A219" s="241" t="s">
        <v>6</v>
      </c>
      <c r="B219" s="300">
        <v>2484</v>
      </c>
      <c r="C219" s="301">
        <v>2542</v>
      </c>
      <c r="D219" s="301">
        <v>2643</v>
      </c>
      <c r="E219" s="301">
        <v>2686</v>
      </c>
      <c r="F219" s="354">
        <v>2772</v>
      </c>
      <c r="G219" s="317">
        <v>2641</v>
      </c>
      <c r="H219" s="321"/>
      <c r="I219" s="724"/>
      <c r="J219" s="724"/>
    </row>
    <row r="220" spans="1:10" x14ac:dyDescent="0.2">
      <c r="A220" s="231" t="s">
        <v>7</v>
      </c>
      <c r="B220" s="679">
        <v>90.9</v>
      </c>
      <c r="C220" s="680">
        <v>92.9</v>
      </c>
      <c r="D220" s="681">
        <v>100</v>
      </c>
      <c r="E220" s="681">
        <v>94.7</v>
      </c>
      <c r="F220" s="687">
        <v>91.2</v>
      </c>
      <c r="G220" s="682">
        <v>89</v>
      </c>
      <c r="H220" s="321"/>
      <c r="I220" s="724"/>
      <c r="J220" s="724"/>
    </row>
    <row r="221" spans="1:10" ht="13.5" thickBot="1" x14ac:dyDescent="0.25">
      <c r="A221" s="231" t="s">
        <v>8</v>
      </c>
      <c r="B221" s="329">
        <v>5.2999999999999999E-2</v>
      </c>
      <c r="C221" s="330">
        <v>5.0999999999999997E-2</v>
      </c>
      <c r="D221" s="479">
        <v>3.6999999999999998E-2</v>
      </c>
      <c r="E221" s="479">
        <v>5.0999999999999997E-2</v>
      </c>
      <c r="F221" s="688">
        <v>6.0999999999999999E-2</v>
      </c>
      <c r="G221" s="344">
        <v>6.3E-2</v>
      </c>
      <c r="H221" s="321"/>
      <c r="I221" s="724"/>
      <c r="J221" s="724"/>
    </row>
    <row r="222" spans="1:10" x14ac:dyDescent="0.2">
      <c r="A222" s="241" t="s">
        <v>1</v>
      </c>
      <c r="B222" s="332">
        <f t="shared" ref="B222:G222" si="49">B219/B218*100-100</f>
        <v>-1.0358565737051748</v>
      </c>
      <c r="C222" s="333">
        <f t="shared" si="49"/>
        <v>1.2749003984063592</v>
      </c>
      <c r="D222" s="333">
        <f t="shared" si="49"/>
        <v>5.2988047808764946</v>
      </c>
      <c r="E222" s="333">
        <f t="shared" si="49"/>
        <v>7.0119521912350535</v>
      </c>
      <c r="F222" s="335">
        <f t="shared" si="49"/>
        <v>10.4382470119522</v>
      </c>
      <c r="G222" s="346">
        <f t="shared" si="49"/>
        <v>5.2191235059760857</v>
      </c>
      <c r="H222" s="321"/>
      <c r="I222" s="724"/>
      <c r="J222" s="724"/>
    </row>
    <row r="223" spans="1:10" ht="13.5" thickBot="1" x14ac:dyDescent="0.25">
      <c r="A223" s="231" t="s">
        <v>27</v>
      </c>
      <c r="B223" s="257">
        <f>B219-B206</f>
        <v>60</v>
      </c>
      <c r="C223" s="258">
        <f t="shared" ref="C223:G223" si="50">C219-C206</f>
        <v>52</v>
      </c>
      <c r="D223" s="258">
        <f t="shared" si="50"/>
        <v>68</v>
      </c>
      <c r="E223" s="258">
        <f t="shared" si="50"/>
        <v>62</v>
      </c>
      <c r="F223" s="366">
        <f t="shared" si="50"/>
        <v>-11</v>
      </c>
      <c r="G223" s="288">
        <f t="shared" si="50"/>
        <v>45</v>
      </c>
      <c r="H223" s="724"/>
      <c r="I223" s="724"/>
      <c r="J223" s="724"/>
    </row>
    <row r="224" spans="1:10" x14ac:dyDescent="0.2">
      <c r="A224" s="267" t="s">
        <v>52</v>
      </c>
      <c r="B224" s="261">
        <v>229</v>
      </c>
      <c r="C224" s="262">
        <v>282</v>
      </c>
      <c r="D224" s="262">
        <v>319</v>
      </c>
      <c r="E224" s="262">
        <v>386</v>
      </c>
      <c r="F224" s="312">
        <v>340</v>
      </c>
      <c r="G224" s="264">
        <f>SUM(B224:F224)</f>
        <v>1556</v>
      </c>
      <c r="H224" s="724" t="s">
        <v>56</v>
      </c>
      <c r="I224" s="475">
        <f>G211-G224</f>
        <v>1</v>
      </c>
      <c r="J224" s="306">
        <f>I224/G211</f>
        <v>6.4226075786769424E-4</v>
      </c>
    </row>
    <row r="225" spans="1:10" x14ac:dyDescent="0.2">
      <c r="A225" s="267" t="s">
        <v>28</v>
      </c>
      <c r="B225" s="725">
        <v>97.5</v>
      </c>
      <c r="C225" s="732">
        <v>97.5</v>
      </c>
      <c r="D225" s="732">
        <v>97.5</v>
      </c>
      <c r="E225" s="732">
        <v>97.5</v>
      </c>
      <c r="F225" s="726">
        <v>97.5</v>
      </c>
      <c r="G225" s="222"/>
      <c r="H225" s="724" t="s">
        <v>57</v>
      </c>
      <c r="I225" s="724">
        <v>91.55</v>
      </c>
      <c r="J225" s="724"/>
    </row>
    <row r="226" spans="1:10" ht="13.5" thickBot="1" x14ac:dyDescent="0.25">
      <c r="A226" s="268" t="s">
        <v>26</v>
      </c>
      <c r="B226" s="734">
        <f t="shared" ref="B226:E226" si="51">B225-B212</f>
        <v>6</v>
      </c>
      <c r="C226" s="735">
        <f t="shared" si="51"/>
        <v>6</v>
      </c>
      <c r="D226" s="735">
        <f t="shared" si="51"/>
        <v>6</v>
      </c>
      <c r="E226" s="735">
        <f t="shared" si="51"/>
        <v>6</v>
      </c>
      <c r="F226" s="689">
        <f>F225-F212</f>
        <v>6</v>
      </c>
      <c r="G226" s="223"/>
      <c r="H226" s="724" t="s">
        <v>26</v>
      </c>
      <c r="I226" s="724">
        <f>I225-I212</f>
        <v>3.769999999999996</v>
      </c>
      <c r="J226" s="724"/>
    </row>
  </sheetData>
  <mergeCells count="28">
    <mergeCell ref="B203:F203"/>
    <mergeCell ref="G203:G204"/>
    <mergeCell ref="B125:F125"/>
    <mergeCell ref="G125:G126"/>
    <mergeCell ref="B112:F112"/>
    <mergeCell ref="B164:F164"/>
    <mergeCell ref="B190:F190"/>
    <mergeCell ref="G190:G191"/>
    <mergeCell ref="B177:F177"/>
    <mergeCell ref="G177:G178"/>
    <mergeCell ref="G138:G139"/>
    <mergeCell ref="G164:G165"/>
    <mergeCell ref="B216:F216"/>
    <mergeCell ref="G216:G217"/>
    <mergeCell ref="B8:G8"/>
    <mergeCell ref="B21:G21"/>
    <mergeCell ref="B34:G34"/>
    <mergeCell ref="B47:G47"/>
    <mergeCell ref="B99:F99"/>
    <mergeCell ref="G99:G100"/>
    <mergeCell ref="B86:F86"/>
    <mergeCell ref="G86:G87"/>
    <mergeCell ref="B73:F73"/>
    <mergeCell ref="B60:F60"/>
    <mergeCell ref="G112:G113"/>
    <mergeCell ref="B151:F151"/>
    <mergeCell ref="G151:G152"/>
    <mergeCell ref="B138:F138"/>
  </mergeCells>
  <conditionalFormatting sqref="B193:F19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S253"/>
  <sheetViews>
    <sheetView showGridLines="0" topLeftCell="A225" zoomScale="62" zoomScaleNormal="62" workbookViewId="0">
      <selection activeCell="I248" sqref="I248"/>
    </sheetView>
  </sheetViews>
  <sheetFormatPr baseColWidth="10" defaultColWidth="11.42578125" defaultRowHeight="12.75" x14ac:dyDescent="0.2"/>
  <cols>
    <col min="1" max="1" width="16.28515625" style="200" bestFit="1" customWidth="1"/>
    <col min="2" max="8" width="9" style="200" customWidth="1"/>
    <col min="9" max="9" width="11.28515625" style="200" bestFit="1" customWidth="1"/>
    <col min="10" max="10" width="12" style="200" customWidth="1"/>
    <col min="11" max="18" width="11.42578125" style="200"/>
    <col min="19" max="19" width="17.5703125" style="200" bestFit="1" customWidth="1"/>
    <col min="20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319">
        <v>41.584541062801932</v>
      </c>
    </row>
    <row r="3" spans="1:15" x14ac:dyDescent="0.2">
      <c r="A3" s="200" t="s">
        <v>7</v>
      </c>
      <c r="B3" s="200">
        <v>54.111405835543763</v>
      </c>
    </row>
    <row r="4" spans="1:15" x14ac:dyDescent="0.2">
      <c r="A4" s="200" t="s">
        <v>60</v>
      </c>
      <c r="B4" s="200">
        <v>3853</v>
      </c>
    </row>
    <row r="6" spans="1:15" x14ac:dyDescent="0.2">
      <c r="A6" s="229" t="s">
        <v>61</v>
      </c>
      <c r="B6" s="227">
        <v>41.584541062801932</v>
      </c>
      <c r="C6" s="227">
        <v>41.584541062801932</v>
      </c>
      <c r="D6" s="227">
        <v>41.584541062801932</v>
      </c>
      <c r="E6" s="227">
        <v>41.584541062801932</v>
      </c>
      <c r="F6" s="227">
        <v>41.584541062801932</v>
      </c>
      <c r="G6" s="227">
        <v>41.584541062801932</v>
      </c>
      <c r="H6" s="227">
        <v>41.584541062801932</v>
      </c>
    </row>
    <row r="7" spans="1:15" ht="13.5" thickBot="1" x14ac:dyDescent="0.25">
      <c r="A7" s="229" t="s">
        <v>62</v>
      </c>
      <c r="B7" s="215">
        <v>22.4</v>
      </c>
      <c r="C7" s="215">
        <v>22.4</v>
      </c>
      <c r="D7" s="215">
        <v>22.4</v>
      </c>
      <c r="E7" s="215">
        <v>22.4</v>
      </c>
      <c r="F7" s="215">
        <v>22.4</v>
      </c>
      <c r="G7" s="215">
        <v>22.4</v>
      </c>
      <c r="H7" s="215">
        <v>22.4</v>
      </c>
    </row>
    <row r="8" spans="1:15" ht="13.5" thickBot="1" x14ac:dyDescent="0.25">
      <c r="A8" s="272" t="s">
        <v>49</v>
      </c>
      <c r="B8" s="766" t="s">
        <v>50</v>
      </c>
      <c r="C8" s="767"/>
      <c r="D8" s="767"/>
      <c r="E8" s="767"/>
      <c r="F8" s="767"/>
      <c r="G8" s="768"/>
      <c r="H8" s="292" t="s">
        <v>0</v>
      </c>
    </row>
    <row r="9" spans="1:15" x14ac:dyDescent="0.2">
      <c r="A9" s="214" t="s">
        <v>54</v>
      </c>
      <c r="B9" s="273">
        <v>1</v>
      </c>
      <c r="C9" s="274">
        <v>2</v>
      </c>
      <c r="D9" s="275">
        <v>3</v>
      </c>
      <c r="E9" s="274">
        <v>4</v>
      </c>
      <c r="F9" s="275">
        <v>5</v>
      </c>
      <c r="G9" s="270">
        <v>6</v>
      </c>
      <c r="H9" s="276">
        <v>377</v>
      </c>
      <c r="I9" s="213"/>
    </row>
    <row r="10" spans="1:15" x14ac:dyDescent="0.2">
      <c r="A10" s="214" t="s">
        <v>2</v>
      </c>
      <c r="B10" s="233">
        <v>1</v>
      </c>
      <c r="C10" s="307">
        <v>2</v>
      </c>
      <c r="D10" s="234">
        <v>3</v>
      </c>
      <c r="E10" s="294">
        <v>4</v>
      </c>
      <c r="F10" s="314">
        <v>5</v>
      </c>
      <c r="G10" s="315">
        <v>6</v>
      </c>
      <c r="H10" s="271" t="s">
        <v>0</v>
      </c>
      <c r="I10" s="229"/>
      <c r="J10" s="277"/>
      <c r="K10" s="363"/>
      <c r="L10" s="363"/>
      <c r="M10" s="363"/>
      <c r="N10" s="363"/>
      <c r="O10" s="363"/>
    </row>
    <row r="11" spans="1:15" x14ac:dyDescent="0.2">
      <c r="A11" s="278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79">
        <v>150</v>
      </c>
      <c r="I11" s="322"/>
      <c r="J11" s="277"/>
      <c r="K11" s="363"/>
      <c r="L11" s="363"/>
      <c r="M11" s="363"/>
      <c r="N11" s="363"/>
      <c r="O11" s="363"/>
    </row>
    <row r="12" spans="1:15" x14ac:dyDescent="0.2">
      <c r="A12" s="280" t="s">
        <v>6</v>
      </c>
      <c r="B12" s="242">
        <v>125.1025641025641</v>
      </c>
      <c r="C12" s="243">
        <v>135.03846153846155</v>
      </c>
      <c r="D12" s="243">
        <v>144.88297872340425</v>
      </c>
      <c r="E12" s="243">
        <v>156.59154929577466</v>
      </c>
      <c r="F12" s="281">
        <v>166.80327868852459</v>
      </c>
      <c r="G12" s="244">
        <v>180.44117647058823</v>
      </c>
      <c r="H12" s="318">
        <v>149.75862068965517</v>
      </c>
      <c r="I12" s="321"/>
      <c r="J12" s="277"/>
      <c r="K12" s="363"/>
      <c r="L12" s="363"/>
      <c r="M12" s="363"/>
      <c r="N12" s="363"/>
      <c r="O12" s="363"/>
    </row>
    <row r="13" spans="1:15" x14ac:dyDescent="0.2">
      <c r="A13" s="214" t="s">
        <v>7</v>
      </c>
      <c r="B13" s="245">
        <v>79.487179487179489</v>
      </c>
      <c r="C13" s="246">
        <v>73.07692307692308</v>
      </c>
      <c r="D13" s="246">
        <v>87.234042553191486</v>
      </c>
      <c r="E13" s="246">
        <v>90.140845070422529</v>
      </c>
      <c r="F13" s="282">
        <v>88.52459016393442</v>
      </c>
      <c r="G13" s="247">
        <v>88.235294117647058</v>
      </c>
      <c r="H13" s="283">
        <v>54.111405835543763</v>
      </c>
      <c r="I13" s="323"/>
      <c r="J13" s="277"/>
    </row>
    <row r="14" spans="1:15" x14ac:dyDescent="0.2">
      <c r="A14" s="214" t="s">
        <v>8</v>
      </c>
      <c r="B14" s="249">
        <v>8.6297179893375792E-2</v>
      </c>
      <c r="C14" s="250">
        <v>7.6375267151716539E-2</v>
      </c>
      <c r="D14" s="250">
        <v>6.7362824082148123E-2</v>
      </c>
      <c r="E14" s="250">
        <v>6.1333131179539056E-2</v>
      </c>
      <c r="F14" s="284">
        <v>6.3193109686077095E-2</v>
      </c>
      <c r="G14" s="251">
        <v>6.2399741342616839E-2</v>
      </c>
      <c r="H14" s="285">
        <v>0.12650956352261383</v>
      </c>
      <c r="I14" s="286"/>
      <c r="J14" s="287"/>
    </row>
    <row r="15" spans="1:15" x14ac:dyDescent="0.2">
      <c r="A15" s="280" t="s">
        <v>1</v>
      </c>
      <c r="B15" s="253">
        <f t="shared" ref="B15:H15" si="0">B12/B11*100-100</f>
        <v>-16.598290598290603</v>
      </c>
      <c r="C15" s="254">
        <f t="shared" si="0"/>
        <v>-9.9743589743589638</v>
      </c>
      <c r="D15" s="254">
        <f t="shared" si="0"/>
        <v>-3.4113475177305048</v>
      </c>
      <c r="E15" s="254">
        <f t="shared" si="0"/>
        <v>4.3943661971831034</v>
      </c>
      <c r="F15" s="254">
        <f t="shared" ref="F15" si="1">F12/F11*100-100</f>
        <v>11.202185792349724</v>
      </c>
      <c r="G15" s="255">
        <f t="shared" si="0"/>
        <v>20.294117647058812</v>
      </c>
      <c r="H15" s="316">
        <f t="shared" si="0"/>
        <v>-0.16091954022988375</v>
      </c>
      <c r="I15" s="321"/>
      <c r="J15" s="287"/>
    </row>
    <row r="16" spans="1:15" ht="13.5" thickBot="1" x14ac:dyDescent="0.25">
      <c r="A16" s="214" t="s">
        <v>27</v>
      </c>
      <c r="B16" s="257">
        <f t="shared" ref="B16:H16" si="2">B12-B6</f>
        <v>83.51802303976217</v>
      </c>
      <c r="C16" s="258">
        <f t="shared" si="2"/>
        <v>93.453920475659615</v>
      </c>
      <c r="D16" s="258">
        <f t="shared" si="2"/>
        <v>103.29843766060232</v>
      </c>
      <c r="E16" s="258">
        <f t="shared" si="2"/>
        <v>115.00700823297272</v>
      </c>
      <c r="F16" s="258">
        <f t="shared" si="2"/>
        <v>125.21873762572265</v>
      </c>
      <c r="G16" s="259">
        <f t="shared" si="2"/>
        <v>138.85663540778631</v>
      </c>
      <c r="H16" s="288">
        <f t="shared" si="2"/>
        <v>108.17407962685324</v>
      </c>
      <c r="I16" s="324"/>
      <c r="J16" s="287"/>
    </row>
    <row r="17" spans="1:11" x14ac:dyDescent="0.2">
      <c r="A17" s="289" t="s">
        <v>51</v>
      </c>
      <c r="B17" s="261">
        <v>365</v>
      </c>
      <c r="C17" s="262">
        <v>643</v>
      </c>
      <c r="D17" s="262">
        <v>932</v>
      </c>
      <c r="E17" s="262">
        <v>686</v>
      </c>
      <c r="F17" s="262">
        <v>591</v>
      </c>
      <c r="G17" s="263">
        <v>326</v>
      </c>
      <c r="H17" s="264">
        <f>SUM(B17:G17)</f>
        <v>3543</v>
      </c>
      <c r="I17" s="265" t="s">
        <v>56</v>
      </c>
      <c r="J17" s="290">
        <f>B4-H17</f>
        <v>310</v>
      </c>
      <c r="K17" s="266">
        <f>J17/B4</f>
        <v>8.0456786919283679E-2</v>
      </c>
    </row>
    <row r="18" spans="1:11" x14ac:dyDescent="0.2">
      <c r="A18" s="289" t="s">
        <v>28</v>
      </c>
      <c r="B18" s="218">
        <v>30</v>
      </c>
      <c r="C18" s="269">
        <v>30</v>
      </c>
      <c r="D18" s="269">
        <v>29.5</v>
      </c>
      <c r="E18" s="269">
        <v>29</v>
      </c>
      <c r="F18" s="269">
        <v>29</v>
      </c>
      <c r="G18" s="219">
        <v>28.5</v>
      </c>
      <c r="H18" s="222"/>
      <c r="I18" s="200" t="s">
        <v>57</v>
      </c>
      <c r="J18" s="200">
        <v>22.4</v>
      </c>
    </row>
    <row r="19" spans="1:11" ht="13.5" thickBot="1" x14ac:dyDescent="0.25">
      <c r="A19" s="291" t="s">
        <v>26</v>
      </c>
      <c r="B19" s="220">
        <f>(B18-B7)</f>
        <v>7.6000000000000014</v>
      </c>
      <c r="C19" s="221">
        <f>C18-C7</f>
        <v>7.6000000000000014</v>
      </c>
      <c r="D19" s="221">
        <f>D18-D7</f>
        <v>7.1000000000000014</v>
      </c>
      <c r="E19" s="221">
        <f>E18-E7</f>
        <v>6.6000000000000014</v>
      </c>
      <c r="F19" s="221">
        <f>F18-F7</f>
        <v>6.6000000000000014</v>
      </c>
      <c r="G19" s="226">
        <f>G18-G7</f>
        <v>6.1000000000000014</v>
      </c>
      <c r="H19" s="223"/>
      <c r="I19" s="200" t="s">
        <v>26</v>
      </c>
    </row>
    <row r="21" spans="1:11" ht="13.5" thickBot="1" x14ac:dyDescent="0.25"/>
    <row r="22" spans="1:11" ht="13.5" thickBot="1" x14ac:dyDescent="0.25">
      <c r="A22" s="272" t="s">
        <v>64</v>
      </c>
      <c r="B22" s="766" t="s">
        <v>50</v>
      </c>
      <c r="C22" s="767"/>
      <c r="D22" s="767"/>
      <c r="E22" s="767"/>
      <c r="F22" s="767"/>
      <c r="G22" s="768"/>
      <c r="H22" s="292" t="s">
        <v>0</v>
      </c>
      <c r="I22" s="364"/>
      <c r="J22" s="364"/>
      <c r="K22" s="364"/>
    </row>
    <row r="23" spans="1:11" x14ac:dyDescent="0.2">
      <c r="A23" s="214" t="s">
        <v>54</v>
      </c>
      <c r="B23" s="273">
        <v>1</v>
      </c>
      <c r="C23" s="274">
        <v>2</v>
      </c>
      <c r="D23" s="275">
        <v>3</v>
      </c>
      <c r="E23" s="274">
        <v>4</v>
      </c>
      <c r="F23" s="275">
        <v>5</v>
      </c>
      <c r="G23" s="270">
        <v>6</v>
      </c>
      <c r="H23" s="276">
        <v>267</v>
      </c>
      <c r="I23" s="213"/>
      <c r="J23" s="364"/>
      <c r="K23" s="364"/>
    </row>
    <row r="24" spans="1:11" x14ac:dyDescent="0.2">
      <c r="A24" s="214" t="s">
        <v>2</v>
      </c>
      <c r="B24" s="233">
        <v>1</v>
      </c>
      <c r="C24" s="307">
        <v>2</v>
      </c>
      <c r="D24" s="234">
        <v>3</v>
      </c>
      <c r="E24" s="294">
        <v>4</v>
      </c>
      <c r="F24" s="314">
        <v>5</v>
      </c>
      <c r="G24" s="315">
        <v>6</v>
      </c>
      <c r="H24" s="271" t="s">
        <v>0</v>
      </c>
      <c r="I24" s="229"/>
      <c r="J24" s="277"/>
      <c r="K24" s="363"/>
    </row>
    <row r="25" spans="1:11" x14ac:dyDescent="0.2">
      <c r="A25" s="278" t="s">
        <v>3</v>
      </c>
      <c r="B25" s="237">
        <v>260</v>
      </c>
      <c r="C25" s="238">
        <v>260</v>
      </c>
      <c r="D25" s="238">
        <v>260</v>
      </c>
      <c r="E25" s="238">
        <v>260</v>
      </c>
      <c r="F25" s="238">
        <v>260</v>
      </c>
      <c r="G25" s="239">
        <v>260</v>
      </c>
      <c r="H25" s="279">
        <v>260</v>
      </c>
      <c r="I25" s="322"/>
      <c r="J25" s="277"/>
      <c r="K25" s="363"/>
    </row>
    <row r="26" spans="1:11" x14ac:dyDescent="0.2">
      <c r="A26" s="280" t="s">
        <v>6</v>
      </c>
      <c r="B26" s="242">
        <v>272</v>
      </c>
      <c r="C26" s="243">
        <v>287</v>
      </c>
      <c r="D26" s="243">
        <v>276</v>
      </c>
      <c r="E26" s="243">
        <v>281</v>
      </c>
      <c r="F26" s="281">
        <v>289</v>
      </c>
      <c r="G26" s="244">
        <v>303</v>
      </c>
      <c r="H26" s="318">
        <v>283</v>
      </c>
      <c r="I26" s="321"/>
      <c r="J26" s="277"/>
      <c r="K26" s="363"/>
    </row>
    <row r="27" spans="1:11" x14ac:dyDescent="0.2">
      <c r="A27" s="214" t="s">
        <v>7</v>
      </c>
      <c r="B27" s="245">
        <v>85.7</v>
      </c>
      <c r="C27" s="246">
        <v>64.599999999999994</v>
      </c>
      <c r="D27" s="246">
        <v>68.599999999999994</v>
      </c>
      <c r="E27" s="246">
        <v>76.5</v>
      </c>
      <c r="F27" s="282">
        <v>80</v>
      </c>
      <c r="G27" s="247">
        <v>72</v>
      </c>
      <c r="H27" s="283">
        <v>71.2</v>
      </c>
      <c r="I27" s="323"/>
      <c r="J27" s="277"/>
      <c r="K27" s="364"/>
    </row>
    <row r="28" spans="1:11" x14ac:dyDescent="0.2">
      <c r="A28" s="214" t="s">
        <v>8</v>
      </c>
      <c r="B28" s="249">
        <v>7.5999999999999998E-2</v>
      </c>
      <c r="C28" s="250">
        <v>0.1</v>
      </c>
      <c r="D28" s="250">
        <v>9.6000000000000002E-2</v>
      </c>
      <c r="E28" s="250">
        <v>8.4000000000000005E-2</v>
      </c>
      <c r="F28" s="284">
        <v>7.6999999999999999E-2</v>
      </c>
      <c r="G28" s="251">
        <v>9.0999999999999998E-2</v>
      </c>
      <c r="H28" s="285">
        <v>9.2999999999999999E-2</v>
      </c>
      <c r="I28" s="286"/>
      <c r="J28" s="287"/>
      <c r="K28" s="364"/>
    </row>
    <row r="29" spans="1:11" x14ac:dyDescent="0.2">
      <c r="A29" s="280" t="s">
        <v>1</v>
      </c>
      <c r="B29" s="253">
        <f t="shared" ref="B29:H29" si="3">B26/B25*100-100</f>
        <v>4.6153846153846274</v>
      </c>
      <c r="C29" s="254">
        <f t="shared" si="3"/>
        <v>10.384615384615387</v>
      </c>
      <c r="D29" s="254">
        <f t="shared" si="3"/>
        <v>6.1538461538461604</v>
      </c>
      <c r="E29" s="254">
        <f t="shared" si="3"/>
        <v>8.076923076923066</v>
      </c>
      <c r="F29" s="254">
        <f t="shared" si="3"/>
        <v>11.15384615384616</v>
      </c>
      <c r="G29" s="255">
        <f t="shared" si="3"/>
        <v>16.538461538461547</v>
      </c>
      <c r="H29" s="316">
        <f t="shared" si="3"/>
        <v>8.8461538461538396</v>
      </c>
      <c r="I29" s="321"/>
      <c r="J29" s="287"/>
      <c r="K29" s="364"/>
    </row>
    <row r="30" spans="1:11" ht="13.5" thickBot="1" x14ac:dyDescent="0.25">
      <c r="A30" s="214" t="s">
        <v>27</v>
      </c>
      <c r="B30" s="257">
        <f t="shared" ref="B30:H30" si="4">B26-B12</f>
        <v>146.89743589743591</v>
      </c>
      <c r="C30" s="258">
        <f t="shared" si="4"/>
        <v>151.96153846153845</v>
      </c>
      <c r="D30" s="258">
        <f t="shared" si="4"/>
        <v>131.11702127659575</v>
      </c>
      <c r="E30" s="258">
        <f t="shared" si="4"/>
        <v>124.40845070422534</v>
      </c>
      <c r="F30" s="258">
        <f t="shared" si="4"/>
        <v>122.19672131147541</v>
      </c>
      <c r="G30" s="259">
        <f t="shared" si="4"/>
        <v>122.55882352941177</v>
      </c>
      <c r="H30" s="288">
        <f t="shared" si="4"/>
        <v>133.24137931034483</v>
      </c>
      <c r="I30" s="324"/>
      <c r="J30" s="287"/>
      <c r="K30" s="364"/>
    </row>
    <row r="31" spans="1:11" x14ac:dyDescent="0.2">
      <c r="A31" s="289" t="s">
        <v>51</v>
      </c>
      <c r="B31" s="261">
        <v>351</v>
      </c>
      <c r="C31" s="262">
        <v>638</v>
      </c>
      <c r="D31" s="262">
        <v>919</v>
      </c>
      <c r="E31" s="262">
        <v>678</v>
      </c>
      <c r="F31" s="262">
        <v>584</v>
      </c>
      <c r="G31" s="263">
        <v>324</v>
      </c>
      <c r="H31" s="264">
        <f>SUM(B31:G31)</f>
        <v>3494</v>
      </c>
      <c r="I31" s="265" t="s">
        <v>56</v>
      </c>
      <c r="J31" s="290">
        <f>H17-H31</f>
        <v>49</v>
      </c>
      <c r="K31" s="266">
        <f>J31/H17</f>
        <v>1.3830087496471917E-2</v>
      </c>
    </row>
    <row r="32" spans="1:11" x14ac:dyDescent="0.2">
      <c r="A32" s="289" t="s">
        <v>28</v>
      </c>
      <c r="B32" s="218">
        <v>35</v>
      </c>
      <c r="C32" s="269">
        <v>35</v>
      </c>
      <c r="D32" s="269">
        <v>34.5</v>
      </c>
      <c r="E32" s="269">
        <v>34</v>
      </c>
      <c r="F32" s="269">
        <v>34</v>
      </c>
      <c r="G32" s="219">
        <v>33.5</v>
      </c>
      <c r="H32" s="222"/>
      <c r="I32" s="364" t="s">
        <v>57</v>
      </c>
      <c r="J32" s="364">
        <v>29.73</v>
      </c>
      <c r="K32" s="364"/>
    </row>
    <row r="33" spans="1:17" ht="13.5" thickBot="1" x14ac:dyDescent="0.25">
      <c r="A33" s="291" t="s">
        <v>26</v>
      </c>
      <c r="B33" s="220">
        <f>(B32-B18)</f>
        <v>5</v>
      </c>
      <c r="C33" s="221">
        <f>C32-C18</f>
        <v>5</v>
      </c>
      <c r="D33" s="221">
        <f>D32-D18</f>
        <v>5</v>
      </c>
      <c r="E33" s="221">
        <f>E32-E18</f>
        <v>5</v>
      </c>
      <c r="F33" s="221">
        <f>F32-F18</f>
        <v>5</v>
      </c>
      <c r="G33" s="226">
        <f>G32-G18</f>
        <v>5</v>
      </c>
      <c r="H33" s="223"/>
      <c r="I33" s="364" t="s">
        <v>26</v>
      </c>
      <c r="J33" s="364">
        <f>J32-J18</f>
        <v>7.3300000000000018</v>
      </c>
      <c r="K33" s="364"/>
    </row>
    <row r="34" spans="1:17" x14ac:dyDescent="0.2">
      <c r="F34" s="200">
        <v>34</v>
      </c>
      <c r="G34" s="200">
        <v>33.5</v>
      </c>
    </row>
    <row r="35" spans="1:17" ht="13.5" thickBot="1" x14ac:dyDescent="0.25"/>
    <row r="36" spans="1:17" ht="13.5" thickBot="1" x14ac:dyDescent="0.25">
      <c r="A36" s="272" t="s">
        <v>66</v>
      </c>
      <c r="B36" s="766" t="s">
        <v>50</v>
      </c>
      <c r="C36" s="767"/>
      <c r="D36" s="767"/>
      <c r="E36" s="767"/>
      <c r="F36" s="767"/>
      <c r="G36" s="768"/>
      <c r="H36" s="292" t="s">
        <v>0</v>
      </c>
      <c r="I36" s="385"/>
      <c r="J36" s="385"/>
      <c r="K36" s="385"/>
      <c r="L36" s="385"/>
      <c r="M36" s="778" t="s">
        <v>69</v>
      </c>
      <c r="N36" s="779"/>
      <c r="O36" s="779"/>
      <c r="P36" s="780"/>
      <c r="Q36" s="385"/>
    </row>
    <row r="37" spans="1:17" x14ac:dyDescent="0.2">
      <c r="A37" s="214" t="s">
        <v>54</v>
      </c>
      <c r="B37" s="273">
        <v>1</v>
      </c>
      <c r="C37" s="274">
        <v>2</v>
      </c>
      <c r="D37" s="275">
        <v>3</v>
      </c>
      <c r="E37" s="274">
        <v>4</v>
      </c>
      <c r="F37" s="275">
        <v>5</v>
      </c>
      <c r="G37" s="270">
        <v>6</v>
      </c>
      <c r="H37" s="276">
        <v>267</v>
      </c>
      <c r="I37" s="213"/>
      <c r="J37" s="385"/>
      <c r="K37" s="385"/>
      <c r="L37" s="385"/>
      <c r="M37" s="781" t="s">
        <v>70</v>
      </c>
      <c r="N37" s="782"/>
      <c r="O37" s="782"/>
      <c r="P37" s="783"/>
      <c r="Q37" s="385"/>
    </row>
    <row r="38" spans="1:17" ht="13.5" thickBot="1" x14ac:dyDescent="0.25">
      <c r="A38" s="214" t="s">
        <v>2</v>
      </c>
      <c r="B38" s="233">
        <v>1</v>
      </c>
      <c r="C38" s="307">
        <v>2</v>
      </c>
      <c r="D38" s="234">
        <v>3</v>
      </c>
      <c r="E38" s="294">
        <v>4</v>
      </c>
      <c r="F38" s="314">
        <v>5</v>
      </c>
      <c r="G38" s="315">
        <v>6</v>
      </c>
      <c r="H38" s="271" t="s">
        <v>0</v>
      </c>
      <c r="I38" s="229"/>
      <c r="J38" s="277"/>
      <c r="K38" s="363"/>
      <c r="L38" s="385"/>
      <c r="M38" s="376" t="s">
        <v>54</v>
      </c>
      <c r="N38" s="377" t="s">
        <v>68</v>
      </c>
      <c r="O38" s="377" t="s">
        <v>59</v>
      </c>
      <c r="P38" s="378" t="s">
        <v>51</v>
      </c>
      <c r="Q38" s="385"/>
    </row>
    <row r="39" spans="1:17" x14ac:dyDescent="0.2">
      <c r="A39" s="278" t="s">
        <v>3</v>
      </c>
      <c r="B39" s="237">
        <v>390</v>
      </c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79">
        <v>390</v>
      </c>
      <c r="I39" s="322"/>
      <c r="J39" s="277"/>
      <c r="K39" s="363"/>
      <c r="L39" s="385"/>
      <c r="M39" s="379">
        <v>1</v>
      </c>
      <c r="N39" s="380">
        <v>1</v>
      </c>
      <c r="O39" s="380">
        <v>350</v>
      </c>
      <c r="P39" s="386">
        <v>232</v>
      </c>
      <c r="Q39" s="421">
        <v>40.5</v>
      </c>
    </row>
    <row r="40" spans="1:17" x14ac:dyDescent="0.2">
      <c r="A40" s="280" t="s">
        <v>6</v>
      </c>
      <c r="B40" s="242">
        <v>437</v>
      </c>
      <c r="C40" s="243">
        <v>423</v>
      </c>
      <c r="D40" s="243">
        <v>405</v>
      </c>
      <c r="E40" s="243">
        <v>421</v>
      </c>
      <c r="F40" s="281">
        <v>442</v>
      </c>
      <c r="G40" s="244">
        <v>429</v>
      </c>
      <c r="H40" s="318">
        <v>423</v>
      </c>
      <c r="I40" s="321"/>
      <c r="J40" s="277"/>
      <c r="K40" s="363"/>
      <c r="L40" s="385"/>
      <c r="M40" s="381">
        <v>2</v>
      </c>
      <c r="N40" s="382">
        <v>2</v>
      </c>
      <c r="O40" s="382" t="s">
        <v>71</v>
      </c>
      <c r="P40" s="389">
        <v>368</v>
      </c>
      <c r="Q40" s="421">
        <v>40</v>
      </c>
    </row>
    <row r="41" spans="1:17" x14ac:dyDescent="0.2">
      <c r="A41" s="214" t="s">
        <v>7</v>
      </c>
      <c r="B41" s="245">
        <v>76.900000000000006</v>
      </c>
      <c r="C41" s="246">
        <v>79.599999999999994</v>
      </c>
      <c r="D41" s="246">
        <v>66.2</v>
      </c>
      <c r="E41" s="246">
        <v>71.2</v>
      </c>
      <c r="F41" s="282">
        <v>75</v>
      </c>
      <c r="G41" s="247">
        <v>88</v>
      </c>
      <c r="H41" s="283">
        <v>73</v>
      </c>
      <c r="I41" s="323"/>
      <c r="J41" s="277"/>
      <c r="K41" s="385"/>
      <c r="L41" s="385"/>
      <c r="M41" s="381">
        <v>3</v>
      </c>
      <c r="N41" s="382">
        <v>3</v>
      </c>
      <c r="O41" s="382" t="s">
        <v>72</v>
      </c>
      <c r="P41" s="389">
        <v>587</v>
      </c>
      <c r="Q41" s="421">
        <v>39.5</v>
      </c>
    </row>
    <row r="42" spans="1:17" x14ac:dyDescent="0.2">
      <c r="A42" s="214" t="s">
        <v>8</v>
      </c>
      <c r="B42" s="249">
        <v>8.8999999999999996E-2</v>
      </c>
      <c r="C42" s="250">
        <v>8.7999999999999995E-2</v>
      </c>
      <c r="D42" s="250">
        <v>0.1</v>
      </c>
      <c r="E42" s="250">
        <v>9.4E-2</v>
      </c>
      <c r="F42" s="284">
        <v>8.3000000000000004E-2</v>
      </c>
      <c r="G42" s="251">
        <v>8.5999999999999993E-2</v>
      </c>
      <c r="H42" s="285">
        <v>9.6000000000000002E-2</v>
      </c>
      <c r="I42" s="286"/>
      <c r="J42" s="287"/>
      <c r="K42" s="385"/>
      <c r="L42" s="385"/>
      <c r="M42" s="381">
        <v>4</v>
      </c>
      <c r="N42" s="382">
        <v>4</v>
      </c>
      <c r="O42" s="382" t="s">
        <v>73</v>
      </c>
      <c r="P42" s="389">
        <v>750</v>
      </c>
      <c r="Q42" s="421">
        <v>39</v>
      </c>
    </row>
    <row r="43" spans="1:17" x14ac:dyDescent="0.2">
      <c r="A43" s="280" t="s">
        <v>1</v>
      </c>
      <c r="B43" s="253">
        <f t="shared" ref="B43:H43" si="5">B40/B39*100-100</f>
        <v>12.051282051282058</v>
      </c>
      <c r="C43" s="254">
        <f t="shared" si="5"/>
        <v>8.4615384615384528</v>
      </c>
      <c r="D43" s="254">
        <f t="shared" si="5"/>
        <v>3.8461538461538538</v>
      </c>
      <c r="E43" s="254">
        <f t="shared" si="5"/>
        <v>7.9487179487179418</v>
      </c>
      <c r="F43" s="254">
        <f t="shared" si="5"/>
        <v>13.333333333333329</v>
      </c>
      <c r="G43" s="255">
        <f t="shared" si="5"/>
        <v>10.000000000000014</v>
      </c>
      <c r="H43" s="316">
        <f t="shared" si="5"/>
        <v>8.4615384615384528</v>
      </c>
      <c r="I43" s="321"/>
      <c r="J43" s="287"/>
      <c r="K43" s="385"/>
      <c r="L43" s="385"/>
      <c r="M43" s="381">
        <v>5</v>
      </c>
      <c r="N43" s="382">
        <v>5</v>
      </c>
      <c r="O43" s="382" t="s">
        <v>74</v>
      </c>
      <c r="P43" s="389">
        <v>702</v>
      </c>
      <c r="Q43" s="421">
        <v>39</v>
      </c>
    </row>
    <row r="44" spans="1:17" ht="13.5" thickBot="1" x14ac:dyDescent="0.25">
      <c r="A44" s="214" t="s">
        <v>27</v>
      </c>
      <c r="B44" s="257">
        <f>B40-B26</f>
        <v>165</v>
      </c>
      <c r="C44" s="258">
        <f t="shared" ref="C44:F44" si="6">C40-C26</f>
        <v>136</v>
      </c>
      <c r="D44" s="258">
        <f t="shared" si="6"/>
        <v>129</v>
      </c>
      <c r="E44" s="258">
        <f t="shared" si="6"/>
        <v>140</v>
      </c>
      <c r="F44" s="258">
        <f t="shared" si="6"/>
        <v>153</v>
      </c>
      <c r="G44" s="259">
        <f>G40-G26</f>
        <v>126</v>
      </c>
      <c r="H44" s="288">
        <f>H40-H26</f>
        <v>140</v>
      </c>
      <c r="I44" s="324"/>
      <c r="J44" s="287"/>
      <c r="K44" s="385"/>
      <c r="L44" s="385"/>
      <c r="M44" s="387">
        <v>6</v>
      </c>
      <c r="N44" s="388">
        <v>6</v>
      </c>
      <c r="O44" s="388" t="s">
        <v>75</v>
      </c>
      <c r="P44" s="389">
        <v>596</v>
      </c>
      <c r="Q44" s="421">
        <v>38.5</v>
      </c>
    </row>
    <row r="45" spans="1:17" ht="13.5" thickBot="1" x14ac:dyDescent="0.25">
      <c r="A45" s="289" t="s">
        <v>51</v>
      </c>
      <c r="B45" s="261">
        <v>332</v>
      </c>
      <c r="C45" s="262">
        <v>634</v>
      </c>
      <c r="D45" s="262">
        <v>918</v>
      </c>
      <c r="E45" s="262">
        <v>678</v>
      </c>
      <c r="F45" s="262">
        <v>583</v>
      </c>
      <c r="G45" s="263">
        <v>323</v>
      </c>
      <c r="H45" s="264">
        <f>SUM(B45:G45)</f>
        <v>3468</v>
      </c>
      <c r="I45" s="265" t="s">
        <v>56</v>
      </c>
      <c r="J45" s="290">
        <f>H31-H45</f>
        <v>26</v>
      </c>
      <c r="K45" s="266">
        <f>J45/H31</f>
        <v>7.4413279908414421E-3</v>
      </c>
      <c r="L45" s="385"/>
      <c r="M45" s="216">
        <v>7</v>
      </c>
      <c r="N45" s="217">
        <v>7</v>
      </c>
      <c r="O45" s="217">
        <v>580</v>
      </c>
      <c r="P45" s="327">
        <v>222</v>
      </c>
      <c r="Q45" s="421">
        <v>38.5</v>
      </c>
    </row>
    <row r="46" spans="1:17" x14ac:dyDescent="0.2">
      <c r="A46" s="289" t="s">
        <v>28</v>
      </c>
      <c r="B46" s="387">
        <v>39</v>
      </c>
      <c r="C46" s="388">
        <v>39</v>
      </c>
      <c r="D46" s="388">
        <v>39</v>
      </c>
      <c r="E46" s="388">
        <v>38</v>
      </c>
      <c r="F46" s="388">
        <v>38</v>
      </c>
      <c r="G46" s="389">
        <v>38</v>
      </c>
      <c r="H46" s="222"/>
      <c r="I46" s="385" t="s">
        <v>57</v>
      </c>
      <c r="J46" s="385">
        <v>34.58</v>
      </c>
      <c r="K46" s="385"/>
      <c r="L46" s="385"/>
      <c r="M46" s="385"/>
      <c r="N46" s="385"/>
      <c r="O46" s="385"/>
      <c r="P46" s="385"/>
      <c r="Q46" s="385"/>
    </row>
    <row r="47" spans="1:17" ht="13.5" thickBot="1" x14ac:dyDescent="0.25">
      <c r="A47" s="291" t="s">
        <v>26</v>
      </c>
      <c r="B47" s="418">
        <f>(B46-B32)</f>
        <v>4</v>
      </c>
      <c r="C47" s="419">
        <f>C46-C32</f>
        <v>4</v>
      </c>
      <c r="D47" s="419">
        <f>D46-D32</f>
        <v>4.5</v>
      </c>
      <c r="E47" s="419">
        <f>E46-E32</f>
        <v>4</v>
      </c>
      <c r="F47" s="419">
        <f>F46-F32</f>
        <v>4</v>
      </c>
      <c r="G47" s="420">
        <f>G46-G32</f>
        <v>4.5</v>
      </c>
      <c r="H47" s="223"/>
      <c r="I47" s="385" t="s">
        <v>26</v>
      </c>
      <c r="J47" s="385">
        <f>J46-J32</f>
        <v>4.8499999999999979</v>
      </c>
      <c r="K47" s="385"/>
      <c r="L47" s="385"/>
      <c r="M47" s="385"/>
      <c r="N47" s="385"/>
      <c r="O47" s="385"/>
      <c r="P47" s="385"/>
      <c r="Q47" s="385"/>
    </row>
    <row r="48" spans="1:17" x14ac:dyDescent="0.2">
      <c r="A48" s="385"/>
      <c r="B48" s="385"/>
      <c r="C48" s="385"/>
      <c r="D48" s="385">
        <v>39</v>
      </c>
      <c r="E48" s="385"/>
      <c r="F48" s="385"/>
      <c r="G48" s="385">
        <v>38</v>
      </c>
      <c r="H48" s="385"/>
      <c r="I48" s="385"/>
      <c r="J48" s="385"/>
      <c r="K48" s="385"/>
      <c r="L48" s="385"/>
      <c r="M48" s="385"/>
      <c r="N48" s="385"/>
      <c r="O48" s="385"/>
      <c r="P48" s="385"/>
      <c r="Q48" s="385"/>
    </row>
    <row r="49" spans="1:17" s="411" customFormat="1" x14ac:dyDescent="0.2"/>
    <row r="50" spans="1:17" ht="13.5" thickBot="1" x14ac:dyDescent="0.25">
      <c r="B50" s="421">
        <v>40.5</v>
      </c>
      <c r="C50" s="421">
        <v>40</v>
      </c>
      <c r="D50" s="421">
        <v>39.5</v>
      </c>
      <c r="E50" s="421">
        <v>39</v>
      </c>
      <c r="F50" s="421">
        <v>39</v>
      </c>
      <c r="G50" s="421">
        <v>38.5</v>
      </c>
      <c r="H50" s="421">
        <v>38.5</v>
      </c>
    </row>
    <row r="51" spans="1:17" ht="15" customHeight="1" thickBot="1" x14ac:dyDescent="0.25">
      <c r="A51" s="272" t="s">
        <v>76</v>
      </c>
      <c r="B51" s="766" t="s">
        <v>50</v>
      </c>
      <c r="C51" s="767"/>
      <c r="D51" s="767"/>
      <c r="E51" s="767"/>
      <c r="F51" s="767"/>
      <c r="G51" s="767"/>
      <c r="H51" s="768"/>
      <c r="I51" s="292" t="s">
        <v>0</v>
      </c>
      <c r="J51" s="370"/>
      <c r="K51" s="370"/>
      <c r="L51" s="370"/>
    </row>
    <row r="52" spans="1:17" ht="15" customHeight="1" x14ac:dyDescent="0.2">
      <c r="A52" s="231" t="s">
        <v>54</v>
      </c>
      <c r="B52" s="371">
        <v>1</v>
      </c>
      <c r="C52" s="372">
        <v>2</v>
      </c>
      <c r="D52" s="372">
        <v>3</v>
      </c>
      <c r="E52" s="372">
        <v>4</v>
      </c>
      <c r="F52" s="372">
        <v>5</v>
      </c>
      <c r="G52" s="372">
        <v>6</v>
      </c>
      <c r="H52" s="384">
        <v>6</v>
      </c>
      <c r="I52" s="390">
        <v>257</v>
      </c>
      <c r="J52" s="213"/>
      <c r="K52" s="370"/>
      <c r="L52" s="370"/>
    </row>
    <row r="53" spans="1:17" ht="15" customHeight="1" x14ac:dyDescent="0.2">
      <c r="A53" s="231" t="s">
        <v>2</v>
      </c>
      <c r="B53" s="233">
        <v>1</v>
      </c>
      <c r="C53" s="307">
        <v>2</v>
      </c>
      <c r="D53" s="234">
        <v>3</v>
      </c>
      <c r="E53" s="294">
        <v>4</v>
      </c>
      <c r="F53" s="314">
        <v>5</v>
      </c>
      <c r="G53" s="315">
        <v>6</v>
      </c>
      <c r="H53" s="235">
        <v>7</v>
      </c>
      <c r="I53" s="391" t="s">
        <v>0</v>
      </c>
      <c r="J53" s="229"/>
      <c r="K53" s="277"/>
      <c r="L53" s="363"/>
      <c r="Q53" s="383"/>
    </row>
    <row r="54" spans="1:17" ht="15" customHeight="1" x14ac:dyDescent="0.2">
      <c r="A54" s="236" t="s">
        <v>3</v>
      </c>
      <c r="B54" s="237">
        <v>525</v>
      </c>
      <c r="C54" s="238">
        <v>525</v>
      </c>
      <c r="D54" s="238">
        <v>525</v>
      </c>
      <c r="E54" s="238">
        <v>525</v>
      </c>
      <c r="F54" s="238">
        <v>525</v>
      </c>
      <c r="G54" s="238">
        <v>525</v>
      </c>
      <c r="H54" s="239">
        <v>525</v>
      </c>
      <c r="I54" s="392">
        <v>525</v>
      </c>
      <c r="J54" s="322"/>
      <c r="K54" s="277"/>
      <c r="L54" s="363"/>
      <c r="Q54" s="383"/>
    </row>
    <row r="55" spans="1:17" ht="15" customHeight="1" x14ac:dyDescent="0.2">
      <c r="A55" s="241" t="s">
        <v>6</v>
      </c>
      <c r="B55" s="242">
        <v>420</v>
      </c>
      <c r="C55" s="243">
        <v>471</v>
      </c>
      <c r="D55" s="243">
        <v>492</v>
      </c>
      <c r="E55" s="243">
        <v>529</v>
      </c>
      <c r="F55" s="243">
        <v>548</v>
      </c>
      <c r="G55" s="243">
        <v>596</v>
      </c>
      <c r="H55" s="244">
        <v>647</v>
      </c>
      <c r="I55" s="393">
        <v>532</v>
      </c>
      <c r="J55" s="321"/>
      <c r="K55" s="277"/>
      <c r="L55" s="363"/>
      <c r="Q55" s="383"/>
    </row>
    <row r="56" spans="1:17" ht="15" customHeight="1" x14ac:dyDescent="0.2">
      <c r="A56" s="231" t="s">
        <v>7</v>
      </c>
      <c r="B56" s="245">
        <v>70.599999999999994</v>
      </c>
      <c r="C56" s="246">
        <v>96.3</v>
      </c>
      <c r="D56" s="246">
        <v>97.7</v>
      </c>
      <c r="E56" s="246">
        <v>92.9</v>
      </c>
      <c r="F56" s="246">
        <v>100</v>
      </c>
      <c r="G56" s="246">
        <v>95.6</v>
      </c>
      <c r="H56" s="247">
        <v>93.8</v>
      </c>
      <c r="I56" s="394">
        <v>60.7</v>
      </c>
      <c r="J56" s="323"/>
      <c r="K56" s="790" t="s">
        <v>93</v>
      </c>
      <c r="L56" s="790"/>
      <c r="M56" s="790"/>
      <c r="N56" s="790"/>
      <c r="O56" s="790"/>
      <c r="P56" s="790"/>
      <c r="Q56" s="383"/>
    </row>
    <row r="57" spans="1:17" ht="15" customHeight="1" x14ac:dyDescent="0.2">
      <c r="A57" s="231" t="s">
        <v>8</v>
      </c>
      <c r="B57" s="249">
        <v>9.1999999999999998E-2</v>
      </c>
      <c r="C57" s="250">
        <v>0.05</v>
      </c>
      <c r="D57" s="250">
        <v>4.9000000000000002E-2</v>
      </c>
      <c r="E57" s="250">
        <v>5.1999999999999998E-2</v>
      </c>
      <c r="F57" s="250">
        <v>4.2999999999999997E-2</v>
      </c>
      <c r="G57" s="250">
        <v>5.8999999999999997E-2</v>
      </c>
      <c r="H57" s="251">
        <v>5.2999999999999999E-2</v>
      </c>
      <c r="I57" s="395">
        <v>0.11799999999999999</v>
      </c>
      <c r="J57" s="286"/>
      <c r="K57" s="790"/>
      <c r="L57" s="790"/>
      <c r="M57" s="790"/>
      <c r="N57" s="790"/>
      <c r="O57" s="790"/>
      <c r="P57" s="790"/>
      <c r="Q57" s="383"/>
    </row>
    <row r="58" spans="1:17" ht="15" customHeight="1" x14ac:dyDescent="0.2">
      <c r="A58" s="241" t="s">
        <v>1</v>
      </c>
      <c r="B58" s="253">
        <f t="shared" ref="B58:I58" si="7">B55/B54*100-100</f>
        <v>-20</v>
      </c>
      <c r="C58" s="254">
        <f t="shared" si="7"/>
        <v>-10.285714285714292</v>
      </c>
      <c r="D58" s="254">
        <f t="shared" si="7"/>
        <v>-6.2857142857142776</v>
      </c>
      <c r="E58" s="254">
        <f t="shared" si="7"/>
        <v>0.7619047619047592</v>
      </c>
      <c r="F58" s="254">
        <f t="shared" si="7"/>
        <v>4.3809523809523796</v>
      </c>
      <c r="G58" s="254">
        <f t="shared" ref="G58" si="8">G55/G54*100-100</f>
        <v>13.523809523809518</v>
      </c>
      <c r="H58" s="255">
        <f t="shared" si="7"/>
        <v>23.238095238095241</v>
      </c>
      <c r="I58" s="396">
        <f t="shared" si="7"/>
        <v>1.3333333333333428</v>
      </c>
      <c r="J58" s="321"/>
      <c r="K58" s="423" t="s">
        <v>102</v>
      </c>
      <c r="L58" s="370"/>
      <c r="Q58" s="383"/>
    </row>
    <row r="59" spans="1:17" ht="15" customHeight="1" thickBot="1" x14ac:dyDescent="0.25">
      <c r="A59" s="231" t="s">
        <v>27</v>
      </c>
      <c r="B59" s="257">
        <f>B55-B40</f>
        <v>-17</v>
      </c>
      <c r="C59" s="258">
        <f t="shared" ref="C59:H59" si="9">C55-C40</f>
        <v>48</v>
      </c>
      <c r="D59" s="258">
        <f t="shared" si="9"/>
        <v>87</v>
      </c>
      <c r="E59" s="258">
        <f t="shared" si="9"/>
        <v>108</v>
      </c>
      <c r="F59" s="258">
        <f t="shared" si="9"/>
        <v>106</v>
      </c>
      <c r="G59" s="258">
        <f t="shared" si="9"/>
        <v>167</v>
      </c>
      <c r="H59" s="259">
        <f t="shared" si="9"/>
        <v>224</v>
      </c>
      <c r="I59" s="397">
        <f>I55-H48</f>
        <v>532</v>
      </c>
      <c r="J59" s="324"/>
      <c r="K59" s="287"/>
      <c r="L59" s="370"/>
      <c r="Q59" s="383"/>
    </row>
    <row r="60" spans="1:17" ht="15" customHeight="1" x14ac:dyDescent="0.2">
      <c r="A60" s="267" t="s">
        <v>51</v>
      </c>
      <c r="B60" s="261">
        <v>231</v>
      </c>
      <c r="C60" s="262">
        <v>367</v>
      </c>
      <c r="D60" s="262">
        <v>587</v>
      </c>
      <c r="E60" s="262">
        <v>750</v>
      </c>
      <c r="F60" s="262">
        <v>702</v>
      </c>
      <c r="G60" s="262">
        <v>596</v>
      </c>
      <c r="H60" s="263">
        <v>222</v>
      </c>
      <c r="I60" s="398">
        <f>SUM(B60:H60)</f>
        <v>3455</v>
      </c>
      <c r="J60" s="265" t="s">
        <v>56</v>
      </c>
      <c r="K60" s="290">
        <f>H45-I60</f>
        <v>13</v>
      </c>
      <c r="L60" s="266">
        <f>K60/H45</f>
        <v>3.7485582468281429E-3</v>
      </c>
    </row>
    <row r="61" spans="1:17" ht="15" customHeight="1" x14ac:dyDescent="0.2">
      <c r="A61" s="267" t="s">
        <v>28</v>
      </c>
      <c r="B61" s="400">
        <v>46</v>
      </c>
      <c r="C61" s="401">
        <v>45</v>
      </c>
      <c r="D61" s="401">
        <v>44.5</v>
      </c>
      <c r="E61" s="401">
        <v>44</v>
      </c>
      <c r="F61" s="401">
        <v>43.5</v>
      </c>
      <c r="G61" s="401">
        <v>42.5</v>
      </c>
      <c r="H61" s="402">
        <v>42</v>
      </c>
      <c r="I61" s="336"/>
      <c r="J61" s="370" t="s">
        <v>57</v>
      </c>
      <c r="K61" s="370">
        <v>38.450000000000003</v>
      </c>
      <c r="L61" s="370"/>
    </row>
    <row r="62" spans="1:17" ht="15" customHeight="1" thickBot="1" x14ac:dyDescent="0.25">
      <c r="A62" s="268" t="s">
        <v>26</v>
      </c>
      <c r="B62" s="220">
        <f>(B61-B50)</f>
        <v>5.5</v>
      </c>
      <c r="C62" s="221">
        <f t="shared" ref="C62:H62" si="10">(C61-C50)</f>
        <v>5</v>
      </c>
      <c r="D62" s="221">
        <f t="shared" si="10"/>
        <v>5</v>
      </c>
      <c r="E62" s="221">
        <f t="shared" si="10"/>
        <v>5</v>
      </c>
      <c r="F62" s="221">
        <f t="shared" si="10"/>
        <v>4.5</v>
      </c>
      <c r="G62" s="221">
        <f t="shared" si="10"/>
        <v>4</v>
      </c>
      <c r="H62" s="226">
        <f t="shared" si="10"/>
        <v>3.5</v>
      </c>
      <c r="I62" s="338"/>
      <c r="J62" s="370" t="s">
        <v>26</v>
      </c>
      <c r="K62" s="421">
        <f>K61-J46</f>
        <v>3.8700000000000045</v>
      </c>
      <c r="L62" s="422" t="s">
        <v>101</v>
      </c>
    </row>
    <row r="63" spans="1:17" x14ac:dyDescent="0.2">
      <c r="B63" s="200">
        <v>46</v>
      </c>
      <c r="C63" s="200">
        <v>45</v>
      </c>
      <c r="D63" s="200">
        <v>44.5</v>
      </c>
      <c r="E63" s="200">
        <v>44</v>
      </c>
    </row>
    <row r="64" spans="1:17" ht="13.5" thickBot="1" x14ac:dyDescent="0.25"/>
    <row r="65" spans="1:16" ht="13.5" thickBot="1" x14ac:dyDescent="0.25">
      <c r="A65" s="272" t="s">
        <v>103</v>
      </c>
      <c r="B65" s="766" t="s">
        <v>50</v>
      </c>
      <c r="C65" s="767"/>
      <c r="D65" s="767"/>
      <c r="E65" s="767"/>
      <c r="F65" s="767"/>
      <c r="G65" s="767"/>
      <c r="H65" s="768"/>
      <c r="I65" s="292" t="s">
        <v>0</v>
      </c>
      <c r="J65" s="424"/>
      <c r="K65" s="424"/>
      <c r="L65" s="424"/>
      <c r="M65" s="424"/>
      <c r="N65" s="424"/>
      <c r="O65" s="424"/>
      <c r="P65" s="424"/>
    </row>
    <row r="66" spans="1:16" x14ac:dyDescent="0.2">
      <c r="A66" s="231" t="s">
        <v>54</v>
      </c>
      <c r="B66" s="426">
        <v>1</v>
      </c>
      <c r="C66" s="427">
        <v>2</v>
      </c>
      <c r="D66" s="427">
        <v>3</v>
      </c>
      <c r="E66" s="427">
        <v>4</v>
      </c>
      <c r="F66" s="427">
        <v>5</v>
      </c>
      <c r="G66" s="427">
        <v>6</v>
      </c>
      <c r="H66" s="428">
        <v>6</v>
      </c>
      <c r="I66" s="390">
        <v>258</v>
      </c>
      <c r="J66" s="213"/>
      <c r="K66" s="424"/>
      <c r="L66" s="424"/>
      <c r="M66" s="424"/>
      <c r="N66" s="424"/>
      <c r="O66" s="424"/>
      <c r="P66" s="424"/>
    </row>
    <row r="67" spans="1:16" x14ac:dyDescent="0.2">
      <c r="A67" s="231" t="s">
        <v>2</v>
      </c>
      <c r="B67" s="233">
        <v>1</v>
      </c>
      <c r="C67" s="307">
        <v>2</v>
      </c>
      <c r="D67" s="234">
        <v>3</v>
      </c>
      <c r="E67" s="294">
        <v>4</v>
      </c>
      <c r="F67" s="314">
        <v>5</v>
      </c>
      <c r="G67" s="315">
        <v>6</v>
      </c>
      <c r="H67" s="235">
        <v>7</v>
      </c>
      <c r="I67" s="391" t="s">
        <v>0</v>
      </c>
      <c r="J67" s="229"/>
      <c r="K67" s="277"/>
      <c r="L67" s="363"/>
      <c r="M67" s="424"/>
      <c r="N67" s="424"/>
      <c r="O67" s="424"/>
      <c r="P67" s="424"/>
    </row>
    <row r="68" spans="1:16" x14ac:dyDescent="0.2">
      <c r="A68" s="236" t="s">
        <v>3</v>
      </c>
      <c r="B68" s="237">
        <v>650</v>
      </c>
      <c r="C68" s="238">
        <v>650</v>
      </c>
      <c r="D68" s="238">
        <v>650</v>
      </c>
      <c r="E68" s="238">
        <v>650</v>
      </c>
      <c r="F68" s="238">
        <v>650</v>
      </c>
      <c r="G68" s="238">
        <v>650</v>
      </c>
      <c r="H68" s="239">
        <v>650</v>
      </c>
      <c r="I68" s="392">
        <v>650</v>
      </c>
      <c r="J68" s="322"/>
      <c r="K68" s="277"/>
      <c r="L68" s="363"/>
      <c r="M68" s="424"/>
      <c r="N68" s="424"/>
      <c r="O68" s="424"/>
      <c r="P68" s="424"/>
    </row>
    <row r="69" spans="1:16" x14ac:dyDescent="0.2">
      <c r="A69" s="241" t="s">
        <v>6</v>
      </c>
      <c r="B69" s="242">
        <v>541</v>
      </c>
      <c r="C69" s="243">
        <v>623</v>
      </c>
      <c r="D69" s="243">
        <v>601</v>
      </c>
      <c r="E69" s="243">
        <v>636</v>
      </c>
      <c r="F69" s="243">
        <v>654</v>
      </c>
      <c r="G69" s="243">
        <v>695</v>
      </c>
      <c r="H69" s="244">
        <v>729</v>
      </c>
      <c r="I69" s="393">
        <v>643</v>
      </c>
      <c r="J69" s="321"/>
      <c r="K69" s="277"/>
      <c r="L69" s="363"/>
      <c r="M69" s="424"/>
      <c r="N69" s="424"/>
      <c r="O69" s="424"/>
      <c r="P69" s="424"/>
    </row>
    <row r="70" spans="1:16" x14ac:dyDescent="0.2">
      <c r="A70" s="231" t="s">
        <v>7</v>
      </c>
      <c r="B70" s="245">
        <v>76.5</v>
      </c>
      <c r="C70" s="246">
        <v>85.2</v>
      </c>
      <c r="D70" s="246">
        <v>86</v>
      </c>
      <c r="E70" s="246">
        <v>94.6</v>
      </c>
      <c r="F70" s="246">
        <v>94.4</v>
      </c>
      <c r="G70" s="246">
        <v>95.5</v>
      </c>
      <c r="H70" s="247">
        <v>82.4</v>
      </c>
      <c r="I70" s="394">
        <v>76.7</v>
      </c>
      <c r="J70" s="323"/>
      <c r="K70" s="790"/>
      <c r="L70" s="790"/>
      <c r="M70" s="790"/>
      <c r="N70" s="790"/>
      <c r="O70" s="790"/>
      <c r="P70" s="790"/>
    </row>
    <row r="71" spans="1:16" x14ac:dyDescent="0.2">
      <c r="A71" s="231" t="s">
        <v>8</v>
      </c>
      <c r="B71" s="249">
        <v>9.8000000000000004E-2</v>
      </c>
      <c r="C71" s="250">
        <v>7.0000000000000007E-2</v>
      </c>
      <c r="D71" s="250">
        <v>6.2E-2</v>
      </c>
      <c r="E71" s="250">
        <v>5.2999999999999999E-2</v>
      </c>
      <c r="F71" s="250">
        <v>4.5999999999999999E-2</v>
      </c>
      <c r="G71" s="250">
        <v>4.5999999999999999E-2</v>
      </c>
      <c r="H71" s="251">
        <v>7.8E-2</v>
      </c>
      <c r="I71" s="395">
        <v>9.0999999999999998E-2</v>
      </c>
      <c r="J71" s="286"/>
      <c r="K71" s="790"/>
      <c r="L71" s="790"/>
      <c r="M71" s="790"/>
      <c r="N71" s="790"/>
      <c r="O71" s="790"/>
      <c r="P71" s="790"/>
    </row>
    <row r="72" spans="1:16" x14ac:dyDescent="0.2">
      <c r="A72" s="241" t="s">
        <v>1</v>
      </c>
      <c r="B72" s="253">
        <f t="shared" ref="B72:I72" si="11">B69/B68*100-100</f>
        <v>-16.769230769230774</v>
      </c>
      <c r="C72" s="254">
        <f t="shared" si="11"/>
        <v>-4.1538461538461462</v>
      </c>
      <c r="D72" s="254">
        <f t="shared" si="11"/>
        <v>-7.538461538461533</v>
      </c>
      <c r="E72" s="254">
        <f t="shared" si="11"/>
        <v>-2.1538461538461462</v>
      </c>
      <c r="F72" s="254">
        <f t="shared" si="11"/>
        <v>0.6153846153846132</v>
      </c>
      <c r="G72" s="254">
        <f t="shared" si="11"/>
        <v>6.9230769230769198</v>
      </c>
      <c r="H72" s="255">
        <f t="shared" si="11"/>
        <v>12.15384615384616</v>
      </c>
      <c r="I72" s="396">
        <f t="shared" si="11"/>
        <v>-1.0769230769230802</v>
      </c>
      <c r="J72" s="321"/>
      <c r="K72" s="423"/>
      <c r="L72" s="424"/>
      <c r="M72" s="424"/>
      <c r="N72" s="424"/>
      <c r="O72" s="424"/>
      <c r="P72" s="424"/>
    </row>
    <row r="73" spans="1:16" ht="13.5" thickBot="1" x14ac:dyDescent="0.25">
      <c r="A73" s="231" t="s">
        <v>27</v>
      </c>
      <c r="B73" s="257">
        <f t="shared" ref="B73:H73" si="12">B69-B55</f>
        <v>121</v>
      </c>
      <c r="C73" s="258">
        <f t="shared" si="12"/>
        <v>152</v>
      </c>
      <c r="D73" s="258">
        <f t="shared" si="12"/>
        <v>109</v>
      </c>
      <c r="E73" s="258">
        <f t="shared" si="12"/>
        <v>107</v>
      </c>
      <c r="F73" s="258">
        <f t="shared" si="12"/>
        <v>106</v>
      </c>
      <c r="G73" s="258">
        <f t="shared" si="12"/>
        <v>99</v>
      </c>
      <c r="H73" s="259">
        <f t="shared" si="12"/>
        <v>82</v>
      </c>
      <c r="I73" s="397">
        <f>I69-H63</f>
        <v>643</v>
      </c>
      <c r="J73" s="324"/>
      <c r="K73" s="287"/>
      <c r="L73" s="424"/>
      <c r="M73" s="424"/>
      <c r="N73" s="424"/>
      <c r="O73" s="424"/>
      <c r="P73" s="424"/>
    </row>
    <row r="74" spans="1:16" x14ac:dyDescent="0.2">
      <c r="A74" s="267" t="s">
        <v>51</v>
      </c>
      <c r="B74" s="261">
        <v>229</v>
      </c>
      <c r="C74" s="262">
        <v>368</v>
      </c>
      <c r="D74" s="262">
        <v>586</v>
      </c>
      <c r="E74" s="262">
        <v>750</v>
      </c>
      <c r="F74" s="262">
        <v>702</v>
      </c>
      <c r="G74" s="262">
        <v>596</v>
      </c>
      <c r="H74" s="263">
        <v>221</v>
      </c>
      <c r="I74" s="398">
        <f>SUM(B74:H74)</f>
        <v>3452</v>
      </c>
      <c r="J74" s="265" t="s">
        <v>56</v>
      </c>
      <c r="K74" s="290">
        <f>I60-I74</f>
        <v>3</v>
      </c>
      <c r="L74" s="266">
        <f>K74/I60</f>
        <v>8.6830680173661363E-4</v>
      </c>
      <c r="M74" s="424"/>
      <c r="N74" s="424"/>
      <c r="O74" s="424"/>
      <c r="P74" s="424"/>
    </row>
    <row r="75" spans="1:16" x14ac:dyDescent="0.2">
      <c r="A75" s="267" t="s">
        <v>28</v>
      </c>
      <c r="B75" s="429">
        <v>50</v>
      </c>
      <c r="C75" s="430">
        <v>49</v>
      </c>
      <c r="D75" s="430">
        <v>49</v>
      </c>
      <c r="E75" s="430">
        <v>48</v>
      </c>
      <c r="F75" s="430">
        <v>47.5</v>
      </c>
      <c r="G75" s="430">
        <v>46.5</v>
      </c>
      <c r="H75" s="431">
        <v>46</v>
      </c>
      <c r="I75" s="425"/>
      <c r="J75" s="424" t="s">
        <v>57</v>
      </c>
      <c r="K75" s="424">
        <v>43.86</v>
      </c>
      <c r="L75" s="424"/>
      <c r="M75" s="424"/>
      <c r="N75" s="424"/>
      <c r="O75" s="424"/>
      <c r="P75" s="424"/>
    </row>
    <row r="76" spans="1:16" ht="13.5" thickBot="1" x14ac:dyDescent="0.25">
      <c r="A76" s="268" t="s">
        <v>26</v>
      </c>
      <c r="B76" s="220">
        <f t="shared" ref="B76:H76" si="13">(B75-B61)</f>
        <v>4</v>
      </c>
      <c r="C76" s="221">
        <f t="shared" si="13"/>
        <v>4</v>
      </c>
      <c r="D76" s="221">
        <f t="shared" si="13"/>
        <v>4.5</v>
      </c>
      <c r="E76" s="221">
        <f t="shared" si="13"/>
        <v>4</v>
      </c>
      <c r="F76" s="221">
        <f t="shared" si="13"/>
        <v>4</v>
      </c>
      <c r="G76" s="221">
        <f t="shared" si="13"/>
        <v>4</v>
      </c>
      <c r="H76" s="226">
        <f t="shared" si="13"/>
        <v>4</v>
      </c>
      <c r="I76" s="338"/>
      <c r="J76" s="424" t="s">
        <v>26</v>
      </c>
      <c r="K76" s="321">
        <f>K75-K61</f>
        <v>5.4099999999999966</v>
      </c>
      <c r="L76" s="325"/>
      <c r="M76" s="424"/>
      <c r="N76" s="424"/>
      <c r="O76" s="424"/>
      <c r="P76" s="424"/>
    </row>
    <row r="78" spans="1:16" ht="13.5" thickBot="1" x14ac:dyDescent="0.25"/>
    <row r="79" spans="1:16" ht="13.5" thickBot="1" x14ac:dyDescent="0.25">
      <c r="A79" s="272" t="s">
        <v>105</v>
      </c>
      <c r="B79" s="766" t="s">
        <v>50</v>
      </c>
      <c r="C79" s="767"/>
      <c r="D79" s="767"/>
      <c r="E79" s="767"/>
      <c r="F79" s="767"/>
      <c r="G79" s="767"/>
      <c r="H79" s="768"/>
      <c r="I79" s="292" t="s">
        <v>0</v>
      </c>
      <c r="J79" s="449"/>
      <c r="K79" s="449"/>
      <c r="L79" s="449"/>
      <c r="M79" s="449"/>
      <c r="N79" s="449"/>
      <c r="O79" s="449"/>
      <c r="P79" s="449"/>
    </row>
    <row r="80" spans="1:16" x14ac:dyDescent="0.2">
      <c r="A80" s="231" t="s">
        <v>54</v>
      </c>
      <c r="B80" s="451">
        <v>1</v>
      </c>
      <c r="C80" s="452">
        <v>2</v>
      </c>
      <c r="D80" s="452">
        <v>3</v>
      </c>
      <c r="E80" s="452">
        <v>4</v>
      </c>
      <c r="F80" s="452">
        <v>5</v>
      </c>
      <c r="G80" s="452">
        <v>6</v>
      </c>
      <c r="H80" s="453">
        <v>6</v>
      </c>
      <c r="I80" s="390">
        <v>255</v>
      </c>
      <c r="J80" s="213"/>
      <c r="K80" s="449"/>
      <c r="L80" s="449"/>
      <c r="M80" s="449"/>
      <c r="N80" s="449"/>
      <c r="O80" s="449"/>
      <c r="P80" s="449"/>
    </row>
    <row r="81" spans="1:16" x14ac:dyDescent="0.2">
      <c r="A81" s="231" t="s">
        <v>2</v>
      </c>
      <c r="B81" s="233">
        <v>1</v>
      </c>
      <c r="C81" s="307">
        <v>2</v>
      </c>
      <c r="D81" s="234">
        <v>3</v>
      </c>
      <c r="E81" s="294">
        <v>4</v>
      </c>
      <c r="F81" s="314">
        <v>5</v>
      </c>
      <c r="G81" s="315">
        <v>6</v>
      </c>
      <c r="H81" s="235">
        <v>7</v>
      </c>
      <c r="I81" s="391" t="s">
        <v>0</v>
      </c>
      <c r="J81" s="229"/>
      <c r="K81" s="277"/>
      <c r="L81" s="363"/>
      <c r="M81" s="449"/>
      <c r="N81" s="449"/>
      <c r="O81" s="449"/>
      <c r="P81" s="449"/>
    </row>
    <row r="82" spans="1:16" x14ac:dyDescent="0.2">
      <c r="A82" s="236" t="s">
        <v>3</v>
      </c>
      <c r="B82" s="237">
        <v>765</v>
      </c>
      <c r="C82" s="238">
        <v>765</v>
      </c>
      <c r="D82" s="238">
        <v>765</v>
      </c>
      <c r="E82" s="238">
        <v>765</v>
      </c>
      <c r="F82" s="238">
        <v>765</v>
      </c>
      <c r="G82" s="238">
        <v>765</v>
      </c>
      <c r="H82" s="239">
        <v>765</v>
      </c>
      <c r="I82" s="392">
        <v>765</v>
      </c>
      <c r="J82" s="322"/>
      <c r="K82" s="277"/>
      <c r="L82" s="363"/>
      <c r="M82" s="449"/>
      <c r="N82" s="449"/>
      <c r="O82" s="449"/>
      <c r="P82" s="449"/>
    </row>
    <row r="83" spans="1:16" x14ac:dyDescent="0.2">
      <c r="A83" s="241" t="s">
        <v>6</v>
      </c>
      <c r="B83" s="242">
        <v>680</v>
      </c>
      <c r="C83" s="243">
        <v>747</v>
      </c>
      <c r="D83" s="243">
        <v>733</v>
      </c>
      <c r="E83" s="243">
        <v>742</v>
      </c>
      <c r="F83" s="243">
        <v>774</v>
      </c>
      <c r="G83" s="243">
        <v>756</v>
      </c>
      <c r="H83" s="244">
        <v>808</v>
      </c>
      <c r="I83" s="393">
        <v>750</v>
      </c>
      <c r="J83" s="321"/>
      <c r="K83" s="277"/>
      <c r="L83" s="363"/>
      <c r="M83" s="449"/>
      <c r="N83" s="449"/>
      <c r="O83" s="449"/>
      <c r="P83" s="449"/>
    </row>
    <row r="84" spans="1:16" x14ac:dyDescent="0.2">
      <c r="A84" s="231" t="s">
        <v>7</v>
      </c>
      <c r="B84" s="462">
        <v>64.7</v>
      </c>
      <c r="C84" s="463">
        <v>74.099999999999994</v>
      </c>
      <c r="D84" s="463">
        <v>83.7</v>
      </c>
      <c r="E84" s="246">
        <v>87.5</v>
      </c>
      <c r="F84" s="246">
        <v>90.4</v>
      </c>
      <c r="G84" s="246">
        <v>86.4</v>
      </c>
      <c r="H84" s="247">
        <v>87.5</v>
      </c>
      <c r="I84" s="394">
        <v>81.2</v>
      </c>
      <c r="J84" s="467" t="s">
        <v>106</v>
      </c>
      <c r="K84" s="461"/>
      <c r="L84" s="461"/>
      <c r="M84" s="461"/>
      <c r="N84" s="461"/>
      <c r="O84" s="461"/>
      <c r="P84" s="461"/>
    </row>
    <row r="85" spans="1:16" x14ac:dyDescent="0.2">
      <c r="A85" s="231" t="s">
        <v>8</v>
      </c>
      <c r="B85" s="249">
        <v>0.121</v>
      </c>
      <c r="C85" s="250">
        <v>8.1000000000000003E-2</v>
      </c>
      <c r="D85" s="250">
        <v>6.5000000000000002E-2</v>
      </c>
      <c r="E85" s="250">
        <v>6.8000000000000005E-2</v>
      </c>
      <c r="F85" s="250">
        <v>6.5000000000000002E-2</v>
      </c>
      <c r="G85" s="250">
        <v>7.8E-2</v>
      </c>
      <c r="H85" s="251">
        <v>5.6000000000000001E-2</v>
      </c>
      <c r="I85" s="395">
        <v>8.1000000000000003E-2</v>
      </c>
      <c r="J85" s="286"/>
      <c r="K85" s="461"/>
      <c r="L85" s="461"/>
      <c r="M85" s="461"/>
      <c r="N85" s="461"/>
      <c r="O85" s="461"/>
      <c r="P85" s="461"/>
    </row>
    <row r="86" spans="1:16" x14ac:dyDescent="0.2">
      <c r="A86" s="241" t="s">
        <v>1</v>
      </c>
      <c r="B86" s="253">
        <f t="shared" ref="B86:I86" si="14">B83/B82*100-100</f>
        <v>-11.111111111111114</v>
      </c>
      <c r="C86" s="254">
        <f t="shared" si="14"/>
        <v>-2.3529411764705941</v>
      </c>
      <c r="D86" s="254">
        <f t="shared" si="14"/>
        <v>-4.1830065359477118</v>
      </c>
      <c r="E86" s="254">
        <f t="shared" si="14"/>
        <v>-3.0065359477124218</v>
      </c>
      <c r="F86" s="254">
        <f t="shared" si="14"/>
        <v>1.1764705882352899</v>
      </c>
      <c r="G86" s="254">
        <f t="shared" si="14"/>
        <v>-1.1764705882352899</v>
      </c>
      <c r="H86" s="255">
        <f t="shared" si="14"/>
        <v>5.620915032679747</v>
      </c>
      <c r="I86" s="396">
        <f t="shared" si="14"/>
        <v>-1.9607843137254974</v>
      </c>
      <c r="J86" s="321"/>
      <c r="K86" s="423"/>
      <c r="L86" s="449"/>
      <c r="M86" s="449"/>
      <c r="N86" s="449"/>
      <c r="O86" s="449"/>
      <c r="P86" s="449"/>
    </row>
    <row r="87" spans="1:16" ht="13.5" thickBot="1" x14ac:dyDescent="0.25">
      <c r="A87" s="231" t="s">
        <v>27</v>
      </c>
      <c r="B87" s="257">
        <f>B83-B69</f>
        <v>139</v>
      </c>
      <c r="C87" s="258">
        <f t="shared" ref="C87:I87" si="15">C83-C69</f>
        <v>124</v>
      </c>
      <c r="D87" s="258">
        <f t="shared" si="15"/>
        <v>132</v>
      </c>
      <c r="E87" s="258">
        <f t="shared" si="15"/>
        <v>106</v>
      </c>
      <c r="F87" s="258">
        <f t="shared" si="15"/>
        <v>120</v>
      </c>
      <c r="G87" s="258">
        <f t="shared" si="15"/>
        <v>61</v>
      </c>
      <c r="H87" s="259">
        <f t="shared" si="15"/>
        <v>79</v>
      </c>
      <c r="I87" s="397">
        <f t="shared" si="15"/>
        <v>107</v>
      </c>
      <c r="J87" s="324"/>
      <c r="K87" s="287"/>
      <c r="L87" s="449"/>
      <c r="M87" s="449"/>
      <c r="N87" s="449"/>
      <c r="O87" s="449"/>
      <c r="P87" s="449"/>
    </row>
    <row r="88" spans="1:16" x14ac:dyDescent="0.2">
      <c r="A88" s="267" t="s">
        <v>51</v>
      </c>
      <c r="B88" s="261">
        <v>229</v>
      </c>
      <c r="C88" s="262">
        <v>368</v>
      </c>
      <c r="D88" s="262">
        <v>585</v>
      </c>
      <c r="E88" s="262">
        <v>750</v>
      </c>
      <c r="F88" s="262">
        <v>702</v>
      </c>
      <c r="G88" s="262">
        <v>596</v>
      </c>
      <c r="H88" s="263">
        <v>220</v>
      </c>
      <c r="I88" s="398">
        <f>SUM(B88:H88)</f>
        <v>3450</v>
      </c>
      <c r="J88" s="265" t="s">
        <v>56</v>
      </c>
      <c r="K88" s="290">
        <f>I74-I88</f>
        <v>2</v>
      </c>
      <c r="L88" s="266">
        <f>K88/I74</f>
        <v>5.7937427578215526E-4</v>
      </c>
      <c r="M88" s="449"/>
      <c r="N88" s="449"/>
      <c r="O88" s="449"/>
      <c r="P88" s="449"/>
    </row>
    <row r="89" spans="1:16" x14ac:dyDescent="0.2">
      <c r="A89" s="267" t="s">
        <v>28</v>
      </c>
      <c r="B89" s="454">
        <v>52.5</v>
      </c>
      <c r="C89" s="455">
        <v>51.5</v>
      </c>
      <c r="D89" s="455">
        <v>51.5</v>
      </c>
      <c r="E89" s="455">
        <v>51</v>
      </c>
      <c r="F89" s="455">
        <v>50.5</v>
      </c>
      <c r="G89" s="455">
        <v>49.5</v>
      </c>
      <c r="H89" s="456">
        <v>49</v>
      </c>
      <c r="I89" s="450"/>
      <c r="J89" s="449" t="s">
        <v>57</v>
      </c>
      <c r="K89" s="449">
        <v>47.95</v>
      </c>
      <c r="L89" s="449"/>
      <c r="M89" s="449"/>
      <c r="N89" s="449"/>
      <c r="O89" s="449"/>
      <c r="P89" s="449"/>
    </row>
    <row r="90" spans="1:16" ht="13.5" thickBot="1" x14ac:dyDescent="0.25">
      <c r="A90" s="268" t="s">
        <v>26</v>
      </c>
      <c r="B90" s="220">
        <f>(B89-B75)</f>
        <v>2.5</v>
      </c>
      <c r="C90" s="221">
        <f t="shared" ref="C90:H90" si="16">(C89-C75)</f>
        <v>2.5</v>
      </c>
      <c r="D90" s="221">
        <f t="shared" si="16"/>
        <v>2.5</v>
      </c>
      <c r="E90" s="221">
        <f t="shared" si="16"/>
        <v>3</v>
      </c>
      <c r="F90" s="221">
        <f t="shared" si="16"/>
        <v>3</v>
      </c>
      <c r="G90" s="221">
        <f t="shared" si="16"/>
        <v>3</v>
      </c>
      <c r="H90" s="226">
        <f t="shared" si="16"/>
        <v>3</v>
      </c>
      <c r="I90" s="338"/>
      <c r="J90" s="449" t="s">
        <v>26</v>
      </c>
      <c r="K90" s="321">
        <f>K89-K75</f>
        <v>4.0900000000000034</v>
      </c>
      <c r="L90" s="325"/>
      <c r="M90" s="449"/>
      <c r="N90" s="449"/>
      <c r="O90" s="449"/>
      <c r="P90" s="449"/>
    </row>
    <row r="91" spans="1:16" x14ac:dyDescent="0.2">
      <c r="G91" s="200" t="s">
        <v>65</v>
      </c>
    </row>
    <row r="92" spans="1:16" ht="13.5" thickBot="1" x14ac:dyDescent="0.25"/>
    <row r="93" spans="1:16" ht="13.5" thickBot="1" x14ac:dyDescent="0.25">
      <c r="A93" s="272" t="s">
        <v>109</v>
      </c>
      <c r="B93" s="761" t="s">
        <v>50</v>
      </c>
      <c r="C93" s="762"/>
      <c r="D93" s="762"/>
      <c r="E93" s="762"/>
      <c r="F93" s="762"/>
      <c r="G93" s="762"/>
      <c r="H93" s="762"/>
      <c r="I93" s="758" t="s">
        <v>0</v>
      </c>
      <c r="J93" s="468"/>
      <c r="K93" s="468"/>
      <c r="L93" s="468"/>
    </row>
    <row r="94" spans="1:16" x14ac:dyDescent="0.2">
      <c r="A94" s="231" t="s">
        <v>54</v>
      </c>
      <c r="B94" s="470">
        <v>1</v>
      </c>
      <c r="C94" s="471">
        <v>2</v>
      </c>
      <c r="D94" s="471">
        <v>3</v>
      </c>
      <c r="E94" s="471">
        <v>4</v>
      </c>
      <c r="F94" s="471">
        <v>5</v>
      </c>
      <c r="G94" s="471">
        <v>6</v>
      </c>
      <c r="H94" s="486">
        <v>7</v>
      </c>
      <c r="I94" s="764"/>
      <c r="J94" s="213"/>
      <c r="K94" s="468"/>
      <c r="L94" s="468"/>
    </row>
    <row r="95" spans="1:16" ht="13.5" thickBot="1" x14ac:dyDescent="0.25">
      <c r="A95" s="231" t="s">
        <v>2</v>
      </c>
      <c r="B95" s="233">
        <v>1</v>
      </c>
      <c r="C95" s="307">
        <v>2</v>
      </c>
      <c r="D95" s="234">
        <v>3</v>
      </c>
      <c r="E95" s="294">
        <v>4</v>
      </c>
      <c r="F95" s="314">
        <v>5</v>
      </c>
      <c r="G95" s="315">
        <v>6</v>
      </c>
      <c r="H95" s="487">
        <v>7</v>
      </c>
      <c r="I95" s="765"/>
      <c r="J95" s="229"/>
      <c r="K95" s="277"/>
      <c r="L95" s="363"/>
    </row>
    <row r="96" spans="1:16" x14ac:dyDescent="0.2">
      <c r="A96" s="236" t="s">
        <v>3</v>
      </c>
      <c r="B96" s="237">
        <v>880</v>
      </c>
      <c r="C96" s="238">
        <v>880</v>
      </c>
      <c r="D96" s="238">
        <v>880</v>
      </c>
      <c r="E96" s="238">
        <v>880</v>
      </c>
      <c r="F96" s="238">
        <v>880</v>
      </c>
      <c r="G96" s="238">
        <v>880</v>
      </c>
      <c r="H96" s="239">
        <v>880</v>
      </c>
      <c r="I96" s="488">
        <v>880</v>
      </c>
      <c r="J96" s="322"/>
      <c r="K96" s="277"/>
      <c r="L96" s="363"/>
    </row>
    <row r="97" spans="1:12" x14ac:dyDescent="0.2">
      <c r="A97" s="241" t="s">
        <v>6</v>
      </c>
      <c r="B97" s="242">
        <v>905</v>
      </c>
      <c r="C97" s="243">
        <v>955</v>
      </c>
      <c r="D97" s="243">
        <v>862</v>
      </c>
      <c r="E97" s="243">
        <v>852</v>
      </c>
      <c r="F97" s="243">
        <v>856</v>
      </c>
      <c r="G97" s="243">
        <v>881</v>
      </c>
      <c r="H97" s="244">
        <v>901</v>
      </c>
      <c r="I97" s="393">
        <v>877</v>
      </c>
      <c r="J97" s="321"/>
      <c r="K97" s="277"/>
      <c r="L97" s="363"/>
    </row>
    <row r="98" spans="1:12" x14ac:dyDescent="0.2">
      <c r="A98" s="231" t="s">
        <v>7</v>
      </c>
      <c r="B98" s="476">
        <v>77.8</v>
      </c>
      <c r="C98" s="477">
        <v>74.099999999999994</v>
      </c>
      <c r="D98" s="477">
        <v>86</v>
      </c>
      <c r="E98" s="246">
        <v>85.7</v>
      </c>
      <c r="F98" s="246">
        <v>90.4</v>
      </c>
      <c r="G98" s="246">
        <v>84.1</v>
      </c>
      <c r="H98" s="247">
        <v>81.2</v>
      </c>
      <c r="I98" s="394">
        <v>80.5</v>
      </c>
      <c r="J98" s="478"/>
      <c r="K98" s="461"/>
      <c r="L98" s="461"/>
    </row>
    <row r="99" spans="1:12" ht="13.5" thickBot="1" x14ac:dyDescent="0.25">
      <c r="A99" s="231" t="s">
        <v>8</v>
      </c>
      <c r="B99" s="329">
        <v>9.1999999999999998E-2</v>
      </c>
      <c r="C99" s="330">
        <v>8.7999999999999995E-2</v>
      </c>
      <c r="D99" s="330">
        <v>7.3999999999999996E-2</v>
      </c>
      <c r="E99" s="330">
        <v>6.5000000000000002E-2</v>
      </c>
      <c r="F99" s="330">
        <v>6.4000000000000001E-2</v>
      </c>
      <c r="G99" s="330">
        <v>7.0000000000000007E-2</v>
      </c>
      <c r="H99" s="480">
        <v>0.08</v>
      </c>
      <c r="I99" s="481">
        <v>8.1000000000000003E-2</v>
      </c>
      <c r="J99" s="286"/>
      <c r="K99" s="461"/>
      <c r="L99" s="461"/>
    </row>
    <row r="100" spans="1:12" x14ac:dyDescent="0.2">
      <c r="A100" s="241" t="s">
        <v>1</v>
      </c>
      <c r="B100" s="332">
        <f t="shared" ref="B100:I100" si="17">B97/B96*100-100</f>
        <v>2.8409090909090793</v>
      </c>
      <c r="C100" s="333">
        <f t="shared" si="17"/>
        <v>8.5227272727272663</v>
      </c>
      <c r="D100" s="333">
        <f t="shared" si="17"/>
        <v>-2.0454545454545467</v>
      </c>
      <c r="E100" s="333">
        <f t="shared" si="17"/>
        <v>-3.181818181818187</v>
      </c>
      <c r="F100" s="333">
        <f t="shared" si="17"/>
        <v>-2.7272727272727195</v>
      </c>
      <c r="G100" s="333">
        <f t="shared" si="17"/>
        <v>0.11363636363637397</v>
      </c>
      <c r="H100" s="482">
        <f t="shared" si="17"/>
        <v>2.3863636363636402</v>
      </c>
      <c r="I100" s="483">
        <f t="shared" si="17"/>
        <v>-0.34090909090909349</v>
      </c>
      <c r="J100" s="321"/>
      <c r="K100" s="423"/>
      <c r="L100" s="468"/>
    </row>
    <row r="101" spans="1:12" ht="13.5" thickBot="1" x14ac:dyDescent="0.25">
      <c r="A101" s="231" t="s">
        <v>27</v>
      </c>
      <c r="B101" s="220">
        <f>B97-B83</f>
        <v>225</v>
      </c>
      <c r="C101" s="221">
        <f t="shared" ref="C101:I101" si="18">C97-C83</f>
        <v>208</v>
      </c>
      <c r="D101" s="221">
        <f t="shared" si="18"/>
        <v>129</v>
      </c>
      <c r="E101" s="221">
        <f t="shared" si="18"/>
        <v>110</v>
      </c>
      <c r="F101" s="221">
        <f t="shared" si="18"/>
        <v>82</v>
      </c>
      <c r="G101" s="221">
        <f t="shared" si="18"/>
        <v>125</v>
      </c>
      <c r="H101" s="226">
        <f t="shared" si="18"/>
        <v>93</v>
      </c>
      <c r="I101" s="397">
        <f t="shared" si="18"/>
        <v>127</v>
      </c>
      <c r="J101" s="324"/>
      <c r="K101" s="287"/>
      <c r="L101" s="468"/>
    </row>
    <row r="102" spans="1:12" x14ac:dyDescent="0.2">
      <c r="A102" s="267" t="s">
        <v>51</v>
      </c>
      <c r="B102" s="261">
        <v>229</v>
      </c>
      <c r="C102" s="262">
        <v>368</v>
      </c>
      <c r="D102" s="262">
        <v>585</v>
      </c>
      <c r="E102" s="262">
        <v>749</v>
      </c>
      <c r="F102" s="262">
        <v>702</v>
      </c>
      <c r="G102" s="262">
        <v>596</v>
      </c>
      <c r="H102" s="263">
        <v>220</v>
      </c>
      <c r="I102" s="398">
        <f>SUM(B102:H102)</f>
        <v>3449</v>
      </c>
      <c r="J102" s="265" t="s">
        <v>56</v>
      </c>
      <c r="K102" s="290">
        <f>I88-I102</f>
        <v>1</v>
      </c>
      <c r="L102" s="266">
        <f>K102/I88</f>
        <v>2.8985507246376811E-4</v>
      </c>
    </row>
    <row r="103" spans="1:12" x14ac:dyDescent="0.2">
      <c r="A103" s="267" t="s">
        <v>28</v>
      </c>
      <c r="B103" s="472">
        <v>54.5</v>
      </c>
      <c r="C103" s="473">
        <v>53.5</v>
      </c>
      <c r="D103" s="473">
        <v>54</v>
      </c>
      <c r="E103" s="473">
        <v>54</v>
      </c>
      <c r="F103" s="473">
        <v>53.5</v>
      </c>
      <c r="G103" s="473">
        <v>52</v>
      </c>
      <c r="H103" s="474">
        <v>52</v>
      </c>
      <c r="I103" s="469"/>
      <c r="J103" s="468" t="s">
        <v>57</v>
      </c>
      <c r="K103" s="468">
        <v>50.77</v>
      </c>
      <c r="L103" s="468"/>
    </row>
    <row r="104" spans="1:12" ht="13.5" thickBot="1" x14ac:dyDescent="0.25">
      <c r="A104" s="268" t="s">
        <v>26</v>
      </c>
      <c r="B104" s="220">
        <f>(B103-B89)</f>
        <v>2</v>
      </c>
      <c r="C104" s="221">
        <f t="shared" ref="C104:H104" si="19">(C103-C89)</f>
        <v>2</v>
      </c>
      <c r="D104" s="221">
        <f t="shared" si="19"/>
        <v>2.5</v>
      </c>
      <c r="E104" s="221">
        <f t="shared" si="19"/>
        <v>3</v>
      </c>
      <c r="F104" s="221">
        <f t="shared" si="19"/>
        <v>3</v>
      </c>
      <c r="G104" s="221">
        <f t="shared" si="19"/>
        <v>2.5</v>
      </c>
      <c r="H104" s="226">
        <f t="shared" si="19"/>
        <v>3</v>
      </c>
      <c r="I104" s="338"/>
      <c r="J104" s="468" t="s">
        <v>26</v>
      </c>
      <c r="K104" s="321">
        <f>K103-K89</f>
        <v>2.8200000000000003</v>
      </c>
      <c r="L104" s="325"/>
    </row>
    <row r="106" spans="1:12" ht="13.5" thickBot="1" x14ac:dyDescent="0.25"/>
    <row r="107" spans="1:12" ht="13.5" thickBot="1" x14ac:dyDescent="0.25">
      <c r="A107" s="272" t="s">
        <v>112</v>
      </c>
      <c r="B107" s="761" t="s">
        <v>50</v>
      </c>
      <c r="C107" s="762"/>
      <c r="D107" s="762"/>
      <c r="E107" s="762"/>
      <c r="F107" s="762"/>
      <c r="G107" s="762"/>
      <c r="H107" s="762"/>
      <c r="I107" s="758" t="s">
        <v>0</v>
      </c>
      <c r="J107" s="489">
        <v>255</v>
      </c>
      <c r="K107" s="489"/>
      <c r="L107" s="489"/>
    </row>
    <row r="108" spans="1:12" x14ac:dyDescent="0.2">
      <c r="A108" s="231" t="s">
        <v>54</v>
      </c>
      <c r="B108" s="491">
        <v>1</v>
      </c>
      <c r="C108" s="492">
        <v>2</v>
      </c>
      <c r="D108" s="492">
        <v>3</v>
      </c>
      <c r="E108" s="492">
        <v>4</v>
      </c>
      <c r="F108" s="492">
        <v>5</v>
      </c>
      <c r="G108" s="492">
        <v>6</v>
      </c>
      <c r="H108" s="486">
        <v>7</v>
      </c>
      <c r="I108" s="764"/>
      <c r="J108" s="213"/>
      <c r="K108" s="489"/>
      <c r="L108" s="489"/>
    </row>
    <row r="109" spans="1:12" ht="13.5" thickBot="1" x14ac:dyDescent="0.25">
      <c r="A109" s="231" t="s">
        <v>2</v>
      </c>
      <c r="B109" s="233">
        <v>1</v>
      </c>
      <c r="C109" s="307">
        <v>2</v>
      </c>
      <c r="D109" s="234">
        <v>3</v>
      </c>
      <c r="E109" s="294">
        <v>4</v>
      </c>
      <c r="F109" s="314">
        <v>5</v>
      </c>
      <c r="G109" s="315">
        <v>6</v>
      </c>
      <c r="H109" s="487">
        <v>7</v>
      </c>
      <c r="I109" s="765"/>
      <c r="J109" s="229"/>
      <c r="K109" s="277"/>
      <c r="L109" s="363"/>
    </row>
    <row r="110" spans="1:12" x14ac:dyDescent="0.2">
      <c r="A110" s="236" t="s">
        <v>3</v>
      </c>
      <c r="B110" s="237">
        <v>990</v>
      </c>
      <c r="C110" s="238">
        <v>990</v>
      </c>
      <c r="D110" s="238">
        <v>990</v>
      </c>
      <c r="E110" s="238">
        <v>990</v>
      </c>
      <c r="F110" s="238">
        <v>990</v>
      </c>
      <c r="G110" s="238">
        <v>990</v>
      </c>
      <c r="H110" s="239">
        <v>990</v>
      </c>
      <c r="I110" s="488">
        <v>990</v>
      </c>
      <c r="J110" s="322"/>
      <c r="K110" s="277"/>
      <c r="L110" s="363"/>
    </row>
    <row r="111" spans="1:12" x14ac:dyDescent="0.2">
      <c r="A111" s="241" t="s">
        <v>6</v>
      </c>
      <c r="B111" s="242">
        <v>1001</v>
      </c>
      <c r="C111" s="243">
        <v>1069</v>
      </c>
      <c r="D111" s="243">
        <v>972</v>
      </c>
      <c r="E111" s="243">
        <v>945</v>
      </c>
      <c r="F111" s="243">
        <v>992</v>
      </c>
      <c r="G111" s="243">
        <v>1005</v>
      </c>
      <c r="H111" s="244">
        <v>1016</v>
      </c>
      <c r="I111" s="393">
        <v>991</v>
      </c>
      <c r="J111" s="321"/>
      <c r="K111" s="277"/>
      <c r="L111" s="363"/>
    </row>
    <row r="112" spans="1:12" x14ac:dyDescent="0.2">
      <c r="A112" s="231" t="s">
        <v>7</v>
      </c>
      <c r="B112" s="476">
        <v>70.599999999999994</v>
      </c>
      <c r="C112" s="477">
        <v>81.5</v>
      </c>
      <c r="D112" s="477">
        <v>81.400000000000006</v>
      </c>
      <c r="E112" s="246">
        <v>83.9</v>
      </c>
      <c r="F112" s="246">
        <v>84.6</v>
      </c>
      <c r="G112" s="246">
        <v>86.4</v>
      </c>
      <c r="H112" s="247">
        <v>93.8</v>
      </c>
      <c r="I112" s="394">
        <v>77.599999999999994</v>
      </c>
      <c r="J112" s="478"/>
      <c r="K112" s="461"/>
      <c r="L112" s="461"/>
    </row>
    <row r="113" spans="1:19" ht="13.5" thickBot="1" x14ac:dyDescent="0.25">
      <c r="A113" s="231" t="s">
        <v>8</v>
      </c>
      <c r="B113" s="329">
        <v>9.5000000000000001E-2</v>
      </c>
      <c r="C113" s="330">
        <v>8.2000000000000003E-2</v>
      </c>
      <c r="D113" s="330">
        <v>8.1000000000000003E-2</v>
      </c>
      <c r="E113" s="330">
        <v>7.9000000000000001E-2</v>
      </c>
      <c r="F113" s="330">
        <v>6.9000000000000006E-2</v>
      </c>
      <c r="G113" s="330">
        <v>6.6000000000000003E-2</v>
      </c>
      <c r="H113" s="480">
        <v>5.0999999999999997E-2</v>
      </c>
      <c r="I113" s="481">
        <v>8.3000000000000004E-2</v>
      </c>
      <c r="J113" s="286"/>
      <c r="K113" s="461"/>
      <c r="L113" s="461"/>
    </row>
    <row r="114" spans="1:19" x14ac:dyDescent="0.2">
      <c r="A114" s="241" t="s">
        <v>1</v>
      </c>
      <c r="B114" s="332">
        <f t="shared" ref="B114:I114" si="20">B111/B110*100-100</f>
        <v>1.1111111111111143</v>
      </c>
      <c r="C114" s="333">
        <f t="shared" si="20"/>
        <v>7.9797979797979792</v>
      </c>
      <c r="D114" s="333">
        <f t="shared" si="20"/>
        <v>-1.818181818181813</v>
      </c>
      <c r="E114" s="333">
        <f t="shared" si="20"/>
        <v>-4.5454545454545467</v>
      </c>
      <c r="F114" s="333">
        <f t="shared" si="20"/>
        <v>0.20202020202020776</v>
      </c>
      <c r="G114" s="333">
        <f t="shared" si="20"/>
        <v>1.5151515151515156</v>
      </c>
      <c r="H114" s="482">
        <f t="shared" si="20"/>
        <v>2.6262626262626156</v>
      </c>
      <c r="I114" s="483">
        <f t="shared" si="20"/>
        <v>0.10101010101008967</v>
      </c>
      <c r="J114" s="321"/>
      <c r="K114" s="423"/>
      <c r="L114" s="489"/>
    </row>
    <row r="115" spans="1:19" ht="13.5" thickBot="1" x14ac:dyDescent="0.25">
      <c r="A115" s="231" t="s">
        <v>27</v>
      </c>
      <c r="B115" s="220">
        <f>B111-B97</f>
        <v>96</v>
      </c>
      <c r="C115" s="221">
        <f t="shared" ref="C115:I115" si="21">C111-C97</f>
        <v>114</v>
      </c>
      <c r="D115" s="221">
        <f t="shared" si="21"/>
        <v>110</v>
      </c>
      <c r="E115" s="221">
        <f t="shared" si="21"/>
        <v>93</v>
      </c>
      <c r="F115" s="221">
        <f t="shared" si="21"/>
        <v>136</v>
      </c>
      <c r="G115" s="221">
        <f t="shared" si="21"/>
        <v>124</v>
      </c>
      <c r="H115" s="226">
        <f t="shared" si="21"/>
        <v>115</v>
      </c>
      <c r="I115" s="397">
        <f t="shared" si="21"/>
        <v>114</v>
      </c>
      <c r="J115" s="324"/>
      <c r="K115" s="287"/>
      <c r="L115" s="489"/>
    </row>
    <row r="116" spans="1:19" x14ac:dyDescent="0.2">
      <c r="A116" s="267" t="s">
        <v>51</v>
      </c>
      <c r="B116" s="499">
        <v>229</v>
      </c>
      <c r="C116" s="500">
        <v>368</v>
      </c>
      <c r="D116" s="500">
        <v>584</v>
      </c>
      <c r="E116" s="500">
        <v>748</v>
      </c>
      <c r="F116" s="501">
        <v>702</v>
      </c>
      <c r="G116" s="501">
        <v>595</v>
      </c>
      <c r="H116" s="502">
        <v>220</v>
      </c>
      <c r="I116" s="398">
        <f>SUM(B116:H116)</f>
        <v>3446</v>
      </c>
      <c r="J116" s="265" t="s">
        <v>56</v>
      </c>
      <c r="K116" s="290">
        <f>I102-I116</f>
        <v>3</v>
      </c>
      <c r="L116" s="266">
        <f>K116/I102</f>
        <v>8.6981733835894465E-4</v>
      </c>
    </row>
    <row r="117" spans="1:19" x14ac:dyDescent="0.2">
      <c r="A117" s="267" t="s">
        <v>28</v>
      </c>
      <c r="B117" s="493">
        <v>57</v>
      </c>
      <c r="C117" s="494">
        <v>55.5</v>
      </c>
      <c r="D117" s="494">
        <v>56.5</v>
      </c>
      <c r="E117" s="494">
        <v>56.5</v>
      </c>
      <c r="F117" s="494">
        <v>56</v>
      </c>
      <c r="G117" s="494">
        <v>54</v>
      </c>
      <c r="H117" s="495">
        <v>54.5</v>
      </c>
      <c r="I117" s="490"/>
      <c r="J117" s="489" t="s">
        <v>57</v>
      </c>
      <c r="K117" s="489">
        <v>53.45</v>
      </c>
      <c r="L117" s="489"/>
    </row>
    <row r="118" spans="1:19" ht="13.5" thickBot="1" x14ac:dyDescent="0.25">
      <c r="A118" s="268" t="s">
        <v>26</v>
      </c>
      <c r="B118" s="220">
        <f>(B117-B103)</f>
        <v>2.5</v>
      </c>
      <c r="C118" s="221">
        <f t="shared" ref="C118:H118" si="22">(C117-C103)</f>
        <v>2</v>
      </c>
      <c r="D118" s="221">
        <f t="shared" si="22"/>
        <v>2.5</v>
      </c>
      <c r="E118" s="221">
        <f t="shared" si="22"/>
        <v>2.5</v>
      </c>
      <c r="F118" s="221">
        <f t="shared" si="22"/>
        <v>2.5</v>
      </c>
      <c r="G118" s="221">
        <f t="shared" si="22"/>
        <v>2</v>
      </c>
      <c r="H118" s="226">
        <f t="shared" si="22"/>
        <v>2.5</v>
      </c>
      <c r="I118" s="338"/>
      <c r="J118" s="489" t="s">
        <v>26</v>
      </c>
      <c r="K118" s="321">
        <f>K117-K103</f>
        <v>2.6799999999999997</v>
      </c>
      <c r="L118" s="325"/>
    </row>
    <row r="119" spans="1:19" x14ac:dyDescent="0.2">
      <c r="C119" s="200" t="s">
        <v>65</v>
      </c>
    </row>
    <row r="120" spans="1:19" ht="13.5" thickBot="1" x14ac:dyDescent="0.25">
      <c r="A120" s="611"/>
      <c r="B120" s="611"/>
      <c r="C120" s="611"/>
      <c r="D120" s="611"/>
      <c r="E120" s="611"/>
      <c r="F120" s="611"/>
      <c r="G120" s="611"/>
      <c r="H120" s="611"/>
      <c r="I120" s="611"/>
    </row>
    <row r="121" spans="1:19" ht="13.5" thickBot="1" x14ac:dyDescent="0.25">
      <c r="B121" s="200">
        <v>55.5</v>
      </c>
      <c r="C121" s="200">
        <v>56</v>
      </c>
      <c r="D121" s="200">
        <v>56.5</v>
      </c>
      <c r="E121" s="200">
        <v>57</v>
      </c>
      <c r="F121" s="200">
        <v>56</v>
      </c>
      <c r="G121" s="200">
        <v>55</v>
      </c>
      <c r="H121" s="200">
        <v>54</v>
      </c>
      <c r="J121" s="516"/>
      <c r="K121" s="516"/>
      <c r="L121" s="516"/>
      <c r="N121" s="587" t="s">
        <v>117</v>
      </c>
      <c r="O121" s="588" t="s">
        <v>118</v>
      </c>
      <c r="P121" s="596" t="s">
        <v>128</v>
      </c>
      <c r="Q121" s="588" t="s">
        <v>129</v>
      </c>
      <c r="R121" s="588" t="s">
        <v>120</v>
      </c>
      <c r="S121" s="589" t="s">
        <v>121</v>
      </c>
    </row>
    <row r="122" spans="1:19" ht="13.5" thickBot="1" x14ac:dyDescent="0.25">
      <c r="A122" s="272" t="s">
        <v>113</v>
      </c>
      <c r="B122" s="756" t="s">
        <v>50</v>
      </c>
      <c r="C122" s="756"/>
      <c r="D122" s="756"/>
      <c r="E122" s="756"/>
      <c r="F122" s="756"/>
      <c r="G122" s="756"/>
      <c r="H122" s="756"/>
      <c r="I122" s="758" t="s">
        <v>0</v>
      </c>
      <c r="J122" s="213">
        <v>257</v>
      </c>
      <c r="K122" s="516"/>
      <c r="L122" s="516"/>
      <c r="N122" s="593">
        <v>1</v>
      </c>
      <c r="O122" s="594">
        <v>7</v>
      </c>
      <c r="P122" s="599">
        <v>459</v>
      </c>
      <c r="Q122" s="594">
        <v>980</v>
      </c>
      <c r="R122" s="594">
        <v>5.5</v>
      </c>
      <c r="S122" s="595">
        <v>30</v>
      </c>
    </row>
    <row r="123" spans="1:19" x14ac:dyDescent="0.2">
      <c r="A123" s="214" t="s">
        <v>54</v>
      </c>
      <c r="B123" s="612">
        <v>1</v>
      </c>
      <c r="C123" s="613">
        <v>2</v>
      </c>
      <c r="D123" s="613">
        <v>3</v>
      </c>
      <c r="E123" s="614">
        <v>4</v>
      </c>
      <c r="F123" s="612">
        <v>5</v>
      </c>
      <c r="G123" s="613">
        <v>6</v>
      </c>
      <c r="H123" s="614">
        <v>7</v>
      </c>
      <c r="I123" s="759"/>
      <c r="J123" s="229"/>
      <c r="K123" s="277"/>
      <c r="L123" s="363"/>
      <c r="N123" s="593">
        <v>2</v>
      </c>
      <c r="O123" s="594">
        <v>6</v>
      </c>
      <c r="P123" s="599">
        <v>749</v>
      </c>
      <c r="Q123" s="594" t="s">
        <v>142</v>
      </c>
      <c r="R123" s="594">
        <v>8.9</v>
      </c>
      <c r="S123" s="595">
        <v>50</v>
      </c>
    </row>
    <row r="124" spans="1:19" ht="13.5" thickBot="1" x14ac:dyDescent="0.25">
      <c r="A124" s="214" t="s">
        <v>2</v>
      </c>
      <c r="B124" s="294">
        <v>4</v>
      </c>
      <c r="C124" s="607">
        <v>3</v>
      </c>
      <c r="D124" s="307">
        <v>2</v>
      </c>
      <c r="E124" s="233">
        <v>1</v>
      </c>
      <c r="F124" s="233">
        <v>1</v>
      </c>
      <c r="G124" s="307">
        <v>2</v>
      </c>
      <c r="H124" s="607">
        <v>3</v>
      </c>
      <c r="I124" s="760"/>
      <c r="J124" s="322"/>
      <c r="K124" s="277"/>
      <c r="L124" s="363"/>
      <c r="N124" s="593">
        <v>3</v>
      </c>
      <c r="O124" s="594">
        <v>5</v>
      </c>
      <c r="P124" s="599">
        <v>501</v>
      </c>
      <c r="Q124" s="594" t="s">
        <v>143</v>
      </c>
      <c r="R124" s="594">
        <v>6</v>
      </c>
      <c r="S124" s="595">
        <v>33</v>
      </c>
    </row>
    <row r="125" spans="1:19" x14ac:dyDescent="0.2">
      <c r="A125" s="278" t="s">
        <v>3</v>
      </c>
      <c r="B125" s="237">
        <v>1090</v>
      </c>
      <c r="C125" s="238">
        <v>1090</v>
      </c>
      <c r="D125" s="238">
        <v>1090</v>
      </c>
      <c r="E125" s="239">
        <v>1090</v>
      </c>
      <c r="F125" s="237">
        <v>1090</v>
      </c>
      <c r="G125" s="238">
        <v>1090</v>
      </c>
      <c r="H125" s="239">
        <v>1090</v>
      </c>
      <c r="I125" s="488">
        <v>1090</v>
      </c>
      <c r="J125" s="321"/>
      <c r="K125" s="277"/>
      <c r="L125" s="363"/>
      <c r="N125" s="593">
        <v>4</v>
      </c>
      <c r="O125" s="594">
        <v>4</v>
      </c>
      <c r="P125" s="599">
        <v>216</v>
      </c>
      <c r="Q125" s="594">
        <v>810</v>
      </c>
      <c r="R125" s="594">
        <v>2.5</v>
      </c>
      <c r="S125" s="595">
        <v>15</v>
      </c>
    </row>
    <row r="126" spans="1:19" x14ac:dyDescent="0.2">
      <c r="A126" s="280" t="s">
        <v>6</v>
      </c>
      <c r="B126" s="242">
        <v>1165</v>
      </c>
      <c r="C126" s="243">
        <v>1104</v>
      </c>
      <c r="D126" s="243">
        <v>1009</v>
      </c>
      <c r="E126" s="244">
        <v>1046</v>
      </c>
      <c r="F126" s="242">
        <v>1028</v>
      </c>
      <c r="G126" s="243">
        <v>1075</v>
      </c>
      <c r="H126" s="244">
        <v>1142</v>
      </c>
      <c r="I126" s="393">
        <v>1088</v>
      </c>
      <c r="J126" s="478"/>
      <c r="K126" s="461"/>
      <c r="L126" s="461"/>
      <c r="N126" s="590">
        <v>5</v>
      </c>
      <c r="O126" s="591">
        <v>1</v>
      </c>
      <c r="P126" s="597">
        <v>275</v>
      </c>
      <c r="Q126" s="591">
        <v>850</v>
      </c>
      <c r="R126" s="591">
        <v>3.3</v>
      </c>
      <c r="S126" s="592">
        <v>18</v>
      </c>
    </row>
    <row r="127" spans="1:19" x14ac:dyDescent="0.2">
      <c r="A127" s="214" t="s">
        <v>7</v>
      </c>
      <c r="B127" s="476">
        <v>97.1</v>
      </c>
      <c r="C127" s="477">
        <v>100</v>
      </c>
      <c r="D127" s="477">
        <v>100</v>
      </c>
      <c r="E127" s="247">
        <v>87.5</v>
      </c>
      <c r="F127" s="245">
        <v>90</v>
      </c>
      <c r="G127" s="246">
        <v>98.2</v>
      </c>
      <c r="H127" s="247">
        <v>100</v>
      </c>
      <c r="I127" s="394">
        <v>88.7</v>
      </c>
      <c r="J127" s="286"/>
      <c r="K127" s="461"/>
      <c r="L127" s="461"/>
      <c r="N127" s="590">
        <v>6</v>
      </c>
      <c r="O127" s="591">
        <v>2</v>
      </c>
      <c r="P127" s="597">
        <v>758</v>
      </c>
      <c r="Q127" s="591" t="s">
        <v>144</v>
      </c>
      <c r="R127" s="591">
        <v>9</v>
      </c>
      <c r="S127" s="592">
        <v>50</v>
      </c>
    </row>
    <row r="128" spans="1:19" ht="13.5" thickBot="1" x14ac:dyDescent="0.25">
      <c r="A128" s="214" t="s">
        <v>8</v>
      </c>
      <c r="B128" s="249">
        <v>5.5E-2</v>
      </c>
      <c r="C128" s="250">
        <v>4.2000000000000003E-2</v>
      </c>
      <c r="D128" s="250">
        <v>0.03</v>
      </c>
      <c r="E128" s="251">
        <v>8.7999999999999995E-2</v>
      </c>
      <c r="F128" s="249">
        <v>6.4000000000000001E-2</v>
      </c>
      <c r="G128" s="250">
        <v>4.9000000000000002E-2</v>
      </c>
      <c r="H128" s="251">
        <v>4.2000000000000003E-2</v>
      </c>
      <c r="I128" s="481">
        <v>6.8000000000000005E-2</v>
      </c>
      <c r="J128" s="321"/>
      <c r="K128" s="423"/>
      <c r="L128" s="516"/>
      <c r="N128" s="600">
        <v>7</v>
      </c>
      <c r="O128" s="601">
        <v>3</v>
      </c>
      <c r="P128" s="598">
        <v>484</v>
      </c>
      <c r="Q128" s="601">
        <v>950</v>
      </c>
      <c r="R128" s="601">
        <v>5.8</v>
      </c>
      <c r="S128" s="602">
        <v>32</v>
      </c>
    </row>
    <row r="129" spans="1:16" ht="13.5" thickBot="1" x14ac:dyDescent="0.25">
      <c r="A129" s="280" t="s">
        <v>1</v>
      </c>
      <c r="B129" s="584">
        <f t="shared" ref="B129:I129" si="23">B126/B125*100-100</f>
        <v>6.8807339449541161</v>
      </c>
      <c r="C129" s="585">
        <f t="shared" si="23"/>
        <v>1.2844036697247816</v>
      </c>
      <c r="D129" s="622">
        <f t="shared" si="23"/>
        <v>-7.431192660550451</v>
      </c>
      <c r="E129" s="586">
        <f t="shared" si="23"/>
        <v>-4.036697247706428</v>
      </c>
      <c r="F129" s="584">
        <f t="shared" si="23"/>
        <v>-5.6880733944954045</v>
      </c>
      <c r="G129" s="585">
        <f t="shared" si="23"/>
        <v>-1.3761467889908232</v>
      </c>
      <c r="H129" s="586">
        <f t="shared" si="23"/>
        <v>4.7706422018348462</v>
      </c>
      <c r="I129" s="483">
        <f t="shared" si="23"/>
        <v>-0.18348623853211166</v>
      </c>
      <c r="J129" s="623" t="s">
        <v>147</v>
      </c>
      <c r="K129" s="287"/>
      <c r="L129" s="516"/>
      <c r="P129" s="598">
        <f>SUM(P122:P128)</f>
        <v>3442</v>
      </c>
    </row>
    <row r="130" spans="1:16" ht="13.5" thickBot="1" x14ac:dyDescent="0.25">
      <c r="A130" s="214" t="s">
        <v>27</v>
      </c>
      <c r="B130" s="581">
        <f t="shared" ref="B130:I130" si="24">B126-B111</f>
        <v>164</v>
      </c>
      <c r="C130" s="582">
        <f t="shared" si="24"/>
        <v>35</v>
      </c>
      <c r="D130" s="582">
        <f t="shared" si="24"/>
        <v>37</v>
      </c>
      <c r="E130" s="583">
        <f t="shared" si="24"/>
        <v>101</v>
      </c>
      <c r="F130" s="581">
        <f t="shared" si="24"/>
        <v>36</v>
      </c>
      <c r="G130" s="582">
        <f t="shared" si="24"/>
        <v>70</v>
      </c>
      <c r="H130" s="583">
        <f t="shared" si="24"/>
        <v>126</v>
      </c>
      <c r="I130" s="397">
        <f t="shared" si="24"/>
        <v>97</v>
      </c>
      <c r="J130" s="265" t="s">
        <v>56</v>
      </c>
      <c r="K130" s="290">
        <f>I116-I131</f>
        <v>8</v>
      </c>
      <c r="L130" s="266">
        <f>K130/I116</f>
        <v>2.3215322112594312E-3</v>
      </c>
    </row>
    <row r="131" spans="1:16" x14ac:dyDescent="0.2">
      <c r="A131" s="289" t="s">
        <v>51</v>
      </c>
      <c r="B131" s="499">
        <v>459</v>
      </c>
      <c r="C131" s="500">
        <v>749</v>
      </c>
      <c r="D131" s="500">
        <v>501</v>
      </c>
      <c r="E131" s="621">
        <v>214</v>
      </c>
      <c r="F131" s="608">
        <v>275</v>
      </c>
      <c r="G131" s="501">
        <v>757</v>
      </c>
      <c r="H131" s="502">
        <v>483</v>
      </c>
      <c r="I131" s="398">
        <f>SUM(B131:H131)</f>
        <v>3438</v>
      </c>
      <c r="J131" s="516" t="s">
        <v>57</v>
      </c>
      <c r="K131" s="516">
        <v>55.63</v>
      </c>
      <c r="L131" s="516"/>
    </row>
    <row r="132" spans="1:16" x14ac:dyDescent="0.2">
      <c r="A132" s="289" t="s">
        <v>28</v>
      </c>
      <c r="B132" s="615">
        <v>57.5</v>
      </c>
      <c r="C132" s="616">
        <v>58.5</v>
      </c>
      <c r="D132" s="616">
        <v>59.5</v>
      </c>
      <c r="E132" s="617">
        <v>60</v>
      </c>
      <c r="F132" s="615">
        <v>59</v>
      </c>
      <c r="G132" s="616">
        <v>57.5</v>
      </c>
      <c r="H132" s="617">
        <v>56.5</v>
      </c>
      <c r="I132" s="511"/>
      <c r="J132" s="516" t="s">
        <v>26</v>
      </c>
      <c r="K132" s="321">
        <f>K131-K117</f>
        <v>2.1799999999999997</v>
      </c>
      <c r="L132" s="325"/>
    </row>
    <row r="133" spans="1:16" ht="13.5" thickBot="1" x14ac:dyDescent="0.25">
      <c r="A133" s="291" t="s">
        <v>26</v>
      </c>
      <c r="B133" s="220">
        <f>(B132-B121)</f>
        <v>2</v>
      </c>
      <c r="C133" s="609">
        <f t="shared" ref="C133:H133" si="25">(C132-C121)</f>
        <v>2.5</v>
      </c>
      <c r="D133" s="609">
        <f t="shared" si="25"/>
        <v>3</v>
      </c>
      <c r="E133" s="397">
        <f t="shared" si="25"/>
        <v>3</v>
      </c>
      <c r="F133" s="220">
        <f t="shared" si="25"/>
        <v>3</v>
      </c>
      <c r="G133" s="609">
        <f t="shared" si="25"/>
        <v>2.5</v>
      </c>
      <c r="H133" s="397">
        <f t="shared" si="25"/>
        <v>2.5</v>
      </c>
      <c r="I133" s="338"/>
    </row>
    <row r="134" spans="1:16" x14ac:dyDescent="0.2">
      <c r="D134" s="200" t="s">
        <v>65</v>
      </c>
    </row>
    <row r="136" spans="1:16" ht="13.5" thickBot="1" x14ac:dyDescent="0.25"/>
    <row r="137" spans="1:16" ht="13.5" thickBot="1" x14ac:dyDescent="0.25">
      <c r="A137" s="272" t="s">
        <v>148</v>
      </c>
      <c r="B137" s="756" t="s">
        <v>50</v>
      </c>
      <c r="C137" s="756"/>
      <c r="D137" s="756"/>
      <c r="E137" s="756"/>
      <c r="F137" s="756"/>
      <c r="G137" s="756"/>
      <c r="H137" s="756"/>
      <c r="I137" s="758" t="s">
        <v>0</v>
      </c>
      <c r="J137" s="213"/>
      <c r="K137" s="624"/>
      <c r="L137" s="624"/>
    </row>
    <row r="138" spans="1:16" x14ac:dyDescent="0.2">
      <c r="A138" s="214" t="s">
        <v>54</v>
      </c>
      <c r="B138" s="626">
        <v>1</v>
      </c>
      <c r="C138" s="627">
        <v>2</v>
      </c>
      <c r="D138" s="627">
        <v>3</v>
      </c>
      <c r="E138" s="628">
        <v>4</v>
      </c>
      <c r="F138" s="626">
        <v>5</v>
      </c>
      <c r="G138" s="627">
        <v>6</v>
      </c>
      <c r="H138" s="628">
        <v>7</v>
      </c>
      <c r="I138" s="759"/>
      <c r="J138" s="229"/>
      <c r="K138" s="277"/>
      <c r="L138" s="363"/>
    </row>
    <row r="139" spans="1:16" ht="13.5" thickBot="1" x14ac:dyDescent="0.25">
      <c r="A139" s="214" t="s">
        <v>2</v>
      </c>
      <c r="B139" s="294">
        <v>4</v>
      </c>
      <c r="C139" s="607">
        <v>3</v>
      </c>
      <c r="D139" s="307">
        <v>2</v>
      </c>
      <c r="E139" s="233">
        <v>1</v>
      </c>
      <c r="F139" s="233">
        <v>1</v>
      </c>
      <c r="G139" s="307">
        <v>2</v>
      </c>
      <c r="H139" s="607">
        <v>3</v>
      </c>
      <c r="I139" s="760"/>
      <c r="J139" s="322"/>
      <c r="K139" s="277"/>
      <c r="L139" s="363"/>
    </row>
    <row r="140" spans="1:16" x14ac:dyDescent="0.2">
      <c r="A140" s="278" t="s">
        <v>3</v>
      </c>
      <c r="B140" s="237">
        <v>1190</v>
      </c>
      <c r="C140" s="238">
        <v>1190</v>
      </c>
      <c r="D140" s="238">
        <v>1190</v>
      </c>
      <c r="E140" s="239">
        <v>1190</v>
      </c>
      <c r="F140" s="237">
        <v>1190</v>
      </c>
      <c r="G140" s="238">
        <v>1190</v>
      </c>
      <c r="H140" s="239">
        <v>1190</v>
      </c>
      <c r="I140" s="488">
        <v>1190</v>
      </c>
      <c r="J140" s="321"/>
      <c r="K140" s="277"/>
      <c r="L140" s="363"/>
    </row>
    <row r="141" spans="1:16" x14ac:dyDescent="0.2">
      <c r="A141" s="280" t="s">
        <v>6</v>
      </c>
      <c r="B141" s="242">
        <v>1267</v>
      </c>
      <c r="C141" s="243">
        <v>1193</v>
      </c>
      <c r="D141" s="243">
        <v>1125</v>
      </c>
      <c r="E141" s="244">
        <v>1111</v>
      </c>
      <c r="F141" s="242">
        <v>1134</v>
      </c>
      <c r="G141" s="243">
        <v>1194</v>
      </c>
      <c r="H141" s="244">
        <v>1219</v>
      </c>
      <c r="I141" s="393">
        <v>1188</v>
      </c>
      <c r="J141" s="478"/>
      <c r="K141" s="461"/>
      <c r="L141" s="461"/>
    </row>
    <row r="142" spans="1:16" x14ac:dyDescent="0.2">
      <c r="A142" s="214" t="s">
        <v>7</v>
      </c>
      <c r="B142" s="476">
        <v>94.6</v>
      </c>
      <c r="C142" s="477">
        <v>96.4</v>
      </c>
      <c r="D142" s="477">
        <v>97.2</v>
      </c>
      <c r="E142" s="247">
        <v>75</v>
      </c>
      <c r="F142" s="245">
        <v>71.400000000000006</v>
      </c>
      <c r="G142" s="246">
        <v>91.1</v>
      </c>
      <c r="H142" s="247">
        <v>94.6</v>
      </c>
      <c r="I142" s="394">
        <v>84.9</v>
      </c>
      <c r="J142" s="286"/>
      <c r="K142" s="461"/>
      <c r="L142" s="461"/>
    </row>
    <row r="143" spans="1:16" ht="13.5" thickBot="1" x14ac:dyDescent="0.25">
      <c r="A143" s="214" t="s">
        <v>8</v>
      </c>
      <c r="B143" s="249">
        <v>5.0999999999999997E-2</v>
      </c>
      <c r="C143" s="250">
        <v>4.9000000000000002E-2</v>
      </c>
      <c r="D143" s="250">
        <v>4.8000000000000001E-2</v>
      </c>
      <c r="E143" s="251">
        <v>7.4999999999999997E-2</v>
      </c>
      <c r="F143" s="249">
        <v>9.5000000000000001E-2</v>
      </c>
      <c r="G143" s="250">
        <v>5.8999999999999997E-2</v>
      </c>
      <c r="H143" s="251">
        <v>5.8000000000000003E-2</v>
      </c>
      <c r="I143" s="481">
        <v>7.0000000000000007E-2</v>
      </c>
      <c r="J143" s="321"/>
      <c r="K143" s="423"/>
      <c r="L143" s="624"/>
    </row>
    <row r="144" spans="1:16" ht="13.5" thickBot="1" x14ac:dyDescent="0.25">
      <c r="A144" s="280" t="s">
        <v>1</v>
      </c>
      <c r="B144" s="584">
        <f t="shared" ref="B144:I144" si="26">B141/B140*100-100</f>
        <v>6.470588235294116</v>
      </c>
      <c r="C144" s="585">
        <f t="shared" si="26"/>
        <v>0.25210084033614066</v>
      </c>
      <c r="D144" s="622">
        <f t="shared" si="26"/>
        <v>-5.4621848739495817</v>
      </c>
      <c r="E144" s="586">
        <f t="shared" si="26"/>
        <v>-6.6386554621848717</v>
      </c>
      <c r="F144" s="584">
        <f t="shared" si="26"/>
        <v>-4.7058823529411882</v>
      </c>
      <c r="G144" s="585">
        <f t="shared" si="26"/>
        <v>0.33613445378151141</v>
      </c>
      <c r="H144" s="586">
        <f t="shared" si="26"/>
        <v>2.4369747899159506</v>
      </c>
      <c r="I144" s="483">
        <f t="shared" si="26"/>
        <v>-0.16806722689075571</v>
      </c>
      <c r="J144" s="623" t="s">
        <v>149</v>
      </c>
      <c r="K144" s="287"/>
      <c r="L144" s="624"/>
    </row>
    <row r="145" spans="1:13" ht="13.5" thickBot="1" x14ac:dyDescent="0.25">
      <c r="A145" s="214" t="s">
        <v>27</v>
      </c>
      <c r="B145" s="581">
        <f t="shared" ref="B145:I145" si="27">B141-B126</f>
        <v>102</v>
      </c>
      <c r="C145" s="582">
        <f t="shared" si="27"/>
        <v>89</v>
      </c>
      <c r="D145" s="582">
        <f t="shared" si="27"/>
        <v>116</v>
      </c>
      <c r="E145" s="583">
        <f t="shared" si="27"/>
        <v>65</v>
      </c>
      <c r="F145" s="581">
        <f t="shared" si="27"/>
        <v>106</v>
      </c>
      <c r="G145" s="582">
        <f t="shared" si="27"/>
        <v>119</v>
      </c>
      <c r="H145" s="583">
        <f t="shared" si="27"/>
        <v>77</v>
      </c>
      <c r="I145" s="397">
        <f t="shared" si="27"/>
        <v>100</v>
      </c>
      <c r="J145" s="265" t="s">
        <v>56</v>
      </c>
      <c r="K145" s="290">
        <f>I131-I146</f>
        <v>7</v>
      </c>
      <c r="L145" s="266">
        <f>K145/I131</f>
        <v>2.0360674810936592E-3</v>
      </c>
    </row>
    <row r="146" spans="1:13" x14ac:dyDescent="0.2">
      <c r="A146" s="289" t="s">
        <v>51</v>
      </c>
      <c r="B146" s="499">
        <v>458</v>
      </c>
      <c r="C146" s="500">
        <v>748</v>
      </c>
      <c r="D146" s="500">
        <v>499</v>
      </c>
      <c r="E146" s="621">
        <v>213</v>
      </c>
      <c r="F146" s="608">
        <v>274</v>
      </c>
      <c r="G146" s="501">
        <v>756</v>
      </c>
      <c r="H146" s="502">
        <v>483</v>
      </c>
      <c r="I146" s="398">
        <f>SUM(B146:H146)</f>
        <v>3431</v>
      </c>
      <c r="J146" s="624" t="s">
        <v>57</v>
      </c>
      <c r="K146" s="624">
        <v>58.26</v>
      </c>
      <c r="L146" s="624"/>
    </row>
    <row r="147" spans="1:13" x14ac:dyDescent="0.2">
      <c r="A147" s="289" t="s">
        <v>28</v>
      </c>
      <c r="B147" s="629">
        <v>59.5</v>
      </c>
      <c r="C147" s="630">
        <v>61</v>
      </c>
      <c r="D147" s="630">
        <v>62</v>
      </c>
      <c r="E147" s="631">
        <v>63</v>
      </c>
      <c r="F147" s="629">
        <v>61.5</v>
      </c>
      <c r="G147" s="630">
        <v>60</v>
      </c>
      <c r="H147" s="631">
        <v>59.5</v>
      </c>
      <c r="I147" s="625"/>
      <c r="J147" s="624" t="s">
        <v>26</v>
      </c>
      <c r="K147" s="321">
        <f>K146-K131</f>
        <v>2.6299999999999955</v>
      </c>
      <c r="L147" s="325"/>
    </row>
    <row r="148" spans="1:13" ht="13.5" thickBot="1" x14ac:dyDescent="0.25">
      <c r="A148" s="291" t="s">
        <v>26</v>
      </c>
      <c r="B148" s="220">
        <f>(B147-B132)</f>
        <v>2</v>
      </c>
      <c r="C148" s="220">
        <f t="shared" ref="C148:H148" si="28">(C147-C132)</f>
        <v>2.5</v>
      </c>
      <c r="D148" s="220">
        <f t="shared" si="28"/>
        <v>2.5</v>
      </c>
      <c r="E148" s="220">
        <f t="shared" si="28"/>
        <v>3</v>
      </c>
      <c r="F148" s="220">
        <f t="shared" si="28"/>
        <v>2.5</v>
      </c>
      <c r="G148" s="220">
        <f t="shared" si="28"/>
        <v>2.5</v>
      </c>
      <c r="H148" s="220">
        <f t="shared" si="28"/>
        <v>3</v>
      </c>
      <c r="I148" s="338"/>
      <c r="J148" s="624"/>
      <c r="K148" s="624"/>
      <c r="L148" s="624"/>
    </row>
    <row r="151" spans="1:13" ht="13.5" thickBot="1" x14ac:dyDescent="0.25"/>
    <row r="152" spans="1:13" ht="13.5" thickBot="1" x14ac:dyDescent="0.25">
      <c r="A152" s="272" t="s">
        <v>150</v>
      </c>
      <c r="B152" s="756" t="s">
        <v>50</v>
      </c>
      <c r="C152" s="756"/>
      <c r="D152" s="756"/>
      <c r="E152" s="756"/>
      <c r="F152" s="756"/>
      <c r="G152" s="756"/>
      <c r="H152" s="756"/>
      <c r="I152" s="758" t="s">
        <v>0</v>
      </c>
      <c r="J152" s="213">
        <v>256</v>
      </c>
      <c r="K152" s="640"/>
      <c r="L152" s="640"/>
      <c r="M152" s="640"/>
    </row>
    <row r="153" spans="1:13" x14ac:dyDescent="0.2">
      <c r="A153" s="214" t="s">
        <v>54</v>
      </c>
      <c r="B153" s="634">
        <v>1</v>
      </c>
      <c r="C153" s="635">
        <v>2</v>
      </c>
      <c r="D153" s="635">
        <v>3</v>
      </c>
      <c r="E153" s="636">
        <v>4</v>
      </c>
      <c r="F153" s="634">
        <v>5</v>
      </c>
      <c r="G153" s="635">
        <v>6</v>
      </c>
      <c r="H153" s="636">
        <v>7</v>
      </c>
      <c r="I153" s="759"/>
      <c r="J153" s="229"/>
      <c r="K153" s="277"/>
      <c r="L153" s="363"/>
      <c r="M153" s="640"/>
    </row>
    <row r="154" spans="1:13" ht="13.5" thickBot="1" x14ac:dyDescent="0.25">
      <c r="A154" s="214" t="s">
        <v>2</v>
      </c>
      <c r="B154" s="294">
        <v>4</v>
      </c>
      <c r="C154" s="607">
        <v>3</v>
      </c>
      <c r="D154" s="307">
        <v>2</v>
      </c>
      <c r="E154" s="233">
        <v>1</v>
      </c>
      <c r="F154" s="233">
        <v>1</v>
      </c>
      <c r="G154" s="307">
        <v>2</v>
      </c>
      <c r="H154" s="607">
        <v>3</v>
      </c>
      <c r="I154" s="760"/>
      <c r="J154" s="322"/>
      <c r="K154" s="277"/>
      <c r="L154" s="363"/>
      <c r="M154" s="640"/>
    </row>
    <row r="155" spans="1:13" x14ac:dyDescent="0.2">
      <c r="A155" s="278" t="s">
        <v>3</v>
      </c>
      <c r="B155" s="237">
        <v>1280</v>
      </c>
      <c r="C155" s="238">
        <v>1280</v>
      </c>
      <c r="D155" s="238">
        <v>1280</v>
      </c>
      <c r="E155" s="239">
        <v>1280</v>
      </c>
      <c r="F155" s="237">
        <v>1280</v>
      </c>
      <c r="G155" s="238">
        <v>1280</v>
      </c>
      <c r="H155" s="239">
        <v>1280</v>
      </c>
      <c r="I155" s="488">
        <v>1280</v>
      </c>
      <c r="J155" s="321"/>
      <c r="K155" s="277"/>
      <c r="L155" s="363"/>
      <c r="M155" s="640"/>
    </row>
    <row r="156" spans="1:13" x14ac:dyDescent="0.2">
      <c r="A156" s="280" t="s">
        <v>6</v>
      </c>
      <c r="B156" s="242">
        <v>1370</v>
      </c>
      <c r="C156" s="243">
        <v>1311</v>
      </c>
      <c r="D156" s="243">
        <v>1298</v>
      </c>
      <c r="E156" s="244">
        <v>1222</v>
      </c>
      <c r="F156" s="242">
        <v>1243</v>
      </c>
      <c r="G156" s="243">
        <v>1300</v>
      </c>
      <c r="H156" s="244">
        <v>1328</v>
      </c>
      <c r="I156" s="393">
        <v>1306</v>
      </c>
      <c r="J156" s="478"/>
      <c r="K156" s="461"/>
      <c r="L156" s="461"/>
      <c r="M156" s="640"/>
    </row>
    <row r="157" spans="1:13" x14ac:dyDescent="0.2">
      <c r="A157" s="214" t="s">
        <v>7</v>
      </c>
      <c r="B157" s="476">
        <v>91.4</v>
      </c>
      <c r="C157" s="477">
        <v>96.4</v>
      </c>
      <c r="D157" s="477">
        <v>97.3</v>
      </c>
      <c r="E157" s="247">
        <v>81.2</v>
      </c>
      <c r="F157" s="245">
        <v>75</v>
      </c>
      <c r="G157" s="246">
        <v>85.7</v>
      </c>
      <c r="H157" s="247">
        <v>72.2</v>
      </c>
      <c r="I157" s="394">
        <v>85.5</v>
      </c>
      <c r="J157" s="286"/>
      <c r="K157" s="461"/>
      <c r="L157" s="461"/>
      <c r="M157" s="640"/>
    </row>
    <row r="158" spans="1:13" ht="13.5" thickBot="1" x14ac:dyDescent="0.25">
      <c r="A158" s="214" t="s">
        <v>8</v>
      </c>
      <c r="B158" s="249">
        <v>0.06</v>
      </c>
      <c r="C158" s="250">
        <v>4.7E-2</v>
      </c>
      <c r="D158" s="250">
        <v>4.7E-2</v>
      </c>
      <c r="E158" s="251">
        <v>6.7000000000000004E-2</v>
      </c>
      <c r="F158" s="249">
        <v>9.6000000000000002E-2</v>
      </c>
      <c r="G158" s="250">
        <v>6.8000000000000005E-2</v>
      </c>
      <c r="H158" s="251">
        <v>8.2000000000000003E-2</v>
      </c>
      <c r="I158" s="481">
        <v>7.0000000000000007E-2</v>
      </c>
      <c r="J158" s="321"/>
      <c r="K158" s="423"/>
      <c r="L158" s="640"/>
      <c r="M158" s="640"/>
    </row>
    <row r="159" spans="1:13" ht="13.5" thickBot="1" x14ac:dyDescent="0.25">
      <c r="A159" s="280" t="s">
        <v>1</v>
      </c>
      <c r="B159" s="584">
        <f t="shared" ref="B159:I159" si="29">B156/B155*100-100</f>
        <v>7.03125</v>
      </c>
      <c r="C159" s="585">
        <f t="shared" si="29"/>
        <v>2.421875</v>
      </c>
      <c r="D159" s="585">
        <f t="shared" si="29"/>
        <v>1.4062500000000142</v>
      </c>
      <c r="E159" s="586">
        <f t="shared" si="29"/>
        <v>-4.53125</v>
      </c>
      <c r="F159" s="584">
        <f t="shared" si="29"/>
        <v>-2.890625</v>
      </c>
      <c r="G159" s="585">
        <f t="shared" si="29"/>
        <v>1.5625</v>
      </c>
      <c r="H159" s="586">
        <f t="shared" si="29"/>
        <v>3.7500000000000142</v>
      </c>
      <c r="I159" s="483">
        <f t="shared" si="29"/>
        <v>2.03125</v>
      </c>
      <c r="J159" s="641"/>
      <c r="K159" s="287"/>
      <c r="L159" s="640"/>
      <c r="M159" s="640"/>
    </row>
    <row r="160" spans="1:13" ht="13.5" thickBot="1" x14ac:dyDescent="0.25">
      <c r="A160" s="214" t="s">
        <v>27</v>
      </c>
      <c r="B160" s="642">
        <f t="shared" ref="B160:I160" si="30">B156-B141</f>
        <v>103</v>
      </c>
      <c r="C160" s="643">
        <f t="shared" si="30"/>
        <v>118</v>
      </c>
      <c r="D160" s="643">
        <f t="shared" si="30"/>
        <v>173</v>
      </c>
      <c r="E160" s="644">
        <f t="shared" si="30"/>
        <v>111</v>
      </c>
      <c r="F160" s="642">
        <f t="shared" si="30"/>
        <v>109</v>
      </c>
      <c r="G160" s="643">
        <f t="shared" si="30"/>
        <v>106</v>
      </c>
      <c r="H160" s="644">
        <f t="shared" si="30"/>
        <v>109</v>
      </c>
      <c r="I160" s="397">
        <f t="shared" si="30"/>
        <v>118</v>
      </c>
      <c r="J160" s="265" t="s">
        <v>56</v>
      </c>
      <c r="K160" s="290">
        <f>I146-I161</f>
        <v>1</v>
      </c>
      <c r="L160" s="266">
        <f>K160/I146</f>
        <v>2.9146021568055963E-4</v>
      </c>
      <c r="M160" s="640"/>
    </row>
    <row r="161" spans="1:13" x14ac:dyDescent="0.2">
      <c r="A161" s="267" t="s">
        <v>51</v>
      </c>
      <c r="B161" s="499">
        <v>457</v>
      </c>
      <c r="C161" s="500">
        <v>748</v>
      </c>
      <c r="D161" s="500">
        <v>499</v>
      </c>
      <c r="E161" s="645">
        <v>213</v>
      </c>
      <c r="F161" s="608">
        <v>274</v>
      </c>
      <c r="G161" s="501">
        <v>756</v>
      </c>
      <c r="H161" s="502">
        <v>483</v>
      </c>
      <c r="I161" s="398">
        <f>SUM(B161:H161)</f>
        <v>3430</v>
      </c>
      <c r="J161" s="640" t="s">
        <v>57</v>
      </c>
      <c r="K161" s="640">
        <v>60.7</v>
      </c>
      <c r="L161" s="640"/>
      <c r="M161" s="640"/>
    </row>
    <row r="162" spans="1:13" x14ac:dyDescent="0.2">
      <c r="A162" s="267" t="s">
        <v>28</v>
      </c>
      <c r="B162" s="637">
        <v>61.5</v>
      </c>
      <c r="C162" s="638">
        <v>63</v>
      </c>
      <c r="D162" s="638">
        <v>64</v>
      </c>
      <c r="E162" s="311">
        <v>65.5</v>
      </c>
      <c r="F162" s="637">
        <v>63.5</v>
      </c>
      <c r="G162" s="638">
        <v>62</v>
      </c>
      <c r="H162" s="639">
        <v>61.5</v>
      </c>
      <c r="I162" s="633"/>
      <c r="J162" s="640" t="s">
        <v>26</v>
      </c>
      <c r="K162" s="321">
        <f>K161-K146</f>
        <v>2.4400000000000048</v>
      </c>
      <c r="L162" s="325"/>
      <c r="M162" s="640"/>
    </row>
    <row r="163" spans="1:13" ht="13.5" thickBot="1" x14ac:dyDescent="0.25">
      <c r="A163" s="268" t="s">
        <v>26</v>
      </c>
      <c r="B163" s="220">
        <f>(B162-B147)</f>
        <v>2</v>
      </c>
      <c r="C163" s="221">
        <f t="shared" ref="C163:H163" si="31">(C162-C147)</f>
        <v>2</v>
      </c>
      <c r="D163" s="221">
        <f t="shared" si="31"/>
        <v>2</v>
      </c>
      <c r="E163" s="328">
        <f t="shared" si="31"/>
        <v>2.5</v>
      </c>
      <c r="F163" s="220">
        <f t="shared" si="31"/>
        <v>2</v>
      </c>
      <c r="G163" s="221">
        <f t="shared" si="31"/>
        <v>2</v>
      </c>
      <c r="H163" s="226">
        <f t="shared" si="31"/>
        <v>2</v>
      </c>
      <c r="I163" s="338"/>
      <c r="J163" s="640"/>
      <c r="K163" s="640"/>
      <c r="L163" s="640"/>
      <c r="M163" s="640"/>
    </row>
    <row r="166" spans="1:13" ht="13.5" thickBot="1" x14ac:dyDescent="0.25"/>
    <row r="167" spans="1:13" ht="13.5" thickBot="1" x14ac:dyDescent="0.25">
      <c r="A167" s="272" t="s">
        <v>151</v>
      </c>
      <c r="B167" s="756" t="s">
        <v>50</v>
      </c>
      <c r="C167" s="756"/>
      <c r="D167" s="756"/>
      <c r="E167" s="756"/>
      <c r="F167" s="756"/>
      <c r="G167" s="756"/>
      <c r="H167" s="756"/>
      <c r="I167" s="758" t="s">
        <v>0</v>
      </c>
      <c r="J167" s="213">
        <v>256</v>
      </c>
      <c r="K167" s="646"/>
      <c r="L167" s="646"/>
    </row>
    <row r="168" spans="1:13" x14ac:dyDescent="0.2">
      <c r="A168" s="214" t="s">
        <v>54</v>
      </c>
      <c r="B168" s="648">
        <v>1</v>
      </c>
      <c r="C168" s="649">
        <v>2</v>
      </c>
      <c r="D168" s="649">
        <v>3</v>
      </c>
      <c r="E168" s="650">
        <v>4</v>
      </c>
      <c r="F168" s="648">
        <v>5</v>
      </c>
      <c r="G168" s="649">
        <v>6</v>
      </c>
      <c r="H168" s="650">
        <v>7</v>
      </c>
      <c r="I168" s="759"/>
      <c r="J168" s="229"/>
      <c r="K168" s="277"/>
      <c r="L168" s="363"/>
    </row>
    <row r="169" spans="1:13" ht="13.5" thickBot="1" x14ac:dyDescent="0.25">
      <c r="A169" s="214" t="s">
        <v>2</v>
      </c>
      <c r="B169" s="294">
        <v>4</v>
      </c>
      <c r="C169" s="607">
        <v>3</v>
      </c>
      <c r="D169" s="307">
        <v>2</v>
      </c>
      <c r="E169" s="233">
        <v>1</v>
      </c>
      <c r="F169" s="233">
        <v>1</v>
      </c>
      <c r="G169" s="307">
        <v>2</v>
      </c>
      <c r="H169" s="607">
        <v>3</v>
      </c>
      <c r="I169" s="760"/>
      <c r="J169" s="322"/>
      <c r="K169" s="277"/>
      <c r="L169" s="363"/>
    </row>
    <row r="170" spans="1:13" x14ac:dyDescent="0.2">
      <c r="A170" s="278" t="s">
        <v>3</v>
      </c>
      <c r="B170" s="237">
        <v>1375</v>
      </c>
      <c r="C170" s="238">
        <v>1375</v>
      </c>
      <c r="D170" s="238">
        <v>1375</v>
      </c>
      <c r="E170" s="239">
        <v>1375</v>
      </c>
      <c r="F170" s="237">
        <v>1375</v>
      </c>
      <c r="G170" s="238">
        <v>1375</v>
      </c>
      <c r="H170" s="239">
        <v>1375</v>
      </c>
      <c r="I170" s="488">
        <v>1375</v>
      </c>
      <c r="J170" s="321"/>
      <c r="K170" s="277"/>
      <c r="L170" s="363"/>
    </row>
    <row r="171" spans="1:13" x14ac:dyDescent="0.2">
      <c r="A171" s="280" t="s">
        <v>6</v>
      </c>
      <c r="B171" s="242">
        <v>1533</v>
      </c>
      <c r="C171" s="243">
        <v>1434</v>
      </c>
      <c r="D171" s="243">
        <v>1381</v>
      </c>
      <c r="E171" s="244">
        <v>1319</v>
      </c>
      <c r="F171" s="242">
        <v>1361</v>
      </c>
      <c r="G171" s="243">
        <v>1399</v>
      </c>
      <c r="H171" s="244">
        <v>1535</v>
      </c>
      <c r="I171" s="393">
        <v>1434</v>
      </c>
      <c r="J171" s="478"/>
      <c r="K171" s="461"/>
      <c r="L171" s="461"/>
    </row>
    <row r="172" spans="1:13" x14ac:dyDescent="0.2">
      <c r="A172" s="214" t="s">
        <v>7</v>
      </c>
      <c r="B172" s="476">
        <v>80</v>
      </c>
      <c r="C172" s="477">
        <v>92.9</v>
      </c>
      <c r="D172" s="477">
        <v>89.2</v>
      </c>
      <c r="E172" s="247">
        <v>81.2</v>
      </c>
      <c r="F172" s="245">
        <v>80</v>
      </c>
      <c r="G172" s="246">
        <v>85.7</v>
      </c>
      <c r="H172" s="247">
        <v>86.1</v>
      </c>
      <c r="I172" s="394">
        <v>79.3</v>
      </c>
      <c r="J172" s="286"/>
      <c r="K172" s="461"/>
      <c r="L172" s="461"/>
    </row>
    <row r="173" spans="1:13" ht="13.5" thickBot="1" x14ac:dyDescent="0.25">
      <c r="A173" s="214" t="s">
        <v>8</v>
      </c>
      <c r="B173" s="249">
        <v>7.8E-2</v>
      </c>
      <c r="C173" s="250">
        <v>5.5E-2</v>
      </c>
      <c r="D173" s="250">
        <v>5.8000000000000003E-2</v>
      </c>
      <c r="E173" s="251">
        <v>7.5999999999999998E-2</v>
      </c>
      <c r="F173" s="249">
        <v>7.1999999999999995E-2</v>
      </c>
      <c r="G173" s="250">
        <v>6.9000000000000006E-2</v>
      </c>
      <c r="H173" s="251">
        <v>0.08</v>
      </c>
      <c r="I173" s="481">
        <v>8.3000000000000004E-2</v>
      </c>
      <c r="J173" s="321"/>
      <c r="K173" s="423"/>
      <c r="L173" s="646"/>
    </row>
    <row r="174" spans="1:13" ht="13.5" thickBot="1" x14ac:dyDescent="0.25">
      <c r="A174" s="280" t="s">
        <v>1</v>
      </c>
      <c r="B174" s="584">
        <f t="shared" ref="B174:I174" si="32">B171/B170*100-100</f>
        <v>11.490909090909085</v>
      </c>
      <c r="C174" s="585">
        <f t="shared" si="32"/>
        <v>4.2909090909090963</v>
      </c>
      <c r="D174" s="585">
        <f t="shared" si="32"/>
        <v>0.4363636363636374</v>
      </c>
      <c r="E174" s="586">
        <f t="shared" si="32"/>
        <v>-4.0727272727272776</v>
      </c>
      <c r="F174" s="584">
        <f t="shared" si="32"/>
        <v>-1.0181818181818159</v>
      </c>
      <c r="G174" s="585">
        <f t="shared" si="32"/>
        <v>1.7454545454545354</v>
      </c>
      <c r="H174" s="586">
        <f t="shared" si="32"/>
        <v>11.63636363636364</v>
      </c>
      <c r="I174" s="483">
        <f t="shared" si="32"/>
        <v>4.2909090909090963</v>
      </c>
      <c r="J174" s="641"/>
      <c r="K174" s="287"/>
      <c r="L174" s="646"/>
    </row>
    <row r="175" spans="1:13" ht="13.5" thickBot="1" x14ac:dyDescent="0.25">
      <c r="A175" s="214" t="s">
        <v>27</v>
      </c>
      <c r="B175" s="642">
        <f t="shared" ref="B175:I175" si="33">B171-B156</f>
        <v>163</v>
      </c>
      <c r="C175" s="643">
        <f t="shared" si="33"/>
        <v>123</v>
      </c>
      <c r="D175" s="643">
        <f t="shared" si="33"/>
        <v>83</v>
      </c>
      <c r="E175" s="644">
        <f t="shared" si="33"/>
        <v>97</v>
      </c>
      <c r="F175" s="642">
        <f t="shared" si="33"/>
        <v>118</v>
      </c>
      <c r="G175" s="643">
        <f t="shared" si="33"/>
        <v>99</v>
      </c>
      <c r="H175" s="644">
        <f t="shared" si="33"/>
        <v>207</v>
      </c>
      <c r="I175" s="397">
        <f t="shared" si="33"/>
        <v>128</v>
      </c>
      <c r="J175" s="265" t="s">
        <v>56</v>
      </c>
      <c r="K175" s="290">
        <f>I161-I176</f>
        <v>11</v>
      </c>
      <c r="L175" s="266">
        <f>K175/I161</f>
        <v>3.2069970845481051E-3</v>
      </c>
    </row>
    <row r="176" spans="1:13" x14ac:dyDescent="0.2">
      <c r="A176" s="267" t="s">
        <v>51</v>
      </c>
      <c r="B176" s="499">
        <v>457</v>
      </c>
      <c r="C176" s="500">
        <v>748</v>
      </c>
      <c r="D176" s="500">
        <v>499</v>
      </c>
      <c r="E176" s="645">
        <v>209</v>
      </c>
      <c r="F176" s="608">
        <v>269</v>
      </c>
      <c r="G176" s="501">
        <v>754</v>
      </c>
      <c r="H176" s="502">
        <v>483</v>
      </c>
      <c r="I176" s="398">
        <f>SUM(B176:H176)</f>
        <v>3419</v>
      </c>
      <c r="J176" s="646" t="s">
        <v>57</v>
      </c>
      <c r="K176" s="646">
        <v>62.91</v>
      </c>
      <c r="L176" s="646"/>
    </row>
    <row r="177" spans="1:12" x14ac:dyDescent="0.2">
      <c r="A177" s="267" t="s">
        <v>28</v>
      </c>
      <c r="B177" s="651">
        <v>63</v>
      </c>
      <c r="C177" s="652">
        <v>65</v>
      </c>
      <c r="D177" s="652">
        <v>66</v>
      </c>
      <c r="E177" s="311">
        <v>68</v>
      </c>
      <c r="F177" s="651">
        <v>65.5</v>
      </c>
      <c r="G177" s="652">
        <v>64</v>
      </c>
      <c r="H177" s="653">
        <v>63</v>
      </c>
      <c r="I177" s="647"/>
      <c r="J177" s="646" t="s">
        <v>26</v>
      </c>
      <c r="K177" s="321">
        <f>K176-K161</f>
        <v>2.2099999999999937</v>
      </c>
      <c r="L177" s="325"/>
    </row>
    <row r="178" spans="1:12" ht="13.5" thickBot="1" x14ac:dyDescent="0.25">
      <c r="A178" s="268" t="s">
        <v>26</v>
      </c>
      <c r="B178" s="220">
        <f>(B177-B162)</f>
        <v>1.5</v>
      </c>
      <c r="C178" s="221">
        <f t="shared" ref="C178:H178" si="34">(C177-C162)</f>
        <v>2</v>
      </c>
      <c r="D178" s="221">
        <f t="shared" si="34"/>
        <v>2</v>
      </c>
      <c r="E178" s="328">
        <f t="shared" si="34"/>
        <v>2.5</v>
      </c>
      <c r="F178" s="220">
        <f t="shared" si="34"/>
        <v>2</v>
      </c>
      <c r="G178" s="221">
        <f t="shared" si="34"/>
        <v>2</v>
      </c>
      <c r="H178" s="226">
        <f t="shared" si="34"/>
        <v>1.5</v>
      </c>
      <c r="I178" s="338"/>
      <c r="J178" s="646"/>
      <c r="K178" s="646"/>
      <c r="L178" s="646"/>
    </row>
    <row r="179" spans="1:12" x14ac:dyDescent="0.2">
      <c r="H179" s="200" t="s">
        <v>65</v>
      </c>
    </row>
    <row r="181" spans="1:12" ht="13.5" thickBot="1" x14ac:dyDescent="0.25"/>
    <row r="182" spans="1:12" ht="13.5" thickBot="1" x14ac:dyDescent="0.25">
      <c r="A182" s="272" t="s">
        <v>152</v>
      </c>
      <c r="B182" s="756" t="s">
        <v>50</v>
      </c>
      <c r="C182" s="756"/>
      <c r="D182" s="756"/>
      <c r="E182" s="756"/>
      <c r="F182" s="756"/>
      <c r="G182" s="756"/>
      <c r="H182" s="756"/>
      <c r="I182" s="758" t="s">
        <v>0</v>
      </c>
      <c r="J182" s="213">
        <v>223</v>
      </c>
      <c r="K182" s="654"/>
      <c r="L182" s="654"/>
    </row>
    <row r="183" spans="1:12" x14ac:dyDescent="0.2">
      <c r="A183" s="214" t="s">
        <v>54</v>
      </c>
      <c r="B183" s="656">
        <v>1</v>
      </c>
      <c r="C183" s="657">
        <v>2</v>
      </c>
      <c r="D183" s="657">
        <v>3</v>
      </c>
      <c r="E183" s="658">
        <v>4</v>
      </c>
      <c r="F183" s="656">
        <v>5</v>
      </c>
      <c r="G183" s="657">
        <v>6</v>
      </c>
      <c r="H183" s="658">
        <v>7</v>
      </c>
      <c r="I183" s="759"/>
      <c r="J183" s="229"/>
      <c r="K183" s="277"/>
      <c r="L183" s="363"/>
    </row>
    <row r="184" spans="1:12" ht="13.5" thickBot="1" x14ac:dyDescent="0.25">
      <c r="A184" s="214" t="s">
        <v>2</v>
      </c>
      <c r="B184" s="294">
        <v>4</v>
      </c>
      <c r="C184" s="607">
        <v>3</v>
      </c>
      <c r="D184" s="307">
        <v>2</v>
      </c>
      <c r="E184" s="233">
        <v>1</v>
      </c>
      <c r="F184" s="233">
        <v>1</v>
      </c>
      <c r="G184" s="307">
        <v>2</v>
      </c>
      <c r="H184" s="607">
        <v>3</v>
      </c>
      <c r="I184" s="760"/>
      <c r="J184" s="322"/>
      <c r="K184" s="277"/>
      <c r="L184" s="363"/>
    </row>
    <row r="185" spans="1:12" x14ac:dyDescent="0.2">
      <c r="A185" s="278" t="s">
        <v>3</v>
      </c>
      <c r="B185" s="237">
        <v>1475</v>
      </c>
      <c r="C185" s="238">
        <v>1475</v>
      </c>
      <c r="D185" s="238">
        <v>1475</v>
      </c>
      <c r="E185" s="239">
        <v>1475</v>
      </c>
      <c r="F185" s="237">
        <v>1475</v>
      </c>
      <c r="G185" s="238">
        <v>1475</v>
      </c>
      <c r="H185" s="239">
        <v>1475</v>
      </c>
      <c r="I185" s="488">
        <v>1475</v>
      </c>
      <c r="J185" s="321"/>
      <c r="K185" s="277"/>
      <c r="L185" s="363"/>
    </row>
    <row r="186" spans="1:12" x14ac:dyDescent="0.2">
      <c r="A186" s="280" t="s">
        <v>6</v>
      </c>
      <c r="B186" s="242">
        <v>1585</v>
      </c>
      <c r="C186" s="243">
        <v>1517</v>
      </c>
      <c r="D186" s="243">
        <v>1482</v>
      </c>
      <c r="E186" s="244">
        <v>1404</v>
      </c>
      <c r="F186" s="242">
        <v>1446</v>
      </c>
      <c r="G186" s="243">
        <v>1480</v>
      </c>
      <c r="H186" s="244">
        <v>1556</v>
      </c>
      <c r="I186" s="393">
        <v>1506</v>
      </c>
      <c r="J186" s="478"/>
      <c r="K186" s="461"/>
      <c r="L186" s="461"/>
    </row>
    <row r="187" spans="1:12" x14ac:dyDescent="0.2">
      <c r="A187" s="214" t="s">
        <v>7</v>
      </c>
      <c r="B187" s="476">
        <v>82.4</v>
      </c>
      <c r="C187" s="477">
        <v>91.1</v>
      </c>
      <c r="D187" s="477">
        <v>89.2</v>
      </c>
      <c r="E187" s="247">
        <v>93.8</v>
      </c>
      <c r="F187" s="245">
        <v>55</v>
      </c>
      <c r="G187" s="246">
        <v>91.1</v>
      </c>
      <c r="H187" s="247">
        <v>88.9</v>
      </c>
      <c r="I187" s="394">
        <v>81.599999999999994</v>
      </c>
      <c r="J187" s="286"/>
      <c r="K187" s="461"/>
      <c r="L187" s="461"/>
    </row>
    <row r="188" spans="1:12" ht="13.5" thickBot="1" x14ac:dyDescent="0.25">
      <c r="A188" s="214" t="s">
        <v>8</v>
      </c>
      <c r="B188" s="249">
        <v>7.9000000000000001E-2</v>
      </c>
      <c r="C188" s="250">
        <v>6.0999999999999999E-2</v>
      </c>
      <c r="D188" s="250">
        <v>6.0999999999999999E-2</v>
      </c>
      <c r="E188" s="251">
        <v>5.7000000000000002E-2</v>
      </c>
      <c r="F188" s="249">
        <v>0.12</v>
      </c>
      <c r="G188" s="250">
        <v>5.5E-2</v>
      </c>
      <c r="H188" s="251">
        <v>6.5000000000000002E-2</v>
      </c>
      <c r="I188" s="481">
        <v>7.4999999999999997E-2</v>
      </c>
      <c r="J188" s="321"/>
      <c r="K188" s="423"/>
      <c r="L188" s="654"/>
    </row>
    <row r="189" spans="1:12" ht="13.5" thickBot="1" x14ac:dyDescent="0.25">
      <c r="A189" s="280" t="s">
        <v>1</v>
      </c>
      <c r="B189" s="584">
        <f t="shared" ref="B189:I189" si="35">B186/B185*100-100</f>
        <v>7.457627118644055</v>
      </c>
      <c r="C189" s="585">
        <f t="shared" si="35"/>
        <v>2.8474576271186436</v>
      </c>
      <c r="D189" s="585">
        <f t="shared" si="35"/>
        <v>0.47457627118643586</v>
      </c>
      <c r="E189" s="586">
        <f t="shared" si="35"/>
        <v>-4.8135593220338961</v>
      </c>
      <c r="F189" s="584">
        <f t="shared" si="35"/>
        <v>-1.9661016949152526</v>
      </c>
      <c r="G189" s="585">
        <f t="shared" si="35"/>
        <v>0.33898305084744607</v>
      </c>
      <c r="H189" s="586">
        <f t="shared" si="35"/>
        <v>5.4915254237288167</v>
      </c>
      <c r="I189" s="483">
        <f t="shared" si="35"/>
        <v>2.1016949152542281</v>
      </c>
      <c r="J189" s="641"/>
      <c r="K189" s="287"/>
      <c r="L189" s="654"/>
    </row>
    <row r="190" spans="1:12" ht="13.5" thickBot="1" x14ac:dyDescent="0.25">
      <c r="A190" s="214" t="s">
        <v>27</v>
      </c>
      <c r="B190" s="642">
        <f t="shared" ref="B190:I190" si="36">B186-B171</f>
        <v>52</v>
      </c>
      <c r="C190" s="643">
        <f t="shared" si="36"/>
        <v>83</v>
      </c>
      <c r="D190" s="643">
        <f t="shared" si="36"/>
        <v>101</v>
      </c>
      <c r="E190" s="644">
        <f t="shared" si="36"/>
        <v>85</v>
      </c>
      <c r="F190" s="642">
        <f t="shared" si="36"/>
        <v>85</v>
      </c>
      <c r="G190" s="643">
        <f t="shared" si="36"/>
        <v>81</v>
      </c>
      <c r="H190" s="644">
        <f t="shared" si="36"/>
        <v>21</v>
      </c>
      <c r="I190" s="397">
        <f t="shared" si="36"/>
        <v>72</v>
      </c>
      <c r="J190" s="265" t="s">
        <v>56</v>
      </c>
      <c r="K190" s="290">
        <f>I176-I191</f>
        <v>0</v>
      </c>
      <c r="L190" s="266">
        <f>K190/I176</f>
        <v>0</v>
      </c>
    </row>
    <row r="191" spans="1:12" x14ac:dyDescent="0.2">
      <c r="A191" s="267" t="s">
        <v>51</v>
      </c>
      <c r="B191" s="499">
        <v>457</v>
      </c>
      <c r="C191" s="500">
        <v>748</v>
      </c>
      <c r="D191" s="500">
        <v>499</v>
      </c>
      <c r="E191" s="645">
        <v>209</v>
      </c>
      <c r="F191" s="608">
        <v>269</v>
      </c>
      <c r="G191" s="501">
        <v>754</v>
      </c>
      <c r="H191" s="502">
        <v>483</v>
      </c>
      <c r="I191" s="398">
        <f>SUM(B191:H191)</f>
        <v>3419</v>
      </c>
      <c r="J191" s="654" t="s">
        <v>57</v>
      </c>
      <c r="K191" s="654">
        <v>64.59</v>
      </c>
      <c r="L191" s="654"/>
    </row>
    <row r="192" spans="1:12" x14ac:dyDescent="0.2">
      <c r="A192" s="267" t="s">
        <v>28</v>
      </c>
      <c r="B192" s="659">
        <v>65</v>
      </c>
      <c r="C192" s="660">
        <v>67</v>
      </c>
      <c r="D192" s="660">
        <v>68.5</v>
      </c>
      <c r="E192" s="311">
        <v>71</v>
      </c>
      <c r="F192" s="659">
        <v>68</v>
      </c>
      <c r="G192" s="660">
        <v>66.5</v>
      </c>
      <c r="H192" s="661">
        <v>65</v>
      </c>
      <c r="I192" s="655"/>
      <c r="J192" s="654" t="s">
        <v>26</v>
      </c>
      <c r="K192" s="321">
        <f>K191-K176</f>
        <v>1.6800000000000068</v>
      </c>
      <c r="L192" s="325"/>
    </row>
    <row r="193" spans="1:12" ht="13.5" thickBot="1" x14ac:dyDescent="0.25">
      <c r="A193" s="268" t="s">
        <v>26</v>
      </c>
      <c r="B193" s="220">
        <f>(B192-B177)</f>
        <v>2</v>
      </c>
      <c r="C193" s="221">
        <f t="shared" ref="C193:H193" si="37">(C192-C177)</f>
        <v>2</v>
      </c>
      <c r="D193" s="221">
        <f t="shared" si="37"/>
        <v>2.5</v>
      </c>
      <c r="E193" s="328">
        <f t="shared" si="37"/>
        <v>3</v>
      </c>
      <c r="F193" s="220">
        <f t="shared" si="37"/>
        <v>2.5</v>
      </c>
      <c r="G193" s="221">
        <f t="shared" si="37"/>
        <v>2.5</v>
      </c>
      <c r="H193" s="226">
        <f t="shared" si="37"/>
        <v>2</v>
      </c>
      <c r="I193" s="338"/>
      <c r="J193" s="654"/>
      <c r="K193" s="654"/>
      <c r="L193" s="654"/>
    </row>
    <row r="196" spans="1:12" ht="13.5" thickBot="1" x14ac:dyDescent="0.25"/>
    <row r="197" spans="1:12" ht="13.5" thickBot="1" x14ac:dyDescent="0.25">
      <c r="A197" s="272" t="s">
        <v>153</v>
      </c>
      <c r="B197" s="756" t="s">
        <v>50</v>
      </c>
      <c r="C197" s="756"/>
      <c r="D197" s="756"/>
      <c r="E197" s="756"/>
      <c r="F197" s="756"/>
      <c r="G197" s="756"/>
      <c r="H197" s="756"/>
      <c r="I197" s="758" t="s">
        <v>0</v>
      </c>
      <c r="J197" s="213">
        <v>253</v>
      </c>
      <c r="K197" s="670"/>
      <c r="L197" s="670"/>
    </row>
    <row r="198" spans="1:12" x14ac:dyDescent="0.2">
      <c r="A198" s="214" t="s">
        <v>54</v>
      </c>
      <c r="B198" s="664">
        <v>1</v>
      </c>
      <c r="C198" s="665">
        <v>2</v>
      </c>
      <c r="D198" s="665">
        <v>3</v>
      </c>
      <c r="E198" s="666">
        <v>4</v>
      </c>
      <c r="F198" s="664">
        <v>5</v>
      </c>
      <c r="G198" s="665">
        <v>6</v>
      </c>
      <c r="H198" s="666">
        <v>7</v>
      </c>
      <c r="I198" s="759"/>
      <c r="J198" s="229"/>
      <c r="K198" s="277"/>
      <c r="L198" s="363"/>
    </row>
    <row r="199" spans="1:12" ht="13.5" thickBot="1" x14ac:dyDescent="0.25">
      <c r="A199" s="214" t="s">
        <v>2</v>
      </c>
      <c r="B199" s="294">
        <v>4</v>
      </c>
      <c r="C199" s="607">
        <v>3</v>
      </c>
      <c r="D199" s="307">
        <v>2</v>
      </c>
      <c r="E199" s="233">
        <v>1</v>
      </c>
      <c r="F199" s="233">
        <v>1</v>
      </c>
      <c r="G199" s="307">
        <v>2</v>
      </c>
      <c r="H199" s="607">
        <v>3</v>
      </c>
      <c r="I199" s="760"/>
      <c r="J199" s="322"/>
      <c r="K199" s="277"/>
      <c r="L199" s="363"/>
    </row>
    <row r="200" spans="1:12" x14ac:dyDescent="0.2">
      <c r="A200" s="278" t="s">
        <v>3</v>
      </c>
      <c r="B200" s="237">
        <v>1575</v>
      </c>
      <c r="C200" s="238">
        <v>1575</v>
      </c>
      <c r="D200" s="238">
        <v>1575</v>
      </c>
      <c r="E200" s="239">
        <v>1575</v>
      </c>
      <c r="F200" s="237">
        <v>1575</v>
      </c>
      <c r="G200" s="238">
        <v>1575</v>
      </c>
      <c r="H200" s="239">
        <v>1575</v>
      </c>
      <c r="I200" s="488">
        <v>1575</v>
      </c>
      <c r="J200" s="321"/>
      <c r="K200" s="277"/>
      <c r="L200" s="363"/>
    </row>
    <row r="201" spans="1:12" x14ac:dyDescent="0.2">
      <c r="A201" s="280" t="s">
        <v>6</v>
      </c>
      <c r="B201" s="242">
        <v>1731</v>
      </c>
      <c r="C201" s="243">
        <v>1673</v>
      </c>
      <c r="D201" s="243">
        <v>1598</v>
      </c>
      <c r="E201" s="244">
        <v>1502</v>
      </c>
      <c r="F201" s="242">
        <v>1498</v>
      </c>
      <c r="G201" s="243">
        <v>1631</v>
      </c>
      <c r="H201" s="244">
        <v>1732</v>
      </c>
      <c r="I201" s="393">
        <v>1643</v>
      </c>
      <c r="J201" s="478"/>
      <c r="K201" s="461"/>
      <c r="L201" s="461"/>
    </row>
    <row r="202" spans="1:12" x14ac:dyDescent="0.2">
      <c r="A202" s="214" t="s">
        <v>7</v>
      </c>
      <c r="B202" s="476">
        <v>88.9</v>
      </c>
      <c r="C202" s="477">
        <v>100</v>
      </c>
      <c r="D202" s="477">
        <v>100</v>
      </c>
      <c r="E202" s="247">
        <v>84.2</v>
      </c>
      <c r="F202" s="245">
        <v>88.9</v>
      </c>
      <c r="G202" s="246">
        <v>96.4</v>
      </c>
      <c r="H202" s="247">
        <v>92.3</v>
      </c>
      <c r="I202" s="394">
        <v>89.7</v>
      </c>
      <c r="J202" s="286"/>
      <c r="K202" s="461"/>
      <c r="L202" s="461"/>
    </row>
    <row r="203" spans="1:12" ht="13.5" thickBot="1" x14ac:dyDescent="0.25">
      <c r="A203" s="214" t="s">
        <v>8</v>
      </c>
      <c r="B203" s="249">
        <v>5.2999999999999999E-2</v>
      </c>
      <c r="C203" s="250">
        <v>4.7E-2</v>
      </c>
      <c r="D203" s="250">
        <v>2.9000000000000001E-2</v>
      </c>
      <c r="E203" s="251">
        <v>0.06</v>
      </c>
      <c r="F203" s="249">
        <v>6.2E-2</v>
      </c>
      <c r="G203" s="250">
        <v>4.5999999999999999E-2</v>
      </c>
      <c r="H203" s="251">
        <v>8.1000000000000003E-2</v>
      </c>
      <c r="I203" s="481">
        <v>7.0999999999999994E-2</v>
      </c>
      <c r="J203" s="321"/>
      <c r="K203" s="423"/>
      <c r="L203" s="670"/>
    </row>
    <row r="204" spans="1:12" ht="13.5" thickBot="1" x14ac:dyDescent="0.25">
      <c r="A204" s="280" t="s">
        <v>1</v>
      </c>
      <c r="B204" s="584">
        <f t="shared" ref="B204:I204" si="38">B201/B200*100-100</f>
        <v>9.904761904761898</v>
      </c>
      <c r="C204" s="585">
        <f t="shared" si="38"/>
        <v>6.2222222222222143</v>
      </c>
      <c r="D204" s="585">
        <f t="shared" si="38"/>
        <v>1.4603174603174551</v>
      </c>
      <c r="E204" s="586">
        <f t="shared" si="38"/>
        <v>-4.6349206349206327</v>
      </c>
      <c r="F204" s="584">
        <f t="shared" si="38"/>
        <v>-4.8888888888888857</v>
      </c>
      <c r="G204" s="585">
        <f t="shared" si="38"/>
        <v>3.5555555555555571</v>
      </c>
      <c r="H204" s="586">
        <f t="shared" si="38"/>
        <v>9.9682539682539613</v>
      </c>
      <c r="I204" s="483">
        <f t="shared" si="38"/>
        <v>4.3174603174603163</v>
      </c>
      <c r="J204" s="641"/>
      <c r="K204" s="287"/>
      <c r="L204" s="670"/>
    </row>
    <row r="205" spans="1:12" ht="13.5" thickBot="1" x14ac:dyDescent="0.25">
      <c r="A205" s="214" t="s">
        <v>27</v>
      </c>
      <c r="B205" s="642">
        <f t="shared" ref="B205:I205" si="39">B201-B186</f>
        <v>146</v>
      </c>
      <c r="C205" s="643">
        <f t="shared" si="39"/>
        <v>156</v>
      </c>
      <c r="D205" s="643">
        <f t="shared" si="39"/>
        <v>116</v>
      </c>
      <c r="E205" s="644">
        <f t="shared" si="39"/>
        <v>98</v>
      </c>
      <c r="F205" s="642">
        <f t="shared" si="39"/>
        <v>52</v>
      </c>
      <c r="G205" s="643">
        <f t="shared" si="39"/>
        <v>151</v>
      </c>
      <c r="H205" s="644">
        <f t="shared" si="39"/>
        <v>176</v>
      </c>
      <c r="I205" s="397">
        <f t="shared" si="39"/>
        <v>137</v>
      </c>
      <c r="J205" s="265" t="s">
        <v>56</v>
      </c>
      <c r="K205" s="290">
        <f>I191-I206</f>
        <v>6</v>
      </c>
      <c r="L205" s="266">
        <f>K205/I191</f>
        <v>1.7548990933021352E-3</v>
      </c>
    </row>
    <row r="206" spans="1:12" x14ac:dyDescent="0.2">
      <c r="A206" s="267" t="s">
        <v>51</v>
      </c>
      <c r="B206" s="499">
        <v>370</v>
      </c>
      <c r="C206" s="500">
        <v>779</v>
      </c>
      <c r="D206" s="500">
        <v>500</v>
      </c>
      <c r="E206" s="645">
        <v>257</v>
      </c>
      <c r="F206" s="608">
        <v>245</v>
      </c>
      <c r="G206" s="501">
        <v>743</v>
      </c>
      <c r="H206" s="502">
        <v>519</v>
      </c>
      <c r="I206" s="398">
        <f>SUM(B206:H206)</f>
        <v>3413</v>
      </c>
      <c r="J206" s="670" t="s">
        <v>57</v>
      </c>
      <c r="K206" s="670">
        <v>67.010000000000005</v>
      </c>
      <c r="L206" s="670"/>
    </row>
    <row r="207" spans="1:12" x14ac:dyDescent="0.2">
      <c r="A207" s="267" t="s">
        <v>28</v>
      </c>
      <c r="B207" s="667">
        <v>68</v>
      </c>
      <c r="C207" s="668">
        <v>70</v>
      </c>
      <c r="D207" s="668">
        <v>72</v>
      </c>
      <c r="E207" s="311">
        <v>75</v>
      </c>
      <c r="F207" s="667">
        <v>72</v>
      </c>
      <c r="G207" s="668">
        <v>70</v>
      </c>
      <c r="H207" s="669">
        <v>68</v>
      </c>
      <c r="I207" s="663"/>
      <c r="J207" s="670" t="s">
        <v>26</v>
      </c>
      <c r="K207" s="321">
        <f>K206-K191</f>
        <v>2.4200000000000017</v>
      </c>
      <c r="L207" s="325"/>
    </row>
    <row r="208" spans="1:12" ht="13.5" thickBot="1" x14ac:dyDescent="0.25">
      <c r="A208" s="268" t="s">
        <v>26</v>
      </c>
      <c r="B208" s="220">
        <f>(B207-B192)</f>
        <v>3</v>
      </c>
      <c r="C208" s="221">
        <f t="shared" ref="C208:H208" si="40">(C207-C192)</f>
        <v>3</v>
      </c>
      <c r="D208" s="221">
        <f t="shared" si="40"/>
        <v>3.5</v>
      </c>
      <c r="E208" s="328">
        <f t="shared" si="40"/>
        <v>4</v>
      </c>
      <c r="F208" s="220">
        <f t="shared" si="40"/>
        <v>4</v>
      </c>
      <c r="G208" s="221">
        <f t="shared" si="40"/>
        <v>3.5</v>
      </c>
      <c r="H208" s="226">
        <f t="shared" si="40"/>
        <v>3</v>
      </c>
      <c r="I208" s="338"/>
      <c r="J208" s="670"/>
      <c r="K208" s="670"/>
      <c r="L208" s="670"/>
    </row>
    <row r="211" spans="1:12" ht="13.5" thickBot="1" x14ac:dyDescent="0.25"/>
    <row r="212" spans="1:12" ht="13.5" thickBot="1" x14ac:dyDescent="0.25">
      <c r="A212" s="272" t="s">
        <v>158</v>
      </c>
      <c r="B212" s="756" t="s">
        <v>50</v>
      </c>
      <c r="C212" s="756"/>
      <c r="D212" s="756"/>
      <c r="E212" s="756"/>
      <c r="F212" s="756"/>
      <c r="G212" s="756"/>
      <c r="H212" s="756"/>
      <c r="I212" s="758" t="s">
        <v>0</v>
      </c>
      <c r="J212" s="213"/>
      <c r="K212" s="699"/>
      <c r="L212" s="699"/>
    </row>
    <row r="213" spans="1:12" x14ac:dyDescent="0.2">
      <c r="A213" s="214" t="s">
        <v>54</v>
      </c>
      <c r="B213" s="693">
        <v>1</v>
      </c>
      <c r="C213" s="694">
        <v>2</v>
      </c>
      <c r="D213" s="694">
        <v>3</v>
      </c>
      <c r="E213" s="695">
        <v>4</v>
      </c>
      <c r="F213" s="693">
        <v>5</v>
      </c>
      <c r="G213" s="694">
        <v>6</v>
      </c>
      <c r="H213" s="695">
        <v>7</v>
      </c>
      <c r="I213" s="759"/>
      <c r="J213" s="229"/>
      <c r="K213" s="277"/>
      <c r="L213" s="363"/>
    </row>
    <row r="214" spans="1:12" ht="13.5" thickBot="1" x14ac:dyDescent="0.25">
      <c r="A214" s="214" t="s">
        <v>2</v>
      </c>
      <c r="B214" s="294">
        <v>4</v>
      </c>
      <c r="C214" s="607">
        <v>3</v>
      </c>
      <c r="D214" s="307">
        <v>2</v>
      </c>
      <c r="E214" s="233">
        <v>1</v>
      </c>
      <c r="F214" s="233">
        <v>1</v>
      </c>
      <c r="G214" s="307">
        <v>2</v>
      </c>
      <c r="H214" s="607">
        <v>3</v>
      </c>
      <c r="I214" s="760"/>
      <c r="J214" s="322"/>
      <c r="K214" s="277"/>
      <c r="L214" s="363"/>
    </row>
    <row r="215" spans="1:12" x14ac:dyDescent="0.2">
      <c r="A215" s="278" t="s">
        <v>3</v>
      </c>
      <c r="B215" s="237">
        <v>1685</v>
      </c>
      <c r="C215" s="238">
        <v>1685</v>
      </c>
      <c r="D215" s="238">
        <v>1685</v>
      </c>
      <c r="E215" s="239">
        <v>1685</v>
      </c>
      <c r="F215" s="237">
        <v>1685</v>
      </c>
      <c r="G215" s="238">
        <v>1685</v>
      </c>
      <c r="H215" s="239">
        <v>1685</v>
      </c>
      <c r="I215" s="488">
        <v>1685</v>
      </c>
      <c r="J215" s="321"/>
      <c r="K215" s="277"/>
      <c r="L215" s="363"/>
    </row>
    <row r="216" spans="1:12" x14ac:dyDescent="0.2">
      <c r="A216" s="280" t="s">
        <v>6</v>
      </c>
      <c r="B216" s="242">
        <v>1797</v>
      </c>
      <c r="C216" s="243">
        <v>1774</v>
      </c>
      <c r="D216" s="243">
        <v>1693</v>
      </c>
      <c r="E216" s="244">
        <v>1664</v>
      </c>
      <c r="F216" s="242">
        <v>1694</v>
      </c>
      <c r="G216" s="243">
        <v>1730</v>
      </c>
      <c r="H216" s="244">
        <v>1849</v>
      </c>
      <c r="I216" s="393">
        <v>1753</v>
      </c>
      <c r="J216" s="478"/>
      <c r="K216" s="461"/>
      <c r="L216" s="461"/>
    </row>
    <row r="217" spans="1:12" x14ac:dyDescent="0.2">
      <c r="A217" s="214" t="s">
        <v>7</v>
      </c>
      <c r="B217" s="476">
        <v>96.4</v>
      </c>
      <c r="C217" s="477">
        <v>96.6</v>
      </c>
      <c r="D217" s="477">
        <v>94.7</v>
      </c>
      <c r="E217" s="247">
        <v>77.8</v>
      </c>
      <c r="F217" s="245">
        <v>88.9</v>
      </c>
      <c r="G217" s="246">
        <v>96.4</v>
      </c>
      <c r="H217" s="247">
        <v>84.2</v>
      </c>
      <c r="I217" s="394">
        <v>89.7</v>
      </c>
      <c r="J217" s="286"/>
      <c r="K217" s="461"/>
      <c r="L217" s="461"/>
    </row>
    <row r="218" spans="1:12" ht="13.5" thickBot="1" x14ac:dyDescent="0.25">
      <c r="A218" s="214" t="s">
        <v>8</v>
      </c>
      <c r="B218" s="249">
        <v>5.8000000000000003E-2</v>
      </c>
      <c r="C218" s="250">
        <v>4.3999999999999997E-2</v>
      </c>
      <c r="D218" s="250">
        <v>0.05</v>
      </c>
      <c r="E218" s="251">
        <v>0.08</v>
      </c>
      <c r="F218" s="249">
        <v>6.5000000000000002E-2</v>
      </c>
      <c r="G218" s="250">
        <v>4.4999999999999998E-2</v>
      </c>
      <c r="H218" s="251">
        <v>7.4999999999999997E-2</v>
      </c>
      <c r="I218" s="481">
        <v>6.5000000000000002E-2</v>
      </c>
      <c r="J218" s="321"/>
      <c r="K218" s="423"/>
      <c r="L218" s="699"/>
    </row>
    <row r="219" spans="1:12" ht="13.5" thickBot="1" x14ac:dyDescent="0.25">
      <c r="A219" s="280" t="s">
        <v>1</v>
      </c>
      <c r="B219" s="584">
        <f t="shared" ref="B219:I219" si="41">B216/B215*100-100</f>
        <v>6.6468842729970277</v>
      </c>
      <c r="C219" s="585">
        <f t="shared" si="41"/>
        <v>5.2818991097922918</v>
      </c>
      <c r="D219" s="585">
        <f t="shared" si="41"/>
        <v>0.47477744807120814</v>
      </c>
      <c r="E219" s="586">
        <f t="shared" si="41"/>
        <v>-1.2462908011869445</v>
      </c>
      <c r="F219" s="584">
        <f t="shared" si="41"/>
        <v>0.53412462908011094</v>
      </c>
      <c r="G219" s="585">
        <f t="shared" si="41"/>
        <v>2.6706231454005831</v>
      </c>
      <c r="H219" s="586">
        <f t="shared" si="41"/>
        <v>9.7329376854599303</v>
      </c>
      <c r="I219" s="483">
        <f t="shared" si="41"/>
        <v>4.0356083086053474</v>
      </c>
      <c r="J219" s="641"/>
      <c r="K219" s="287"/>
      <c r="L219" s="699"/>
    </row>
    <row r="220" spans="1:12" ht="13.5" thickBot="1" x14ac:dyDescent="0.25">
      <c r="A220" s="214" t="s">
        <v>27</v>
      </c>
      <c r="B220" s="642">
        <f t="shared" ref="B220:I220" si="42">B216-B201</f>
        <v>66</v>
      </c>
      <c r="C220" s="643">
        <f t="shared" si="42"/>
        <v>101</v>
      </c>
      <c r="D220" s="643">
        <f t="shared" si="42"/>
        <v>95</v>
      </c>
      <c r="E220" s="644">
        <f t="shared" si="42"/>
        <v>162</v>
      </c>
      <c r="F220" s="642">
        <f t="shared" si="42"/>
        <v>196</v>
      </c>
      <c r="G220" s="643">
        <f t="shared" si="42"/>
        <v>99</v>
      </c>
      <c r="H220" s="644">
        <f t="shared" si="42"/>
        <v>117</v>
      </c>
      <c r="I220" s="397">
        <f t="shared" si="42"/>
        <v>110</v>
      </c>
      <c r="J220" s="265" t="s">
        <v>56</v>
      </c>
      <c r="K220" s="290">
        <f>I206-I221</f>
        <v>6</v>
      </c>
      <c r="L220" s="266">
        <f>K220/I206</f>
        <v>1.7579841781423966E-3</v>
      </c>
    </row>
    <row r="221" spans="1:12" x14ac:dyDescent="0.2">
      <c r="A221" s="267" t="s">
        <v>51</v>
      </c>
      <c r="B221" s="348">
        <v>370</v>
      </c>
      <c r="C221" s="349">
        <v>776</v>
      </c>
      <c r="D221" s="349">
        <v>500</v>
      </c>
      <c r="E221" s="367">
        <v>257</v>
      </c>
      <c r="F221" s="348">
        <v>243</v>
      </c>
      <c r="G221" s="349">
        <v>743</v>
      </c>
      <c r="H221" s="410">
        <v>518</v>
      </c>
      <c r="I221" s="398">
        <f>SUM(B221:H221)</f>
        <v>3407</v>
      </c>
      <c r="J221" s="699" t="s">
        <v>57</v>
      </c>
      <c r="K221" s="699">
        <v>70.41</v>
      </c>
      <c r="L221" s="699"/>
    </row>
    <row r="222" spans="1:12" x14ac:dyDescent="0.2">
      <c r="A222" s="267" t="s">
        <v>28</v>
      </c>
      <c r="B222" s="381">
        <v>73.5</v>
      </c>
      <c r="C222" s="382">
        <v>75.5</v>
      </c>
      <c r="D222" s="382">
        <v>78</v>
      </c>
      <c r="E222" s="702">
        <v>80.5</v>
      </c>
      <c r="F222" s="381">
        <v>77.5</v>
      </c>
      <c r="G222" s="382">
        <v>76</v>
      </c>
      <c r="H222" s="498">
        <v>73.5</v>
      </c>
      <c r="I222" s="692"/>
      <c r="J222" s="699" t="s">
        <v>26</v>
      </c>
      <c r="K222" s="321">
        <f>K221-K206</f>
        <v>3.3999999999999915</v>
      </c>
      <c r="L222" s="325"/>
    </row>
    <row r="223" spans="1:12" ht="13.5" thickBot="1" x14ac:dyDescent="0.25">
      <c r="A223" s="268" t="s">
        <v>26</v>
      </c>
      <c r="B223" s="220">
        <f>(B222-B207)</f>
        <v>5.5</v>
      </c>
      <c r="C223" s="221">
        <f t="shared" ref="C223:H223" si="43">(C222-C207)</f>
        <v>5.5</v>
      </c>
      <c r="D223" s="221">
        <f t="shared" si="43"/>
        <v>6</v>
      </c>
      <c r="E223" s="328">
        <f t="shared" si="43"/>
        <v>5.5</v>
      </c>
      <c r="F223" s="220">
        <f t="shared" si="43"/>
        <v>5.5</v>
      </c>
      <c r="G223" s="221">
        <f t="shared" si="43"/>
        <v>6</v>
      </c>
      <c r="H223" s="226">
        <f t="shared" si="43"/>
        <v>5.5</v>
      </c>
      <c r="I223" s="338"/>
      <c r="J223" s="699"/>
      <c r="K223" s="699"/>
      <c r="L223" s="699"/>
    </row>
    <row r="226" spans="1:12" ht="13.5" thickBot="1" x14ac:dyDescent="0.25"/>
    <row r="227" spans="1:12" ht="13.5" thickBot="1" x14ac:dyDescent="0.25">
      <c r="A227" s="272" t="s">
        <v>159</v>
      </c>
      <c r="B227" s="756" t="s">
        <v>50</v>
      </c>
      <c r="C227" s="756"/>
      <c r="D227" s="756"/>
      <c r="E227" s="756"/>
      <c r="F227" s="756"/>
      <c r="G227" s="756"/>
      <c r="H227" s="756"/>
      <c r="I227" s="758" t="s">
        <v>0</v>
      </c>
      <c r="J227" s="213">
        <v>253</v>
      </c>
      <c r="K227" s="713"/>
      <c r="L227" s="713"/>
    </row>
    <row r="228" spans="1:12" x14ac:dyDescent="0.2">
      <c r="A228" s="214" t="s">
        <v>54</v>
      </c>
      <c r="B228" s="717">
        <v>1</v>
      </c>
      <c r="C228" s="718">
        <v>2</v>
      </c>
      <c r="D228" s="718">
        <v>3</v>
      </c>
      <c r="E228" s="719">
        <v>4</v>
      </c>
      <c r="F228" s="717">
        <v>5</v>
      </c>
      <c r="G228" s="718">
        <v>6</v>
      </c>
      <c r="H228" s="719">
        <v>7</v>
      </c>
      <c r="I228" s="759"/>
      <c r="J228" s="229"/>
      <c r="K228" s="277"/>
      <c r="L228" s="363"/>
    </row>
    <row r="229" spans="1:12" ht="13.5" thickBot="1" x14ac:dyDescent="0.25">
      <c r="A229" s="214" t="s">
        <v>2</v>
      </c>
      <c r="B229" s="294">
        <v>4</v>
      </c>
      <c r="C229" s="607">
        <v>3</v>
      </c>
      <c r="D229" s="307">
        <v>2</v>
      </c>
      <c r="E229" s="233">
        <v>1</v>
      </c>
      <c r="F229" s="233">
        <v>1</v>
      </c>
      <c r="G229" s="307">
        <v>2</v>
      </c>
      <c r="H229" s="607">
        <v>3</v>
      </c>
      <c r="I229" s="760"/>
      <c r="J229" s="322"/>
      <c r="K229" s="277"/>
      <c r="L229" s="363"/>
    </row>
    <row r="230" spans="1:12" x14ac:dyDescent="0.2">
      <c r="A230" s="278" t="s">
        <v>3</v>
      </c>
      <c r="B230" s="237">
        <v>1800</v>
      </c>
      <c r="C230" s="238">
        <v>1800</v>
      </c>
      <c r="D230" s="238">
        <v>1800</v>
      </c>
      <c r="E230" s="239">
        <v>1800</v>
      </c>
      <c r="F230" s="237">
        <v>1800</v>
      </c>
      <c r="G230" s="238">
        <v>1800</v>
      </c>
      <c r="H230" s="239">
        <v>1800</v>
      </c>
      <c r="I230" s="488">
        <v>1800</v>
      </c>
      <c r="J230" s="321"/>
      <c r="K230" s="277"/>
      <c r="L230" s="363"/>
    </row>
    <row r="231" spans="1:12" x14ac:dyDescent="0.2">
      <c r="A231" s="280" t="s">
        <v>6</v>
      </c>
      <c r="B231" s="242">
        <v>1954</v>
      </c>
      <c r="C231" s="243">
        <v>1896</v>
      </c>
      <c r="D231" s="243">
        <v>1862</v>
      </c>
      <c r="E231" s="244">
        <v>1844</v>
      </c>
      <c r="F231" s="242">
        <v>1800</v>
      </c>
      <c r="G231" s="243">
        <v>1843</v>
      </c>
      <c r="H231" s="244">
        <v>2034</v>
      </c>
      <c r="I231" s="393">
        <v>1896</v>
      </c>
      <c r="J231" s="478"/>
      <c r="K231" s="461"/>
      <c r="L231" s="461"/>
    </row>
    <row r="232" spans="1:12" x14ac:dyDescent="0.2">
      <c r="A232" s="214" t="s">
        <v>7</v>
      </c>
      <c r="B232" s="476">
        <v>89.3</v>
      </c>
      <c r="C232" s="477">
        <v>91.4</v>
      </c>
      <c r="D232" s="477">
        <v>97.4</v>
      </c>
      <c r="E232" s="247">
        <v>72.2</v>
      </c>
      <c r="F232" s="245">
        <v>94.4</v>
      </c>
      <c r="G232" s="246">
        <v>87.3</v>
      </c>
      <c r="H232" s="736">
        <v>65.8</v>
      </c>
      <c r="I232" s="394">
        <v>83.4</v>
      </c>
      <c r="J232" s="737" t="s">
        <v>160</v>
      </c>
      <c r="K232" s="461"/>
      <c r="L232" s="461"/>
    </row>
    <row r="233" spans="1:12" ht="13.5" thickBot="1" x14ac:dyDescent="0.25">
      <c r="A233" s="214" t="s">
        <v>8</v>
      </c>
      <c r="B233" s="249">
        <v>7.2999999999999995E-2</v>
      </c>
      <c r="C233" s="250">
        <v>0.06</v>
      </c>
      <c r="D233" s="250">
        <v>5.2999999999999999E-2</v>
      </c>
      <c r="E233" s="251">
        <v>8.5999999999999993E-2</v>
      </c>
      <c r="F233" s="249">
        <v>7.0000000000000007E-2</v>
      </c>
      <c r="G233" s="250">
        <v>6.5000000000000002E-2</v>
      </c>
      <c r="H233" s="251">
        <v>9.5000000000000001E-2</v>
      </c>
      <c r="I233" s="481">
        <v>0.08</v>
      </c>
      <c r="J233" s="321"/>
      <c r="K233" s="423"/>
      <c r="L233" s="713"/>
    </row>
    <row r="234" spans="1:12" ht="13.5" thickBot="1" x14ac:dyDescent="0.25">
      <c r="A234" s="280" t="s">
        <v>1</v>
      </c>
      <c r="B234" s="584">
        <f t="shared" ref="B234:I234" si="44">B231/B230*100-100</f>
        <v>8.5555555555555571</v>
      </c>
      <c r="C234" s="585">
        <f t="shared" si="44"/>
        <v>5.3333333333333286</v>
      </c>
      <c r="D234" s="585">
        <f t="shared" si="44"/>
        <v>3.4444444444444571</v>
      </c>
      <c r="E234" s="586">
        <f t="shared" si="44"/>
        <v>2.4444444444444429</v>
      </c>
      <c r="F234" s="584">
        <f t="shared" si="44"/>
        <v>0</v>
      </c>
      <c r="G234" s="585">
        <f t="shared" si="44"/>
        <v>2.3888888888888857</v>
      </c>
      <c r="H234" s="586">
        <f t="shared" si="44"/>
        <v>12.999999999999986</v>
      </c>
      <c r="I234" s="483">
        <f t="shared" si="44"/>
        <v>5.3333333333333286</v>
      </c>
      <c r="J234" s="641"/>
      <c r="K234" s="287"/>
      <c r="L234" s="713"/>
    </row>
    <row r="235" spans="1:12" ht="13.5" thickBot="1" x14ac:dyDescent="0.25">
      <c r="A235" s="214" t="s">
        <v>27</v>
      </c>
      <c r="B235" s="642">
        <f t="shared" ref="B235:I235" si="45">B231-B216</f>
        <v>157</v>
      </c>
      <c r="C235" s="643">
        <f t="shared" si="45"/>
        <v>122</v>
      </c>
      <c r="D235" s="643">
        <f t="shared" si="45"/>
        <v>169</v>
      </c>
      <c r="E235" s="644">
        <f t="shared" si="45"/>
        <v>180</v>
      </c>
      <c r="F235" s="642">
        <f t="shared" si="45"/>
        <v>106</v>
      </c>
      <c r="G235" s="643">
        <f t="shared" si="45"/>
        <v>113</v>
      </c>
      <c r="H235" s="644">
        <f t="shared" si="45"/>
        <v>185</v>
      </c>
      <c r="I235" s="397">
        <f t="shared" si="45"/>
        <v>143</v>
      </c>
      <c r="J235" s="265" t="s">
        <v>56</v>
      </c>
      <c r="K235" s="290">
        <f>I221-I236</f>
        <v>3</v>
      </c>
      <c r="L235" s="266">
        <f>K235/I221</f>
        <v>8.8054006457293811E-4</v>
      </c>
    </row>
    <row r="236" spans="1:12" x14ac:dyDescent="0.2">
      <c r="A236" s="267" t="s">
        <v>51</v>
      </c>
      <c r="B236" s="348">
        <v>369</v>
      </c>
      <c r="C236" s="349">
        <v>774</v>
      </c>
      <c r="D236" s="349">
        <v>500</v>
      </c>
      <c r="E236" s="367">
        <v>257</v>
      </c>
      <c r="F236" s="348">
        <v>243</v>
      </c>
      <c r="G236" s="349">
        <v>743</v>
      </c>
      <c r="H236" s="410">
        <v>518</v>
      </c>
      <c r="I236" s="398">
        <f>SUM(B236:H236)</f>
        <v>3404</v>
      </c>
      <c r="J236" s="713" t="s">
        <v>57</v>
      </c>
      <c r="K236" s="713">
        <v>76.040000000000006</v>
      </c>
      <c r="L236" s="713"/>
    </row>
    <row r="237" spans="1:12" x14ac:dyDescent="0.2">
      <c r="A237" s="267" t="s">
        <v>28</v>
      </c>
      <c r="B237" s="381">
        <v>80</v>
      </c>
      <c r="C237" s="382">
        <v>82.5</v>
      </c>
      <c r="D237" s="382">
        <v>85</v>
      </c>
      <c r="E237" s="702">
        <v>87</v>
      </c>
      <c r="F237" s="381">
        <v>84.5</v>
      </c>
      <c r="G237" s="382">
        <v>83</v>
      </c>
      <c r="H237" s="498">
        <v>80</v>
      </c>
      <c r="I237" s="716"/>
      <c r="J237" s="713" t="s">
        <v>26</v>
      </c>
      <c r="K237" s="321">
        <f>K236-K221</f>
        <v>5.6300000000000097</v>
      </c>
      <c r="L237" s="325"/>
    </row>
    <row r="238" spans="1:12" ht="13.5" thickBot="1" x14ac:dyDescent="0.25">
      <c r="A238" s="268" t="s">
        <v>26</v>
      </c>
      <c r="B238" s="220">
        <f>(B237-B222)</f>
        <v>6.5</v>
      </c>
      <c r="C238" s="221">
        <f t="shared" ref="C238:H238" si="46">(C237-C222)</f>
        <v>7</v>
      </c>
      <c r="D238" s="221">
        <f t="shared" si="46"/>
        <v>7</v>
      </c>
      <c r="E238" s="328">
        <f t="shared" si="46"/>
        <v>6.5</v>
      </c>
      <c r="F238" s="220">
        <f t="shared" si="46"/>
        <v>7</v>
      </c>
      <c r="G238" s="221">
        <f t="shared" si="46"/>
        <v>7</v>
      </c>
      <c r="H238" s="226">
        <f t="shared" si="46"/>
        <v>6.5</v>
      </c>
      <c r="I238" s="338"/>
      <c r="J238" s="713"/>
      <c r="K238" s="713"/>
      <c r="L238" s="713"/>
    </row>
    <row r="239" spans="1:12" x14ac:dyDescent="0.2">
      <c r="H239" s="200" t="s">
        <v>65</v>
      </c>
    </row>
    <row r="241" spans="1:12" ht="13.5" thickBot="1" x14ac:dyDescent="0.25"/>
    <row r="242" spans="1:12" ht="13.5" thickBot="1" x14ac:dyDescent="0.25">
      <c r="A242" s="272" t="s">
        <v>161</v>
      </c>
      <c r="B242" s="756" t="s">
        <v>50</v>
      </c>
      <c r="C242" s="756"/>
      <c r="D242" s="756"/>
      <c r="E242" s="756"/>
      <c r="F242" s="756"/>
      <c r="G242" s="756"/>
      <c r="H242" s="756"/>
      <c r="I242" s="758" t="s">
        <v>0</v>
      </c>
      <c r="J242" s="213">
        <v>250</v>
      </c>
      <c r="K242" s="724"/>
      <c r="L242" s="724"/>
    </row>
    <row r="243" spans="1:12" x14ac:dyDescent="0.2">
      <c r="A243" s="214" t="s">
        <v>54</v>
      </c>
      <c r="B243" s="728">
        <v>1</v>
      </c>
      <c r="C243" s="729">
        <v>2</v>
      </c>
      <c r="D243" s="729">
        <v>3</v>
      </c>
      <c r="E243" s="730">
        <v>4</v>
      </c>
      <c r="F243" s="728">
        <v>5</v>
      </c>
      <c r="G243" s="729">
        <v>6</v>
      </c>
      <c r="H243" s="730">
        <v>7</v>
      </c>
      <c r="I243" s="759"/>
      <c r="J243" s="229"/>
      <c r="K243" s="277"/>
      <c r="L243" s="363"/>
    </row>
    <row r="244" spans="1:12" ht="13.5" thickBot="1" x14ac:dyDescent="0.25">
      <c r="A244" s="214" t="s">
        <v>2</v>
      </c>
      <c r="B244" s="294">
        <v>4</v>
      </c>
      <c r="C244" s="607">
        <v>3</v>
      </c>
      <c r="D244" s="307">
        <v>2</v>
      </c>
      <c r="E244" s="233">
        <v>1</v>
      </c>
      <c r="F244" s="233">
        <v>1</v>
      </c>
      <c r="G244" s="307">
        <v>2</v>
      </c>
      <c r="H244" s="607">
        <v>3</v>
      </c>
      <c r="I244" s="760"/>
      <c r="J244" s="322"/>
      <c r="K244" s="277"/>
      <c r="L244" s="363"/>
    </row>
    <row r="245" spans="1:12" x14ac:dyDescent="0.2">
      <c r="A245" s="278" t="s">
        <v>3</v>
      </c>
      <c r="B245" s="738">
        <v>1925</v>
      </c>
      <c r="C245" s="739">
        <v>1925</v>
      </c>
      <c r="D245" s="739">
        <v>1925</v>
      </c>
      <c r="E245" s="740">
        <v>1925</v>
      </c>
      <c r="F245" s="738">
        <v>1925</v>
      </c>
      <c r="G245" s="739">
        <v>1925</v>
      </c>
      <c r="H245" s="744">
        <v>1925</v>
      </c>
      <c r="I245" s="747">
        <v>1925</v>
      </c>
      <c r="J245" s="321"/>
      <c r="K245" s="277"/>
      <c r="L245" s="363"/>
    </row>
    <row r="246" spans="1:12" x14ac:dyDescent="0.2">
      <c r="A246" s="280" t="s">
        <v>6</v>
      </c>
      <c r="B246" s="242">
        <v>2038</v>
      </c>
      <c r="C246" s="243">
        <v>1970</v>
      </c>
      <c r="D246" s="243">
        <v>1969</v>
      </c>
      <c r="E246" s="244">
        <v>1892</v>
      </c>
      <c r="F246" s="242">
        <v>1973</v>
      </c>
      <c r="G246" s="243">
        <v>1939</v>
      </c>
      <c r="H246" s="281">
        <v>2077</v>
      </c>
      <c r="I246" s="318">
        <v>1980</v>
      </c>
      <c r="J246" s="478"/>
      <c r="K246" s="461"/>
      <c r="L246" s="461"/>
    </row>
    <row r="247" spans="1:12" x14ac:dyDescent="0.2">
      <c r="A247" s="214" t="s">
        <v>7</v>
      </c>
      <c r="B247" s="476">
        <v>81.5</v>
      </c>
      <c r="C247" s="477">
        <v>93.1</v>
      </c>
      <c r="D247" s="477">
        <v>86.5</v>
      </c>
      <c r="E247" s="741">
        <v>80</v>
      </c>
      <c r="F247" s="476">
        <v>83.3</v>
      </c>
      <c r="G247" s="477">
        <v>91.4</v>
      </c>
      <c r="H247" s="745">
        <v>71.099999999999994</v>
      </c>
      <c r="I247" s="748">
        <v>84.4</v>
      </c>
      <c r="J247" s="742"/>
      <c r="K247" s="461"/>
      <c r="L247" s="461"/>
    </row>
    <row r="248" spans="1:12" x14ac:dyDescent="0.2">
      <c r="A248" s="214" t="s">
        <v>8</v>
      </c>
      <c r="B248" s="249">
        <v>7.6999999999999999E-2</v>
      </c>
      <c r="C248" s="250">
        <v>5.2999999999999999E-2</v>
      </c>
      <c r="D248" s="250">
        <v>6.5000000000000002E-2</v>
      </c>
      <c r="E248" s="251">
        <v>8.3000000000000004E-2</v>
      </c>
      <c r="F248" s="249">
        <v>7.1999999999999995E-2</v>
      </c>
      <c r="G248" s="250">
        <v>6.6000000000000003E-2</v>
      </c>
      <c r="H248" s="284">
        <v>0.09</v>
      </c>
      <c r="I248" s="749">
        <v>7.4999999999999997E-2</v>
      </c>
      <c r="J248" s="321"/>
      <c r="K248" s="423"/>
      <c r="L248" s="724"/>
    </row>
    <row r="249" spans="1:12" ht="13.5" thickBot="1" x14ac:dyDescent="0.25">
      <c r="A249" s="280" t="s">
        <v>1</v>
      </c>
      <c r="B249" s="584">
        <f t="shared" ref="B249:I249" si="47">B246/B245*100-100</f>
        <v>5.8701298701298725</v>
      </c>
      <c r="C249" s="585">
        <f t="shared" si="47"/>
        <v>2.3376623376623229</v>
      </c>
      <c r="D249" s="585">
        <f t="shared" si="47"/>
        <v>2.2857142857142918</v>
      </c>
      <c r="E249" s="586">
        <f t="shared" si="47"/>
        <v>-1.7142857142857082</v>
      </c>
      <c r="F249" s="584">
        <f t="shared" si="47"/>
        <v>2.4935064935065014</v>
      </c>
      <c r="G249" s="585">
        <f t="shared" si="47"/>
        <v>0.72727272727273373</v>
      </c>
      <c r="H249" s="743">
        <f t="shared" si="47"/>
        <v>7.8961038961038952</v>
      </c>
      <c r="I249" s="316">
        <f t="shared" si="47"/>
        <v>2.857142857142847</v>
      </c>
      <c r="J249" s="641"/>
      <c r="K249" s="287"/>
      <c r="L249" s="724"/>
    </row>
    <row r="250" spans="1:12" ht="13.5" thickBot="1" x14ac:dyDescent="0.25">
      <c r="A250" s="214" t="s">
        <v>27</v>
      </c>
      <c r="B250" s="642">
        <f t="shared" ref="B250:I250" si="48">B246-B231</f>
        <v>84</v>
      </c>
      <c r="C250" s="643">
        <f t="shared" si="48"/>
        <v>74</v>
      </c>
      <c r="D250" s="643">
        <f t="shared" si="48"/>
        <v>107</v>
      </c>
      <c r="E250" s="644">
        <f t="shared" si="48"/>
        <v>48</v>
      </c>
      <c r="F250" s="642">
        <f t="shared" si="48"/>
        <v>173</v>
      </c>
      <c r="G250" s="643">
        <f t="shared" si="48"/>
        <v>96</v>
      </c>
      <c r="H250" s="746">
        <f t="shared" si="48"/>
        <v>43</v>
      </c>
      <c r="I250" s="288">
        <f t="shared" si="48"/>
        <v>84</v>
      </c>
      <c r="J250" s="265" t="s">
        <v>56</v>
      </c>
      <c r="K250" s="290">
        <f>I236-I251</f>
        <v>12</v>
      </c>
      <c r="L250" s="266">
        <f>K250/I236</f>
        <v>3.5252643948296123E-3</v>
      </c>
    </row>
    <row r="251" spans="1:12" x14ac:dyDescent="0.2">
      <c r="A251" s="267" t="s">
        <v>51</v>
      </c>
      <c r="B251" s="348">
        <v>368</v>
      </c>
      <c r="C251" s="349">
        <v>771</v>
      </c>
      <c r="D251" s="349">
        <v>496</v>
      </c>
      <c r="E251" s="367">
        <v>254</v>
      </c>
      <c r="F251" s="348">
        <v>242</v>
      </c>
      <c r="G251" s="349">
        <v>743</v>
      </c>
      <c r="H251" s="410">
        <v>518</v>
      </c>
      <c r="I251" s="398">
        <f>SUM(B251:H251)</f>
        <v>3392</v>
      </c>
      <c r="J251" s="724" t="s">
        <v>57</v>
      </c>
      <c r="K251" s="724">
        <v>83.1</v>
      </c>
      <c r="L251" s="724"/>
    </row>
    <row r="252" spans="1:12" x14ac:dyDescent="0.2">
      <c r="A252" s="267" t="s">
        <v>28</v>
      </c>
      <c r="B252" s="381">
        <v>86</v>
      </c>
      <c r="C252" s="382">
        <v>89</v>
      </c>
      <c r="D252" s="382">
        <v>91.5</v>
      </c>
      <c r="E252" s="702">
        <v>93.5</v>
      </c>
      <c r="F252" s="381">
        <v>90.5</v>
      </c>
      <c r="G252" s="382">
        <v>89.5</v>
      </c>
      <c r="H252" s="498">
        <v>86</v>
      </c>
      <c r="I252" s="727"/>
      <c r="J252" s="724" t="s">
        <v>26</v>
      </c>
      <c r="K252" s="321">
        <f>K251-K236</f>
        <v>7.0599999999999881</v>
      </c>
      <c r="L252" s="325"/>
    </row>
    <row r="253" spans="1:12" ht="13.5" thickBot="1" x14ac:dyDescent="0.25">
      <c r="A253" s="268" t="s">
        <v>26</v>
      </c>
      <c r="B253" s="220">
        <f>(B252-B237)</f>
        <v>6</v>
      </c>
      <c r="C253" s="221">
        <f t="shared" ref="C253:H253" si="49">(C252-C237)</f>
        <v>6.5</v>
      </c>
      <c r="D253" s="221">
        <f t="shared" si="49"/>
        <v>6.5</v>
      </c>
      <c r="E253" s="328">
        <f t="shared" si="49"/>
        <v>6.5</v>
      </c>
      <c r="F253" s="220">
        <f t="shared" si="49"/>
        <v>6</v>
      </c>
      <c r="G253" s="221">
        <f t="shared" si="49"/>
        <v>6.5</v>
      </c>
      <c r="H253" s="226">
        <f t="shared" si="49"/>
        <v>6</v>
      </c>
      <c r="I253" s="338"/>
      <c r="J253" s="724"/>
      <c r="K253" s="724"/>
      <c r="L253" s="724"/>
    </row>
  </sheetData>
  <mergeCells count="32">
    <mergeCell ref="M36:P36"/>
    <mergeCell ref="M37:P37"/>
    <mergeCell ref="B122:H122"/>
    <mergeCell ref="I122:I124"/>
    <mergeCell ref="B65:H65"/>
    <mergeCell ref="K70:P71"/>
    <mergeCell ref="K56:P57"/>
    <mergeCell ref="B107:H107"/>
    <mergeCell ref="I107:I109"/>
    <mergeCell ref="B93:H93"/>
    <mergeCell ref="I93:I95"/>
    <mergeCell ref="B79:H79"/>
    <mergeCell ref="B8:G8"/>
    <mergeCell ref="B22:G22"/>
    <mergeCell ref="B36:G36"/>
    <mergeCell ref="B152:H152"/>
    <mergeCell ref="B167:H167"/>
    <mergeCell ref="B137:H137"/>
    <mergeCell ref="B242:H242"/>
    <mergeCell ref="I242:I244"/>
    <mergeCell ref="B227:H227"/>
    <mergeCell ref="I227:I229"/>
    <mergeCell ref="B51:H51"/>
    <mergeCell ref="B182:H182"/>
    <mergeCell ref="I182:I184"/>
    <mergeCell ref="I167:I169"/>
    <mergeCell ref="I152:I154"/>
    <mergeCell ref="I137:I139"/>
    <mergeCell ref="B212:H212"/>
    <mergeCell ref="I212:I214"/>
    <mergeCell ref="B197:H197"/>
    <mergeCell ref="I197:I199"/>
  </mergeCells>
  <conditionalFormatting sqref="B246:H2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1:H2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6:H2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O226"/>
  <sheetViews>
    <sheetView showGridLines="0" tabSelected="1" topLeftCell="A199" zoomScale="70" zoomScaleNormal="70" workbookViewId="0">
      <selection activeCell="E221" sqref="E221"/>
    </sheetView>
  </sheetViews>
  <sheetFormatPr baseColWidth="10" defaultColWidth="11.42578125" defaultRowHeight="12.75" x14ac:dyDescent="0.2"/>
  <cols>
    <col min="1" max="1" width="16.28515625" style="200" bestFit="1" customWidth="1"/>
    <col min="2" max="4" width="9" style="200" customWidth="1"/>
    <col min="5" max="5" width="10.140625" style="200" customWidth="1"/>
    <col min="6" max="6" width="10.140625" style="319" bestFit="1" customWidth="1"/>
    <col min="7" max="7" width="7.42578125" style="319" bestFit="1" customWidth="1"/>
    <col min="8" max="8" width="9" style="200" customWidth="1"/>
    <col min="9" max="9" width="13" style="200" customWidth="1"/>
    <col min="10" max="10" width="7.85546875" style="200" customWidth="1"/>
    <col min="11" max="11" width="11.140625" style="200" bestFit="1" customWidth="1"/>
    <col min="12" max="15" width="11.42578125" style="200"/>
    <col min="16" max="16" width="16.28515625" style="200" bestFit="1" customWidth="1"/>
    <col min="17" max="16384" width="11.4257812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38.804878048780488</v>
      </c>
    </row>
    <row r="3" spans="1:11" x14ac:dyDescent="0.2">
      <c r="A3" s="200" t="s">
        <v>7</v>
      </c>
      <c r="B3" s="227">
        <v>64.179104477611943</v>
      </c>
    </row>
    <row r="4" spans="1:11" x14ac:dyDescent="0.2">
      <c r="A4" s="200" t="s">
        <v>60</v>
      </c>
      <c r="B4" s="200">
        <v>3452</v>
      </c>
    </row>
    <row r="6" spans="1:11" x14ac:dyDescent="0.2">
      <c r="A6" s="229" t="s">
        <v>61</v>
      </c>
      <c r="B6" s="227">
        <v>38.804878048780488</v>
      </c>
      <c r="C6" s="227">
        <v>38.804878048780488</v>
      </c>
      <c r="D6" s="227">
        <v>38.804878048780488</v>
      </c>
      <c r="E6" s="227">
        <v>38.804878048780488</v>
      </c>
      <c r="F6" s="227">
        <v>38.804878048780488</v>
      </c>
      <c r="G6" s="227">
        <v>38.804878048780488</v>
      </c>
      <c r="H6" s="227">
        <v>38.804878048780488</v>
      </c>
    </row>
    <row r="7" spans="1:11" ht="13.5" thickBot="1" x14ac:dyDescent="0.25">
      <c r="A7" s="229" t="s">
        <v>62</v>
      </c>
      <c r="B7" s="200">
        <v>30.95</v>
      </c>
      <c r="C7" s="320">
        <v>30.95</v>
      </c>
      <c r="D7" s="320">
        <v>30.95</v>
      </c>
      <c r="E7" s="320">
        <v>30.95</v>
      </c>
      <c r="F7" s="320">
        <v>30.95</v>
      </c>
      <c r="G7" s="320">
        <v>30.95</v>
      </c>
    </row>
    <row r="8" spans="1:11" ht="13.5" thickBot="1" x14ac:dyDescent="0.25">
      <c r="A8" s="272" t="s">
        <v>49</v>
      </c>
      <c r="B8" s="766" t="s">
        <v>53</v>
      </c>
      <c r="C8" s="767"/>
      <c r="D8" s="767"/>
      <c r="E8" s="767"/>
      <c r="F8" s="767"/>
      <c r="G8" s="767"/>
      <c r="H8" s="293" t="s">
        <v>0</v>
      </c>
    </row>
    <row r="9" spans="1:11" ht="13.5" thickBot="1" x14ac:dyDescent="0.25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51">
        <v>6</v>
      </c>
      <c r="H9" s="358">
        <v>335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353">
        <v>140</v>
      </c>
      <c r="H10" s="359">
        <v>140</v>
      </c>
    </row>
    <row r="11" spans="1:11" x14ac:dyDescent="0.2">
      <c r="A11" s="241" t="s">
        <v>6</v>
      </c>
      <c r="B11" s="300">
        <v>164.35593220338984</v>
      </c>
      <c r="C11" s="301">
        <v>170.47368421052633</v>
      </c>
      <c r="D11" s="301">
        <v>167.46296296296296</v>
      </c>
      <c r="E11" s="301">
        <v>163.15789473684211</v>
      </c>
      <c r="F11" s="301">
        <v>154.72727272727272</v>
      </c>
      <c r="G11" s="354">
        <v>172.15094339622641</v>
      </c>
      <c r="H11" s="317">
        <v>165.3462686567164</v>
      </c>
      <c r="I11" s="321"/>
    </row>
    <row r="12" spans="1:11" x14ac:dyDescent="0.2">
      <c r="A12" s="231" t="s">
        <v>7</v>
      </c>
      <c r="B12" s="302">
        <v>66.101694915254242</v>
      </c>
      <c r="C12" s="303">
        <v>56.140350877192979</v>
      </c>
      <c r="D12" s="304">
        <v>59.25925925925926</v>
      </c>
      <c r="E12" s="304">
        <v>64.912280701754383</v>
      </c>
      <c r="F12" s="304">
        <v>78.181818181818187</v>
      </c>
      <c r="G12" s="355">
        <v>77.35849056603773</v>
      </c>
      <c r="H12" s="248">
        <v>64.179104477611943</v>
      </c>
      <c r="I12" s="321"/>
    </row>
    <row r="13" spans="1:11" x14ac:dyDescent="0.2">
      <c r="A13" s="231" t="s">
        <v>8</v>
      </c>
      <c r="B13" s="249">
        <v>0.12861462411387706</v>
      </c>
      <c r="C13" s="250">
        <v>0.10601667846077001</v>
      </c>
      <c r="D13" s="305">
        <v>0.10632342244309383</v>
      </c>
      <c r="E13" s="305">
        <v>0.10439127016924173</v>
      </c>
      <c r="F13" s="305">
        <v>7.9799645827542925E-2</v>
      </c>
      <c r="G13" s="356">
        <v>8.5539250405308895E-2</v>
      </c>
      <c r="H13" s="252">
        <v>0.10921384237861133</v>
      </c>
      <c r="I13" s="321"/>
    </row>
    <row r="14" spans="1:11" x14ac:dyDescent="0.2">
      <c r="A14" s="241" t="s">
        <v>1</v>
      </c>
      <c r="B14" s="253">
        <f t="shared" ref="B14:H14" si="0">B11/B10*100-100</f>
        <v>17.397094430992752</v>
      </c>
      <c r="C14" s="254">
        <f t="shared" si="0"/>
        <v>21.766917293233107</v>
      </c>
      <c r="D14" s="254">
        <f t="shared" si="0"/>
        <v>19.616402116402128</v>
      </c>
      <c r="E14" s="254">
        <f t="shared" si="0"/>
        <v>16.541353383458656</v>
      </c>
      <c r="F14" s="254">
        <f t="shared" ref="F14:G14" si="1">F11/F10*100-100</f>
        <v>10.51948051948051</v>
      </c>
      <c r="G14" s="309">
        <f t="shared" si="1"/>
        <v>22.96495956873315</v>
      </c>
      <c r="H14" s="316">
        <f t="shared" si="0"/>
        <v>18.104477611940297</v>
      </c>
      <c r="I14" s="321"/>
    </row>
    <row r="15" spans="1:11" ht="13.5" thickBot="1" x14ac:dyDescent="0.25">
      <c r="A15" s="231" t="s">
        <v>27</v>
      </c>
      <c r="B15" s="220">
        <f t="shared" ref="B15:G15" si="2">B11-B6</f>
        <v>125.55105415460935</v>
      </c>
      <c r="C15" s="221">
        <f t="shared" si="2"/>
        <v>131.66880616174583</v>
      </c>
      <c r="D15" s="221">
        <f t="shared" si="2"/>
        <v>128.65808491418247</v>
      </c>
      <c r="E15" s="221">
        <f t="shared" si="2"/>
        <v>124.35301668806162</v>
      </c>
      <c r="F15" s="221">
        <f t="shared" si="2"/>
        <v>115.92239467849222</v>
      </c>
      <c r="G15" s="328">
        <f t="shared" si="2"/>
        <v>133.34606534744591</v>
      </c>
      <c r="H15" s="288">
        <f>H11-H6</f>
        <v>126.54139060793591</v>
      </c>
    </row>
    <row r="16" spans="1:11" x14ac:dyDescent="0.2">
      <c r="A16" s="267" t="s">
        <v>52</v>
      </c>
      <c r="B16" s="261">
        <v>553</v>
      </c>
      <c r="C16" s="262">
        <v>533</v>
      </c>
      <c r="D16" s="262">
        <v>527</v>
      </c>
      <c r="E16" s="262">
        <v>566</v>
      </c>
      <c r="F16" s="262">
        <v>532</v>
      </c>
      <c r="G16" s="263">
        <v>520</v>
      </c>
      <c r="H16" s="350">
        <f>SUM(B16:G16)</f>
        <v>3231</v>
      </c>
      <c r="I16" s="200" t="s">
        <v>56</v>
      </c>
      <c r="J16" s="265">
        <f>B4-H16</f>
        <v>221</v>
      </c>
      <c r="K16" s="306">
        <f>J16/B4</f>
        <v>6.4020857473928161E-2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219">
        <v>65</v>
      </c>
      <c r="H17" s="336"/>
      <c r="I17" s="200" t="s">
        <v>57</v>
      </c>
      <c r="J17" s="200">
        <v>30.95</v>
      </c>
    </row>
    <row r="18" spans="1:11" ht="13.5" thickBot="1" x14ac:dyDescent="0.25">
      <c r="A18" s="268" t="s">
        <v>26</v>
      </c>
      <c r="B18" s="216">
        <f>B17-B7</f>
        <v>34.049999999999997</v>
      </c>
      <c r="C18" s="217">
        <f>C17-C7</f>
        <v>34.049999999999997</v>
      </c>
      <c r="D18" s="217">
        <f>D17-D7</f>
        <v>34.049999999999997</v>
      </c>
      <c r="E18" s="217">
        <f>E17-E7</f>
        <v>34.049999999999997</v>
      </c>
      <c r="F18" s="217">
        <f t="shared" ref="F18:G18" si="3">F17-F7</f>
        <v>34.049999999999997</v>
      </c>
      <c r="G18" s="327">
        <f t="shared" si="3"/>
        <v>34.049999999999997</v>
      </c>
      <c r="H18" s="338"/>
      <c r="I18" s="200" t="s">
        <v>26</v>
      </c>
    </row>
    <row r="19" spans="1:11" x14ac:dyDescent="0.2">
      <c r="B19" s="200">
        <v>65</v>
      </c>
      <c r="C19" s="360">
        <v>65</v>
      </c>
      <c r="D19" s="360">
        <v>65</v>
      </c>
      <c r="E19" s="360">
        <v>65</v>
      </c>
      <c r="F19" s="360">
        <v>65</v>
      </c>
      <c r="G19" s="360">
        <v>65</v>
      </c>
    </row>
    <row r="20" spans="1:11" ht="13.5" thickBot="1" x14ac:dyDescent="0.25"/>
    <row r="21" spans="1:11" ht="13.5" thickBot="1" x14ac:dyDescent="0.25">
      <c r="A21" s="272" t="s">
        <v>64</v>
      </c>
      <c r="B21" s="766" t="s">
        <v>53</v>
      </c>
      <c r="C21" s="767"/>
      <c r="D21" s="767"/>
      <c r="E21" s="767"/>
      <c r="F21" s="767"/>
      <c r="G21" s="767"/>
      <c r="H21" s="293" t="s">
        <v>0</v>
      </c>
      <c r="I21" s="364"/>
      <c r="J21" s="364"/>
      <c r="K21" s="364"/>
    </row>
    <row r="22" spans="1:11" ht="13.5" thickBot="1" x14ac:dyDescent="0.25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51">
        <v>6</v>
      </c>
      <c r="H22" s="358">
        <v>321</v>
      </c>
      <c r="I22" s="364"/>
      <c r="J22" s="364"/>
      <c r="K22" s="364"/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353">
        <v>300</v>
      </c>
      <c r="H23" s="359">
        <v>300</v>
      </c>
      <c r="I23" s="364"/>
      <c r="J23" s="364"/>
      <c r="K23" s="364"/>
    </row>
    <row r="24" spans="1:11" x14ac:dyDescent="0.2">
      <c r="A24" s="241" t="s">
        <v>6</v>
      </c>
      <c r="B24" s="300">
        <v>420</v>
      </c>
      <c r="C24" s="301">
        <v>395</v>
      </c>
      <c r="D24" s="301">
        <v>401</v>
      </c>
      <c r="E24" s="301">
        <v>456</v>
      </c>
      <c r="F24" s="301">
        <v>427</v>
      </c>
      <c r="G24" s="354">
        <v>433</v>
      </c>
      <c r="H24" s="317">
        <v>422</v>
      </c>
      <c r="I24" s="321"/>
      <c r="J24" s="364"/>
      <c r="K24" s="364"/>
    </row>
    <row r="25" spans="1:11" x14ac:dyDescent="0.2">
      <c r="A25" s="231" t="s">
        <v>7</v>
      </c>
      <c r="B25" s="302">
        <v>70.900000000000006</v>
      </c>
      <c r="C25" s="303">
        <v>64.2</v>
      </c>
      <c r="D25" s="304">
        <v>59.6</v>
      </c>
      <c r="E25" s="304">
        <v>71.2</v>
      </c>
      <c r="F25" s="304">
        <v>66.099999999999994</v>
      </c>
      <c r="G25" s="355">
        <v>79.2</v>
      </c>
      <c r="H25" s="248">
        <v>60.4</v>
      </c>
      <c r="I25" s="321"/>
      <c r="J25" s="364"/>
      <c r="K25" s="364"/>
    </row>
    <row r="26" spans="1:11" x14ac:dyDescent="0.2">
      <c r="A26" s="231" t="s">
        <v>8</v>
      </c>
      <c r="B26" s="249">
        <v>0.10100000000000001</v>
      </c>
      <c r="C26" s="250">
        <v>0.127</v>
      </c>
      <c r="D26" s="305">
        <v>0.111</v>
      </c>
      <c r="E26" s="305">
        <v>8.6999999999999994E-2</v>
      </c>
      <c r="F26" s="305">
        <v>9.7000000000000003E-2</v>
      </c>
      <c r="G26" s="356">
        <v>8.5999999999999993E-2</v>
      </c>
      <c r="H26" s="252">
        <v>0.111</v>
      </c>
      <c r="I26" s="321"/>
      <c r="J26" s="364"/>
      <c r="K26" s="364"/>
    </row>
    <row r="27" spans="1:11" x14ac:dyDescent="0.2">
      <c r="A27" s="241" t="s">
        <v>1</v>
      </c>
      <c r="B27" s="253">
        <f t="shared" ref="B27:H27" si="4">B24/B23*100-100</f>
        <v>40</v>
      </c>
      <c r="C27" s="254">
        <f t="shared" si="4"/>
        <v>31.666666666666657</v>
      </c>
      <c r="D27" s="254">
        <f t="shared" si="4"/>
        <v>33.666666666666657</v>
      </c>
      <c r="E27" s="254">
        <f t="shared" si="4"/>
        <v>52</v>
      </c>
      <c r="F27" s="254">
        <f t="shared" si="4"/>
        <v>42.333333333333343</v>
      </c>
      <c r="G27" s="309">
        <f t="shared" si="4"/>
        <v>44.333333333333343</v>
      </c>
      <c r="H27" s="316">
        <f t="shared" si="4"/>
        <v>40.666666666666686</v>
      </c>
      <c r="I27" s="321"/>
      <c r="J27" s="364"/>
      <c r="K27" s="364"/>
    </row>
    <row r="28" spans="1:11" ht="13.5" thickBot="1" x14ac:dyDescent="0.25">
      <c r="A28" s="231" t="s">
        <v>27</v>
      </c>
      <c r="B28" s="220">
        <f>B24-B11</f>
        <v>255.64406779661016</v>
      </c>
      <c r="C28" s="221">
        <f t="shared" ref="C28:G28" si="5">C24-C11</f>
        <v>224.52631578947367</v>
      </c>
      <c r="D28" s="221">
        <f t="shared" si="5"/>
        <v>233.53703703703704</v>
      </c>
      <c r="E28" s="221">
        <f t="shared" si="5"/>
        <v>292.84210526315792</v>
      </c>
      <c r="F28" s="221">
        <f t="shared" si="5"/>
        <v>272.27272727272725</v>
      </c>
      <c r="G28" s="328">
        <f t="shared" si="5"/>
        <v>260.84905660377359</v>
      </c>
      <c r="H28" s="288">
        <f>H24-H11</f>
        <v>256.6537313432836</v>
      </c>
      <c r="I28" s="364"/>
      <c r="J28" s="364"/>
      <c r="K28" s="364"/>
    </row>
    <row r="29" spans="1:11" x14ac:dyDescent="0.2">
      <c r="A29" s="267" t="s">
        <v>52</v>
      </c>
      <c r="B29" s="261">
        <v>543</v>
      </c>
      <c r="C29" s="262">
        <v>527</v>
      </c>
      <c r="D29" s="262">
        <v>512</v>
      </c>
      <c r="E29" s="262">
        <v>563</v>
      </c>
      <c r="F29" s="262">
        <v>509</v>
      </c>
      <c r="G29" s="263">
        <v>505</v>
      </c>
      <c r="H29" s="350">
        <f>SUM(B29:G29)</f>
        <v>3159</v>
      </c>
      <c r="I29" s="364" t="s">
        <v>56</v>
      </c>
      <c r="J29" s="265">
        <f>H16-H29</f>
        <v>72</v>
      </c>
      <c r="K29" s="306">
        <f>J29/H16</f>
        <v>2.2284122562674095E-2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219">
        <v>95</v>
      </c>
      <c r="H30" s="336"/>
      <c r="I30" s="364" t="s">
        <v>57</v>
      </c>
      <c r="J30" s="364">
        <v>66.34</v>
      </c>
      <c r="K30" s="364"/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327">
        <f t="shared" si="6"/>
        <v>30</v>
      </c>
      <c r="H31" s="338"/>
      <c r="I31" s="364" t="s">
        <v>26</v>
      </c>
      <c r="J31" s="364">
        <f>J30-J17</f>
        <v>35.39</v>
      </c>
      <c r="K31" s="364"/>
    </row>
    <row r="32" spans="1:11" x14ac:dyDescent="0.2">
      <c r="B32" s="200">
        <v>95</v>
      </c>
      <c r="C32" s="365">
        <v>95</v>
      </c>
      <c r="D32" s="365">
        <v>95</v>
      </c>
      <c r="E32" s="365">
        <v>95</v>
      </c>
      <c r="F32" s="365">
        <v>95</v>
      </c>
      <c r="G32" s="365">
        <v>95</v>
      </c>
    </row>
    <row r="33" spans="1:11" ht="13.5" thickBot="1" x14ac:dyDescent="0.25"/>
    <row r="34" spans="1:11" ht="13.5" thickBot="1" x14ac:dyDescent="0.25">
      <c r="A34" s="272" t="s">
        <v>66</v>
      </c>
      <c r="B34" s="766" t="s">
        <v>53</v>
      </c>
      <c r="C34" s="767"/>
      <c r="D34" s="767"/>
      <c r="E34" s="767"/>
      <c r="F34" s="767"/>
      <c r="G34" s="767"/>
      <c r="H34" s="293" t="s">
        <v>0</v>
      </c>
      <c r="I34" s="369"/>
      <c r="J34" s="369"/>
      <c r="K34" s="369"/>
    </row>
    <row r="35" spans="1:11" ht="13.5" thickBot="1" x14ac:dyDescent="0.25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51">
        <v>6</v>
      </c>
      <c r="H35" s="358">
        <v>363</v>
      </c>
      <c r="I35" s="369"/>
      <c r="J35" s="369"/>
      <c r="K35" s="369"/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353"/>
      <c r="H36" s="359">
        <v>490</v>
      </c>
      <c r="I36" s="369"/>
      <c r="J36" s="369"/>
      <c r="K36" s="369"/>
    </row>
    <row r="37" spans="1:11" x14ac:dyDescent="0.2">
      <c r="A37" s="241" t="s">
        <v>6</v>
      </c>
      <c r="B37" s="300">
        <v>849</v>
      </c>
      <c r="C37" s="301"/>
      <c r="D37" s="301"/>
      <c r="E37" s="301"/>
      <c r="F37" s="301"/>
      <c r="G37" s="354"/>
      <c r="H37" s="317">
        <v>849</v>
      </c>
      <c r="I37" s="321"/>
      <c r="J37" s="369"/>
      <c r="K37" s="369"/>
    </row>
    <row r="38" spans="1:11" x14ac:dyDescent="0.2">
      <c r="A38" s="231" t="s">
        <v>7</v>
      </c>
      <c r="B38" s="302">
        <v>73.3</v>
      </c>
      <c r="C38" s="303"/>
      <c r="D38" s="304"/>
      <c r="E38" s="304"/>
      <c r="F38" s="304"/>
      <c r="G38" s="355"/>
      <c r="H38" s="248"/>
      <c r="I38" s="321"/>
      <c r="J38" s="369"/>
      <c r="K38" s="369"/>
    </row>
    <row r="39" spans="1:11" x14ac:dyDescent="0.2">
      <c r="A39" s="231" t="s">
        <v>8</v>
      </c>
      <c r="B39" s="249">
        <v>9.5000000000000001E-2</v>
      </c>
      <c r="C39" s="250"/>
      <c r="D39" s="305"/>
      <c r="E39" s="305"/>
      <c r="F39" s="305"/>
      <c r="G39" s="356"/>
      <c r="H39" s="252"/>
      <c r="I39" s="321"/>
      <c r="J39" s="369"/>
      <c r="K39" s="369"/>
    </row>
    <row r="40" spans="1:11" x14ac:dyDescent="0.2">
      <c r="A40" s="241" t="s">
        <v>1</v>
      </c>
      <c r="B40" s="253">
        <f t="shared" ref="B40:H40" si="7">B37/B36*100-100</f>
        <v>73.265306122448976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309" t="e">
        <f t="shared" si="7"/>
        <v>#DIV/0!</v>
      </c>
      <c r="H40" s="316">
        <f t="shared" si="7"/>
        <v>73.265306122448976</v>
      </c>
      <c r="I40" s="321"/>
      <c r="J40" s="369"/>
      <c r="K40" s="369"/>
    </row>
    <row r="41" spans="1:11" ht="13.5" thickBot="1" x14ac:dyDescent="0.25">
      <c r="A41" s="231" t="s">
        <v>27</v>
      </c>
      <c r="B41" s="220">
        <f>B37-H24</f>
        <v>427</v>
      </c>
      <c r="C41" s="221">
        <f t="shared" ref="C41:G41" si="8">C37-C32</f>
        <v>-95</v>
      </c>
      <c r="D41" s="221">
        <f t="shared" si="8"/>
        <v>-95</v>
      </c>
      <c r="E41" s="221">
        <f t="shared" si="8"/>
        <v>-95</v>
      </c>
      <c r="F41" s="221">
        <f t="shared" si="8"/>
        <v>-95</v>
      </c>
      <c r="G41" s="328">
        <f t="shared" si="8"/>
        <v>-95</v>
      </c>
      <c r="H41" s="288">
        <f>H37-H24</f>
        <v>427</v>
      </c>
      <c r="I41" s="369"/>
      <c r="J41" s="369"/>
      <c r="K41" s="369"/>
    </row>
    <row r="42" spans="1:11" x14ac:dyDescent="0.2">
      <c r="A42" s="267" t="s">
        <v>52</v>
      </c>
      <c r="B42" s="261">
        <v>3117</v>
      </c>
      <c r="C42" s="262"/>
      <c r="D42" s="262"/>
      <c r="E42" s="262"/>
      <c r="F42" s="262"/>
      <c r="G42" s="263"/>
      <c r="H42" s="350">
        <f>SUM(B42:G42)</f>
        <v>3117</v>
      </c>
      <c r="I42" s="369" t="s">
        <v>56</v>
      </c>
      <c r="J42" s="265">
        <f>H29-H42</f>
        <v>42</v>
      </c>
      <c r="K42" s="306">
        <f>J42/H29</f>
        <v>1.3295346628679962E-2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219"/>
      <c r="H43" s="336"/>
      <c r="I43" s="369" t="s">
        <v>57</v>
      </c>
      <c r="J43" s="369">
        <v>96.1</v>
      </c>
      <c r="K43" s="369"/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327">
        <f t="shared" si="9"/>
        <v>-95</v>
      </c>
      <c r="H44" s="338"/>
      <c r="I44" s="369" t="s">
        <v>26</v>
      </c>
      <c r="J44" s="369">
        <f>J43-J30</f>
        <v>29.759999999999991</v>
      </c>
      <c r="K44" s="369"/>
    </row>
    <row r="46" spans="1:11" ht="13.5" thickBot="1" x14ac:dyDescent="0.25"/>
    <row r="47" spans="1:11" ht="13.5" thickBot="1" x14ac:dyDescent="0.25">
      <c r="A47" s="272" t="s">
        <v>76</v>
      </c>
      <c r="B47" s="766" t="s">
        <v>53</v>
      </c>
      <c r="C47" s="767"/>
      <c r="D47" s="767"/>
      <c r="E47" s="767"/>
      <c r="F47" s="767"/>
      <c r="G47" s="767"/>
      <c r="H47" s="293" t="s">
        <v>0</v>
      </c>
      <c r="I47" s="370"/>
      <c r="J47" s="370"/>
      <c r="K47" s="370"/>
    </row>
    <row r="48" spans="1:11" ht="13.5" thickBot="1" x14ac:dyDescent="0.25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51">
        <v>6</v>
      </c>
      <c r="H48" s="358">
        <v>363</v>
      </c>
      <c r="I48" s="370"/>
      <c r="J48" s="370"/>
      <c r="K48" s="370"/>
    </row>
    <row r="49" spans="1:11" x14ac:dyDescent="0.2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353">
        <v>690</v>
      </c>
      <c r="H49" s="359">
        <v>690</v>
      </c>
      <c r="I49" s="370"/>
      <c r="J49" s="370"/>
      <c r="K49" s="370"/>
    </row>
    <row r="50" spans="1:11" x14ac:dyDescent="0.2">
      <c r="A50" s="241" t="s">
        <v>6</v>
      </c>
      <c r="B50" s="300">
        <v>1227</v>
      </c>
      <c r="C50" s="301"/>
      <c r="D50" s="301"/>
      <c r="E50" s="301"/>
      <c r="F50" s="301"/>
      <c r="G50" s="354"/>
      <c r="H50" s="317">
        <v>1227</v>
      </c>
      <c r="I50" s="321"/>
      <c r="J50" s="370"/>
      <c r="K50" s="370"/>
    </row>
    <row r="51" spans="1:11" x14ac:dyDescent="0.2">
      <c r="A51" s="231" t="s">
        <v>7</v>
      </c>
      <c r="B51" s="302">
        <v>50.3</v>
      </c>
      <c r="C51" s="303"/>
      <c r="D51" s="304"/>
      <c r="E51" s="304"/>
      <c r="F51" s="304"/>
      <c r="G51" s="355"/>
      <c r="H51" s="248">
        <v>50.3</v>
      </c>
      <c r="I51" s="321"/>
      <c r="J51" s="370"/>
      <c r="K51" s="370"/>
    </row>
    <row r="52" spans="1:11" x14ac:dyDescent="0.2">
      <c r="A52" s="231" t="s">
        <v>8</v>
      </c>
      <c r="B52" s="249">
        <v>0.153</v>
      </c>
      <c r="C52" s="250"/>
      <c r="D52" s="305"/>
      <c r="E52" s="305"/>
      <c r="F52" s="305"/>
      <c r="G52" s="356"/>
      <c r="H52" s="252">
        <v>0.153</v>
      </c>
      <c r="I52" s="321"/>
      <c r="J52" s="370"/>
      <c r="K52" s="370"/>
    </row>
    <row r="53" spans="1:11" x14ac:dyDescent="0.2">
      <c r="A53" s="241" t="s">
        <v>1</v>
      </c>
      <c r="B53" s="253">
        <f t="shared" ref="B53:H53" si="10">B50/B49*100-100</f>
        <v>77.826086956521721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309">
        <f t="shared" si="10"/>
        <v>-100</v>
      </c>
      <c r="H53" s="316">
        <f t="shared" si="10"/>
        <v>77.826086956521721</v>
      </c>
      <c r="I53" s="321"/>
      <c r="J53" s="370"/>
      <c r="K53" s="370"/>
    </row>
    <row r="54" spans="1:11" ht="13.5" thickBot="1" x14ac:dyDescent="0.25">
      <c r="A54" s="231" t="s">
        <v>27</v>
      </c>
      <c r="B54" s="220">
        <f>B50-B37</f>
        <v>378</v>
      </c>
      <c r="C54" s="221">
        <f t="shared" ref="C54:G54" si="11">C50-C45</f>
        <v>0</v>
      </c>
      <c r="D54" s="221">
        <f t="shared" si="11"/>
        <v>0</v>
      </c>
      <c r="E54" s="221">
        <f t="shared" si="11"/>
        <v>0</v>
      </c>
      <c r="F54" s="221">
        <f t="shared" si="11"/>
        <v>0</v>
      </c>
      <c r="G54" s="328">
        <f t="shared" si="11"/>
        <v>0</v>
      </c>
      <c r="H54" s="288">
        <f>H50-H37</f>
        <v>378</v>
      </c>
      <c r="I54" s="370"/>
      <c r="J54" s="370"/>
      <c r="K54" s="370"/>
    </row>
    <row r="55" spans="1:11" x14ac:dyDescent="0.2">
      <c r="A55" s="267" t="s">
        <v>52</v>
      </c>
      <c r="B55" s="261">
        <v>3078</v>
      </c>
      <c r="C55" s="262"/>
      <c r="D55" s="262"/>
      <c r="E55" s="262"/>
      <c r="F55" s="262"/>
      <c r="G55" s="263"/>
      <c r="H55" s="350">
        <f>SUM(B55:G55)</f>
        <v>3078</v>
      </c>
      <c r="I55" s="370" t="s">
        <v>56</v>
      </c>
      <c r="J55" s="265">
        <f>H42-H55</f>
        <v>39</v>
      </c>
      <c r="K55" s="306">
        <f>J55/H42</f>
        <v>1.2512030798845043E-2</v>
      </c>
    </row>
    <row r="56" spans="1:11" x14ac:dyDescent="0.2">
      <c r="A56" s="267" t="s">
        <v>28</v>
      </c>
      <c r="B56" s="373">
        <v>90</v>
      </c>
      <c r="C56" s="374"/>
      <c r="D56" s="374"/>
      <c r="E56" s="374"/>
      <c r="F56" s="374"/>
      <c r="G56" s="375"/>
      <c r="H56" s="336"/>
      <c r="I56" s="370" t="s">
        <v>57</v>
      </c>
      <c r="J56" s="370">
        <v>128.25</v>
      </c>
      <c r="K56" s="370"/>
    </row>
    <row r="57" spans="1:11" ht="13.5" thickBot="1" x14ac:dyDescent="0.25">
      <c r="A57" s="268" t="s">
        <v>26</v>
      </c>
      <c r="B57" s="216">
        <f t="shared" ref="B57:G57" si="12">B56-B43</f>
        <v>-35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327">
        <f t="shared" si="12"/>
        <v>0</v>
      </c>
      <c r="H57" s="338"/>
      <c r="I57" s="370" t="s">
        <v>26</v>
      </c>
      <c r="J57" s="370">
        <f>J56-J43</f>
        <v>32.150000000000006</v>
      </c>
      <c r="K57" s="370"/>
    </row>
    <row r="58" spans="1:11" x14ac:dyDescent="0.2">
      <c r="B58" s="200">
        <v>90</v>
      </c>
    </row>
    <row r="59" spans="1:11" ht="13.5" thickBot="1" x14ac:dyDescent="0.25"/>
    <row r="60" spans="1:11" ht="13.5" thickBot="1" x14ac:dyDescent="0.25">
      <c r="A60" s="272" t="s">
        <v>103</v>
      </c>
      <c r="B60" s="766" t="s">
        <v>53</v>
      </c>
      <c r="C60" s="767"/>
      <c r="D60" s="767"/>
      <c r="E60" s="293" t="s">
        <v>0</v>
      </c>
      <c r="F60" s="424"/>
      <c r="G60" s="424"/>
      <c r="H60" s="424"/>
    </row>
    <row r="61" spans="1:11" ht="13.5" thickBot="1" x14ac:dyDescent="0.25">
      <c r="A61" s="231" t="s">
        <v>2</v>
      </c>
      <c r="B61" s="295">
        <v>1</v>
      </c>
      <c r="C61" s="225">
        <v>2</v>
      </c>
      <c r="D61" s="351">
        <v>3</v>
      </c>
      <c r="E61" s="358">
        <v>55</v>
      </c>
      <c r="F61" s="424"/>
      <c r="G61" s="424"/>
      <c r="H61" s="424"/>
    </row>
    <row r="62" spans="1:11" x14ac:dyDescent="0.2">
      <c r="A62" s="236" t="s">
        <v>3</v>
      </c>
      <c r="B62" s="296">
        <v>890</v>
      </c>
      <c r="C62" s="297">
        <v>890</v>
      </c>
      <c r="D62" s="443">
        <v>890</v>
      </c>
      <c r="E62" s="439">
        <v>890</v>
      </c>
      <c r="F62" s="424"/>
      <c r="G62" s="424"/>
      <c r="H62" s="424"/>
    </row>
    <row r="63" spans="1:11" x14ac:dyDescent="0.2">
      <c r="A63" s="241" t="s">
        <v>6</v>
      </c>
      <c r="B63" s="300">
        <v>1657</v>
      </c>
      <c r="C63" s="301">
        <v>1685</v>
      </c>
      <c r="D63" s="444">
        <v>1834</v>
      </c>
      <c r="E63" s="440">
        <v>1743</v>
      </c>
      <c r="F63" s="321"/>
      <c r="G63" s="424"/>
      <c r="H63" s="424"/>
    </row>
    <row r="64" spans="1:11" x14ac:dyDescent="0.2">
      <c r="A64" s="231" t="s">
        <v>7</v>
      </c>
      <c r="B64" s="302">
        <v>100</v>
      </c>
      <c r="C64" s="303">
        <v>100</v>
      </c>
      <c r="D64" s="445">
        <v>100</v>
      </c>
      <c r="E64" s="441">
        <v>96.4</v>
      </c>
      <c r="F64" s="321"/>
      <c r="G64" s="424"/>
      <c r="H64" s="424"/>
    </row>
    <row r="65" spans="1:9" x14ac:dyDescent="0.2">
      <c r="A65" s="231" t="s">
        <v>8</v>
      </c>
      <c r="B65" s="249">
        <v>2.5000000000000001E-2</v>
      </c>
      <c r="C65" s="250">
        <v>2.5000000000000001E-2</v>
      </c>
      <c r="D65" s="446">
        <v>3.6999999999999998E-2</v>
      </c>
      <c r="E65" s="442">
        <v>5.3999999999999999E-2</v>
      </c>
      <c r="F65" s="321"/>
      <c r="G65" s="424"/>
      <c r="H65" s="424"/>
    </row>
    <row r="66" spans="1:9" x14ac:dyDescent="0.2">
      <c r="A66" s="241" t="s">
        <v>1</v>
      </c>
      <c r="B66" s="253">
        <f t="shared" ref="B66:E66" si="13">B63/B62*100-100</f>
        <v>86.179775280898895</v>
      </c>
      <c r="C66" s="254">
        <f t="shared" si="13"/>
        <v>89.325842696629223</v>
      </c>
      <c r="D66" s="255">
        <f t="shared" si="13"/>
        <v>106.06741573033707</v>
      </c>
      <c r="E66" s="396">
        <f t="shared" si="13"/>
        <v>95.842696629213464</v>
      </c>
      <c r="F66" s="321"/>
      <c r="G66" s="424"/>
      <c r="H66" s="424"/>
    </row>
    <row r="67" spans="1:9" ht="13.5" thickBot="1" x14ac:dyDescent="0.25">
      <c r="A67" s="231" t="s">
        <v>27</v>
      </c>
      <c r="B67" s="220">
        <f>B63-B50</f>
        <v>430</v>
      </c>
      <c r="C67" s="221">
        <f>C63-C50</f>
        <v>1685</v>
      </c>
      <c r="D67" s="226">
        <f t="shared" ref="D67" si="14">D63-D50</f>
        <v>1834</v>
      </c>
      <c r="E67" s="397">
        <f>E63-H50</f>
        <v>516</v>
      </c>
      <c r="F67" s="424"/>
      <c r="G67" s="424"/>
      <c r="H67" s="424"/>
    </row>
    <row r="68" spans="1:9" x14ac:dyDescent="0.2">
      <c r="A68" s="267" t="s">
        <v>52</v>
      </c>
      <c r="B68" s="261">
        <v>82</v>
      </c>
      <c r="C68" s="262">
        <v>242</v>
      </c>
      <c r="D68" s="312">
        <v>203</v>
      </c>
      <c r="E68" s="264">
        <f>SUM(B68:D68)</f>
        <v>527</v>
      </c>
      <c r="F68" s="424" t="s">
        <v>56</v>
      </c>
      <c r="G68" s="437">
        <f>H55-E68</f>
        <v>2551</v>
      </c>
      <c r="H68" s="306">
        <f>G68/H55</f>
        <v>0.82878492527615333</v>
      </c>
      <c r="I68" s="438" t="s">
        <v>104</v>
      </c>
    </row>
    <row r="69" spans="1:9" x14ac:dyDescent="0.2">
      <c r="A69" s="267" t="s">
        <v>28</v>
      </c>
      <c r="B69" s="429">
        <v>62</v>
      </c>
      <c r="C69" s="430">
        <v>62</v>
      </c>
      <c r="D69" s="311">
        <v>62</v>
      </c>
      <c r="E69" s="222"/>
      <c r="F69" s="424" t="s">
        <v>57</v>
      </c>
      <c r="G69" s="424">
        <v>90.84</v>
      </c>
      <c r="H69" s="424"/>
    </row>
    <row r="70" spans="1:9" ht="13.5" thickBot="1" x14ac:dyDescent="0.25">
      <c r="A70" s="268" t="s">
        <v>26</v>
      </c>
      <c r="B70" s="216">
        <f t="shared" ref="B70:D70" si="15">B69-B56</f>
        <v>-28</v>
      </c>
      <c r="C70" s="217">
        <f t="shared" si="15"/>
        <v>62</v>
      </c>
      <c r="D70" s="337">
        <f t="shared" si="15"/>
        <v>62</v>
      </c>
      <c r="E70" s="223"/>
      <c r="F70" s="424" t="s">
        <v>26</v>
      </c>
      <c r="G70" s="424">
        <f>G69-J56</f>
        <v>-37.409999999999997</v>
      </c>
      <c r="H70" s="424"/>
    </row>
    <row r="72" spans="1:9" ht="13.5" thickBot="1" x14ac:dyDescent="0.25"/>
    <row r="73" spans="1:9" ht="13.5" thickBot="1" x14ac:dyDescent="0.25">
      <c r="A73" s="272" t="s">
        <v>105</v>
      </c>
      <c r="B73" s="766" t="s">
        <v>53</v>
      </c>
      <c r="C73" s="767"/>
      <c r="D73" s="767"/>
      <c r="E73" s="293" t="s">
        <v>0</v>
      </c>
      <c r="F73" s="449"/>
      <c r="G73" s="449"/>
      <c r="H73" s="449"/>
      <c r="I73" s="449"/>
    </row>
    <row r="74" spans="1:9" ht="13.5" thickBot="1" x14ac:dyDescent="0.25">
      <c r="A74" s="231" t="s">
        <v>2</v>
      </c>
      <c r="B74" s="295">
        <v>1</v>
      </c>
      <c r="C74" s="225">
        <v>2</v>
      </c>
      <c r="D74" s="351">
        <v>3</v>
      </c>
      <c r="E74" s="358">
        <v>52</v>
      </c>
      <c r="F74" s="449"/>
      <c r="G74" s="449"/>
      <c r="H74" s="449"/>
      <c r="I74" s="449"/>
    </row>
    <row r="75" spans="1:9" x14ac:dyDescent="0.2">
      <c r="A75" s="236" t="s">
        <v>3</v>
      </c>
      <c r="B75" s="296">
        <v>1080</v>
      </c>
      <c r="C75" s="297">
        <v>1080</v>
      </c>
      <c r="D75" s="443">
        <v>1080</v>
      </c>
      <c r="E75" s="439">
        <v>1080</v>
      </c>
      <c r="F75" s="449"/>
      <c r="G75" s="449"/>
      <c r="H75" s="449"/>
      <c r="I75" s="449"/>
    </row>
    <row r="76" spans="1:9" x14ac:dyDescent="0.2">
      <c r="A76" s="241" t="s">
        <v>6</v>
      </c>
      <c r="B76" s="300">
        <v>1758</v>
      </c>
      <c r="C76" s="301">
        <v>1786</v>
      </c>
      <c r="D76" s="444">
        <v>1898</v>
      </c>
      <c r="E76" s="440">
        <v>1825</v>
      </c>
      <c r="F76" s="321"/>
      <c r="G76" s="449"/>
      <c r="H76" s="449"/>
      <c r="I76" s="449"/>
    </row>
    <row r="77" spans="1:9" x14ac:dyDescent="0.2">
      <c r="A77" s="231" t="s">
        <v>7</v>
      </c>
      <c r="B77" s="302">
        <v>100</v>
      </c>
      <c r="C77" s="303">
        <v>100</v>
      </c>
      <c r="D77" s="445">
        <v>100</v>
      </c>
      <c r="E77" s="441">
        <v>96.2</v>
      </c>
      <c r="F77" s="321"/>
      <c r="G77" s="449"/>
      <c r="H77" s="449"/>
      <c r="I77" s="449"/>
    </row>
    <row r="78" spans="1:9" x14ac:dyDescent="0.2">
      <c r="A78" s="231" t="s">
        <v>8</v>
      </c>
      <c r="B78" s="249">
        <v>3.3000000000000002E-2</v>
      </c>
      <c r="C78" s="250">
        <v>0.04</v>
      </c>
      <c r="D78" s="446">
        <v>4.2000000000000003E-2</v>
      </c>
      <c r="E78" s="442">
        <v>5.0999999999999997E-2</v>
      </c>
      <c r="F78" s="321"/>
      <c r="G78" s="449"/>
      <c r="H78" s="449"/>
      <c r="I78" s="449"/>
    </row>
    <row r="79" spans="1:9" x14ac:dyDescent="0.2">
      <c r="A79" s="241" t="s">
        <v>1</v>
      </c>
      <c r="B79" s="253">
        <f t="shared" ref="B79:E79" si="16">B76/B75*100-100</f>
        <v>62.777777777777771</v>
      </c>
      <c r="C79" s="254">
        <f t="shared" si="16"/>
        <v>65.370370370370381</v>
      </c>
      <c r="D79" s="255">
        <f t="shared" si="16"/>
        <v>75.740740740740733</v>
      </c>
      <c r="E79" s="396">
        <f t="shared" si="16"/>
        <v>68.981481481481495</v>
      </c>
      <c r="F79" s="321"/>
      <c r="G79" s="449"/>
      <c r="H79" s="449"/>
      <c r="I79" s="449"/>
    </row>
    <row r="80" spans="1:9" ht="13.5" thickBot="1" x14ac:dyDescent="0.25">
      <c r="A80" s="231" t="s">
        <v>27</v>
      </c>
      <c r="B80" s="220">
        <f>B76-B63</f>
        <v>101</v>
      </c>
      <c r="C80" s="221">
        <f>C76-C63</f>
        <v>101</v>
      </c>
      <c r="D80" s="226">
        <f t="shared" ref="D80" si="17">D76-D63</f>
        <v>64</v>
      </c>
      <c r="E80" s="397">
        <f>E76-E63</f>
        <v>82</v>
      </c>
      <c r="F80" s="449"/>
      <c r="G80" s="449"/>
      <c r="H80" s="449"/>
      <c r="I80" s="449"/>
    </row>
    <row r="81" spans="1:9" x14ac:dyDescent="0.2">
      <c r="A81" s="267" t="s">
        <v>52</v>
      </c>
      <c r="B81" s="261">
        <v>82</v>
      </c>
      <c r="C81" s="262">
        <v>242</v>
      </c>
      <c r="D81" s="312">
        <v>203</v>
      </c>
      <c r="E81" s="264">
        <f>SUM(B81:D81)</f>
        <v>527</v>
      </c>
      <c r="F81" s="449" t="s">
        <v>56</v>
      </c>
      <c r="G81" s="457">
        <f>E68-E81</f>
        <v>0</v>
      </c>
      <c r="H81" s="306">
        <f>G81/E68</f>
        <v>0</v>
      </c>
      <c r="I81" s="449"/>
    </row>
    <row r="82" spans="1:9" x14ac:dyDescent="0.2">
      <c r="A82" s="267" t="s">
        <v>28</v>
      </c>
      <c r="B82" s="454">
        <v>63</v>
      </c>
      <c r="C82" s="459">
        <v>63</v>
      </c>
      <c r="D82" s="459">
        <v>63</v>
      </c>
      <c r="E82" s="222"/>
      <c r="F82" s="449" t="s">
        <v>57</v>
      </c>
      <c r="G82" s="449">
        <v>62</v>
      </c>
      <c r="H82" s="449"/>
      <c r="I82" s="449"/>
    </row>
    <row r="83" spans="1:9" ht="13.5" thickBot="1" x14ac:dyDescent="0.25">
      <c r="A83" s="268" t="s">
        <v>26</v>
      </c>
      <c r="B83" s="216">
        <f t="shared" ref="B83:D83" si="18">B82-B69</f>
        <v>1</v>
      </c>
      <c r="C83" s="217">
        <f t="shared" si="18"/>
        <v>1</v>
      </c>
      <c r="D83" s="337">
        <f t="shared" si="18"/>
        <v>1</v>
      </c>
      <c r="E83" s="223"/>
      <c r="F83" s="449" t="s">
        <v>26</v>
      </c>
      <c r="G83" s="449">
        <f>G82-G69</f>
        <v>-28.840000000000003</v>
      </c>
      <c r="H83" s="449"/>
      <c r="I83" s="449"/>
    </row>
    <row r="85" spans="1:9" ht="13.5" thickBot="1" x14ac:dyDescent="0.25"/>
    <row r="86" spans="1:9" ht="13.5" thickBot="1" x14ac:dyDescent="0.25">
      <c r="A86" s="272" t="s">
        <v>109</v>
      </c>
      <c r="B86" s="791" t="s">
        <v>53</v>
      </c>
      <c r="C86" s="792"/>
      <c r="D86" s="792"/>
      <c r="E86" s="787" t="s">
        <v>0</v>
      </c>
      <c r="F86" s="468"/>
      <c r="G86" s="468"/>
      <c r="H86" s="468"/>
    </row>
    <row r="87" spans="1:9" ht="13.5" thickBot="1" x14ac:dyDescent="0.25">
      <c r="A87" s="231" t="s">
        <v>2</v>
      </c>
      <c r="B87" s="295">
        <v>1</v>
      </c>
      <c r="C87" s="225">
        <v>2</v>
      </c>
      <c r="D87" s="351">
        <v>3</v>
      </c>
      <c r="E87" s="793"/>
      <c r="F87" s="468"/>
      <c r="G87" s="468"/>
      <c r="H87" s="468"/>
    </row>
    <row r="88" spans="1:9" x14ac:dyDescent="0.2">
      <c r="A88" s="236" t="s">
        <v>3</v>
      </c>
      <c r="B88" s="296">
        <v>1250</v>
      </c>
      <c r="C88" s="297">
        <v>1250</v>
      </c>
      <c r="D88" s="443">
        <v>1250</v>
      </c>
      <c r="E88" s="439">
        <v>1250</v>
      </c>
      <c r="F88" s="468"/>
      <c r="G88" s="468"/>
      <c r="H88" s="468"/>
    </row>
    <row r="89" spans="1:9" x14ac:dyDescent="0.2">
      <c r="A89" s="241" t="s">
        <v>6</v>
      </c>
      <c r="B89" s="300">
        <v>1911</v>
      </c>
      <c r="C89" s="301">
        <v>2036</v>
      </c>
      <c r="D89" s="444">
        <v>2058</v>
      </c>
      <c r="E89" s="440">
        <v>2025</v>
      </c>
      <c r="F89" s="321"/>
      <c r="G89" s="468"/>
      <c r="H89" s="468"/>
    </row>
    <row r="90" spans="1:9" x14ac:dyDescent="0.2">
      <c r="A90" s="231" t="s">
        <v>7</v>
      </c>
      <c r="B90" s="302">
        <v>100</v>
      </c>
      <c r="C90" s="303">
        <v>95.8</v>
      </c>
      <c r="D90" s="445">
        <v>100</v>
      </c>
      <c r="E90" s="441">
        <v>94.2</v>
      </c>
      <c r="F90" s="321"/>
      <c r="G90" s="468"/>
      <c r="H90" s="468"/>
    </row>
    <row r="91" spans="1:9" ht="13.5" thickBot="1" x14ac:dyDescent="0.25">
      <c r="A91" s="231" t="s">
        <v>8</v>
      </c>
      <c r="B91" s="329">
        <v>4.5999999999999999E-2</v>
      </c>
      <c r="C91" s="330">
        <v>6.6000000000000003E-2</v>
      </c>
      <c r="D91" s="484">
        <v>4.5999999999999999E-2</v>
      </c>
      <c r="E91" s="485">
        <v>0.06</v>
      </c>
      <c r="F91" s="321"/>
      <c r="G91" s="468"/>
      <c r="H91" s="468"/>
    </row>
    <row r="92" spans="1:9" x14ac:dyDescent="0.2">
      <c r="A92" s="241" t="s">
        <v>1</v>
      </c>
      <c r="B92" s="332">
        <f t="shared" ref="B92:E92" si="19">B89/B88*100-100</f>
        <v>52.879999999999995</v>
      </c>
      <c r="C92" s="333">
        <f t="shared" si="19"/>
        <v>62.879999999999995</v>
      </c>
      <c r="D92" s="482">
        <f t="shared" si="19"/>
        <v>64.640000000000015</v>
      </c>
      <c r="E92" s="483">
        <f t="shared" si="19"/>
        <v>62</v>
      </c>
      <c r="F92" s="321"/>
      <c r="G92" s="468"/>
      <c r="H92" s="468"/>
    </row>
    <row r="93" spans="1:9" ht="13.5" thickBot="1" x14ac:dyDescent="0.25">
      <c r="A93" s="231" t="s">
        <v>27</v>
      </c>
      <c r="B93" s="257">
        <f>B89-B76</f>
        <v>153</v>
      </c>
      <c r="C93" s="258">
        <f>C89-C76</f>
        <v>250</v>
      </c>
      <c r="D93" s="259">
        <f t="shared" ref="D93" si="20">D89-D76</f>
        <v>160</v>
      </c>
      <c r="E93" s="397">
        <f>E89-E76</f>
        <v>200</v>
      </c>
      <c r="F93" s="468"/>
      <c r="G93" s="468"/>
      <c r="H93" s="468"/>
    </row>
    <row r="94" spans="1:9" x14ac:dyDescent="0.2">
      <c r="A94" s="267" t="s">
        <v>52</v>
      </c>
      <c r="B94" s="496">
        <v>79</v>
      </c>
      <c r="C94" s="262">
        <v>241</v>
      </c>
      <c r="D94" s="263">
        <v>203</v>
      </c>
      <c r="E94" s="398">
        <f>SUM(B94:D94)</f>
        <v>523</v>
      </c>
      <c r="F94" s="468" t="s">
        <v>56</v>
      </c>
      <c r="G94" s="457">
        <f>E81-E94</f>
        <v>4</v>
      </c>
      <c r="H94" s="306">
        <f>G94/E81</f>
        <v>7.5901328273244783E-3</v>
      </c>
      <c r="I94" s="465" t="s">
        <v>111</v>
      </c>
    </row>
    <row r="95" spans="1:9" x14ac:dyDescent="0.2">
      <c r="A95" s="267" t="s">
        <v>28</v>
      </c>
      <c r="B95" s="493">
        <v>64</v>
      </c>
      <c r="C95" s="494">
        <v>64</v>
      </c>
      <c r="D95" s="495">
        <v>64</v>
      </c>
      <c r="E95" s="469"/>
      <c r="F95" s="468" t="s">
        <v>57</v>
      </c>
      <c r="G95" s="468">
        <v>63</v>
      </c>
      <c r="H95" s="468"/>
    </row>
    <row r="96" spans="1:9" ht="13.5" thickBot="1" x14ac:dyDescent="0.25">
      <c r="A96" s="268" t="s">
        <v>26</v>
      </c>
      <c r="B96" s="216">
        <f t="shared" ref="B96:D96" si="21">B95-B82</f>
        <v>1</v>
      </c>
      <c r="C96" s="217">
        <f t="shared" si="21"/>
        <v>1</v>
      </c>
      <c r="D96" s="327">
        <f t="shared" si="21"/>
        <v>1</v>
      </c>
      <c r="E96" s="338"/>
      <c r="F96" s="468" t="s">
        <v>26</v>
      </c>
      <c r="G96" s="468">
        <f>G95-G82</f>
        <v>1</v>
      </c>
      <c r="H96" s="468"/>
    </row>
    <row r="98" spans="1:15" ht="13.5" thickBot="1" x14ac:dyDescent="0.25"/>
    <row r="99" spans="1:15" ht="13.5" thickBot="1" x14ac:dyDescent="0.25">
      <c r="A99" s="272" t="s">
        <v>112</v>
      </c>
      <c r="B99" s="791" t="s">
        <v>53</v>
      </c>
      <c r="C99" s="792"/>
      <c r="D99" s="792"/>
      <c r="E99" s="787" t="s">
        <v>0</v>
      </c>
      <c r="F99" s="489">
        <v>52</v>
      </c>
      <c r="G99" s="489"/>
      <c r="H99" s="489"/>
    </row>
    <row r="100" spans="1:15" ht="13.5" thickBot="1" x14ac:dyDescent="0.25">
      <c r="A100" s="231" t="s">
        <v>2</v>
      </c>
      <c r="B100" s="295">
        <v>1</v>
      </c>
      <c r="C100" s="225">
        <v>2</v>
      </c>
      <c r="D100" s="351">
        <v>3</v>
      </c>
      <c r="E100" s="793"/>
      <c r="F100" s="489"/>
      <c r="G100" s="489"/>
      <c r="H100" s="489"/>
    </row>
    <row r="101" spans="1:15" x14ac:dyDescent="0.2">
      <c r="A101" s="236" t="s">
        <v>3</v>
      </c>
      <c r="B101" s="296">
        <v>1400</v>
      </c>
      <c r="C101" s="297">
        <v>1400</v>
      </c>
      <c r="D101" s="443">
        <v>1400</v>
      </c>
      <c r="E101" s="439">
        <v>1400</v>
      </c>
      <c r="F101" s="489"/>
      <c r="G101" s="489"/>
      <c r="H101" s="489"/>
    </row>
    <row r="102" spans="1:15" x14ac:dyDescent="0.2">
      <c r="A102" s="241" t="s">
        <v>6</v>
      </c>
      <c r="B102" s="300">
        <v>2020</v>
      </c>
      <c r="C102" s="301">
        <v>2086</v>
      </c>
      <c r="D102" s="444">
        <v>2123</v>
      </c>
      <c r="E102" s="440">
        <v>2090</v>
      </c>
      <c r="F102" s="321"/>
      <c r="G102" s="489"/>
      <c r="H102" s="489"/>
    </row>
    <row r="103" spans="1:15" x14ac:dyDescent="0.2">
      <c r="A103" s="231" t="s">
        <v>7</v>
      </c>
      <c r="B103" s="302">
        <v>100</v>
      </c>
      <c r="C103" s="303">
        <v>83.3</v>
      </c>
      <c r="D103" s="445">
        <v>100</v>
      </c>
      <c r="E103" s="441">
        <v>86.5</v>
      </c>
      <c r="F103" s="321"/>
      <c r="G103" s="489"/>
      <c r="H103" s="489"/>
    </row>
    <row r="104" spans="1:15" ht="13.5" thickBot="1" x14ac:dyDescent="0.25">
      <c r="A104" s="231" t="s">
        <v>8</v>
      </c>
      <c r="B104" s="329">
        <v>4.4999999999999998E-2</v>
      </c>
      <c r="C104" s="330">
        <v>7.0000000000000007E-2</v>
      </c>
      <c r="D104" s="484">
        <v>5.6000000000000001E-2</v>
      </c>
      <c r="E104" s="485">
        <v>6.2E-2</v>
      </c>
      <c r="F104" s="321"/>
      <c r="G104" s="489"/>
      <c r="H104" s="489"/>
    </row>
    <row r="105" spans="1:15" x14ac:dyDescent="0.2">
      <c r="A105" s="241" t="s">
        <v>1</v>
      </c>
      <c r="B105" s="332">
        <f t="shared" ref="B105:E105" si="22">B102/B101*100-100</f>
        <v>44.285714285714278</v>
      </c>
      <c r="C105" s="333">
        <f t="shared" si="22"/>
        <v>49</v>
      </c>
      <c r="D105" s="482">
        <f t="shared" si="22"/>
        <v>51.642857142857139</v>
      </c>
      <c r="E105" s="483">
        <f t="shared" si="22"/>
        <v>49.285714285714278</v>
      </c>
      <c r="F105" s="321"/>
      <c r="G105" s="489"/>
      <c r="H105" s="489"/>
    </row>
    <row r="106" spans="1:15" ht="13.5" thickBot="1" x14ac:dyDescent="0.25">
      <c r="A106" s="231" t="s">
        <v>27</v>
      </c>
      <c r="B106" s="257">
        <f>B102-B89</f>
        <v>109</v>
      </c>
      <c r="C106" s="258">
        <f>C102-C89</f>
        <v>50</v>
      </c>
      <c r="D106" s="259">
        <f t="shared" ref="D106" si="23">D102-D89</f>
        <v>65</v>
      </c>
      <c r="E106" s="397">
        <f>E102-E89</f>
        <v>65</v>
      </c>
      <c r="F106" s="489"/>
      <c r="G106" s="489"/>
      <c r="H106" s="489"/>
    </row>
    <row r="107" spans="1:15" x14ac:dyDescent="0.2">
      <c r="A107" s="267" t="s">
        <v>52</v>
      </c>
      <c r="B107" s="348">
        <v>79</v>
      </c>
      <c r="C107" s="349">
        <v>240</v>
      </c>
      <c r="D107" s="410">
        <v>203</v>
      </c>
      <c r="E107" s="398">
        <f>SUM(B107:D107)</f>
        <v>522</v>
      </c>
      <c r="F107" s="489" t="s">
        <v>56</v>
      </c>
      <c r="G107" s="457">
        <f>E94-E107</f>
        <v>1</v>
      </c>
      <c r="H107" s="306">
        <f>G107/E94</f>
        <v>1.9120458891013384E-3</v>
      </c>
    </row>
    <row r="108" spans="1:15" x14ac:dyDescent="0.2">
      <c r="A108" s="267" t="s">
        <v>28</v>
      </c>
      <c r="B108" s="381">
        <v>65</v>
      </c>
      <c r="C108" s="382">
        <v>65</v>
      </c>
      <c r="D108" s="498">
        <v>65</v>
      </c>
      <c r="E108" s="490"/>
      <c r="F108" s="489" t="s">
        <v>57</v>
      </c>
      <c r="G108" s="489">
        <v>64.12</v>
      </c>
      <c r="H108" s="489"/>
    </row>
    <row r="109" spans="1:15" ht="13.5" thickBot="1" x14ac:dyDescent="0.25">
      <c r="A109" s="268" t="s">
        <v>26</v>
      </c>
      <c r="B109" s="216">
        <f t="shared" ref="B109:D109" si="24">B108-B95</f>
        <v>1</v>
      </c>
      <c r="C109" s="217">
        <f t="shared" si="24"/>
        <v>1</v>
      </c>
      <c r="D109" s="327">
        <f t="shared" si="24"/>
        <v>1</v>
      </c>
      <c r="E109" s="338"/>
      <c r="F109" s="489" t="s">
        <v>26</v>
      </c>
      <c r="G109" s="489">
        <f>G108-G95</f>
        <v>1.1200000000000045</v>
      </c>
      <c r="H109" s="489"/>
    </row>
    <row r="111" spans="1:15" ht="13.5" thickBot="1" x14ac:dyDescent="0.25"/>
    <row r="112" spans="1:15" ht="13.5" thickBot="1" x14ac:dyDescent="0.25">
      <c r="A112" s="272" t="s">
        <v>113</v>
      </c>
      <c r="B112" s="791" t="s">
        <v>53</v>
      </c>
      <c r="C112" s="792"/>
      <c r="D112" s="792"/>
      <c r="E112" s="787" t="s">
        <v>0</v>
      </c>
      <c r="F112" s="516">
        <v>48</v>
      </c>
      <c r="G112" s="516"/>
      <c r="H112" s="516"/>
      <c r="K112" s="587" t="s">
        <v>117</v>
      </c>
      <c r="L112" s="596" t="s">
        <v>128</v>
      </c>
      <c r="M112" s="588" t="s">
        <v>129</v>
      </c>
      <c r="N112" s="588" t="s">
        <v>120</v>
      </c>
      <c r="O112" s="589" t="s">
        <v>121</v>
      </c>
    </row>
    <row r="113" spans="1:15" ht="13.5" thickBot="1" x14ac:dyDescent="0.25">
      <c r="A113" s="231" t="s">
        <v>2</v>
      </c>
      <c r="B113" s="295">
        <v>1</v>
      </c>
      <c r="C113" s="225">
        <v>2</v>
      </c>
      <c r="D113" s="351">
        <v>3</v>
      </c>
      <c r="E113" s="793"/>
      <c r="F113" s="516"/>
      <c r="G113" s="516"/>
      <c r="H113" s="516"/>
      <c r="K113" s="604" t="s">
        <v>137</v>
      </c>
      <c r="L113" s="603">
        <v>42</v>
      </c>
      <c r="M113" s="605">
        <v>1800</v>
      </c>
      <c r="N113" s="605"/>
      <c r="O113" s="606"/>
    </row>
    <row r="114" spans="1:15" x14ac:dyDescent="0.2">
      <c r="A114" s="236" t="s">
        <v>3</v>
      </c>
      <c r="B114" s="296">
        <v>1540</v>
      </c>
      <c r="C114" s="297">
        <v>1540</v>
      </c>
      <c r="D114" s="443">
        <v>1540</v>
      </c>
      <c r="E114" s="443">
        <v>1540</v>
      </c>
      <c r="F114" s="516"/>
      <c r="G114" s="516"/>
      <c r="H114" s="516"/>
      <c r="K114" s="590">
        <v>1</v>
      </c>
      <c r="L114" s="597">
        <v>68</v>
      </c>
      <c r="M114" s="591" t="s">
        <v>145</v>
      </c>
      <c r="N114" s="591">
        <v>1.6</v>
      </c>
      <c r="O114" s="592">
        <v>3</v>
      </c>
    </row>
    <row r="115" spans="1:15" x14ac:dyDescent="0.2">
      <c r="A115" s="241" t="s">
        <v>6</v>
      </c>
      <c r="B115" s="300">
        <v>2006</v>
      </c>
      <c r="C115" s="301">
        <v>2076</v>
      </c>
      <c r="D115" s="444">
        <v>2196</v>
      </c>
      <c r="E115" s="440">
        <v>2116</v>
      </c>
      <c r="F115" s="321"/>
      <c r="G115" s="516"/>
      <c r="H115" s="516"/>
      <c r="K115" s="590">
        <v>2</v>
      </c>
      <c r="L115" s="597">
        <v>210</v>
      </c>
      <c r="M115" s="591" t="s">
        <v>146</v>
      </c>
      <c r="N115" s="591">
        <v>5</v>
      </c>
      <c r="O115" s="592">
        <v>10</v>
      </c>
    </row>
    <row r="116" spans="1:15" ht="13.5" thickBot="1" x14ac:dyDescent="0.25">
      <c r="A116" s="231" t="s">
        <v>7</v>
      </c>
      <c r="B116" s="302">
        <v>100</v>
      </c>
      <c r="C116" s="303">
        <v>100</v>
      </c>
      <c r="D116" s="445">
        <v>100</v>
      </c>
      <c r="E116" s="441">
        <v>95.8</v>
      </c>
      <c r="F116" s="321"/>
      <c r="G116" s="516"/>
      <c r="H116" s="516"/>
      <c r="K116" s="600">
        <v>3</v>
      </c>
      <c r="L116" s="598">
        <v>202</v>
      </c>
      <c r="M116" s="601">
        <v>2000</v>
      </c>
      <c r="N116" s="601">
        <v>4.4000000000000004</v>
      </c>
      <c r="O116" s="602">
        <v>10</v>
      </c>
    </row>
    <row r="117" spans="1:15" ht="13.5" thickBot="1" x14ac:dyDescent="0.25">
      <c r="A117" s="231" t="s">
        <v>8</v>
      </c>
      <c r="B117" s="329">
        <v>4.3999999999999997E-2</v>
      </c>
      <c r="C117" s="330">
        <v>3.3399999999999999E-2</v>
      </c>
      <c r="D117" s="484">
        <v>3.4000000000000002E-2</v>
      </c>
      <c r="E117" s="485">
        <v>4.8000000000000001E-2</v>
      </c>
      <c r="F117" s="321"/>
      <c r="G117" s="516"/>
      <c r="H117" s="516"/>
      <c r="L117" s="598">
        <f>SUM(L113:L116)</f>
        <v>522</v>
      </c>
    </row>
    <row r="118" spans="1:15" x14ac:dyDescent="0.2">
      <c r="A118" s="241" t="s">
        <v>1</v>
      </c>
      <c r="B118" s="332">
        <f t="shared" ref="B118:D118" si="25">B115/B114*100-100</f>
        <v>30.259740259740255</v>
      </c>
      <c r="C118" s="333">
        <f t="shared" si="25"/>
        <v>34.805194805194787</v>
      </c>
      <c r="D118" s="482">
        <f t="shared" si="25"/>
        <v>42.597402597402578</v>
      </c>
      <c r="E118" s="483">
        <f>E115/E114*100-100</f>
        <v>37.402597402597394</v>
      </c>
      <c r="F118" s="321"/>
      <c r="G118" s="516"/>
      <c r="H118" s="516"/>
    </row>
    <row r="119" spans="1:15" ht="13.5" thickBot="1" x14ac:dyDescent="0.25">
      <c r="A119" s="231" t="s">
        <v>27</v>
      </c>
      <c r="B119" s="257">
        <f>B115-B102</f>
        <v>-14</v>
      </c>
      <c r="C119" s="258">
        <f>C115-C102</f>
        <v>-10</v>
      </c>
      <c r="D119" s="259">
        <f t="shared" ref="D119" si="26">D115-D102</f>
        <v>73</v>
      </c>
      <c r="E119" s="397">
        <f>E115-E102</f>
        <v>26</v>
      </c>
      <c r="F119" s="516"/>
      <c r="G119" s="516"/>
      <c r="H119" s="516"/>
    </row>
    <row r="120" spans="1:15" x14ac:dyDescent="0.2">
      <c r="A120" s="267" t="s">
        <v>52</v>
      </c>
      <c r="B120" s="348">
        <v>68</v>
      </c>
      <c r="C120" s="349">
        <v>210</v>
      </c>
      <c r="D120" s="410">
        <v>202</v>
      </c>
      <c r="E120" s="398">
        <f>SUM(B120:D120)</f>
        <v>480</v>
      </c>
      <c r="F120" s="516" t="s">
        <v>56</v>
      </c>
      <c r="G120" s="526">
        <f>E107-E120</f>
        <v>42</v>
      </c>
      <c r="H120" s="306">
        <f>G120/E107</f>
        <v>8.0459770114942528E-2</v>
      </c>
      <c r="I120" s="525" t="s">
        <v>116</v>
      </c>
    </row>
    <row r="121" spans="1:15" x14ac:dyDescent="0.2">
      <c r="A121" s="267" t="s">
        <v>28</v>
      </c>
      <c r="B121" s="381">
        <v>66.5</v>
      </c>
      <c r="C121" s="382">
        <v>66.5</v>
      </c>
      <c r="D121" s="498">
        <v>66.5</v>
      </c>
      <c r="E121" s="511"/>
      <c r="F121" s="516" t="s">
        <v>57</v>
      </c>
      <c r="G121" s="516">
        <v>64.97</v>
      </c>
      <c r="H121" s="516"/>
    </row>
    <row r="122" spans="1:15" ht="13.5" thickBot="1" x14ac:dyDescent="0.25">
      <c r="A122" s="268" t="s">
        <v>26</v>
      </c>
      <c r="B122" s="216">
        <f t="shared" ref="B122:D122" si="27">B121-B108</f>
        <v>1.5</v>
      </c>
      <c r="C122" s="217">
        <f t="shared" si="27"/>
        <v>1.5</v>
      </c>
      <c r="D122" s="327">
        <f t="shared" si="27"/>
        <v>1.5</v>
      </c>
      <c r="E122" s="338"/>
      <c r="F122" s="516" t="s">
        <v>26</v>
      </c>
      <c r="G122" s="516">
        <f>G121-G108</f>
        <v>0.84999999999999432</v>
      </c>
      <c r="H122" s="516"/>
    </row>
    <row r="124" spans="1:15" ht="13.5" thickBot="1" x14ac:dyDescent="0.25"/>
    <row r="125" spans="1:15" ht="13.5" thickBot="1" x14ac:dyDescent="0.25">
      <c r="A125" s="272" t="s">
        <v>148</v>
      </c>
      <c r="B125" s="791" t="s">
        <v>53</v>
      </c>
      <c r="C125" s="792"/>
      <c r="D125" s="792"/>
      <c r="E125" s="787" t="s">
        <v>0</v>
      </c>
      <c r="F125" s="624"/>
      <c r="G125" s="624"/>
      <c r="H125" s="624"/>
    </row>
    <row r="126" spans="1:15" ht="13.5" thickBot="1" x14ac:dyDescent="0.25">
      <c r="A126" s="231" t="s">
        <v>2</v>
      </c>
      <c r="B126" s="295">
        <v>1</v>
      </c>
      <c r="C126" s="225">
        <v>2</v>
      </c>
      <c r="D126" s="351">
        <v>3</v>
      </c>
      <c r="E126" s="793"/>
      <c r="F126" s="624"/>
      <c r="G126" s="624"/>
      <c r="H126" s="624"/>
    </row>
    <row r="127" spans="1:15" x14ac:dyDescent="0.2">
      <c r="A127" s="236" t="s">
        <v>3</v>
      </c>
      <c r="B127" s="296">
        <v>1670</v>
      </c>
      <c r="C127" s="297">
        <v>1670</v>
      </c>
      <c r="D127" s="443">
        <v>1670</v>
      </c>
      <c r="E127" s="443">
        <v>1670</v>
      </c>
      <c r="F127" s="624"/>
      <c r="G127" s="624"/>
      <c r="H127" s="624"/>
    </row>
    <row r="128" spans="1:15" x14ac:dyDescent="0.2">
      <c r="A128" s="241" t="s">
        <v>6</v>
      </c>
      <c r="B128" s="300">
        <v>2036</v>
      </c>
      <c r="C128" s="301">
        <v>2115</v>
      </c>
      <c r="D128" s="444">
        <v>2249</v>
      </c>
      <c r="E128" s="440">
        <v>2159</v>
      </c>
      <c r="F128" s="321"/>
      <c r="G128" s="624"/>
      <c r="H128" s="624"/>
    </row>
    <row r="129" spans="1:8" x14ac:dyDescent="0.2">
      <c r="A129" s="231" t="s">
        <v>7</v>
      </c>
      <c r="B129" s="302">
        <v>100</v>
      </c>
      <c r="C129" s="303">
        <v>100</v>
      </c>
      <c r="D129" s="445">
        <v>95</v>
      </c>
      <c r="E129" s="441">
        <v>91.7</v>
      </c>
      <c r="F129" s="321"/>
      <c r="G129" s="624"/>
      <c r="H129" s="624"/>
    </row>
    <row r="130" spans="1:8" ht="13.5" thickBot="1" x14ac:dyDescent="0.25">
      <c r="A130" s="231" t="s">
        <v>8</v>
      </c>
      <c r="B130" s="329">
        <v>2.5999999999999999E-2</v>
      </c>
      <c r="C130" s="330">
        <v>2.8000000000000001E-2</v>
      </c>
      <c r="D130" s="484">
        <v>5.1999999999999998E-2</v>
      </c>
      <c r="E130" s="485">
        <v>5.5E-2</v>
      </c>
      <c r="F130" s="321"/>
      <c r="G130" s="624"/>
      <c r="H130" s="624"/>
    </row>
    <row r="131" spans="1:8" x14ac:dyDescent="0.2">
      <c r="A131" s="241" t="s">
        <v>1</v>
      </c>
      <c r="B131" s="332">
        <f t="shared" ref="B131:D131" si="28">B128/B127*100-100</f>
        <v>21.916167664670667</v>
      </c>
      <c r="C131" s="333">
        <f t="shared" si="28"/>
        <v>26.646706586826355</v>
      </c>
      <c r="D131" s="482">
        <f t="shared" si="28"/>
        <v>34.670658682634723</v>
      </c>
      <c r="E131" s="483">
        <f>E128/E127*100-100</f>
        <v>29.281437125748511</v>
      </c>
      <c r="F131" s="321"/>
      <c r="G131" s="624"/>
      <c r="H131" s="624"/>
    </row>
    <row r="132" spans="1:8" ht="13.5" thickBot="1" x14ac:dyDescent="0.25">
      <c r="A132" s="231" t="s">
        <v>27</v>
      </c>
      <c r="B132" s="257">
        <f>B128-B115</f>
        <v>30</v>
      </c>
      <c r="C132" s="258">
        <f>C128-C115</f>
        <v>39</v>
      </c>
      <c r="D132" s="259">
        <f t="shared" ref="D132" si="29">D128-D115</f>
        <v>53</v>
      </c>
      <c r="E132" s="397">
        <f>E128-E115</f>
        <v>43</v>
      </c>
      <c r="F132" s="624"/>
      <c r="G132" s="624"/>
      <c r="H132" s="624"/>
    </row>
    <row r="133" spans="1:8" x14ac:dyDescent="0.2">
      <c r="A133" s="267" t="s">
        <v>52</v>
      </c>
      <c r="B133" s="348">
        <v>68</v>
      </c>
      <c r="C133" s="349">
        <v>209</v>
      </c>
      <c r="D133" s="410">
        <v>202</v>
      </c>
      <c r="E133" s="398">
        <f>SUM(B133:D133)</f>
        <v>479</v>
      </c>
      <c r="F133" s="624" t="s">
        <v>56</v>
      </c>
      <c r="G133" s="457">
        <f>E120-E133</f>
        <v>1</v>
      </c>
      <c r="H133" s="306">
        <f>G133/E120</f>
        <v>2.0833333333333333E-3</v>
      </c>
    </row>
    <row r="134" spans="1:8" x14ac:dyDescent="0.2">
      <c r="A134" s="267" t="s">
        <v>28</v>
      </c>
      <c r="B134" s="381">
        <v>68.5</v>
      </c>
      <c r="C134" s="382">
        <v>68.5</v>
      </c>
      <c r="D134" s="498">
        <v>68.5</v>
      </c>
      <c r="E134" s="625"/>
      <c r="F134" s="624" t="s">
        <v>57</v>
      </c>
      <c r="G134" s="624">
        <v>66.66</v>
      </c>
      <c r="H134" s="624"/>
    </row>
    <row r="135" spans="1:8" ht="13.5" thickBot="1" x14ac:dyDescent="0.25">
      <c r="A135" s="268" t="s">
        <v>26</v>
      </c>
      <c r="B135" s="216">
        <f t="shared" ref="B135:D135" si="30">B134-B121</f>
        <v>2</v>
      </c>
      <c r="C135" s="217">
        <f t="shared" si="30"/>
        <v>2</v>
      </c>
      <c r="D135" s="327">
        <f t="shared" si="30"/>
        <v>2</v>
      </c>
      <c r="E135" s="338"/>
      <c r="F135" s="624" t="s">
        <v>26</v>
      </c>
      <c r="G135" s="624">
        <f>G134-G121</f>
        <v>1.6899999999999977</v>
      </c>
      <c r="H135" s="624"/>
    </row>
    <row r="137" spans="1:8" ht="13.5" thickBot="1" x14ac:dyDescent="0.25"/>
    <row r="138" spans="1:8" ht="13.5" thickBot="1" x14ac:dyDescent="0.25">
      <c r="A138" s="272" t="s">
        <v>150</v>
      </c>
      <c r="B138" s="791" t="s">
        <v>53</v>
      </c>
      <c r="C138" s="792"/>
      <c r="D138" s="792"/>
      <c r="E138" s="787" t="s">
        <v>0</v>
      </c>
      <c r="F138" s="640">
        <v>48</v>
      </c>
      <c r="G138" s="640"/>
      <c r="H138" s="640"/>
    </row>
    <row r="139" spans="1:8" ht="13.5" thickBot="1" x14ac:dyDescent="0.25">
      <c r="A139" s="231" t="s">
        <v>2</v>
      </c>
      <c r="B139" s="295">
        <v>1</v>
      </c>
      <c r="C139" s="225">
        <v>2</v>
      </c>
      <c r="D139" s="351">
        <v>3</v>
      </c>
      <c r="E139" s="793"/>
      <c r="F139" s="640"/>
      <c r="G139" s="640"/>
      <c r="H139" s="640"/>
    </row>
    <row r="140" spans="1:8" x14ac:dyDescent="0.2">
      <c r="A140" s="236" t="s">
        <v>3</v>
      </c>
      <c r="B140" s="296">
        <v>1800</v>
      </c>
      <c r="C140" s="297">
        <v>1800</v>
      </c>
      <c r="D140" s="443">
        <v>1800</v>
      </c>
      <c r="E140" s="443">
        <v>1800</v>
      </c>
      <c r="F140" s="640"/>
      <c r="G140" s="640"/>
      <c r="H140" s="640"/>
    </row>
    <row r="141" spans="1:8" x14ac:dyDescent="0.2">
      <c r="A141" s="241" t="s">
        <v>6</v>
      </c>
      <c r="B141" s="300">
        <v>2094</v>
      </c>
      <c r="C141" s="301">
        <v>2196</v>
      </c>
      <c r="D141" s="444">
        <v>2305</v>
      </c>
      <c r="E141" s="440">
        <v>2227</v>
      </c>
      <c r="F141" s="321"/>
      <c r="G141" s="640"/>
      <c r="H141" s="640"/>
    </row>
    <row r="142" spans="1:8" x14ac:dyDescent="0.2">
      <c r="A142" s="231" t="s">
        <v>7</v>
      </c>
      <c r="B142" s="302">
        <v>100</v>
      </c>
      <c r="C142" s="303">
        <v>95.2</v>
      </c>
      <c r="D142" s="445">
        <v>90</v>
      </c>
      <c r="E142" s="441">
        <v>89.6</v>
      </c>
      <c r="F142" s="321"/>
      <c r="G142" s="640"/>
      <c r="H142" s="640"/>
    </row>
    <row r="143" spans="1:8" ht="13.5" thickBot="1" x14ac:dyDescent="0.25">
      <c r="A143" s="231" t="s">
        <v>8</v>
      </c>
      <c r="B143" s="329">
        <v>4.3999999999999997E-2</v>
      </c>
      <c r="C143" s="330">
        <v>5.1999999999999998E-2</v>
      </c>
      <c r="D143" s="484">
        <v>5.0999999999999997E-2</v>
      </c>
      <c r="E143" s="485">
        <v>0.06</v>
      </c>
      <c r="F143" s="321"/>
      <c r="G143" s="640"/>
      <c r="H143" s="640"/>
    </row>
    <row r="144" spans="1:8" x14ac:dyDescent="0.2">
      <c r="A144" s="241" t="s">
        <v>1</v>
      </c>
      <c r="B144" s="332">
        <f t="shared" ref="B144:D144" si="31">B141/B140*100-100</f>
        <v>16.333333333333329</v>
      </c>
      <c r="C144" s="333">
        <f t="shared" si="31"/>
        <v>22</v>
      </c>
      <c r="D144" s="482">
        <f t="shared" si="31"/>
        <v>28.055555555555543</v>
      </c>
      <c r="E144" s="483">
        <f>E141/E140*100-100</f>
        <v>23.722222222222229</v>
      </c>
      <c r="F144" s="321"/>
      <c r="G144" s="640"/>
      <c r="H144" s="640"/>
    </row>
    <row r="145" spans="1:8" ht="13.5" thickBot="1" x14ac:dyDescent="0.25">
      <c r="A145" s="231" t="s">
        <v>27</v>
      </c>
      <c r="B145" s="257">
        <f>B141-B128</f>
        <v>58</v>
      </c>
      <c r="C145" s="258">
        <f>C141-C128</f>
        <v>81</v>
      </c>
      <c r="D145" s="259">
        <f t="shared" ref="D145" si="32">D141-D128</f>
        <v>56</v>
      </c>
      <c r="E145" s="397">
        <f>E141-E128</f>
        <v>68</v>
      </c>
      <c r="F145" s="640"/>
      <c r="G145" s="640"/>
      <c r="H145" s="640"/>
    </row>
    <row r="146" spans="1:8" x14ac:dyDescent="0.2">
      <c r="A146" s="267" t="s">
        <v>52</v>
      </c>
      <c r="B146" s="348">
        <v>67</v>
      </c>
      <c r="C146" s="349">
        <v>209</v>
      </c>
      <c r="D146" s="410">
        <v>202</v>
      </c>
      <c r="E146" s="398">
        <f>SUM(B146:D146)</f>
        <v>478</v>
      </c>
      <c r="F146" s="640" t="s">
        <v>56</v>
      </c>
      <c r="G146" s="457">
        <f>E133-E146</f>
        <v>1</v>
      </c>
      <c r="H146" s="306">
        <f>G146/E133</f>
        <v>2.0876826722338203E-3</v>
      </c>
    </row>
    <row r="147" spans="1:8" x14ac:dyDescent="0.2">
      <c r="A147" s="267" t="s">
        <v>28</v>
      </c>
      <c r="B147" s="381">
        <v>70.5</v>
      </c>
      <c r="C147" s="382">
        <v>70.5</v>
      </c>
      <c r="D147" s="498">
        <v>70.5</v>
      </c>
      <c r="E147" s="633"/>
      <c r="F147" s="640" t="s">
        <v>57</v>
      </c>
      <c r="G147" s="640">
        <v>68.650000000000006</v>
      </c>
      <c r="H147" s="640"/>
    </row>
    <row r="148" spans="1:8" ht="13.5" thickBot="1" x14ac:dyDescent="0.25">
      <c r="A148" s="268" t="s">
        <v>26</v>
      </c>
      <c r="B148" s="216">
        <f t="shared" ref="B148:D148" si="33">B147-B134</f>
        <v>2</v>
      </c>
      <c r="C148" s="217">
        <f t="shared" si="33"/>
        <v>2</v>
      </c>
      <c r="D148" s="327">
        <f t="shared" si="33"/>
        <v>2</v>
      </c>
      <c r="E148" s="338"/>
      <c r="F148" s="640" t="s">
        <v>26</v>
      </c>
      <c r="G148" s="640">
        <f>G147-G134</f>
        <v>1.9900000000000091</v>
      </c>
      <c r="H148" s="640"/>
    </row>
    <row r="150" spans="1:8" ht="13.5" thickBot="1" x14ac:dyDescent="0.25"/>
    <row r="151" spans="1:8" ht="13.5" thickBot="1" x14ac:dyDescent="0.25">
      <c r="A151" s="272" t="s">
        <v>151</v>
      </c>
      <c r="B151" s="791" t="s">
        <v>53</v>
      </c>
      <c r="C151" s="792"/>
      <c r="D151" s="792"/>
      <c r="E151" s="787" t="s">
        <v>0</v>
      </c>
      <c r="F151" s="646"/>
      <c r="G151" s="646"/>
      <c r="H151" s="646"/>
    </row>
    <row r="152" spans="1:8" ht="13.5" thickBot="1" x14ac:dyDescent="0.25">
      <c r="A152" s="231" t="s">
        <v>2</v>
      </c>
      <c r="B152" s="295">
        <v>1</v>
      </c>
      <c r="C152" s="225">
        <v>2</v>
      </c>
      <c r="D152" s="351">
        <v>3</v>
      </c>
      <c r="E152" s="793"/>
      <c r="F152" s="646"/>
      <c r="G152" s="646"/>
      <c r="H152" s="646"/>
    </row>
    <row r="153" spans="1:8" x14ac:dyDescent="0.2">
      <c r="A153" s="236" t="s">
        <v>3</v>
      </c>
      <c r="B153" s="296">
        <v>1920</v>
      </c>
      <c r="C153" s="297">
        <v>1920</v>
      </c>
      <c r="D153" s="443">
        <v>1920</v>
      </c>
      <c r="E153" s="443">
        <v>1920</v>
      </c>
      <c r="F153" s="646"/>
      <c r="G153" s="646"/>
      <c r="H153" s="646"/>
    </row>
    <row r="154" spans="1:8" x14ac:dyDescent="0.2">
      <c r="A154" s="241" t="s">
        <v>6</v>
      </c>
      <c r="B154" s="300">
        <v>2199</v>
      </c>
      <c r="C154" s="301">
        <v>2305</v>
      </c>
      <c r="D154" s="444">
        <v>2442</v>
      </c>
      <c r="E154" s="440">
        <v>2348</v>
      </c>
      <c r="F154" s="321"/>
      <c r="G154" s="646"/>
      <c r="H154" s="646"/>
    </row>
    <row r="155" spans="1:8" x14ac:dyDescent="0.2">
      <c r="A155" s="231" t="s">
        <v>7</v>
      </c>
      <c r="B155" s="302">
        <v>100</v>
      </c>
      <c r="C155" s="303">
        <v>80</v>
      </c>
      <c r="D155" s="445">
        <v>85</v>
      </c>
      <c r="E155" s="441">
        <v>87.2</v>
      </c>
      <c r="F155" s="321"/>
      <c r="G155" s="646"/>
      <c r="H155" s="646"/>
    </row>
    <row r="156" spans="1:8" ht="13.5" thickBot="1" x14ac:dyDescent="0.25">
      <c r="A156" s="231" t="s">
        <v>8</v>
      </c>
      <c r="B156" s="329">
        <v>5.1999999999999998E-2</v>
      </c>
      <c r="C156" s="330">
        <v>6.0999999999999999E-2</v>
      </c>
      <c r="D156" s="484">
        <v>6.6000000000000003E-2</v>
      </c>
      <c r="E156" s="485">
        <v>7.1999999999999995E-2</v>
      </c>
      <c r="F156" s="321"/>
      <c r="G156" s="646"/>
      <c r="H156" s="646"/>
    </row>
    <row r="157" spans="1:8" x14ac:dyDescent="0.2">
      <c r="A157" s="241" t="s">
        <v>1</v>
      </c>
      <c r="B157" s="332">
        <f t="shared" ref="B157:D157" si="34">B154/B153*100-100</f>
        <v>14.53125</v>
      </c>
      <c r="C157" s="333">
        <f t="shared" si="34"/>
        <v>20.052083333333329</v>
      </c>
      <c r="D157" s="482">
        <f t="shared" si="34"/>
        <v>27.187500000000014</v>
      </c>
      <c r="E157" s="483">
        <f>E154/E153*100-100</f>
        <v>22.291666666666671</v>
      </c>
      <c r="F157" s="321"/>
      <c r="G157" s="646"/>
      <c r="H157" s="646"/>
    </row>
    <row r="158" spans="1:8" ht="13.5" thickBot="1" x14ac:dyDescent="0.25">
      <c r="A158" s="231" t="s">
        <v>27</v>
      </c>
      <c r="B158" s="257">
        <f>B154-B141</f>
        <v>105</v>
      </c>
      <c r="C158" s="258">
        <f>C154-C141</f>
        <v>109</v>
      </c>
      <c r="D158" s="259">
        <f t="shared" ref="D158" si="35">D154-D141</f>
        <v>137</v>
      </c>
      <c r="E158" s="397">
        <f>E154-E141</f>
        <v>121</v>
      </c>
      <c r="F158" s="646"/>
      <c r="G158" s="646"/>
      <c r="H158" s="646"/>
    </row>
    <row r="159" spans="1:8" x14ac:dyDescent="0.2">
      <c r="A159" s="267" t="s">
        <v>52</v>
      </c>
      <c r="B159" s="348">
        <v>67</v>
      </c>
      <c r="C159" s="349">
        <v>207</v>
      </c>
      <c r="D159" s="410">
        <v>202</v>
      </c>
      <c r="E159" s="398">
        <f>SUM(B159:D159)</f>
        <v>476</v>
      </c>
      <c r="F159" s="646" t="s">
        <v>56</v>
      </c>
      <c r="G159" s="457">
        <f>E146-E159</f>
        <v>2</v>
      </c>
      <c r="H159" s="306">
        <f>G159/E146</f>
        <v>4.1841004184100415E-3</v>
      </c>
    </row>
    <row r="160" spans="1:8" x14ac:dyDescent="0.2">
      <c r="A160" s="267" t="s">
        <v>28</v>
      </c>
      <c r="B160" s="381">
        <v>73</v>
      </c>
      <c r="C160" s="382">
        <v>73</v>
      </c>
      <c r="D160" s="498">
        <v>73</v>
      </c>
      <c r="E160" s="647"/>
      <c r="F160" s="646" t="s">
        <v>57</v>
      </c>
      <c r="G160" s="646">
        <v>70.8</v>
      </c>
      <c r="H160" s="646"/>
    </row>
    <row r="161" spans="1:8" ht="13.5" thickBot="1" x14ac:dyDescent="0.25">
      <c r="A161" s="268" t="s">
        <v>26</v>
      </c>
      <c r="B161" s="216">
        <f t="shared" ref="B161:D161" si="36">B160-B147</f>
        <v>2.5</v>
      </c>
      <c r="C161" s="217">
        <f t="shared" si="36"/>
        <v>2.5</v>
      </c>
      <c r="D161" s="327">
        <f t="shared" si="36"/>
        <v>2.5</v>
      </c>
      <c r="E161" s="338"/>
      <c r="F161" s="646" t="s">
        <v>26</v>
      </c>
      <c r="G161" s="646">
        <f>G160-G147</f>
        <v>2.1499999999999915</v>
      </c>
      <c r="H161" s="646"/>
    </row>
    <row r="163" spans="1:8" ht="13.5" thickBot="1" x14ac:dyDescent="0.25"/>
    <row r="164" spans="1:8" ht="13.5" thickBot="1" x14ac:dyDescent="0.25">
      <c r="A164" s="272" t="s">
        <v>152</v>
      </c>
      <c r="B164" s="791" t="s">
        <v>53</v>
      </c>
      <c r="C164" s="792"/>
      <c r="D164" s="792"/>
      <c r="E164" s="787" t="s">
        <v>0</v>
      </c>
      <c r="F164" s="654">
        <v>46</v>
      </c>
      <c r="G164" s="654"/>
      <c r="H164" s="654"/>
    </row>
    <row r="165" spans="1:8" ht="13.5" thickBot="1" x14ac:dyDescent="0.25">
      <c r="A165" s="231" t="s">
        <v>2</v>
      </c>
      <c r="B165" s="295">
        <v>1</v>
      </c>
      <c r="C165" s="225">
        <v>2</v>
      </c>
      <c r="D165" s="351">
        <v>3</v>
      </c>
      <c r="E165" s="793"/>
      <c r="F165" s="654"/>
      <c r="G165" s="654"/>
      <c r="H165" s="654"/>
    </row>
    <row r="166" spans="1:8" x14ac:dyDescent="0.2">
      <c r="A166" s="236" t="s">
        <v>3</v>
      </c>
      <c r="B166" s="296">
        <v>2040</v>
      </c>
      <c r="C166" s="297">
        <v>2040</v>
      </c>
      <c r="D166" s="443">
        <v>2040</v>
      </c>
      <c r="E166" s="443">
        <v>2040</v>
      </c>
      <c r="F166" s="654"/>
      <c r="G166" s="654"/>
      <c r="H166" s="654"/>
    </row>
    <row r="167" spans="1:8" x14ac:dyDescent="0.2">
      <c r="A167" s="241" t="s">
        <v>6</v>
      </c>
      <c r="B167" s="300">
        <v>2292</v>
      </c>
      <c r="C167" s="301">
        <v>2371</v>
      </c>
      <c r="D167" s="444">
        <v>2508</v>
      </c>
      <c r="E167" s="440">
        <v>2420</v>
      </c>
      <c r="F167" s="321"/>
      <c r="G167" s="654"/>
      <c r="H167" s="654"/>
    </row>
    <row r="168" spans="1:8" x14ac:dyDescent="0.2">
      <c r="A168" s="231" t="s">
        <v>7</v>
      </c>
      <c r="B168" s="302">
        <v>100</v>
      </c>
      <c r="C168" s="303">
        <v>90</v>
      </c>
      <c r="D168" s="445">
        <v>95</v>
      </c>
      <c r="E168" s="441">
        <v>84.8</v>
      </c>
      <c r="F168" s="321"/>
      <c r="G168" s="654"/>
      <c r="H168" s="654"/>
    </row>
    <row r="169" spans="1:8" ht="13.5" thickBot="1" x14ac:dyDescent="0.25">
      <c r="A169" s="231" t="s">
        <v>8</v>
      </c>
      <c r="B169" s="329">
        <v>5.3999999999999999E-2</v>
      </c>
      <c r="C169" s="330">
        <v>5.3999999999999999E-2</v>
      </c>
      <c r="D169" s="484">
        <v>5.5E-2</v>
      </c>
      <c r="E169" s="485">
        <v>6.3E-2</v>
      </c>
      <c r="F169" s="321"/>
      <c r="G169" s="654"/>
      <c r="H169" s="654"/>
    </row>
    <row r="170" spans="1:8" x14ac:dyDescent="0.2">
      <c r="A170" s="241" t="s">
        <v>1</v>
      </c>
      <c r="B170" s="332">
        <f t="shared" ref="B170:D170" si="37">B167/B166*100-100</f>
        <v>12.352941176470594</v>
      </c>
      <c r="C170" s="333">
        <f t="shared" si="37"/>
        <v>16.225490196078439</v>
      </c>
      <c r="D170" s="482">
        <f t="shared" si="37"/>
        <v>22.941176470588246</v>
      </c>
      <c r="E170" s="483">
        <f>E167/E166*100-100</f>
        <v>18.627450980392155</v>
      </c>
      <c r="F170" s="321"/>
      <c r="G170" s="654"/>
      <c r="H170" s="654"/>
    </row>
    <row r="171" spans="1:8" ht="13.5" thickBot="1" x14ac:dyDescent="0.25">
      <c r="A171" s="231" t="s">
        <v>27</v>
      </c>
      <c r="B171" s="257">
        <f>B167-B154</f>
        <v>93</v>
      </c>
      <c r="C171" s="258">
        <f>C167-C154</f>
        <v>66</v>
      </c>
      <c r="D171" s="259">
        <f t="shared" ref="D171" si="38">D167-D154</f>
        <v>66</v>
      </c>
      <c r="E171" s="397">
        <f>E167-E154</f>
        <v>72</v>
      </c>
      <c r="F171" s="654"/>
      <c r="G171" s="654"/>
      <c r="H171" s="654"/>
    </row>
    <row r="172" spans="1:8" x14ac:dyDescent="0.2">
      <c r="A172" s="267" t="s">
        <v>52</v>
      </c>
      <c r="B172" s="348">
        <v>67</v>
      </c>
      <c r="C172" s="349">
        <v>207</v>
      </c>
      <c r="D172" s="410">
        <v>202</v>
      </c>
      <c r="E172" s="398">
        <f>SUM(B172:D172)</f>
        <v>476</v>
      </c>
      <c r="F172" s="654" t="s">
        <v>56</v>
      </c>
      <c r="G172" s="457">
        <f>E159-E172</f>
        <v>0</v>
      </c>
      <c r="H172" s="306">
        <f>G172/E159</f>
        <v>0</v>
      </c>
    </row>
    <row r="173" spans="1:8" x14ac:dyDescent="0.2">
      <c r="A173" s="267" t="s">
        <v>28</v>
      </c>
      <c r="B173" s="381">
        <v>75.5</v>
      </c>
      <c r="C173" s="382">
        <v>75.5</v>
      </c>
      <c r="D173" s="498">
        <v>75.5</v>
      </c>
      <c r="E173" s="655"/>
      <c r="F173" s="654" t="s">
        <v>57</v>
      </c>
      <c r="G173" s="654">
        <v>72.989999999999995</v>
      </c>
      <c r="H173" s="654"/>
    </row>
    <row r="174" spans="1:8" ht="13.5" thickBot="1" x14ac:dyDescent="0.25">
      <c r="A174" s="268" t="s">
        <v>26</v>
      </c>
      <c r="B174" s="216">
        <f t="shared" ref="B174:D174" si="39">B173-B160</f>
        <v>2.5</v>
      </c>
      <c r="C174" s="217">
        <f t="shared" si="39"/>
        <v>2.5</v>
      </c>
      <c r="D174" s="327">
        <f t="shared" si="39"/>
        <v>2.5</v>
      </c>
      <c r="E174" s="338"/>
      <c r="F174" s="654" t="s">
        <v>26</v>
      </c>
      <c r="G174" s="654">
        <f>G173-G160</f>
        <v>2.1899999999999977</v>
      </c>
      <c r="H174" s="654"/>
    </row>
    <row r="176" spans="1:8" ht="13.5" thickBot="1" x14ac:dyDescent="0.25"/>
    <row r="177" spans="1:9" ht="13.5" thickBot="1" x14ac:dyDescent="0.25">
      <c r="A177" s="272" t="s">
        <v>153</v>
      </c>
      <c r="B177" s="791" t="s">
        <v>53</v>
      </c>
      <c r="C177" s="792"/>
      <c r="D177" s="792"/>
      <c r="E177" s="787" t="s">
        <v>0</v>
      </c>
      <c r="F177" s="670">
        <v>43</v>
      </c>
      <c r="G177" s="670"/>
      <c r="H177" s="670"/>
    </row>
    <row r="178" spans="1:9" ht="13.5" thickBot="1" x14ac:dyDescent="0.25">
      <c r="A178" s="231" t="s">
        <v>2</v>
      </c>
      <c r="B178" s="295">
        <v>1</v>
      </c>
      <c r="C178" s="225">
        <v>2</v>
      </c>
      <c r="D178" s="351">
        <v>3</v>
      </c>
      <c r="E178" s="793"/>
      <c r="F178" s="670"/>
      <c r="G178" s="670"/>
      <c r="H178" s="670"/>
    </row>
    <row r="179" spans="1:9" x14ac:dyDescent="0.2">
      <c r="A179" s="236" t="s">
        <v>3</v>
      </c>
      <c r="B179" s="296">
        <v>2160</v>
      </c>
      <c r="C179" s="297">
        <v>2160</v>
      </c>
      <c r="D179" s="443">
        <v>2160</v>
      </c>
      <c r="E179" s="443">
        <v>2160</v>
      </c>
      <c r="F179" s="670"/>
      <c r="G179" s="670"/>
      <c r="H179" s="670"/>
    </row>
    <row r="180" spans="1:9" x14ac:dyDescent="0.2">
      <c r="A180" s="241" t="s">
        <v>6</v>
      </c>
      <c r="B180" s="300">
        <v>2344</v>
      </c>
      <c r="C180" s="301">
        <v>2501</v>
      </c>
      <c r="D180" s="444">
        <v>2662</v>
      </c>
      <c r="E180" s="440">
        <v>2372</v>
      </c>
      <c r="F180" s="321"/>
      <c r="G180" s="670"/>
      <c r="H180" s="670"/>
    </row>
    <row r="181" spans="1:9" x14ac:dyDescent="0.2">
      <c r="A181" s="231" t="s">
        <v>7</v>
      </c>
      <c r="B181" s="302">
        <v>92.3</v>
      </c>
      <c r="C181" s="683">
        <v>95</v>
      </c>
      <c r="D181" s="684">
        <v>100</v>
      </c>
      <c r="E181" s="685">
        <v>90.7</v>
      </c>
      <c r="F181" s="686" t="s">
        <v>157</v>
      </c>
      <c r="G181" s="670"/>
      <c r="H181" s="670"/>
    </row>
    <row r="182" spans="1:9" ht="13.5" thickBot="1" x14ac:dyDescent="0.25">
      <c r="A182" s="231" t="s">
        <v>8</v>
      </c>
      <c r="B182" s="329">
        <v>5.0999999999999997E-2</v>
      </c>
      <c r="C182" s="330">
        <v>5.1999999999999998E-2</v>
      </c>
      <c r="D182" s="484">
        <v>3.4000000000000002E-2</v>
      </c>
      <c r="E182" s="485">
        <v>6.6000000000000003E-2</v>
      </c>
      <c r="F182" s="321"/>
      <c r="G182" s="670"/>
      <c r="H182" s="670"/>
    </row>
    <row r="183" spans="1:9" x14ac:dyDescent="0.2">
      <c r="A183" s="241" t="s">
        <v>1</v>
      </c>
      <c r="B183" s="332">
        <f t="shared" ref="B183:D183" si="40">B180/B179*100-100</f>
        <v>8.518518518518519</v>
      </c>
      <c r="C183" s="333">
        <f t="shared" si="40"/>
        <v>15.787037037037038</v>
      </c>
      <c r="D183" s="482">
        <f t="shared" si="40"/>
        <v>23.240740740740733</v>
      </c>
      <c r="E183" s="483">
        <f>E180/E179*100-100</f>
        <v>9.8148148148148096</v>
      </c>
      <c r="F183" s="321"/>
      <c r="G183" s="670"/>
      <c r="H183" s="670"/>
    </row>
    <row r="184" spans="1:9" ht="13.5" thickBot="1" x14ac:dyDescent="0.25">
      <c r="A184" s="231" t="s">
        <v>27</v>
      </c>
      <c r="B184" s="257">
        <f>B180-B167</f>
        <v>52</v>
      </c>
      <c r="C184" s="258">
        <f>C180-C167</f>
        <v>130</v>
      </c>
      <c r="D184" s="259">
        <f t="shared" ref="D184" si="41">D180-D167</f>
        <v>154</v>
      </c>
      <c r="E184" s="397">
        <f>E180-E167</f>
        <v>-48</v>
      </c>
      <c r="F184" s="670"/>
      <c r="G184" s="670"/>
      <c r="H184" s="670"/>
    </row>
    <row r="185" spans="1:9" x14ac:dyDescent="0.2">
      <c r="A185" s="267" t="s">
        <v>52</v>
      </c>
      <c r="B185" s="348">
        <v>108</v>
      </c>
      <c r="C185" s="349">
        <v>203</v>
      </c>
      <c r="D185" s="410">
        <v>131</v>
      </c>
      <c r="E185" s="398">
        <f>SUM(B185:D185)</f>
        <v>442</v>
      </c>
      <c r="F185" s="670" t="s">
        <v>56</v>
      </c>
      <c r="G185" s="526">
        <f>E172-E185</f>
        <v>34</v>
      </c>
      <c r="H185" s="306">
        <f>G185/E172</f>
        <v>7.1428571428571425E-2</v>
      </c>
      <c r="I185" s="674" t="s">
        <v>154</v>
      </c>
    </row>
    <row r="186" spans="1:9" x14ac:dyDescent="0.2">
      <c r="A186" s="267" t="s">
        <v>28</v>
      </c>
      <c r="B186" s="381">
        <v>78.5</v>
      </c>
      <c r="C186" s="382">
        <v>78.5</v>
      </c>
      <c r="D186" s="498">
        <v>78.5</v>
      </c>
      <c r="E186" s="663"/>
      <c r="F186" s="670" t="s">
        <v>57</v>
      </c>
      <c r="G186" s="670">
        <v>75.510000000000005</v>
      </c>
      <c r="H186" s="670"/>
    </row>
    <row r="187" spans="1:9" ht="13.5" thickBot="1" x14ac:dyDescent="0.25">
      <c r="A187" s="268" t="s">
        <v>26</v>
      </c>
      <c r="B187" s="216">
        <f t="shared" ref="B187:D187" si="42">B186-B173</f>
        <v>3</v>
      </c>
      <c r="C187" s="217">
        <f t="shared" si="42"/>
        <v>3</v>
      </c>
      <c r="D187" s="327">
        <f t="shared" si="42"/>
        <v>3</v>
      </c>
      <c r="E187" s="338"/>
      <c r="F187" s="670" t="s">
        <v>26</v>
      </c>
      <c r="G187" s="670">
        <f>G186-G173</f>
        <v>2.5200000000000102</v>
      </c>
      <c r="H187" s="670"/>
    </row>
    <row r="189" spans="1:9" ht="13.5" thickBot="1" x14ac:dyDescent="0.25"/>
    <row r="190" spans="1:9" ht="13.5" thickBot="1" x14ac:dyDescent="0.25">
      <c r="A190" s="272" t="s">
        <v>158</v>
      </c>
      <c r="B190" s="791" t="s">
        <v>53</v>
      </c>
      <c r="C190" s="792"/>
      <c r="D190" s="792"/>
      <c r="E190" s="787" t="s">
        <v>0</v>
      </c>
      <c r="F190" s="699"/>
      <c r="G190" s="699"/>
      <c r="H190" s="699"/>
      <c r="I190" s="699"/>
    </row>
    <row r="191" spans="1:9" ht="13.5" thickBot="1" x14ac:dyDescent="0.25">
      <c r="A191" s="231" t="s">
        <v>2</v>
      </c>
      <c r="B191" s="295">
        <v>1</v>
      </c>
      <c r="C191" s="225">
        <v>2</v>
      </c>
      <c r="D191" s="351">
        <v>3</v>
      </c>
      <c r="E191" s="793"/>
      <c r="F191" s="699"/>
      <c r="G191" s="699"/>
      <c r="H191" s="699"/>
      <c r="I191" s="699"/>
    </row>
    <row r="192" spans="1:9" x14ac:dyDescent="0.2">
      <c r="A192" s="236" t="s">
        <v>3</v>
      </c>
      <c r="B192" s="703">
        <v>2290</v>
      </c>
      <c r="C192" s="704">
        <v>2290</v>
      </c>
      <c r="D192" s="705">
        <v>2290</v>
      </c>
      <c r="E192" s="705">
        <v>2290</v>
      </c>
      <c r="F192" s="321"/>
      <c r="G192" s="699"/>
      <c r="H192" s="699"/>
      <c r="I192" s="699"/>
    </row>
    <row r="193" spans="1:9" x14ac:dyDescent="0.2">
      <c r="A193" s="241" t="s">
        <v>6</v>
      </c>
      <c r="B193" s="706">
        <v>2445</v>
      </c>
      <c r="C193" s="681">
        <v>2635</v>
      </c>
      <c r="D193" s="707">
        <v>2922</v>
      </c>
      <c r="E193" s="712">
        <v>2678</v>
      </c>
      <c r="F193" s="321"/>
      <c r="G193" s="699"/>
      <c r="H193" s="699"/>
      <c r="I193" s="699"/>
    </row>
    <row r="194" spans="1:9" x14ac:dyDescent="0.2">
      <c r="A194" s="231" t="s">
        <v>7</v>
      </c>
      <c r="B194" s="679">
        <v>90</v>
      </c>
      <c r="C194" s="680">
        <v>100</v>
      </c>
      <c r="D194" s="707">
        <v>76.900000000000006</v>
      </c>
      <c r="E194" s="708">
        <v>81.400000000000006</v>
      </c>
      <c r="F194" s="325"/>
      <c r="G194" s="699"/>
      <c r="H194" s="699"/>
      <c r="I194" s="699"/>
    </row>
    <row r="195" spans="1:9" ht="13.5" thickBot="1" x14ac:dyDescent="0.25">
      <c r="A195" s="231" t="s">
        <v>8</v>
      </c>
      <c r="B195" s="329">
        <v>6.3E-2</v>
      </c>
      <c r="C195" s="330">
        <v>4.1000000000000002E-2</v>
      </c>
      <c r="D195" s="709">
        <v>0.107</v>
      </c>
      <c r="E195" s="710">
        <v>9.9000000000000005E-2</v>
      </c>
      <c r="F195" s="321"/>
      <c r="G195" s="699"/>
      <c r="H195" s="699"/>
      <c r="I195" s="699"/>
    </row>
    <row r="196" spans="1:9" x14ac:dyDescent="0.2">
      <c r="A196" s="241" t="s">
        <v>1</v>
      </c>
      <c r="B196" s="332">
        <f t="shared" ref="B196:D196" si="43">B193/B192*100-100</f>
        <v>6.768558951965062</v>
      </c>
      <c r="C196" s="333">
        <f t="shared" si="43"/>
        <v>15.065502183406124</v>
      </c>
      <c r="D196" s="482">
        <f t="shared" si="43"/>
        <v>27.598253275109158</v>
      </c>
      <c r="E196" s="483">
        <f>E193/E192*100-100</f>
        <v>16.943231441048027</v>
      </c>
      <c r="F196" s="321"/>
      <c r="G196" s="699"/>
      <c r="H196" s="699"/>
      <c r="I196" s="699"/>
    </row>
    <row r="197" spans="1:9" ht="13.5" thickBot="1" x14ac:dyDescent="0.25">
      <c r="A197" s="231" t="s">
        <v>27</v>
      </c>
      <c r="B197" s="257">
        <f>B193-B180</f>
        <v>101</v>
      </c>
      <c r="C197" s="258">
        <f>C193-C180</f>
        <v>134</v>
      </c>
      <c r="D197" s="259">
        <f t="shared" ref="D197" si="44">D193-D180</f>
        <v>260</v>
      </c>
      <c r="E197" s="397">
        <f>E193-E180</f>
        <v>306</v>
      </c>
      <c r="F197" s="699"/>
      <c r="G197" s="699"/>
      <c r="H197" s="699"/>
      <c r="I197" s="699"/>
    </row>
    <row r="198" spans="1:9" x14ac:dyDescent="0.2">
      <c r="A198" s="267" t="s">
        <v>52</v>
      </c>
      <c r="B198" s="348">
        <v>108</v>
      </c>
      <c r="C198" s="349">
        <v>203</v>
      </c>
      <c r="D198" s="410">
        <v>131</v>
      </c>
      <c r="E198" s="398">
        <f>SUM(B198:D198)</f>
        <v>442</v>
      </c>
      <c r="F198" s="699" t="s">
        <v>56</v>
      </c>
      <c r="G198" s="457">
        <f>E185-E198</f>
        <v>0</v>
      </c>
      <c r="H198" s="306">
        <f>G198/E185</f>
        <v>0</v>
      </c>
      <c r="I198" s="321"/>
    </row>
    <row r="199" spans="1:9" x14ac:dyDescent="0.2">
      <c r="A199" s="267" t="s">
        <v>28</v>
      </c>
      <c r="B199" s="381">
        <v>82.5</v>
      </c>
      <c r="C199" s="382">
        <v>82.5</v>
      </c>
      <c r="D199" s="498">
        <v>82.5</v>
      </c>
      <c r="E199" s="692"/>
      <c r="F199" s="699" t="s">
        <v>57</v>
      </c>
      <c r="G199" s="699">
        <v>78.47</v>
      </c>
      <c r="H199" s="699"/>
      <c r="I199" s="699"/>
    </row>
    <row r="200" spans="1:9" ht="13.5" thickBot="1" x14ac:dyDescent="0.25">
      <c r="A200" s="268" t="s">
        <v>26</v>
      </c>
      <c r="B200" s="216">
        <f t="shared" ref="B200:D200" si="45">B199-B186</f>
        <v>4</v>
      </c>
      <c r="C200" s="217">
        <f t="shared" si="45"/>
        <v>4</v>
      </c>
      <c r="D200" s="327">
        <f t="shared" si="45"/>
        <v>4</v>
      </c>
      <c r="E200" s="338"/>
      <c r="F200" s="699" t="s">
        <v>26</v>
      </c>
      <c r="G200" s="699">
        <f>G199-G186</f>
        <v>2.9599999999999937</v>
      </c>
      <c r="H200" s="699"/>
      <c r="I200" s="699"/>
    </row>
    <row r="202" spans="1:9" ht="13.5" thickBot="1" x14ac:dyDescent="0.25"/>
    <row r="203" spans="1:9" ht="13.5" thickBot="1" x14ac:dyDescent="0.25">
      <c r="A203" s="272" t="s">
        <v>159</v>
      </c>
      <c r="B203" s="791" t="s">
        <v>53</v>
      </c>
      <c r="C203" s="792"/>
      <c r="D203" s="792"/>
      <c r="E203" s="787" t="s">
        <v>0</v>
      </c>
      <c r="F203" s="713">
        <v>43</v>
      </c>
      <c r="G203" s="713"/>
      <c r="H203" s="713"/>
    </row>
    <row r="204" spans="1:9" ht="13.5" thickBot="1" x14ac:dyDescent="0.25">
      <c r="A204" s="231" t="s">
        <v>2</v>
      </c>
      <c r="B204" s="295">
        <v>1</v>
      </c>
      <c r="C204" s="225">
        <v>2</v>
      </c>
      <c r="D204" s="351">
        <v>3</v>
      </c>
      <c r="E204" s="793"/>
      <c r="F204" s="713"/>
      <c r="G204" s="713"/>
      <c r="H204" s="713"/>
    </row>
    <row r="205" spans="1:9" x14ac:dyDescent="0.2">
      <c r="A205" s="236" t="s">
        <v>3</v>
      </c>
      <c r="B205" s="703">
        <v>2420</v>
      </c>
      <c r="C205" s="704">
        <v>2420</v>
      </c>
      <c r="D205" s="705">
        <v>2420</v>
      </c>
      <c r="E205" s="705">
        <v>2420</v>
      </c>
      <c r="F205" s="321"/>
      <c r="G205" s="713"/>
      <c r="H205" s="713"/>
    </row>
    <row r="206" spans="1:9" x14ac:dyDescent="0.2">
      <c r="A206" s="241" t="s">
        <v>6</v>
      </c>
      <c r="B206" s="300">
        <v>2611</v>
      </c>
      <c r="C206" s="301">
        <v>2743</v>
      </c>
      <c r="D206" s="444">
        <v>2935</v>
      </c>
      <c r="E206" s="712">
        <v>2770</v>
      </c>
      <c r="F206" s="321"/>
      <c r="G206" s="713"/>
      <c r="H206" s="713"/>
    </row>
    <row r="207" spans="1:9" x14ac:dyDescent="0.2">
      <c r="A207" s="231" t="s">
        <v>7</v>
      </c>
      <c r="B207" s="679">
        <v>90</v>
      </c>
      <c r="C207" s="680">
        <v>95</v>
      </c>
      <c r="D207" s="707">
        <v>92.3</v>
      </c>
      <c r="E207" s="708">
        <v>88.4</v>
      </c>
      <c r="F207" s="325"/>
      <c r="G207" s="713"/>
      <c r="H207" s="713"/>
    </row>
    <row r="208" spans="1:9" ht="13.5" thickBot="1" x14ac:dyDescent="0.25">
      <c r="A208" s="231" t="s">
        <v>8</v>
      </c>
      <c r="B208" s="329">
        <v>5.5E-2</v>
      </c>
      <c r="C208" s="330">
        <v>4.5999999999999999E-2</v>
      </c>
      <c r="D208" s="709">
        <v>5.7000000000000002E-2</v>
      </c>
      <c r="E208" s="710">
        <v>6.7000000000000004E-2</v>
      </c>
      <c r="F208" s="321"/>
      <c r="G208" s="713"/>
      <c r="H208" s="713"/>
    </row>
    <row r="209" spans="1:8" x14ac:dyDescent="0.2">
      <c r="A209" s="241" t="s">
        <v>1</v>
      </c>
      <c r="B209" s="332">
        <f t="shared" ref="B209:D209" si="46">B206/B205*100-100</f>
        <v>7.892561983471083</v>
      </c>
      <c r="C209" s="333">
        <f t="shared" si="46"/>
        <v>13.347107438016522</v>
      </c>
      <c r="D209" s="482">
        <f t="shared" si="46"/>
        <v>21.280991735537185</v>
      </c>
      <c r="E209" s="483">
        <f>E206/E205*100-100</f>
        <v>14.462809917355372</v>
      </c>
      <c r="F209" s="321"/>
      <c r="G209" s="713"/>
      <c r="H209" s="713"/>
    </row>
    <row r="210" spans="1:8" ht="13.5" thickBot="1" x14ac:dyDescent="0.25">
      <c r="A210" s="231" t="s">
        <v>27</v>
      </c>
      <c r="B210" s="257">
        <f>B206-B193</f>
        <v>166</v>
      </c>
      <c r="C210" s="258">
        <f>C206-C193</f>
        <v>108</v>
      </c>
      <c r="D210" s="259">
        <f t="shared" ref="D210" si="47">D206-D193</f>
        <v>13</v>
      </c>
      <c r="E210" s="397">
        <f>E206-E193</f>
        <v>92</v>
      </c>
      <c r="F210" s="713"/>
      <c r="G210" s="713"/>
      <c r="H210" s="713"/>
    </row>
    <row r="211" spans="1:8" x14ac:dyDescent="0.2">
      <c r="A211" s="267" t="s">
        <v>52</v>
      </c>
      <c r="B211" s="348">
        <v>108</v>
      </c>
      <c r="C211" s="349">
        <v>202</v>
      </c>
      <c r="D211" s="410">
        <v>131</v>
      </c>
      <c r="E211" s="398">
        <f>SUM(B211:D211)</f>
        <v>441</v>
      </c>
      <c r="F211" s="713" t="s">
        <v>56</v>
      </c>
      <c r="G211" s="457">
        <f>E198-E211</f>
        <v>1</v>
      </c>
      <c r="H211" s="306">
        <f>G211/E198</f>
        <v>2.2624434389140274E-3</v>
      </c>
    </row>
    <row r="212" spans="1:8" x14ac:dyDescent="0.2">
      <c r="A212" s="267" t="s">
        <v>28</v>
      </c>
      <c r="B212" s="381">
        <v>87.5</v>
      </c>
      <c r="C212" s="382">
        <v>87</v>
      </c>
      <c r="D212" s="498">
        <v>87</v>
      </c>
      <c r="E212" s="716"/>
      <c r="F212" s="713" t="s">
        <v>57</v>
      </c>
      <c r="G212" s="713">
        <v>82.7</v>
      </c>
      <c r="H212" s="713"/>
    </row>
    <row r="213" spans="1:8" ht="13.5" thickBot="1" x14ac:dyDescent="0.25">
      <c r="A213" s="268" t="s">
        <v>26</v>
      </c>
      <c r="B213" s="216">
        <f t="shared" ref="B213:D213" si="48">B212-B199</f>
        <v>5</v>
      </c>
      <c r="C213" s="217">
        <f t="shared" si="48"/>
        <v>4.5</v>
      </c>
      <c r="D213" s="327">
        <f t="shared" si="48"/>
        <v>4.5</v>
      </c>
      <c r="E213" s="338"/>
      <c r="F213" s="713" t="s">
        <v>26</v>
      </c>
      <c r="G213" s="713">
        <f>G212-G199</f>
        <v>4.230000000000004</v>
      </c>
      <c r="H213" s="713"/>
    </row>
    <row r="215" spans="1:8" ht="13.5" thickBot="1" x14ac:dyDescent="0.25"/>
    <row r="216" spans="1:8" ht="13.5" thickBot="1" x14ac:dyDescent="0.25">
      <c r="A216" s="272" t="s">
        <v>161</v>
      </c>
      <c r="B216" s="791" t="s">
        <v>53</v>
      </c>
      <c r="C216" s="792"/>
      <c r="D216" s="792"/>
      <c r="E216" s="787" t="s">
        <v>0</v>
      </c>
      <c r="F216" s="724">
        <v>43</v>
      </c>
      <c r="G216" s="724"/>
      <c r="H216" s="724"/>
    </row>
    <row r="217" spans="1:8" ht="13.5" thickBot="1" x14ac:dyDescent="0.25">
      <c r="A217" s="231" t="s">
        <v>2</v>
      </c>
      <c r="B217" s="295">
        <v>1</v>
      </c>
      <c r="C217" s="225">
        <v>2</v>
      </c>
      <c r="D217" s="351">
        <v>3</v>
      </c>
      <c r="E217" s="793"/>
      <c r="F217" s="724"/>
      <c r="G217" s="724"/>
      <c r="H217" s="724"/>
    </row>
    <row r="218" spans="1:8" x14ac:dyDescent="0.2">
      <c r="A218" s="236" t="s">
        <v>3</v>
      </c>
      <c r="B218" s="703">
        <v>2560</v>
      </c>
      <c r="C218" s="704">
        <v>2560</v>
      </c>
      <c r="D218" s="705">
        <v>2560</v>
      </c>
      <c r="E218" s="705">
        <v>2560</v>
      </c>
      <c r="F218" s="321"/>
      <c r="G218" s="724"/>
      <c r="H218" s="724"/>
    </row>
    <row r="219" spans="1:8" x14ac:dyDescent="0.2">
      <c r="A219" s="241" t="s">
        <v>6</v>
      </c>
      <c r="B219" s="300">
        <v>2698</v>
      </c>
      <c r="C219" s="301">
        <v>2836</v>
      </c>
      <c r="D219" s="444">
        <v>3049</v>
      </c>
      <c r="E219" s="712">
        <v>2844</v>
      </c>
      <c r="F219" s="321"/>
      <c r="G219" s="724"/>
      <c r="H219" s="724"/>
    </row>
    <row r="220" spans="1:8" x14ac:dyDescent="0.2">
      <c r="A220" s="231" t="s">
        <v>7</v>
      </c>
      <c r="B220" s="679">
        <v>92.3</v>
      </c>
      <c r="C220" s="680">
        <v>100</v>
      </c>
      <c r="D220" s="707">
        <v>80</v>
      </c>
      <c r="E220" s="708">
        <v>90.7</v>
      </c>
      <c r="F220" s="325"/>
      <c r="G220" s="724"/>
      <c r="H220" s="724"/>
    </row>
    <row r="221" spans="1:8" ht="13.5" thickBot="1" x14ac:dyDescent="0.25">
      <c r="A221" s="231" t="s">
        <v>8</v>
      </c>
      <c r="B221" s="329">
        <v>4.2999999999999997E-2</v>
      </c>
      <c r="C221" s="330">
        <v>4.1000000000000002E-2</v>
      </c>
      <c r="D221" s="709">
        <v>0.123</v>
      </c>
      <c r="E221" s="710">
        <v>8.4000000000000005E-2</v>
      </c>
      <c r="F221" s="321"/>
      <c r="G221" s="724"/>
      <c r="H221" s="724"/>
    </row>
    <row r="222" spans="1:8" x14ac:dyDescent="0.2">
      <c r="A222" s="241" t="s">
        <v>1</v>
      </c>
      <c r="B222" s="332">
        <f t="shared" ref="B222:D222" si="49">B219/B218*100-100</f>
        <v>5.390625</v>
      </c>
      <c r="C222" s="333">
        <f t="shared" si="49"/>
        <v>10.781250000000014</v>
      </c>
      <c r="D222" s="482">
        <f t="shared" si="49"/>
        <v>19.101562499999986</v>
      </c>
      <c r="E222" s="483">
        <f>E219/E218*100-100</f>
        <v>11.093749999999986</v>
      </c>
      <c r="F222" s="321"/>
      <c r="G222" s="724"/>
      <c r="H222" s="724"/>
    </row>
    <row r="223" spans="1:8" ht="13.5" thickBot="1" x14ac:dyDescent="0.25">
      <c r="A223" s="231" t="s">
        <v>27</v>
      </c>
      <c r="B223" s="257">
        <f>B219-B206</f>
        <v>87</v>
      </c>
      <c r="C223" s="258">
        <f>C219-C206</f>
        <v>93</v>
      </c>
      <c r="D223" s="259">
        <f t="shared" ref="D223" si="50">D219-D206</f>
        <v>114</v>
      </c>
      <c r="E223" s="397">
        <f>E219-E206</f>
        <v>74</v>
      </c>
      <c r="F223" s="724"/>
      <c r="G223" s="724"/>
      <c r="H223" s="724"/>
    </row>
    <row r="224" spans="1:8" x14ac:dyDescent="0.2">
      <c r="A224" s="267" t="s">
        <v>52</v>
      </c>
      <c r="B224" s="348">
        <v>107</v>
      </c>
      <c r="C224" s="349">
        <v>200</v>
      </c>
      <c r="D224" s="410">
        <v>130</v>
      </c>
      <c r="E224" s="398">
        <f>SUM(B224:D224)</f>
        <v>437</v>
      </c>
      <c r="F224" s="724" t="s">
        <v>56</v>
      </c>
      <c r="G224" s="457">
        <f>E211-E224</f>
        <v>4</v>
      </c>
      <c r="H224" s="306">
        <f>G224/E211</f>
        <v>9.0702947845804991E-3</v>
      </c>
    </row>
    <row r="225" spans="1:8" x14ac:dyDescent="0.2">
      <c r="A225" s="267" t="s">
        <v>28</v>
      </c>
      <c r="B225" s="381">
        <v>93</v>
      </c>
      <c r="C225" s="382">
        <v>92.5</v>
      </c>
      <c r="D225" s="498">
        <v>92.5</v>
      </c>
      <c r="E225" s="727"/>
      <c r="F225" s="724" t="s">
        <v>57</v>
      </c>
      <c r="G225" s="724">
        <v>87.94</v>
      </c>
      <c r="H225" s="724"/>
    </row>
    <row r="226" spans="1:8" ht="13.5" thickBot="1" x14ac:dyDescent="0.25">
      <c r="A226" s="268" t="s">
        <v>26</v>
      </c>
      <c r="B226" s="216">
        <f t="shared" ref="B226:D226" si="51">B225-B212</f>
        <v>5.5</v>
      </c>
      <c r="C226" s="217">
        <f t="shared" si="51"/>
        <v>5.5</v>
      </c>
      <c r="D226" s="327">
        <f t="shared" si="51"/>
        <v>5.5</v>
      </c>
      <c r="E226" s="338"/>
      <c r="F226" s="724" t="s">
        <v>26</v>
      </c>
      <c r="G226" s="724">
        <f>G225-G212</f>
        <v>5.2399999999999949</v>
      </c>
      <c r="H226" s="724"/>
    </row>
  </sheetData>
  <mergeCells count="28">
    <mergeCell ref="B203:D203"/>
    <mergeCell ref="E203:E204"/>
    <mergeCell ref="B125:D125"/>
    <mergeCell ref="E125:E126"/>
    <mergeCell ref="B112:D112"/>
    <mergeCell ref="B164:D164"/>
    <mergeCell ref="B190:D190"/>
    <mergeCell ref="E190:E191"/>
    <mergeCell ref="B177:D177"/>
    <mergeCell ref="E177:E178"/>
    <mergeCell ref="E138:E139"/>
    <mergeCell ref="E164:E165"/>
    <mergeCell ref="B216:D216"/>
    <mergeCell ref="E216:E217"/>
    <mergeCell ref="B8:G8"/>
    <mergeCell ref="B21:G21"/>
    <mergeCell ref="B34:G34"/>
    <mergeCell ref="B47:G47"/>
    <mergeCell ref="B99:D99"/>
    <mergeCell ref="E99:E100"/>
    <mergeCell ref="B86:D86"/>
    <mergeCell ref="E86:E87"/>
    <mergeCell ref="B73:D73"/>
    <mergeCell ref="B60:D60"/>
    <mergeCell ref="E112:E113"/>
    <mergeCell ref="B151:D151"/>
    <mergeCell ref="E151:E152"/>
    <mergeCell ref="B138:D138"/>
  </mergeCells>
  <conditionalFormatting sqref="B193:D19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D20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D2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750" t="s">
        <v>18</v>
      </c>
      <c r="C4" s="751"/>
      <c r="D4" s="751"/>
      <c r="E4" s="751"/>
      <c r="F4" s="751"/>
      <c r="G4" s="751"/>
      <c r="H4" s="751"/>
      <c r="I4" s="751"/>
      <c r="J4" s="752"/>
      <c r="K4" s="750" t="s">
        <v>21</v>
      </c>
      <c r="L4" s="751"/>
      <c r="M4" s="751"/>
      <c r="N4" s="751"/>
      <c r="O4" s="751"/>
      <c r="P4" s="751"/>
      <c r="Q4" s="751"/>
      <c r="R4" s="751"/>
      <c r="S4" s="751"/>
      <c r="T4" s="751"/>
      <c r="U4" s="751"/>
      <c r="V4" s="751"/>
      <c r="W4" s="75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750" t="s">
        <v>23</v>
      </c>
      <c r="C17" s="751"/>
      <c r="D17" s="751"/>
      <c r="E17" s="751"/>
      <c r="F17" s="752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750" t="s">
        <v>18</v>
      </c>
      <c r="C4" s="751"/>
      <c r="D4" s="751"/>
      <c r="E4" s="751"/>
      <c r="F4" s="751"/>
      <c r="G4" s="751"/>
      <c r="H4" s="751"/>
      <c r="I4" s="751"/>
      <c r="J4" s="752"/>
      <c r="K4" s="750" t="s">
        <v>21</v>
      </c>
      <c r="L4" s="751"/>
      <c r="M4" s="751"/>
      <c r="N4" s="751"/>
      <c r="O4" s="751"/>
      <c r="P4" s="751"/>
      <c r="Q4" s="751"/>
      <c r="R4" s="751"/>
      <c r="S4" s="751"/>
      <c r="T4" s="751"/>
      <c r="U4" s="751"/>
      <c r="V4" s="751"/>
      <c r="W4" s="75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750" t="s">
        <v>23</v>
      </c>
      <c r="C17" s="751"/>
      <c r="D17" s="751"/>
      <c r="E17" s="751"/>
      <c r="F17" s="752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750" t="s">
        <v>18</v>
      </c>
      <c r="C4" s="751"/>
      <c r="D4" s="751"/>
      <c r="E4" s="751"/>
      <c r="F4" s="751"/>
      <c r="G4" s="751"/>
      <c r="H4" s="751"/>
      <c r="I4" s="751"/>
      <c r="J4" s="752"/>
      <c r="K4" s="750" t="s">
        <v>21</v>
      </c>
      <c r="L4" s="751"/>
      <c r="M4" s="751"/>
      <c r="N4" s="751"/>
      <c r="O4" s="751"/>
      <c r="P4" s="751"/>
      <c r="Q4" s="751"/>
      <c r="R4" s="751"/>
      <c r="S4" s="751"/>
      <c r="T4" s="751"/>
      <c r="U4" s="751"/>
      <c r="V4" s="751"/>
      <c r="W4" s="75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750" t="s">
        <v>23</v>
      </c>
      <c r="C17" s="751"/>
      <c r="D17" s="751"/>
      <c r="E17" s="751"/>
      <c r="F17" s="752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753" t="s">
        <v>42</v>
      </c>
      <c r="B1" s="753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753" t="s">
        <v>42</v>
      </c>
      <c r="B1" s="753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754" t="s">
        <v>42</v>
      </c>
      <c r="B1" s="754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753" t="s">
        <v>42</v>
      </c>
      <c r="B1" s="753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W248"/>
  <sheetViews>
    <sheetView showGridLines="0" topLeftCell="A216" zoomScale="70" zoomScaleNormal="70" workbookViewId="0">
      <selection activeCell="Z243" sqref="Z243"/>
    </sheetView>
  </sheetViews>
  <sheetFormatPr baseColWidth="10" defaultColWidth="11.42578125" defaultRowHeight="12.75" x14ac:dyDescent="0.2"/>
  <cols>
    <col min="1" max="1" width="16.28515625" style="200" bestFit="1" customWidth="1"/>
    <col min="2" max="20" width="8.85546875" style="200" customWidth="1"/>
    <col min="21" max="22" width="8.85546875" style="319" customWidth="1"/>
    <col min="23" max="25" width="8.85546875" style="200" customWidth="1"/>
    <col min="26" max="29" width="11.42578125" style="200"/>
    <col min="30" max="30" width="3.28515625" style="200" customWidth="1"/>
    <col min="31" max="35" width="11.42578125" style="200"/>
    <col min="36" max="36" width="16.7109375" style="200" bestFit="1" customWidth="1"/>
    <col min="37" max="37" width="4.140625" style="200" customWidth="1"/>
    <col min="38" max="42" width="11.42578125" style="200"/>
    <col min="43" max="43" width="16.7109375" style="200" bestFit="1" customWidth="1"/>
    <col min="44" max="44" width="2.85546875" style="200" customWidth="1"/>
    <col min="45" max="16384" width="11.42578125" style="200"/>
  </cols>
  <sheetData>
    <row r="1" spans="1:37" x14ac:dyDescent="0.2">
      <c r="A1" s="200" t="s">
        <v>58</v>
      </c>
    </row>
    <row r="2" spans="1:37" x14ac:dyDescent="0.2">
      <c r="A2" s="200" t="s">
        <v>59</v>
      </c>
      <c r="B2" s="227">
        <v>39.825396825396822</v>
      </c>
      <c r="F2" s="769"/>
      <c r="G2" s="769"/>
      <c r="H2" s="769"/>
      <c r="I2" s="769"/>
    </row>
    <row r="3" spans="1:37" x14ac:dyDescent="0.2">
      <c r="A3" s="200" t="s">
        <v>7</v>
      </c>
      <c r="B3" s="227">
        <v>65.52771450265756</v>
      </c>
    </row>
    <row r="4" spans="1:37" x14ac:dyDescent="0.2">
      <c r="A4" s="200" t="s">
        <v>60</v>
      </c>
      <c r="B4" s="200">
        <v>12855</v>
      </c>
    </row>
    <row r="6" spans="1:37" x14ac:dyDescent="0.2">
      <c r="A6" s="229" t="s">
        <v>61</v>
      </c>
      <c r="B6" s="227">
        <v>65.52771450265756</v>
      </c>
      <c r="C6" s="227">
        <v>65.52771450265756</v>
      </c>
      <c r="D6" s="227">
        <v>65.52771450265756</v>
      </c>
      <c r="E6" s="227">
        <v>65.52771450265756</v>
      </c>
      <c r="F6" s="227">
        <v>65.52771450265756</v>
      </c>
      <c r="G6" s="227">
        <v>65.52771450265756</v>
      </c>
      <c r="H6" s="227">
        <v>65.52771450265756</v>
      </c>
      <c r="I6" s="227">
        <v>65.52771450265756</v>
      </c>
      <c r="J6" s="227">
        <v>65.52771450265756</v>
      </c>
      <c r="K6" s="227">
        <v>65.52771450265756</v>
      </c>
      <c r="L6" s="227">
        <v>65.52771450265756</v>
      </c>
      <c r="M6" s="227">
        <v>65.52771450265756</v>
      </c>
      <c r="N6" s="227">
        <v>65.52771450265756</v>
      </c>
      <c r="O6" s="227">
        <v>65.52771450265756</v>
      </c>
      <c r="P6" s="227">
        <v>65.52771450265756</v>
      </c>
      <c r="Q6" s="227">
        <v>65.52771450265756</v>
      </c>
      <c r="R6" s="227">
        <v>65.52771450265756</v>
      </c>
      <c r="S6" s="227">
        <v>65.52771450265756</v>
      </c>
      <c r="T6" s="227">
        <v>65.52771450265756</v>
      </c>
      <c r="U6" s="227">
        <v>65.52771450265756</v>
      </c>
      <c r="V6" s="227">
        <v>65.52771450265756</v>
      </c>
      <c r="W6" s="227">
        <v>65.52771450265756</v>
      </c>
      <c r="AA6" s="228"/>
      <c r="AB6" s="213"/>
      <c r="AG6" s="769"/>
      <c r="AH6" s="769"/>
    </row>
    <row r="7" spans="1:37" ht="13.5" thickBot="1" x14ac:dyDescent="0.25">
      <c r="A7" s="229" t="s">
        <v>62</v>
      </c>
      <c r="B7" s="200">
        <v>21.68</v>
      </c>
      <c r="C7" s="320">
        <v>21.68</v>
      </c>
      <c r="D7" s="320">
        <v>21.68</v>
      </c>
      <c r="E7" s="320">
        <v>21.68</v>
      </c>
      <c r="F7" s="320">
        <v>21.68</v>
      </c>
      <c r="G7" s="320">
        <v>21.68</v>
      </c>
      <c r="H7" s="320">
        <v>21.68</v>
      </c>
      <c r="I7" s="320">
        <v>21.68</v>
      </c>
      <c r="J7" s="320">
        <v>21.68</v>
      </c>
      <c r="K7" s="320">
        <v>21.68</v>
      </c>
      <c r="L7" s="320">
        <v>21.68</v>
      </c>
      <c r="M7" s="320">
        <v>21.68</v>
      </c>
      <c r="N7" s="320">
        <v>21.68</v>
      </c>
      <c r="O7" s="320">
        <v>21.68</v>
      </c>
      <c r="P7" s="320">
        <v>21.68</v>
      </c>
      <c r="Q7" s="320">
        <v>21.68</v>
      </c>
      <c r="R7" s="320">
        <v>21.68</v>
      </c>
      <c r="S7" s="320">
        <v>21.68</v>
      </c>
      <c r="T7" s="320">
        <v>21.68</v>
      </c>
      <c r="U7" s="320">
        <v>21.68</v>
      </c>
      <c r="V7" s="320">
        <v>21.68</v>
      </c>
      <c r="AA7" s="228"/>
      <c r="AB7" s="213"/>
    </row>
    <row r="8" spans="1:37" ht="13.5" thickBot="1" x14ac:dyDescent="0.25">
      <c r="A8" s="230" t="s">
        <v>49</v>
      </c>
      <c r="B8" s="766" t="s">
        <v>53</v>
      </c>
      <c r="C8" s="767"/>
      <c r="D8" s="767"/>
      <c r="E8" s="767"/>
      <c r="F8" s="767"/>
      <c r="G8" s="767"/>
      <c r="H8" s="767"/>
      <c r="I8" s="767"/>
      <c r="J8" s="767"/>
      <c r="K8" s="767"/>
      <c r="L8" s="766" t="s">
        <v>63</v>
      </c>
      <c r="M8" s="767"/>
      <c r="N8" s="767"/>
      <c r="O8" s="767"/>
      <c r="P8" s="767"/>
      <c r="Q8" s="767"/>
      <c r="R8" s="767"/>
      <c r="S8" s="767"/>
      <c r="T8" s="767"/>
      <c r="U8" s="767"/>
      <c r="V8" s="768"/>
      <c r="W8" s="292" t="s">
        <v>55</v>
      </c>
    </row>
    <row r="9" spans="1:37" x14ac:dyDescent="0.2">
      <c r="A9" s="231" t="s">
        <v>54</v>
      </c>
      <c r="B9" s="339">
        <v>1</v>
      </c>
      <c r="C9" s="232">
        <v>2</v>
      </c>
      <c r="D9" s="232">
        <v>3</v>
      </c>
      <c r="E9" s="232">
        <v>4</v>
      </c>
      <c r="F9" s="232">
        <v>5</v>
      </c>
      <c r="G9" s="232">
        <v>6</v>
      </c>
      <c r="H9" s="232">
        <v>7</v>
      </c>
      <c r="I9" s="232">
        <v>8</v>
      </c>
      <c r="J9" s="232">
        <v>9</v>
      </c>
      <c r="K9" s="340">
        <v>10</v>
      </c>
      <c r="L9" s="339">
        <v>1</v>
      </c>
      <c r="M9" s="232">
        <v>2</v>
      </c>
      <c r="N9" s="232">
        <v>3</v>
      </c>
      <c r="O9" s="232">
        <v>4</v>
      </c>
      <c r="P9" s="232">
        <v>5</v>
      </c>
      <c r="Q9" s="232">
        <v>6</v>
      </c>
      <c r="R9" s="232">
        <v>7</v>
      </c>
      <c r="S9" s="232">
        <v>8</v>
      </c>
      <c r="T9" s="232">
        <v>9</v>
      </c>
      <c r="U9" s="232">
        <v>10</v>
      </c>
      <c r="V9" s="340">
        <v>11</v>
      </c>
      <c r="W9" s="343">
        <v>1317</v>
      </c>
    </row>
    <row r="10" spans="1:37" x14ac:dyDescent="0.2">
      <c r="A10" s="231" t="s">
        <v>2</v>
      </c>
      <c r="B10" s="233">
        <v>1</v>
      </c>
      <c r="C10" s="307">
        <v>2</v>
      </c>
      <c r="D10" s="234">
        <v>3</v>
      </c>
      <c r="E10" s="234">
        <v>3</v>
      </c>
      <c r="F10" s="294">
        <v>4</v>
      </c>
      <c r="G10" s="314">
        <v>5</v>
      </c>
      <c r="H10" s="315">
        <v>6</v>
      </c>
      <c r="I10" s="235">
        <v>7</v>
      </c>
      <c r="J10" s="326">
        <v>8</v>
      </c>
      <c r="K10" s="361">
        <v>9</v>
      </c>
      <c r="L10" s="233">
        <v>1</v>
      </c>
      <c r="M10" s="307">
        <v>2</v>
      </c>
      <c r="N10" s="234">
        <v>3</v>
      </c>
      <c r="O10" s="234">
        <v>3</v>
      </c>
      <c r="P10" s="294">
        <v>4</v>
      </c>
      <c r="Q10" s="314">
        <v>5</v>
      </c>
      <c r="R10" s="315">
        <v>6</v>
      </c>
      <c r="S10" s="235">
        <v>7</v>
      </c>
      <c r="T10" s="326">
        <v>8</v>
      </c>
      <c r="U10" s="361">
        <v>9</v>
      </c>
      <c r="V10" s="362">
        <v>10</v>
      </c>
      <c r="W10" s="214" t="s">
        <v>0</v>
      </c>
    </row>
    <row r="11" spans="1:37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238">
        <v>140</v>
      </c>
      <c r="K11" s="308">
        <v>140</v>
      </c>
      <c r="L11" s="237">
        <v>140</v>
      </c>
      <c r="M11" s="238">
        <v>140</v>
      </c>
      <c r="N11" s="238">
        <v>140</v>
      </c>
      <c r="O11" s="238">
        <v>140</v>
      </c>
      <c r="P11" s="238">
        <v>140</v>
      </c>
      <c r="Q11" s="238">
        <v>140</v>
      </c>
      <c r="R11" s="238">
        <v>140</v>
      </c>
      <c r="S11" s="238">
        <v>140</v>
      </c>
      <c r="T11" s="238">
        <v>140</v>
      </c>
      <c r="U11" s="238">
        <v>140</v>
      </c>
      <c r="V11" s="308">
        <v>140</v>
      </c>
      <c r="W11" s="240">
        <v>140</v>
      </c>
      <c r="X11" s="341"/>
      <c r="Y11" s="313"/>
      <c r="Z11" s="313"/>
      <c r="AA11" s="313"/>
      <c r="AB11" s="313"/>
      <c r="AC11" s="313"/>
    </row>
    <row r="12" spans="1:37" x14ac:dyDescent="0.2">
      <c r="A12" s="241" t="s">
        <v>6</v>
      </c>
      <c r="B12" s="242">
        <v>140.77083333333334</v>
      </c>
      <c r="C12" s="243">
        <v>146.16279069767441</v>
      </c>
      <c r="D12" s="243">
        <v>147.77777777777777</v>
      </c>
      <c r="E12" s="243">
        <v>143.67741935483872</v>
      </c>
      <c r="F12" s="243">
        <v>151.90566037735849</v>
      </c>
      <c r="G12" s="243">
        <v>153.01666666666668</v>
      </c>
      <c r="H12" s="243">
        <v>166.09</v>
      </c>
      <c r="I12" s="243">
        <v>168.77272727272728</v>
      </c>
      <c r="J12" s="243">
        <v>170.2258064516129</v>
      </c>
      <c r="K12" s="281">
        <v>178.4848484848485</v>
      </c>
      <c r="L12" s="242">
        <v>130.12068965517241</v>
      </c>
      <c r="M12" s="243">
        <v>134.38356164383561</v>
      </c>
      <c r="N12" s="243">
        <v>138.67307692307693</v>
      </c>
      <c r="O12" s="243">
        <v>147.01694915254237</v>
      </c>
      <c r="P12" s="243">
        <v>144.19999999999999</v>
      </c>
      <c r="Q12" s="243">
        <v>152.5344827586207</v>
      </c>
      <c r="R12" s="243">
        <v>154.32758620689654</v>
      </c>
      <c r="S12" s="243">
        <v>166.46511627906978</v>
      </c>
      <c r="T12" s="243">
        <v>167.46052631578948</v>
      </c>
      <c r="U12" s="243">
        <v>173.21739130434781</v>
      </c>
      <c r="V12" s="281">
        <v>184.39024390243901</v>
      </c>
      <c r="W12" s="317">
        <v>155.06757782839787</v>
      </c>
      <c r="X12" s="321"/>
      <c r="Y12" s="313"/>
      <c r="Z12" s="313"/>
      <c r="AA12" s="313"/>
      <c r="AB12" s="313"/>
      <c r="AC12" s="287"/>
    </row>
    <row r="13" spans="1:37" x14ac:dyDescent="0.2">
      <c r="A13" s="231" t="s">
        <v>7</v>
      </c>
      <c r="B13" s="245">
        <v>97.916666666666671</v>
      </c>
      <c r="C13" s="246">
        <v>96.511627906976742</v>
      </c>
      <c r="D13" s="246">
        <v>100</v>
      </c>
      <c r="E13" s="246">
        <v>98.387096774193552</v>
      </c>
      <c r="F13" s="246">
        <v>100</v>
      </c>
      <c r="G13" s="246">
        <v>100</v>
      </c>
      <c r="H13" s="246">
        <v>97</v>
      </c>
      <c r="I13" s="246">
        <v>98.86363636363636</v>
      </c>
      <c r="J13" s="246">
        <v>100</v>
      </c>
      <c r="K13" s="282">
        <v>100</v>
      </c>
      <c r="L13" s="245">
        <v>98.275862068965523</v>
      </c>
      <c r="M13" s="246">
        <v>98.630136986301366</v>
      </c>
      <c r="N13" s="246">
        <v>96.15384615384616</v>
      </c>
      <c r="O13" s="246">
        <v>100</v>
      </c>
      <c r="P13" s="246">
        <v>96.36363636363636</v>
      </c>
      <c r="Q13" s="246">
        <v>100</v>
      </c>
      <c r="R13" s="246">
        <v>100</v>
      </c>
      <c r="S13" s="246">
        <v>98.837209302325576</v>
      </c>
      <c r="T13" s="246">
        <v>100</v>
      </c>
      <c r="U13" s="246">
        <v>100</v>
      </c>
      <c r="V13" s="282">
        <v>100</v>
      </c>
      <c r="W13" s="248">
        <v>65.52771450265756</v>
      </c>
      <c r="X13" s="341"/>
    </row>
    <row r="14" spans="1:37" ht="12.75" customHeight="1" thickBot="1" x14ac:dyDescent="0.25">
      <c r="A14" s="231" t="s">
        <v>8</v>
      </c>
      <c r="B14" s="329">
        <v>4.4392234784580396E-2</v>
      </c>
      <c r="C14" s="330">
        <v>5.1037293168947478E-2</v>
      </c>
      <c r="D14" s="330">
        <v>3.9336624617034861E-2</v>
      </c>
      <c r="E14" s="330">
        <v>4.1699817750314436E-2</v>
      </c>
      <c r="F14" s="330">
        <v>3.6356307201177281E-2</v>
      </c>
      <c r="G14" s="330">
        <v>3.5061436934907736E-2</v>
      </c>
      <c r="H14" s="330">
        <v>4.2258307017252146E-2</v>
      </c>
      <c r="I14" s="330">
        <v>3.6587444406035119E-2</v>
      </c>
      <c r="J14" s="330">
        <v>3.8150585517613973E-2</v>
      </c>
      <c r="K14" s="334">
        <v>3.7574576605427269E-2</v>
      </c>
      <c r="L14" s="329">
        <v>4.0743104698043674E-2</v>
      </c>
      <c r="M14" s="330">
        <v>4.2321821677655767E-2</v>
      </c>
      <c r="N14" s="330">
        <v>4.2912640143093865E-2</v>
      </c>
      <c r="O14" s="330">
        <v>3.2136359782367452E-2</v>
      </c>
      <c r="P14" s="330">
        <v>4.8107629528244031E-2</v>
      </c>
      <c r="Q14" s="330">
        <v>2.8243016171441284E-2</v>
      </c>
      <c r="R14" s="330">
        <v>3.177566521042359E-2</v>
      </c>
      <c r="S14" s="330">
        <v>3.1743833201289769E-2</v>
      </c>
      <c r="T14" s="330">
        <v>2.8116770956906054E-2</v>
      </c>
      <c r="U14" s="330">
        <v>2.6725740276058747E-2</v>
      </c>
      <c r="V14" s="334">
        <v>3.069923159868506E-2</v>
      </c>
      <c r="W14" s="344">
        <v>9.7410264796780832E-2</v>
      </c>
      <c r="X14" s="341"/>
      <c r="Y14" s="210"/>
      <c r="Z14" s="210"/>
      <c r="AA14" s="210"/>
      <c r="AB14" s="210"/>
      <c r="AC14" s="210"/>
    </row>
    <row r="15" spans="1:37" x14ac:dyDescent="0.2">
      <c r="A15" s="241" t="s">
        <v>1</v>
      </c>
      <c r="B15" s="332">
        <f>B12/B11*100-100</f>
        <v>0.5505952380952408</v>
      </c>
      <c r="C15" s="333">
        <f t="shared" ref="C15:E15" si="0">C12/C11*100-100</f>
        <v>4.4019933554817214</v>
      </c>
      <c r="D15" s="333">
        <f t="shared" si="0"/>
        <v>5.5555555555555571</v>
      </c>
      <c r="E15" s="333">
        <f t="shared" si="0"/>
        <v>2.6267281105990747</v>
      </c>
      <c r="F15" s="333">
        <f>F12/F11*100-100</f>
        <v>8.5040431266846213</v>
      </c>
      <c r="G15" s="333">
        <f t="shared" ref="G15:K15" si="1">G12/G11*100-100</f>
        <v>9.297619047619051</v>
      </c>
      <c r="H15" s="333">
        <f t="shared" si="1"/>
        <v>18.635714285714286</v>
      </c>
      <c r="I15" s="333">
        <f t="shared" si="1"/>
        <v>20.55194805194806</v>
      </c>
      <c r="J15" s="333">
        <f t="shared" ref="J15" si="2">J12/J11*100-100</f>
        <v>21.589861751152071</v>
      </c>
      <c r="K15" s="335">
        <f t="shared" si="1"/>
        <v>27.489177489177493</v>
      </c>
      <c r="L15" s="332">
        <f>L12/L11*100-100</f>
        <v>-7.0566502463054235</v>
      </c>
      <c r="M15" s="333">
        <f t="shared" ref="M15:O15" si="3">M12/M11*100-100</f>
        <v>-4.0117416829745736</v>
      </c>
      <c r="N15" s="333">
        <f t="shared" si="3"/>
        <v>-0.94780219780218999</v>
      </c>
      <c r="O15" s="333">
        <f t="shared" si="3"/>
        <v>5.0121065375302578</v>
      </c>
      <c r="P15" s="333">
        <f t="shared" ref="P15" si="4">P12/P11*100-100</f>
        <v>3</v>
      </c>
      <c r="Q15" s="333">
        <f t="shared" ref="Q15:R15" si="5">Q12/Q11*100-100</f>
        <v>8.9532019704433594</v>
      </c>
      <c r="R15" s="333">
        <f t="shared" si="5"/>
        <v>10.233990147783231</v>
      </c>
      <c r="S15" s="333">
        <f t="shared" ref="S15:T15" si="6">S12/S11*100-100</f>
        <v>18.903654485049842</v>
      </c>
      <c r="T15" s="333">
        <f t="shared" si="6"/>
        <v>19.614661654135347</v>
      </c>
      <c r="U15" s="333">
        <f t="shared" ref="U15:V15" si="7">U12/U11*100-100</f>
        <v>23.726708074534145</v>
      </c>
      <c r="V15" s="335">
        <f t="shared" si="7"/>
        <v>31.707317073170714</v>
      </c>
      <c r="W15" s="346">
        <f t="shared" ref="W15" si="8">W12/W11*100-100</f>
        <v>10.762555591712768</v>
      </c>
      <c r="X15" s="321"/>
    </row>
    <row r="16" spans="1:37" ht="13.5" thickBot="1" x14ac:dyDescent="0.25">
      <c r="A16" s="256" t="s">
        <v>27</v>
      </c>
      <c r="B16" s="220">
        <f t="shared" ref="B16:W16" si="9">B12-B6</f>
        <v>75.243118830675783</v>
      </c>
      <c r="C16" s="221">
        <f t="shared" si="9"/>
        <v>80.63507619501685</v>
      </c>
      <c r="D16" s="221">
        <f t="shared" si="9"/>
        <v>82.250063275120212</v>
      </c>
      <c r="E16" s="221">
        <f t="shared" si="9"/>
        <v>78.149704852181159</v>
      </c>
      <c r="F16" s="221">
        <f t="shared" si="9"/>
        <v>86.377945874700927</v>
      </c>
      <c r="G16" s="221">
        <f t="shared" si="9"/>
        <v>87.48895216400912</v>
      </c>
      <c r="H16" s="221">
        <f t="shared" si="9"/>
        <v>100.56228549734244</v>
      </c>
      <c r="I16" s="221">
        <f t="shared" si="9"/>
        <v>103.24501277006972</v>
      </c>
      <c r="J16" s="221">
        <f t="shared" si="9"/>
        <v>104.69809194895534</v>
      </c>
      <c r="K16" s="328">
        <f t="shared" si="9"/>
        <v>112.95713398219094</v>
      </c>
      <c r="L16" s="220">
        <f t="shared" si="9"/>
        <v>64.592975152514853</v>
      </c>
      <c r="M16" s="221">
        <f t="shared" si="9"/>
        <v>68.855847141178046</v>
      </c>
      <c r="N16" s="221">
        <f t="shared" si="9"/>
        <v>73.145362420419374</v>
      </c>
      <c r="O16" s="221">
        <f t="shared" si="9"/>
        <v>81.489234649884807</v>
      </c>
      <c r="P16" s="221">
        <f t="shared" si="9"/>
        <v>78.672285497342429</v>
      </c>
      <c r="Q16" s="221">
        <f t="shared" si="9"/>
        <v>87.006768255963138</v>
      </c>
      <c r="R16" s="221">
        <f t="shared" si="9"/>
        <v>88.799871704238981</v>
      </c>
      <c r="S16" s="221">
        <f t="shared" si="9"/>
        <v>100.93740177641222</v>
      </c>
      <c r="T16" s="221">
        <f t="shared" si="9"/>
        <v>101.93281181313192</v>
      </c>
      <c r="U16" s="221">
        <f t="shared" ref="U16:V16" si="10">U12-U6</f>
        <v>107.68967680169025</v>
      </c>
      <c r="V16" s="328">
        <f t="shared" si="10"/>
        <v>118.86252939978145</v>
      </c>
      <c r="W16" s="288">
        <f t="shared" si="9"/>
        <v>89.539863325740313</v>
      </c>
      <c r="X16" s="342"/>
      <c r="Y16" s="210"/>
      <c r="Z16" s="210"/>
      <c r="AA16" s="210"/>
      <c r="AB16" s="210"/>
      <c r="AC16" s="210"/>
      <c r="AF16" s="325"/>
      <c r="AG16" s="321"/>
      <c r="AH16" s="321"/>
      <c r="AI16" s="321"/>
      <c r="AJ16" s="321"/>
      <c r="AK16" s="321"/>
    </row>
    <row r="17" spans="1:27" x14ac:dyDescent="0.2">
      <c r="A17" s="260" t="s">
        <v>51</v>
      </c>
      <c r="B17" s="331">
        <v>454</v>
      </c>
      <c r="C17" s="310">
        <v>806</v>
      </c>
      <c r="D17" s="310">
        <v>624</v>
      </c>
      <c r="E17" s="310">
        <v>626</v>
      </c>
      <c r="F17" s="310">
        <v>547</v>
      </c>
      <c r="G17" s="310">
        <v>547</v>
      </c>
      <c r="H17" s="310">
        <v>864</v>
      </c>
      <c r="I17" s="310">
        <v>856</v>
      </c>
      <c r="J17" s="310">
        <v>603</v>
      </c>
      <c r="K17" s="347">
        <v>330</v>
      </c>
      <c r="L17" s="348">
        <v>518</v>
      </c>
      <c r="M17" s="349">
        <v>512</v>
      </c>
      <c r="N17" s="349">
        <v>512</v>
      </c>
      <c r="O17" s="349">
        <v>550</v>
      </c>
      <c r="P17" s="349">
        <v>551</v>
      </c>
      <c r="Q17" s="262">
        <v>545</v>
      </c>
      <c r="R17" s="262">
        <v>544</v>
      </c>
      <c r="S17" s="262">
        <v>843</v>
      </c>
      <c r="T17" s="262">
        <v>758</v>
      </c>
      <c r="U17" s="262">
        <v>426</v>
      </c>
      <c r="V17" s="312">
        <v>398</v>
      </c>
      <c r="W17" s="345">
        <f>SUM(B17:V17)</f>
        <v>12414</v>
      </c>
      <c r="X17" s="200" t="s">
        <v>56</v>
      </c>
      <c r="Y17" s="265">
        <f>B4-W17</f>
        <v>441</v>
      </c>
      <c r="Z17" s="266">
        <f>Y17/B4</f>
        <v>3.4305717619603264E-2</v>
      </c>
      <c r="AA17" s="228"/>
    </row>
    <row r="18" spans="1:27" x14ac:dyDescent="0.2">
      <c r="A18" s="267" t="s">
        <v>28</v>
      </c>
      <c r="B18" s="218">
        <v>31</v>
      </c>
      <c r="C18" s="269">
        <v>30.5</v>
      </c>
      <c r="D18" s="269">
        <v>30.5</v>
      </c>
      <c r="E18" s="269">
        <v>30.5</v>
      </c>
      <c r="F18" s="269">
        <v>30</v>
      </c>
      <c r="G18" s="269">
        <v>29.5</v>
      </c>
      <c r="H18" s="269">
        <v>28.5</v>
      </c>
      <c r="I18" s="269">
        <v>28.5</v>
      </c>
      <c r="J18" s="269">
        <v>28.5</v>
      </c>
      <c r="K18" s="311">
        <v>28</v>
      </c>
      <c r="L18" s="218">
        <v>31</v>
      </c>
      <c r="M18" s="269">
        <v>31</v>
      </c>
      <c r="N18" s="269">
        <v>30.5</v>
      </c>
      <c r="O18" s="269">
        <v>30</v>
      </c>
      <c r="P18" s="269">
        <v>30</v>
      </c>
      <c r="Q18" s="269">
        <v>29.5</v>
      </c>
      <c r="R18" s="269">
        <v>29</v>
      </c>
      <c r="S18" s="269">
        <v>28.5</v>
      </c>
      <c r="T18" s="269">
        <v>28.5</v>
      </c>
      <c r="U18" s="269">
        <v>28.5</v>
      </c>
      <c r="V18" s="311">
        <v>28</v>
      </c>
      <c r="W18" s="222">
        <v>29.5</v>
      </c>
      <c r="X18" s="200" t="s">
        <v>57</v>
      </c>
      <c r="Y18" s="200">
        <v>21.68</v>
      </c>
    </row>
    <row r="19" spans="1:27" ht="13.5" thickBot="1" x14ac:dyDescent="0.25">
      <c r="A19" s="268" t="s">
        <v>26</v>
      </c>
      <c r="B19" s="216">
        <f t="shared" ref="B19:V19" si="11">(B18-B7)</f>
        <v>9.32</v>
      </c>
      <c r="C19" s="217">
        <f t="shared" si="11"/>
        <v>8.82</v>
      </c>
      <c r="D19" s="217">
        <f t="shared" si="11"/>
        <v>8.82</v>
      </c>
      <c r="E19" s="217">
        <f t="shared" si="11"/>
        <v>8.82</v>
      </c>
      <c r="F19" s="217">
        <f t="shared" si="11"/>
        <v>8.32</v>
      </c>
      <c r="G19" s="217">
        <f t="shared" si="11"/>
        <v>7.82</v>
      </c>
      <c r="H19" s="217">
        <f t="shared" si="11"/>
        <v>6.82</v>
      </c>
      <c r="I19" s="217">
        <f t="shared" si="11"/>
        <v>6.82</v>
      </c>
      <c r="J19" s="217">
        <f t="shared" si="11"/>
        <v>6.82</v>
      </c>
      <c r="K19" s="337">
        <f t="shared" si="11"/>
        <v>6.32</v>
      </c>
      <c r="L19" s="216">
        <f t="shared" si="11"/>
        <v>9.32</v>
      </c>
      <c r="M19" s="217">
        <f t="shared" si="11"/>
        <v>9.32</v>
      </c>
      <c r="N19" s="217">
        <f t="shared" si="11"/>
        <v>8.82</v>
      </c>
      <c r="O19" s="217">
        <f t="shared" si="11"/>
        <v>8.32</v>
      </c>
      <c r="P19" s="217">
        <f t="shared" si="11"/>
        <v>8.32</v>
      </c>
      <c r="Q19" s="217">
        <f t="shared" si="11"/>
        <v>7.82</v>
      </c>
      <c r="R19" s="217">
        <f t="shared" si="11"/>
        <v>7.32</v>
      </c>
      <c r="S19" s="217">
        <f t="shared" si="11"/>
        <v>6.82</v>
      </c>
      <c r="T19" s="217">
        <f t="shared" si="11"/>
        <v>6.82</v>
      </c>
      <c r="U19" s="217">
        <f t="shared" si="11"/>
        <v>6.82</v>
      </c>
      <c r="V19" s="337">
        <f t="shared" si="11"/>
        <v>6.32</v>
      </c>
      <c r="W19" s="223"/>
      <c r="X19" s="200" t="s">
        <v>26</v>
      </c>
    </row>
    <row r="20" spans="1:27" x14ac:dyDescent="0.2">
      <c r="B20" s="200">
        <v>31</v>
      </c>
      <c r="C20" s="200">
        <v>30.5</v>
      </c>
      <c r="D20" s="200">
        <v>30.5</v>
      </c>
      <c r="E20" s="200">
        <v>30.5</v>
      </c>
      <c r="F20" s="200">
        <v>30</v>
      </c>
      <c r="G20" s="200">
        <v>29.5</v>
      </c>
      <c r="L20" s="200">
        <v>31</v>
      </c>
      <c r="M20" s="200">
        <v>31</v>
      </c>
      <c r="N20" s="200">
        <v>30.5</v>
      </c>
      <c r="O20" s="200">
        <v>30</v>
      </c>
      <c r="P20" s="200">
        <v>30</v>
      </c>
      <c r="Q20" s="200">
        <v>29.5</v>
      </c>
    </row>
    <row r="21" spans="1:27" ht="13.5" thickBot="1" x14ac:dyDescent="0.25"/>
    <row r="22" spans="1:27" ht="13.5" thickBot="1" x14ac:dyDescent="0.25">
      <c r="A22" s="230" t="s">
        <v>64</v>
      </c>
      <c r="B22" s="766" t="s">
        <v>53</v>
      </c>
      <c r="C22" s="767"/>
      <c r="D22" s="767"/>
      <c r="E22" s="767"/>
      <c r="F22" s="767"/>
      <c r="G22" s="767"/>
      <c r="H22" s="767"/>
      <c r="I22" s="767"/>
      <c r="J22" s="767"/>
      <c r="K22" s="767"/>
      <c r="L22" s="766" t="s">
        <v>63</v>
      </c>
      <c r="M22" s="767"/>
      <c r="N22" s="767"/>
      <c r="O22" s="767"/>
      <c r="P22" s="767"/>
      <c r="Q22" s="767"/>
      <c r="R22" s="767"/>
      <c r="S22" s="767"/>
      <c r="T22" s="767"/>
      <c r="U22" s="767"/>
      <c r="V22" s="768"/>
      <c r="W22" s="292" t="s">
        <v>55</v>
      </c>
      <c r="X22" s="364"/>
      <c r="Y22" s="364"/>
      <c r="Z22" s="364"/>
    </row>
    <row r="23" spans="1:27" x14ac:dyDescent="0.2">
      <c r="A23" s="231" t="s">
        <v>54</v>
      </c>
      <c r="B23" s="339">
        <v>1</v>
      </c>
      <c r="C23" s="232">
        <v>2</v>
      </c>
      <c r="D23" s="232">
        <v>3</v>
      </c>
      <c r="E23" s="232">
        <v>4</v>
      </c>
      <c r="F23" s="232">
        <v>5</v>
      </c>
      <c r="G23" s="232">
        <v>6</v>
      </c>
      <c r="H23" s="232">
        <v>7</v>
      </c>
      <c r="I23" s="232">
        <v>8</v>
      </c>
      <c r="J23" s="232">
        <v>9</v>
      </c>
      <c r="K23" s="340">
        <v>10</v>
      </c>
      <c r="L23" s="339">
        <v>1</v>
      </c>
      <c r="M23" s="232">
        <v>2</v>
      </c>
      <c r="N23" s="232">
        <v>3</v>
      </c>
      <c r="O23" s="232">
        <v>4</v>
      </c>
      <c r="P23" s="232">
        <v>5</v>
      </c>
      <c r="Q23" s="232">
        <v>6</v>
      </c>
      <c r="R23" s="232">
        <v>7</v>
      </c>
      <c r="S23" s="232">
        <v>8</v>
      </c>
      <c r="T23" s="232">
        <v>9</v>
      </c>
      <c r="U23" s="232">
        <v>10</v>
      </c>
      <c r="V23" s="340">
        <v>11</v>
      </c>
      <c r="W23" s="343">
        <v>933</v>
      </c>
      <c r="X23" s="364"/>
      <c r="Y23" s="364"/>
      <c r="Z23" s="364"/>
    </row>
    <row r="24" spans="1:27" x14ac:dyDescent="0.2">
      <c r="A24" s="231" t="s">
        <v>2</v>
      </c>
      <c r="B24" s="233">
        <v>1</v>
      </c>
      <c r="C24" s="307">
        <v>2</v>
      </c>
      <c r="D24" s="234">
        <v>3</v>
      </c>
      <c r="E24" s="234">
        <v>3</v>
      </c>
      <c r="F24" s="294">
        <v>4</v>
      </c>
      <c r="G24" s="314">
        <v>5</v>
      </c>
      <c r="H24" s="315">
        <v>6</v>
      </c>
      <c r="I24" s="235">
        <v>7</v>
      </c>
      <c r="J24" s="326">
        <v>8</v>
      </c>
      <c r="K24" s="361">
        <v>9</v>
      </c>
      <c r="L24" s="233">
        <v>1</v>
      </c>
      <c r="M24" s="307">
        <v>2</v>
      </c>
      <c r="N24" s="234">
        <v>3</v>
      </c>
      <c r="O24" s="234">
        <v>3</v>
      </c>
      <c r="P24" s="294">
        <v>4</v>
      </c>
      <c r="Q24" s="314">
        <v>5</v>
      </c>
      <c r="R24" s="315">
        <v>6</v>
      </c>
      <c r="S24" s="235">
        <v>7</v>
      </c>
      <c r="T24" s="326">
        <v>8</v>
      </c>
      <c r="U24" s="361">
        <v>9</v>
      </c>
      <c r="V24" s="362">
        <v>10</v>
      </c>
      <c r="W24" s="214" t="s">
        <v>0</v>
      </c>
      <c r="X24" s="364"/>
      <c r="Y24" s="364"/>
      <c r="Z24" s="364"/>
    </row>
    <row r="25" spans="1:27" x14ac:dyDescent="0.2">
      <c r="A25" s="236" t="s">
        <v>3</v>
      </c>
      <c r="B25" s="237">
        <v>270</v>
      </c>
      <c r="C25" s="238">
        <v>270</v>
      </c>
      <c r="D25" s="238">
        <v>270</v>
      </c>
      <c r="E25" s="238">
        <v>270</v>
      </c>
      <c r="F25" s="238">
        <v>270</v>
      </c>
      <c r="G25" s="238">
        <v>270</v>
      </c>
      <c r="H25" s="238">
        <v>270</v>
      </c>
      <c r="I25" s="238">
        <v>270</v>
      </c>
      <c r="J25" s="238">
        <v>270</v>
      </c>
      <c r="K25" s="308">
        <v>270</v>
      </c>
      <c r="L25" s="237">
        <v>270</v>
      </c>
      <c r="M25" s="238">
        <v>270</v>
      </c>
      <c r="N25" s="238">
        <v>270</v>
      </c>
      <c r="O25" s="238">
        <v>270</v>
      </c>
      <c r="P25" s="238">
        <v>270</v>
      </c>
      <c r="Q25" s="238">
        <v>270</v>
      </c>
      <c r="R25" s="238">
        <v>270</v>
      </c>
      <c r="S25" s="238">
        <v>270</v>
      </c>
      <c r="T25" s="238">
        <v>270</v>
      </c>
      <c r="U25" s="238">
        <v>270</v>
      </c>
      <c r="V25" s="308">
        <v>270</v>
      </c>
      <c r="W25" s="240">
        <v>270</v>
      </c>
      <c r="X25" s="341"/>
      <c r="Y25" s="313"/>
      <c r="Z25" s="313"/>
    </row>
    <row r="26" spans="1:27" x14ac:dyDescent="0.2">
      <c r="A26" s="241" t="s">
        <v>6</v>
      </c>
      <c r="B26" s="242">
        <v>262</v>
      </c>
      <c r="C26" s="243">
        <v>268</v>
      </c>
      <c r="D26" s="243">
        <v>277</v>
      </c>
      <c r="E26" s="243">
        <v>257</v>
      </c>
      <c r="F26" s="243">
        <v>276</v>
      </c>
      <c r="G26" s="243">
        <v>272</v>
      </c>
      <c r="H26" s="243">
        <v>273</v>
      </c>
      <c r="I26" s="243">
        <v>271</v>
      </c>
      <c r="J26" s="243">
        <v>275</v>
      </c>
      <c r="K26" s="281">
        <v>278</v>
      </c>
      <c r="L26" s="242">
        <v>264</v>
      </c>
      <c r="M26" s="243">
        <v>264</v>
      </c>
      <c r="N26" s="243">
        <v>263</v>
      </c>
      <c r="O26" s="243">
        <v>270</v>
      </c>
      <c r="P26" s="243">
        <v>256</v>
      </c>
      <c r="Q26" s="243">
        <v>265</v>
      </c>
      <c r="R26" s="243">
        <v>284</v>
      </c>
      <c r="S26" s="243">
        <v>267</v>
      </c>
      <c r="T26" s="243">
        <v>274</v>
      </c>
      <c r="U26" s="243">
        <v>285</v>
      </c>
      <c r="V26" s="281">
        <v>277</v>
      </c>
      <c r="W26" s="317">
        <v>270</v>
      </c>
      <c r="X26" s="321"/>
      <c r="Y26" s="313"/>
      <c r="Z26" s="313"/>
    </row>
    <row r="27" spans="1:27" x14ac:dyDescent="0.2">
      <c r="A27" s="231" t="s">
        <v>7</v>
      </c>
      <c r="B27" s="245">
        <v>67.599999999999994</v>
      </c>
      <c r="C27" s="246">
        <v>86.7</v>
      </c>
      <c r="D27" s="246">
        <v>70.2</v>
      </c>
      <c r="E27" s="246">
        <v>89.6</v>
      </c>
      <c r="F27" s="246">
        <v>92.7</v>
      </c>
      <c r="G27" s="246">
        <v>77.5</v>
      </c>
      <c r="H27" s="246">
        <v>92.2</v>
      </c>
      <c r="I27" s="246">
        <v>93.8</v>
      </c>
      <c r="J27" s="246">
        <v>84.4</v>
      </c>
      <c r="K27" s="282">
        <v>96.2</v>
      </c>
      <c r="L27" s="245">
        <v>66.7</v>
      </c>
      <c r="M27" s="246">
        <v>92.1</v>
      </c>
      <c r="N27" s="246">
        <v>97.4</v>
      </c>
      <c r="O27" s="246">
        <v>85.4</v>
      </c>
      <c r="P27" s="246">
        <v>80.5</v>
      </c>
      <c r="Q27" s="246">
        <v>92.7</v>
      </c>
      <c r="R27" s="246">
        <v>88.4</v>
      </c>
      <c r="S27" s="246">
        <v>88.9</v>
      </c>
      <c r="T27" s="246">
        <v>78.900000000000006</v>
      </c>
      <c r="U27" s="246">
        <v>100</v>
      </c>
      <c r="V27" s="282">
        <v>90.3</v>
      </c>
      <c r="W27" s="248">
        <v>83</v>
      </c>
      <c r="X27" s="341"/>
      <c r="Y27" s="364"/>
      <c r="Z27" s="364"/>
    </row>
    <row r="28" spans="1:27" ht="13.5" thickBot="1" x14ac:dyDescent="0.25">
      <c r="A28" s="231" t="s">
        <v>8</v>
      </c>
      <c r="B28" s="329">
        <v>9.2999999999999999E-2</v>
      </c>
      <c r="C28" s="330">
        <v>7.1999999999999995E-2</v>
      </c>
      <c r="D28" s="330">
        <v>9.1999999999999998E-2</v>
      </c>
      <c r="E28" s="330">
        <v>7.0000000000000007E-2</v>
      </c>
      <c r="F28" s="330">
        <v>0.06</v>
      </c>
      <c r="G28" s="330">
        <v>8.2000000000000003E-2</v>
      </c>
      <c r="H28" s="330">
        <v>5.8000000000000003E-2</v>
      </c>
      <c r="I28" s="330">
        <v>5.5E-2</v>
      </c>
      <c r="J28" s="330">
        <v>6.5000000000000002E-2</v>
      </c>
      <c r="K28" s="334">
        <v>5.0999999999999997E-2</v>
      </c>
      <c r="L28" s="329">
        <v>9.4E-2</v>
      </c>
      <c r="M28" s="330">
        <v>5.8000000000000003E-2</v>
      </c>
      <c r="N28" s="330">
        <v>5.5E-2</v>
      </c>
      <c r="O28" s="330">
        <v>7.5999999999999998E-2</v>
      </c>
      <c r="P28" s="330">
        <v>7.2999999999999995E-2</v>
      </c>
      <c r="Q28" s="330">
        <v>6.4000000000000001E-2</v>
      </c>
      <c r="R28" s="330">
        <v>6.8000000000000005E-2</v>
      </c>
      <c r="S28" s="330">
        <v>6.2E-2</v>
      </c>
      <c r="T28" s="330">
        <v>6.9000000000000006E-2</v>
      </c>
      <c r="U28" s="330">
        <v>4.4999999999999998E-2</v>
      </c>
      <c r="V28" s="334">
        <v>6.8000000000000005E-2</v>
      </c>
      <c r="W28" s="344">
        <v>7.2999999999999995E-2</v>
      </c>
      <c r="X28" s="341"/>
      <c r="Y28" s="210"/>
      <c r="Z28" s="210"/>
    </row>
    <row r="29" spans="1:27" x14ac:dyDescent="0.2">
      <c r="A29" s="241" t="s">
        <v>1</v>
      </c>
      <c r="B29" s="332">
        <f>B26/B25*100-100</f>
        <v>-2.9629629629629619</v>
      </c>
      <c r="C29" s="333">
        <f t="shared" ref="C29:E29" si="12">C26/C25*100-100</f>
        <v>-0.74074074074074758</v>
      </c>
      <c r="D29" s="333">
        <f t="shared" si="12"/>
        <v>2.5925925925925952</v>
      </c>
      <c r="E29" s="333">
        <f t="shared" si="12"/>
        <v>-4.8148148148148096</v>
      </c>
      <c r="F29" s="333">
        <f>F26/F25*100-100</f>
        <v>2.2222222222222143</v>
      </c>
      <c r="G29" s="333">
        <f t="shared" ref="G29:K29" si="13">G26/G25*100-100</f>
        <v>0.74074074074073337</v>
      </c>
      <c r="H29" s="333">
        <f t="shared" si="13"/>
        <v>1.1111111111111143</v>
      </c>
      <c r="I29" s="333">
        <f t="shared" si="13"/>
        <v>0.3703703703703809</v>
      </c>
      <c r="J29" s="333">
        <f t="shared" si="13"/>
        <v>1.8518518518518619</v>
      </c>
      <c r="K29" s="335">
        <f t="shared" si="13"/>
        <v>2.9629629629629619</v>
      </c>
      <c r="L29" s="332">
        <f>L26/L25*100-100</f>
        <v>-2.2222222222222285</v>
      </c>
      <c r="M29" s="333">
        <f t="shared" ref="M29:W29" si="14">M26/M25*100-100</f>
        <v>-2.2222222222222285</v>
      </c>
      <c r="N29" s="333">
        <f t="shared" si="14"/>
        <v>-2.5925925925925952</v>
      </c>
      <c r="O29" s="333">
        <f t="shared" si="14"/>
        <v>0</v>
      </c>
      <c r="P29" s="333">
        <f t="shared" si="14"/>
        <v>-5.1851851851851762</v>
      </c>
      <c r="Q29" s="333">
        <f t="shared" si="14"/>
        <v>-1.8518518518518476</v>
      </c>
      <c r="R29" s="333">
        <f t="shared" si="14"/>
        <v>5.1851851851851762</v>
      </c>
      <c r="S29" s="333">
        <f t="shared" si="14"/>
        <v>-1.1111111111111143</v>
      </c>
      <c r="T29" s="333">
        <f t="shared" si="14"/>
        <v>1.481481481481481</v>
      </c>
      <c r="U29" s="333">
        <f t="shared" si="14"/>
        <v>5.5555555555555571</v>
      </c>
      <c r="V29" s="335">
        <f t="shared" si="14"/>
        <v>2.5925925925925952</v>
      </c>
      <c r="W29" s="346">
        <f t="shared" si="14"/>
        <v>0</v>
      </c>
      <c r="X29" s="321"/>
      <c r="Y29" s="364"/>
      <c r="Z29" s="364"/>
    </row>
    <row r="30" spans="1:27" ht="13.5" thickBot="1" x14ac:dyDescent="0.25">
      <c r="A30" s="256" t="s">
        <v>27</v>
      </c>
      <c r="B30" s="257">
        <f>B26-B12</f>
        <v>121.22916666666666</v>
      </c>
      <c r="C30" s="258">
        <f t="shared" ref="C30:W30" si="15">C26-C12</f>
        <v>121.83720930232559</v>
      </c>
      <c r="D30" s="258">
        <f t="shared" si="15"/>
        <v>129.22222222222223</v>
      </c>
      <c r="E30" s="258">
        <f t="shared" si="15"/>
        <v>113.32258064516128</v>
      </c>
      <c r="F30" s="258">
        <f t="shared" si="15"/>
        <v>124.09433962264151</v>
      </c>
      <c r="G30" s="258">
        <f t="shared" si="15"/>
        <v>118.98333333333332</v>
      </c>
      <c r="H30" s="258">
        <f t="shared" si="15"/>
        <v>106.91</v>
      </c>
      <c r="I30" s="258">
        <f t="shared" si="15"/>
        <v>102.22727272727272</v>
      </c>
      <c r="J30" s="258">
        <f t="shared" si="15"/>
        <v>104.7741935483871</v>
      </c>
      <c r="K30" s="366">
        <f t="shared" si="15"/>
        <v>99.515151515151501</v>
      </c>
      <c r="L30" s="257">
        <f>L26-L12</f>
        <v>133.87931034482759</v>
      </c>
      <c r="M30" s="258">
        <f t="shared" si="15"/>
        <v>129.61643835616439</v>
      </c>
      <c r="N30" s="258">
        <f t="shared" si="15"/>
        <v>124.32692307692307</v>
      </c>
      <c r="O30" s="258">
        <f t="shared" si="15"/>
        <v>122.98305084745763</v>
      </c>
      <c r="P30" s="258">
        <f t="shared" si="15"/>
        <v>111.80000000000001</v>
      </c>
      <c r="Q30" s="258">
        <f t="shared" si="15"/>
        <v>112.4655172413793</v>
      </c>
      <c r="R30" s="258">
        <f t="shared" si="15"/>
        <v>129.67241379310346</v>
      </c>
      <c r="S30" s="258">
        <f t="shared" si="15"/>
        <v>100.53488372093022</v>
      </c>
      <c r="T30" s="258">
        <f t="shared" si="15"/>
        <v>106.53947368421052</v>
      </c>
      <c r="U30" s="258">
        <f t="shared" si="15"/>
        <v>111.78260869565219</v>
      </c>
      <c r="V30" s="366">
        <f t="shared" si="15"/>
        <v>92.609756097560989</v>
      </c>
      <c r="W30" s="288">
        <f t="shared" si="15"/>
        <v>114.93242217160213</v>
      </c>
      <c r="X30" s="342"/>
      <c r="Y30" s="210"/>
      <c r="Z30" s="210"/>
    </row>
    <row r="31" spans="1:27" x14ac:dyDescent="0.2">
      <c r="A31" s="260" t="s">
        <v>51</v>
      </c>
      <c r="B31" s="261">
        <v>429</v>
      </c>
      <c r="C31" s="262">
        <v>799</v>
      </c>
      <c r="D31" s="262">
        <v>623</v>
      </c>
      <c r="E31" s="262">
        <v>626</v>
      </c>
      <c r="F31" s="262">
        <v>544</v>
      </c>
      <c r="G31" s="262">
        <v>544</v>
      </c>
      <c r="H31" s="262">
        <v>863</v>
      </c>
      <c r="I31" s="262">
        <v>852</v>
      </c>
      <c r="J31" s="262">
        <v>600</v>
      </c>
      <c r="K31" s="367">
        <v>329</v>
      </c>
      <c r="L31" s="348">
        <v>478</v>
      </c>
      <c r="M31" s="349">
        <v>507</v>
      </c>
      <c r="N31" s="349">
        <v>506</v>
      </c>
      <c r="O31" s="349">
        <v>546</v>
      </c>
      <c r="P31" s="349">
        <v>550</v>
      </c>
      <c r="Q31" s="262">
        <v>543</v>
      </c>
      <c r="R31" s="262">
        <v>541</v>
      </c>
      <c r="S31" s="262">
        <v>841</v>
      </c>
      <c r="T31" s="262">
        <v>757</v>
      </c>
      <c r="U31" s="262">
        <v>425</v>
      </c>
      <c r="V31" s="263">
        <v>398</v>
      </c>
      <c r="W31" s="350">
        <f>SUM(B31:V31)</f>
        <v>12301</v>
      </c>
      <c r="X31" s="364" t="s">
        <v>56</v>
      </c>
      <c r="Y31" s="265">
        <f>W17-W31</f>
        <v>113</v>
      </c>
      <c r="Z31" s="266">
        <f>Y31/W17</f>
        <v>9.1026260673433227E-3</v>
      </c>
    </row>
    <row r="32" spans="1:27" x14ac:dyDescent="0.2">
      <c r="A32" s="267" t="s">
        <v>28</v>
      </c>
      <c r="B32" s="218">
        <v>36</v>
      </c>
      <c r="C32" s="269">
        <v>35.5</v>
      </c>
      <c r="D32" s="269">
        <v>35</v>
      </c>
      <c r="E32" s="269">
        <v>36</v>
      </c>
      <c r="F32" s="269">
        <v>35</v>
      </c>
      <c r="G32" s="269">
        <v>34.5</v>
      </c>
      <c r="H32" s="269">
        <v>34</v>
      </c>
      <c r="I32" s="269">
        <v>34</v>
      </c>
      <c r="J32" s="269">
        <v>34</v>
      </c>
      <c r="K32" s="311">
        <v>33.5</v>
      </c>
      <c r="L32" s="218">
        <v>36</v>
      </c>
      <c r="M32" s="269">
        <v>36</v>
      </c>
      <c r="N32" s="269">
        <v>35.5</v>
      </c>
      <c r="O32" s="269">
        <v>35</v>
      </c>
      <c r="P32" s="269">
        <v>35.5</v>
      </c>
      <c r="Q32" s="269">
        <v>35</v>
      </c>
      <c r="R32" s="269">
        <v>33.5</v>
      </c>
      <c r="S32" s="269">
        <v>33.5</v>
      </c>
      <c r="T32" s="269">
        <v>34</v>
      </c>
      <c r="U32" s="269">
        <v>33</v>
      </c>
      <c r="V32" s="219">
        <v>33</v>
      </c>
      <c r="W32" s="336"/>
      <c r="X32" s="364" t="s">
        <v>57</v>
      </c>
      <c r="Y32" s="364">
        <v>29.68</v>
      </c>
      <c r="Z32" s="364"/>
    </row>
    <row r="33" spans="1:40" ht="13.5" thickBot="1" x14ac:dyDescent="0.25">
      <c r="A33" s="268" t="s">
        <v>26</v>
      </c>
      <c r="B33" s="216">
        <f>(B32-B18)</f>
        <v>5</v>
      </c>
      <c r="C33" s="217">
        <f t="shared" ref="C33:V33" si="16">(C32-C18)</f>
        <v>5</v>
      </c>
      <c r="D33" s="217">
        <f>(D32-D18)</f>
        <v>4.5</v>
      </c>
      <c r="E33" s="217">
        <f t="shared" si="16"/>
        <v>5.5</v>
      </c>
      <c r="F33" s="217">
        <f t="shared" si="16"/>
        <v>5</v>
      </c>
      <c r="G33" s="217">
        <f t="shared" si="16"/>
        <v>5</v>
      </c>
      <c r="H33" s="217">
        <f t="shared" si="16"/>
        <v>5.5</v>
      </c>
      <c r="I33" s="217">
        <f t="shared" si="16"/>
        <v>5.5</v>
      </c>
      <c r="J33" s="217">
        <f t="shared" si="16"/>
        <v>5.5</v>
      </c>
      <c r="K33" s="337">
        <f t="shared" si="16"/>
        <v>5.5</v>
      </c>
      <c r="L33" s="216">
        <f t="shared" si="16"/>
        <v>5</v>
      </c>
      <c r="M33" s="217">
        <f t="shared" si="16"/>
        <v>5</v>
      </c>
      <c r="N33" s="217">
        <f t="shared" si="16"/>
        <v>5</v>
      </c>
      <c r="O33" s="217">
        <f t="shared" si="16"/>
        <v>5</v>
      </c>
      <c r="P33" s="217">
        <f t="shared" si="16"/>
        <v>5.5</v>
      </c>
      <c r="Q33" s="217">
        <f t="shared" si="16"/>
        <v>5.5</v>
      </c>
      <c r="R33" s="217">
        <f t="shared" si="16"/>
        <v>4.5</v>
      </c>
      <c r="S33" s="217">
        <f t="shared" si="16"/>
        <v>5</v>
      </c>
      <c r="T33" s="217">
        <f t="shared" si="16"/>
        <v>5.5</v>
      </c>
      <c r="U33" s="217">
        <f t="shared" si="16"/>
        <v>4.5</v>
      </c>
      <c r="V33" s="327">
        <f t="shared" si="16"/>
        <v>5</v>
      </c>
      <c r="W33" s="338"/>
      <c r="X33" s="364" t="s">
        <v>26</v>
      </c>
      <c r="Y33" s="364">
        <f>Y32-Y18</f>
        <v>8</v>
      </c>
      <c r="Z33" s="364"/>
    </row>
    <row r="34" spans="1:40" x14ac:dyDescent="0.2">
      <c r="C34" s="200">
        <v>35.5</v>
      </c>
      <c r="D34" s="200">
        <v>35</v>
      </c>
      <c r="E34" s="200" t="s">
        <v>65</v>
      </c>
      <c r="F34" s="200">
        <v>35</v>
      </c>
      <c r="H34" s="200">
        <v>34</v>
      </c>
      <c r="I34" s="200">
        <v>34</v>
      </c>
      <c r="J34" s="200">
        <v>34</v>
      </c>
      <c r="K34" s="200">
        <v>33.5</v>
      </c>
      <c r="P34" s="200">
        <v>35.5</v>
      </c>
      <c r="Q34" s="200">
        <v>35</v>
      </c>
      <c r="R34" s="200">
        <v>33.5</v>
      </c>
      <c r="S34" s="200">
        <v>34</v>
      </c>
      <c r="T34" s="200">
        <v>34</v>
      </c>
      <c r="U34" s="319">
        <v>33</v>
      </c>
      <c r="V34" s="319">
        <v>33</v>
      </c>
    </row>
    <row r="35" spans="1:40" ht="13.5" thickBot="1" x14ac:dyDescent="0.25">
      <c r="A35" s="385"/>
      <c r="B35" s="385"/>
      <c r="C35" s="385"/>
      <c r="D35" s="385"/>
      <c r="E35" s="385"/>
      <c r="F35" s="385"/>
      <c r="G35" s="385"/>
      <c r="H35" s="385"/>
      <c r="I35" s="385"/>
      <c r="J35" s="385"/>
      <c r="K35" s="385"/>
      <c r="L35" s="385"/>
      <c r="M35" s="385"/>
      <c r="N35" s="385"/>
      <c r="O35" s="385"/>
      <c r="P35" s="385"/>
      <c r="Q35" s="385"/>
      <c r="R35" s="385"/>
      <c r="S35" s="385"/>
      <c r="T35" s="385"/>
      <c r="U35" s="385"/>
      <c r="V35" s="385"/>
      <c r="W35" s="385"/>
      <c r="X35" s="385"/>
      <c r="Y35" s="385"/>
      <c r="Z35" s="385"/>
      <c r="AA35" s="385"/>
      <c r="AB35" s="385"/>
      <c r="AC35" s="385"/>
      <c r="AD35" s="385"/>
      <c r="AE35" s="385"/>
    </row>
    <row r="36" spans="1:40" ht="13.5" thickBot="1" x14ac:dyDescent="0.25">
      <c r="A36" s="230" t="s">
        <v>66</v>
      </c>
      <c r="B36" s="766" t="s">
        <v>53</v>
      </c>
      <c r="C36" s="767"/>
      <c r="D36" s="767"/>
      <c r="E36" s="767"/>
      <c r="F36" s="767"/>
      <c r="G36" s="767"/>
      <c r="H36" s="767"/>
      <c r="I36" s="767"/>
      <c r="J36" s="767"/>
      <c r="K36" s="767"/>
      <c r="L36" s="766" t="s">
        <v>63</v>
      </c>
      <c r="M36" s="767"/>
      <c r="N36" s="767"/>
      <c r="O36" s="767"/>
      <c r="P36" s="767"/>
      <c r="Q36" s="767"/>
      <c r="R36" s="767"/>
      <c r="S36" s="767"/>
      <c r="T36" s="767"/>
      <c r="U36" s="767"/>
      <c r="V36" s="768"/>
      <c r="W36" s="292" t="s">
        <v>55</v>
      </c>
      <c r="X36" s="385"/>
      <c r="Y36" s="385"/>
      <c r="Z36" s="385"/>
      <c r="AA36" s="385"/>
      <c r="AB36" s="385"/>
      <c r="AC36" s="385"/>
      <c r="AD36" s="385"/>
      <c r="AE36" s="385"/>
    </row>
    <row r="37" spans="1:40" x14ac:dyDescent="0.2">
      <c r="A37" s="231" t="s">
        <v>54</v>
      </c>
      <c r="B37" s="339">
        <v>1</v>
      </c>
      <c r="C37" s="232">
        <v>2</v>
      </c>
      <c r="D37" s="232">
        <v>3</v>
      </c>
      <c r="E37" s="232">
        <v>4</v>
      </c>
      <c r="F37" s="232">
        <v>5</v>
      </c>
      <c r="G37" s="232">
        <v>6</v>
      </c>
      <c r="H37" s="232">
        <v>7</v>
      </c>
      <c r="I37" s="232">
        <v>8</v>
      </c>
      <c r="J37" s="232">
        <v>9</v>
      </c>
      <c r="K37" s="340">
        <v>10</v>
      </c>
      <c r="L37" s="339">
        <v>1</v>
      </c>
      <c r="M37" s="232">
        <v>2</v>
      </c>
      <c r="N37" s="232">
        <v>3</v>
      </c>
      <c r="O37" s="232">
        <v>4</v>
      </c>
      <c r="P37" s="232">
        <v>5</v>
      </c>
      <c r="Q37" s="232">
        <v>6</v>
      </c>
      <c r="R37" s="232">
        <v>7</v>
      </c>
      <c r="S37" s="232">
        <v>8</v>
      </c>
      <c r="T37" s="232">
        <v>9</v>
      </c>
      <c r="U37" s="232">
        <v>10</v>
      </c>
      <c r="V37" s="340">
        <v>11</v>
      </c>
      <c r="W37" s="343">
        <v>924</v>
      </c>
      <c r="X37" s="385"/>
      <c r="Y37" s="385"/>
      <c r="Z37" s="385"/>
      <c r="AA37" s="385"/>
      <c r="AB37" s="385"/>
      <c r="AC37" s="385"/>
      <c r="AD37" s="385"/>
      <c r="AE37" s="385"/>
    </row>
    <row r="38" spans="1:40" x14ac:dyDescent="0.2">
      <c r="A38" s="231" t="s">
        <v>2</v>
      </c>
      <c r="B38" s="233">
        <v>1</v>
      </c>
      <c r="C38" s="307">
        <v>2</v>
      </c>
      <c r="D38" s="234">
        <v>3</v>
      </c>
      <c r="E38" s="234">
        <v>3</v>
      </c>
      <c r="F38" s="294">
        <v>4</v>
      </c>
      <c r="G38" s="314">
        <v>5</v>
      </c>
      <c r="H38" s="315">
        <v>6</v>
      </c>
      <c r="I38" s="235">
        <v>7</v>
      </c>
      <c r="J38" s="326">
        <v>8</v>
      </c>
      <c r="K38" s="361">
        <v>9</v>
      </c>
      <c r="L38" s="233">
        <v>1</v>
      </c>
      <c r="M38" s="307">
        <v>2</v>
      </c>
      <c r="N38" s="234">
        <v>3</v>
      </c>
      <c r="O38" s="234">
        <v>3</v>
      </c>
      <c r="P38" s="294">
        <v>4</v>
      </c>
      <c r="Q38" s="314">
        <v>5</v>
      </c>
      <c r="R38" s="315">
        <v>6</v>
      </c>
      <c r="S38" s="235">
        <v>7</v>
      </c>
      <c r="T38" s="326">
        <v>8</v>
      </c>
      <c r="U38" s="361">
        <v>9</v>
      </c>
      <c r="V38" s="362">
        <v>10</v>
      </c>
      <c r="W38" s="214" t="s">
        <v>0</v>
      </c>
      <c r="X38" s="385"/>
      <c r="Y38" s="385"/>
      <c r="Z38" s="385"/>
      <c r="AA38" s="385"/>
      <c r="AB38" s="385"/>
      <c r="AC38" s="385"/>
      <c r="AD38" s="385"/>
      <c r="AE38" s="385"/>
    </row>
    <row r="39" spans="1:40" x14ac:dyDescent="0.2">
      <c r="A39" s="236" t="s">
        <v>3</v>
      </c>
      <c r="B39" s="237">
        <v>400</v>
      </c>
      <c r="C39" s="238">
        <v>400</v>
      </c>
      <c r="D39" s="238">
        <v>400</v>
      </c>
      <c r="E39" s="238">
        <v>400</v>
      </c>
      <c r="F39" s="238">
        <v>400</v>
      </c>
      <c r="G39" s="238">
        <v>400</v>
      </c>
      <c r="H39" s="238">
        <v>400</v>
      </c>
      <c r="I39" s="238">
        <v>400</v>
      </c>
      <c r="J39" s="238">
        <v>400</v>
      </c>
      <c r="K39" s="308">
        <v>400</v>
      </c>
      <c r="L39" s="237">
        <v>400</v>
      </c>
      <c r="M39" s="238">
        <v>400</v>
      </c>
      <c r="N39" s="238">
        <v>400</v>
      </c>
      <c r="O39" s="238">
        <v>400</v>
      </c>
      <c r="P39" s="238">
        <v>400</v>
      </c>
      <c r="Q39" s="238">
        <v>400</v>
      </c>
      <c r="R39" s="238">
        <v>400</v>
      </c>
      <c r="S39" s="238">
        <v>400</v>
      </c>
      <c r="T39" s="238">
        <v>400</v>
      </c>
      <c r="U39" s="238">
        <v>400</v>
      </c>
      <c r="V39" s="308">
        <v>400</v>
      </c>
      <c r="W39" s="240">
        <v>400</v>
      </c>
      <c r="X39" s="341"/>
      <c r="Y39" s="313"/>
      <c r="Z39" s="313"/>
      <c r="AA39" s="385"/>
      <c r="AB39" s="385"/>
      <c r="AC39" s="385"/>
      <c r="AD39" s="385"/>
      <c r="AE39" s="385"/>
    </row>
    <row r="40" spans="1:40" ht="12.75" customHeight="1" x14ac:dyDescent="0.2">
      <c r="A40" s="241" t="s">
        <v>6</v>
      </c>
      <c r="B40" s="242">
        <v>393</v>
      </c>
      <c r="C40" s="243">
        <v>398</v>
      </c>
      <c r="D40" s="243">
        <v>407</v>
      </c>
      <c r="E40" s="243">
        <v>408</v>
      </c>
      <c r="F40" s="243">
        <v>415</v>
      </c>
      <c r="G40" s="243">
        <v>413</v>
      </c>
      <c r="H40" s="243">
        <v>399</v>
      </c>
      <c r="I40" s="243">
        <v>417</v>
      </c>
      <c r="J40" s="243">
        <v>418</v>
      </c>
      <c r="K40" s="281">
        <v>405</v>
      </c>
      <c r="L40" s="242">
        <v>414</v>
      </c>
      <c r="M40" s="243">
        <v>398</v>
      </c>
      <c r="N40" s="243">
        <v>388</v>
      </c>
      <c r="O40" s="243">
        <v>404</v>
      </c>
      <c r="P40" s="243">
        <v>382</v>
      </c>
      <c r="Q40" s="243">
        <v>397</v>
      </c>
      <c r="R40" s="243">
        <v>401</v>
      </c>
      <c r="S40" s="243">
        <v>390</v>
      </c>
      <c r="T40" s="243">
        <v>403</v>
      </c>
      <c r="U40" s="243">
        <v>393</v>
      </c>
      <c r="V40" s="281">
        <v>418</v>
      </c>
      <c r="W40" s="317">
        <v>403</v>
      </c>
      <c r="X40" s="321"/>
      <c r="Y40" s="313"/>
      <c r="Z40" s="313"/>
      <c r="AA40" s="385"/>
      <c r="AB40" s="770" t="s">
        <v>67</v>
      </c>
      <c r="AC40" s="770"/>
      <c r="AD40" s="770"/>
      <c r="AE40" s="385"/>
    </row>
    <row r="41" spans="1:40" x14ac:dyDescent="0.2">
      <c r="A41" s="231" t="s">
        <v>7</v>
      </c>
      <c r="B41" s="245">
        <v>76</v>
      </c>
      <c r="C41" s="246">
        <v>75.599999999999994</v>
      </c>
      <c r="D41" s="246">
        <v>75</v>
      </c>
      <c r="E41" s="246">
        <v>84.4</v>
      </c>
      <c r="F41" s="246">
        <v>75</v>
      </c>
      <c r="G41" s="246">
        <v>85</v>
      </c>
      <c r="H41" s="246">
        <v>78.3</v>
      </c>
      <c r="I41" s="246">
        <v>89.1</v>
      </c>
      <c r="J41" s="246">
        <v>63.3</v>
      </c>
      <c r="K41" s="282">
        <v>78.099999999999994</v>
      </c>
      <c r="L41" s="245">
        <v>66.7</v>
      </c>
      <c r="M41" s="246">
        <v>65</v>
      </c>
      <c r="N41" s="246">
        <v>71.8</v>
      </c>
      <c r="O41" s="246">
        <v>75</v>
      </c>
      <c r="P41" s="246">
        <v>58.5</v>
      </c>
      <c r="Q41" s="246">
        <v>65.900000000000006</v>
      </c>
      <c r="R41" s="246">
        <v>77.5</v>
      </c>
      <c r="S41" s="246">
        <v>74.599999999999994</v>
      </c>
      <c r="T41" s="246">
        <v>75.900000000000006</v>
      </c>
      <c r="U41" s="246">
        <v>85.3</v>
      </c>
      <c r="V41" s="282">
        <v>90</v>
      </c>
      <c r="W41" s="248">
        <v>73.900000000000006</v>
      </c>
      <c r="X41" s="341"/>
      <c r="Y41" s="385"/>
      <c r="Z41" s="385"/>
      <c r="AA41" s="385"/>
      <c r="AB41" s="770"/>
      <c r="AC41" s="770"/>
      <c r="AD41" s="770"/>
      <c r="AE41" s="385"/>
    </row>
    <row r="42" spans="1:40" ht="13.5" thickBot="1" x14ac:dyDescent="0.25">
      <c r="A42" s="231" t="s">
        <v>8</v>
      </c>
      <c r="B42" s="329">
        <v>8.3000000000000004E-2</v>
      </c>
      <c r="C42" s="330">
        <v>8.2000000000000003E-2</v>
      </c>
      <c r="D42" s="330">
        <v>7.9000000000000001E-2</v>
      </c>
      <c r="E42" s="330">
        <v>7.0999999999999994E-2</v>
      </c>
      <c r="F42" s="330">
        <v>8.1000000000000003E-2</v>
      </c>
      <c r="G42" s="330">
        <v>7.4999999999999997E-2</v>
      </c>
      <c r="H42" s="330">
        <v>8.5000000000000006E-2</v>
      </c>
      <c r="I42" s="330">
        <v>6.4000000000000001E-2</v>
      </c>
      <c r="J42" s="330">
        <v>0.10100000000000001</v>
      </c>
      <c r="K42" s="334">
        <v>8.5000000000000006E-2</v>
      </c>
      <c r="L42" s="329">
        <v>0.11</v>
      </c>
      <c r="M42" s="330">
        <v>0.10299999999999999</v>
      </c>
      <c r="N42" s="330">
        <v>9.2999999999999999E-2</v>
      </c>
      <c r="O42" s="330">
        <v>7.8E-2</v>
      </c>
      <c r="P42" s="330">
        <v>0.104</v>
      </c>
      <c r="Q42" s="330">
        <v>9.7000000000000003E-2</v>
      </c>
      <c r="R42" s="330">
        <v>8.7999999999999995E-2</v>
      </c>
      <c r="S42" s="330">
        <v>9.0999999999999998E-2</v>
      </c>
      <c r="T42" s="330">
        <v>8.1000000000000003E-2</v>
      </c>
      <c r="U42" s="330">
        <v>6.8000000000000005E-2</v>
      </c>
      <c r="V42" s="334">
        <v>6.9000000000000006E-2</v>
      </c>
      <c r="W42" s="344">
        <v>8.8999999999999996E-2</v>
      </c>
      <c r="X42" s="341"/>
      <c r="Y42" s="210"/>
      <c r="Z42" s="210"/>
      <c r="AA42" s="385"/>
      <c r="AB42" s="770"/>
      <c r="AC42" s="770"/>
      <c r="AD42" s="770"/>
      <c r="AE42" s="385"/>
    </row>
    <row r="43" spans="1:40" x14ac:dyDescent="0.2">
      <c r="A43" s="241" t="s">
        <v>1</v>
      </c>
      <c r="B43" s="332">
        <f>B40/B39*100-100</f>
        <v>-1.75</v>
      </c>
      <c r="C43" s="333">
        <f t="shared" ref="C43:E43" si="17">C40/C39*100-100</f>
        <v>-0.5</v>
      </c>
      <c r="D43" s="333">
        <f t="shared" si="17"/>
        <v>1.75</v>
      </c>
      <c r="E43" s="333">
        <f t="shared" si="17"/>
        <v>2</v>
      </c>
      <c r="F43" s="333">
        <f>F40/F39*100-100</f>
        <v>3.7500000000000142</v>
      </c>
      <c r="G43" s="333">
        <f t="shared" ref="G43:K43" si="18">G40/G39*100-100</f>
        <v>3.25</v>
      </c>
      <c r="H43" s="333">
        <f t="shared" si="18"/>
        <v>-0.25</v>
      </c>
      <c r="I43" s="333">
        <f t="shared" si="18"/>
        <v>4.25</v>
      </c>
      <c r="J43" s="333">
        <f t="shared" si="18"/>
        <v>4.5</v>
      </c>
      <c r="K43" s="335">
        <f t="shared" si="18"/>
        <v>1.25</v>
      </c>
      <c r="L43" s="332">
        <f>L40/L39*100-100</f>
        <v>3.4999999999999858</v>
      </c>
      <c r="M43" s="333">
        <f t="shared" ref="M43:W43" si="19">M40/M39*100-100</f>
        <v>-0.5</v>
      </c>
      <c r="N43" s="333">
        <f t="shared" si="19"/>
        <v>-3</v>
      </c>
      <c r="O43" s="333">
        <f t="shared" si="19"/>
        <v>1</v>
      </c>
      <c r="P43" s="333">
        <f t="shared" si="19"/>
        <v>-4.5</v>
      </c>
      <c r="Q43" s="333">
        <f t="shared" si="19"/>
        <v>-0.75</v>
      </c>
      <c r="R43" s="333">
        <f t="shared" si="19"/>
        <v>0.25</v>
      </c>
      <c r="S43" s="333">
        <f t="shared" si="19"/>
        <v>-2.5</v>
      </c>
      <c r="T43" s="333">
        <f t="shared" si="19"/>
        <v>0.75</v>
      </c>
      <c r="U43" s="333">
        <f t="shared" si="19"/>
        <v>-1.75</v>
      </c>
      <c r="V43" s="335">
        <f t="shared" si="19"/>
        <v>4.5</v>
      </c>
      <c r="W43" s="346">
        <f t="shared" si="19"/>
        <v>0.75</v>
      </c>
      <c r="X43" s="321"/>
      <c r="Y43" s="385"/>
      <c r="Z43" s="385"/>
      <c r="AA43" s="385"/>
      <c r="AB43" s="385"/>
      <c r="AC43" s="385"/>
      <c r="AD43" s="385"/>
      <c r="AE43" s="385"/>
    </row>
    <row r="44" spans="1:40" ht="13.5" thickBot="1" x14ac:dyDescent="0.25">
      <c r="A44" s="256" t="s">
        <v>27</v>
      </c>
      <c r="B44" s="257">
        <f>B40-B26</f>
        <v>131</v>
      </c>
      <c r="C44" s="258">
        <f t="shared" ref="C44:W44" si="20">C40-C26</f>
        <v>130</v>
      </c>
      <c r="D44" s="258">
        <f t="shared" si="20"/>
        <v>130</v>
      </c>
      <c r="E44" s="258">
        <f t="shared" si="20"/>
        <v>151</v>
      </c>
      <c r="F44" s="258">
        <f t="shared" si="20"/>
        <v>139</v>
      </c>
      <c r="G44" s="258">
        <f t="shared" si="20"/>
        <v>141</v>
      </c>
      <c r="H44" s="258">
        <f t="shared" si="20"/>
        <v>126</v>
      </c>
      <c r="I44" s="258">
        <f t="shared" si="20"/>
        <v>146</v>
      </c>
      <c r="J44" s="258">
        <f t="shared" si="20"/>
        <v>143</v>
      </c>
      <c r="K44" s="366">
        <f t="shared" si="20"/>
        <v>127</v>
      </c>
      <c r="L44" s="257">
        <f t="shared" si="20"/>
        <v>150</v>
      </c>
      <c r="M44" s="258">
        <f t="shared" si="20"/>
        <v>134</v>
      </c>
      <c r="N44" s="258">
        <f t="shared" si="20"/>
        <v>125</v>
      </c>
      <c r="O44" s="258">
        <f t="shared" si="20"/>
        <v>134</v>
      </c>
      <c r="P44" s="258">
        <f t="shared" si="20"/>
        <v>126</v>
      </c>
      <c r="Q44" s="258">
        <f t="shared" si="20"/>
        <v>132</v>
      </c>
      <c r="R44" s="258">
        <f t="shared" si="20"/>
        <v>117</v>
      </c>
      <c r="S44" s="258">
        <f t="shared" si="20"/>
        <v>123</v>
      </c>
      <c r="T44" s="258">
        <f t="shared" si="20"/>
        <v>129</v>
      </c>
      <c r="U44" s="258">
        <f t="shared" si="20"/>
        <v>108</v>
      </c>
      <c r="V44" s="366">
        <f t="shared" si="20"/>
        <v>141</v>
      </c>
      <c r="W44" s="288">
        <f t="shared" si="20"/>
        <v>133</v>
      </c>
      <c r="X44" s="342"/>
      <c r="Y44" s="210"/>
      <c r="Z44" s="210"/>
      <c r="AA44" s="385"/>
      <c r="AB44" s="385"/>
      <c r="AC44" s="385"/>
      <c r="AD44" s="385"/>
      <c r="AE44" s="385"/>
    </row>
    <row r="45" spans="1:40" x14ac:dyDescent="0.2">
      <c r="A45" s="260" t="s">
        <v>51</v>
      </c>
      <c r="B45" s="261">
        <v>425</v>
      </c>
      <c r="C45" s="262">
        <v>799</v>
      </c>
      <c r="D45" s="262">
        <v>622</v>
      </c>
      <c r="E45" s="262">
        <v>626</v>
      </c>
      <c r="F45" s="262">
        <v>542</v>
      </c>
      <c r="G45" s="262">
        <v>544</v>
      </c>
      <c r="H45" s="262">
        <v>861</v>
      </c>
      <c r="I45" s="262">
        <v>852</v>
      </c>
      <c r="J45" s="262">
        <v>600</v>
      </c>
      <c r="K45" s="367">
        <v>329</v>
      </c>
      <c r="L45" s="348">
        <v>474</v>
      </c>
      <c r="M45" s="349">
        <v>506</v>
      </c>
      <c r="N45" s="349">
        <v>504</v>
      </c>
      <c r="O45" s="349">
        <v>546</v>
      </c>
      <c r="P45" s="349">
        <v>549</v>
      </c>
      <c r="Q45" s="262">
        <v>542</v>
      </c>
      <c r="R45" s="262">
        <v>540</v>
      </c>
      <c r="S45" s="262">
        <v>840</v>
      </c>
      <c r="T45" s="262">
        <v>753</v>
      </c>
      <c r="U45" s="262">
        <v>424</v>
      </c>
      <c r="V45" s="263">
        <v>397</v>
      </c>
      <c r="W45" s="350">
        <f>SUM(B45:V45)</f>
        <v>12275</v>
      </c>
      <c r="X45" s="385" t="s">
        <v>56</v>
      </c>
      <c r="Y45" s="265">
        <f>W31-W45</f>
        <v>26</v>
      </c>
      <c r="Z45" s="266">
        <f>Y45/W31</f>
        <v>2.1136492968051378E-3</v>
      </c>
      <c r="AA45" s="385"/>
      <c r="AB45" s="385"/>
      <c r="AC45" s="385"/>
      <c r="AD45" s="385"/>
      <c r="AE45" s="385"/>
    </row>
    <row r="46" spans="1:40" x14ac:dyDescent="0.2">
      <c r="A46" s="267" t="s">
        <v>28</v>
      </c>
      <c r="B46" s="387">
        <v>40</v>
      </c>
      <c r="C46" s="388">
        <v>39.5</v>
      </c>
      <c r="D46" s="388">
        <v>39</v>
      </c>
      <c r="E46" s="388">
        <v>39.5</v>
      </c>
      <c r="F46" s="388">
        <v>38.5</v>
      </c>
      <c r="G46" s="388">
        <v>38</v>
      </c>
      <c r="H46" s="388">
        <v>38</v>
      </c>
      <c r="I46" s="388">
        <v>37.5</v>
      </c>
      <c r="J46" s="388">
        <v>37.5</v>
      </c>
      <c r="K46" s="311">
        <v>37.5</v>
      </c>
      <c r="L46" s="387">
        <v>39.5</v>
      </c>
      <c r="M46" s="388">
        <v>40</v>
      </c>
      <c r="N46" s="388">
        <v>39.5</v>
      </c>
      <c r="O46" s="388">
        <v>39</v>
      </c>
      <c r="P46" s="388">
        <v>40</v>
      </c>
      <c r="Q46" s="388">
        <v>39</v>
      </c>
      <c r="R46" s="388">
        <v>37.5</v>
      </c>
      <c r="S46" s="388">
        <v>38</v>
      </c>
      <c r="T46" s="388">
        <v>38</v>
      </c>
      <c r="U46" s="388">
        <v>37.5</v>
      </c>
      <c r="V46" s="389">
        <v>37</v>
      </c>
      <c r="W46" s="336"/>
      <c r="X46" s="385" t="s">
        <v>57</v>
      </c>
      <c r="Y46" s="385">
        <v>34.700000000000003</v>
      </c>
      <c r="Z46" s="385"/>
      <c r="AA46" s="385"/>
      <c r="AB46" s="385"/>
      <c r="AC46" s="385"/>
      <c r="AD46" s="385"/>
      <c r="AE46" s="385"/>
    </row>
    <row r="47" spans="1:40" ht="13.5" thickBot="1" x14ac:dyDescent="0.25">
      <c r="A47" s="268" t="s">
        <v>26</v>
      </c>
      <c r="B47" s="216">
        <f>(B46-B32)</f>
        <v>4</v>
      </c>
      <c r="C47" s="217">
        <f t="shared" ref="C47" si="21">(C46-C32)</f>
        <v>4</v>
      </c>
      <c r="D47" s="217">
        <f>(D46-D32)</f>
        <v>4</v>
      </c>
      <c r="E47" s="217">
        <f t="shared" ref="E47:V47" si="22">(E46-E32)</f>
        <v>3.5</v>
      </c>
      <c r="F47" s="217">
        <f t="shared" si="22"/>
        <v>3.5</v>
      </c>
      <c r="G47" s="217">
        <f t="shared" si="22"/>
        <v>3.5</v>
      </c>
      <c r="H47" s="217">
        <f t="shared" si="22"/>
        <v>4</v>
      </c>
      <c r="I47" s="217">
        <f t="shared" si="22"/>
        <v>3.5</v>
      </c>
      <c r="J47" s="217">
        <f t="shared" si="22"/>
        <v>3.5</v>
      </c>
      <c r="K47" s="337">
        <f t="shared" si="22"/>
        <v>4</v>
      </c>
      <c r="L47" s="216">
        <f t="shared" si="22"/>
        <v>3.5</v>
      </c>
      <c r="M47" s="217">
        <f t="shared" si="22"/>
        <v>4</v>
      </c>
      <c r="N47" s="217">
        <f t="shared" si="22"/>
        <v>4</v>
      </c>
      <c r="O47" s="217">
        <f t="shared" si="22"/>
        <v>4</v>
      </c>
      <c r="P47" s="217">
        <f t="shared" si="22"/>
        <v>4.5</v>
      </c>
      <c r="Q47" s="217">
        <f t="shared" si="22"/>
        <v>4</v>
      </c>
      <c r="R47" s="217">
        <f t="shared" si="22"/>
        <v>4</v>
      </c>
      <c r="S47" s="217">
        <f t="shared" si="22"/>
        <v>4.5</v>
      </c>
      <c r="T47" s="217">
        <f t="shared" si="22"/>
        <v>4</v>
      </c>
      <c r="U47" s="217">
        <f t="shared" si="22"/>
        <v>4.5</v>
      </c>
      <c r="V47" s="327">
        <f t="shared" si="22"/>
        <v>4</v>
      </c>
      <c r="W47" s="338"/>
      <c r="X47" s="385" t="s">
        <v>26</v>
      </c>
      <c r="Y47" s="385">
        <f>Y46-Y32</f>
        <v>5.0200000000000031</v>
      </c>
      <c r="Z47" s="385"/>
      <c r="AA47" s="385"/>
      <c r="AB47" s="385"/>
      <c r="AC47" s="385"/>
      <c r="AD47" s="385"/>
      <c r="AE47" s="385"/>
    </row>
    <row r="48" spans="1:40" x14ac:dyDescent="0.2">
      <c r="A48" s="385"/>
      <c r="B48" s="385"/>
      <c r="C48" s="385"/>
      <c r="D48" s="385">
        <v>39</v>
      </c>
      <c r="E48" s="385"/>
      <c r="F48" s="385"/>
      <c r="G48" s="385"/>
      <c r="H48" s="385"/>
      <c r="I48" s="385"/>
      <c r="J48" s="385"/>
      <c r="K48" s="385"/>
      <c r="L48" s="385"/>
      <c r="M48" s="385"/>
      <c r="N48" s="385"/>
      <c r="O48" s="385"/>
      <c r="P48" s="385"/>
      <c r="Q48" s="385">
        <v>39</v>
      </c>
      <c r="R48" s="385">
        <v>37.5</v>
      </c>
      <c r="S48" s="385" t="s">
        <v>65</v>
      </c>
      <c r="T48" s="385">
        <v>38</v>
      </c>
      <c r="U48" s="385"/>
      <c r="V48" s="385">
        <v>37</v>
      </c>
      <c r="W48" s="385"/>
      <c r="X48" s="385"/>
      <c r="Y48" s="385"/>
      <c r="Z48" s="385"/>
      <c r="AA48" s="385"/>
      <c r="AB48" s="385"/>
      <c r="AC48" s="385"/>
      <c r="AD48" s="385"/>
      <c r="AE48" s="778" t="s">
        <v>77</v>
      </c>
      <c r="AF48" s="779"/>
      <c r="AG48" s="779"/>
      <c r="AH48" s="780"/>
      <c r="AI48" s="414"/>
      <c r="AJ48" s="210"/>
      <c r="AK48" s="772" t="s">
        <v>85</v>
      </c>
      <c r="AL48" s="773"/>
      <c r="AM48" s="773"/>
      <c r="AN48" s="774"/>
    </row>
    <row r="49" spans="1:47" x14ac:dyDescent="0.2">
      <c r="A49" s="411"/>
      <c r="B49" s="411"/>
      <c r="C49" s="411"/>
      <c r="D49" s="411"/>
      <c r="E49" s="411"/>
      <c r="F49" s="411"/>
      <c r="G49" s="411"/>
      <c r="H49" s="411"/>
      <c r="I49" s="411"/>
      <c r="J49" s="411"/>
      <c r="K49" s="411"/>
      <c r="L49" s="411"/>
      <c r="M49" s="411"/>
      <c r="N49" s="411"/>
      <c r="O49" s="411"/>
      <c r="P49" s="411"/>
      <c r="Q49" s="411"/>
      <c r="R49" s="411"/>
      <c r="S49" s="411"/>
      <c r="T49" s="411"/>
      <c r="U49" s="411"/>
      <c r="V49" s="411"/>
      <c r="W49" s="411"/>
      <c r="X49" s="411"/>
      <c r="Y49" s="411"/>
      <c r="Z49" s="411"/>
      <c r="AA49" s="385"/>
      <c r="AB49" s="385"/>
      <c r="AC49" s="385"/>
      <c r="AD49" s="385"/>
      <c r="AE49" s="781" t="s">
        <v>78</v>
      </c>
      <c r="AF49" s="782"/>
      <c r="AG49" s="782"/>
      <c r="AH49" s="783"/>
      <c r="AI49" s="414"/>
      <c r="AJ49" s="210"/>
      <c r="AK49" s="775" t="s">
        <v>86</v>
      </c>
      <c r="AL49" s="776"/>
      <c r="AM49" s="776"/>
      <c r="AN49" s="777"/>
    </row>
    <row r="50" spans="1:47" ht="13.5" thickBot="1" x14ac:dyDescent="0.25">
      <c r="A50" s="385"/>
      <c r="B50" s="385">
        <v>40</v>
      </c>
      <c r="C50" s="399">
        <v>40</v>
      </c>
      <c r="D50" s="399">
        <v>40</v>
      </c>
      <c r="E50" s="399">
        <v>40</v>
      </c>
      <c r="F50" s="399">
        <v>40</v>
      </c>
      <c r="G50" s="399">
        <v>40</v>
      </c>
      <c r="H50" s="399">
        <v>40</v>
      </c>
      <c r="I50" s="399">
        <v>40</v>
      </c>
      <c r="J50" s="399">
        <v>40</v>
      </c>
      <c r="K50" s="399">
        <v>40</v>
      </c>
      <c r="L50" s="399">
        <v>40</v>
      </c>
      <c r="M50" s="399">
        <v>40</v>
      </c>
      <c r="N50" s="385"/>
      <c r="O50" s="385"/>
      <c r="P50" s="385"/>
      <c r="Q50" s="385"/>
      <c r="R50" s="385"/>
      <c r="S50" s="385"/>
      <c r="T50" s="385"/>
      <c r="U50" s="385"/>
      <c r="V50" s="385"/>
      <c r="W50" s="385"/>
      <c r="X50" s="385"/>
      <c r="Y50" s="385"/>
      <c r="Z50" s="385"/>
      <c r="AA50" s="370"/>
      <c r="AB50" s="370"/>
      <c r="AE50" s="376" t="s">
        <v>54</v>
      </c>
      <c r="AF50" s="377" t="s">
        <v>68</v>
      </c>
      <c r="AG50" s="377" t="s">
        <v>59</v>
      </c>
      <c r="AH50" s="378" t="s">
        <v>51</v>
      </c>
      <c r="AI50" s="414" t="s">
        <v>95</v>
      </c>
      <c r="AJ50" s="210"/>
      <c r="AK50" s="376" t="s">
        <v>54</v>
      </c>
      <c r="AL50" s="377" t="s">
        <v>68</v>
      </c>
      <c r="AM50" s="377" t="s">
        <v>59</v>
      </c>
      <c r="AN50" s="378" t="s">
        <v>51</v>
      </c>
      <c r="AP50" s="771"/>
      <c r="AQ50" s="771"/>
      <c r="AR50" s="771"/>
      <c r="AS50" s="771"/>
      <c r="AT50" s="413"/>
      <c r="AU50" s="413"/>
    </row>
    <row r="51" spans="1:47" ht="13.5" thickBot="1" x14ac:dyDescent="0.25">
      <c r="A51" s="230" t="s">
        <v>76</v>
      </c>
      <c r="B51" s="766" t="s">
        <v>53</v>
      </c>
      <c r="C51" s="767"/>
      <c r="D51" s="767"/>
      <c r="E51" s="767"/>
      <c r="F51" s="767"/>
      <c r="G51" s="767"/>
      <c r="H51" s="767"/>
      <c r="I51" s="767"/>
      <c r="J51" s="767"/>
      <c r="K51" s="767"/>
      <c r="L51" s="767"/>
      <c r="M51" s="768"/>
      <c r="N51" s="766" t="s">
        <v>63</v>
      </c>
      <c r="O51" s="767"/>
      <c r="P51" s="767"/>
      <c r="Q51" s="767"/>
      <c r="R51" s="767"/>
      <c r="S51" s="767"/>
      <c r="T51" s="767"/>
      <c r="U51" s="767"/>
      <c r="V51" s="767"/>
      <c r="W51" s="767"/>
      <c r="X51" s="768"/>
      <c r="Y51" s="292" t="s">
        <v>55</v>
      </c>
      <c r="Z51" s="370"/>
      <c r="AA51" s="370"/>
      <c r="AB51" s="370"/>
      <c r="AE51" s="379">
        <v>1</v>
      </c>
      <c r="AF51" s="380">
        <v>1</v>
      </c>
      <c r="AG51" s="380">
        <v>420</v>
      </c>
      <c r="AH51" s="386">
        <v>334</v>
      </c>
      <c r="AI51" s="411">
        <v>420</v>
      </c>
      <c r="AJ51" s="210"/>
      <c r="AK51" s="379">
        <v>1</v>
      </c>
      <c r="AL51" s="380">
        <v>1</v>
      </c>
      <c r="AM51" s="380">
        <v>430</v>
      </c>
      <c r="AN51" s="403">
        <v>346</v>
      </c>
      <c r="AO51" s="200">
        <v>44.5</v>
      </c>
      <c r="AP51" s="771"/>
      <c r="AQ51" s="771"/>
      <c r="AR51" s="771"/>
      <c r="AS51" s="771"/>
      <c r="AT51" s="413"/>
      <c r="AU51" s="413"/>
    </row>
    <row r="52" spans="1:47" x14ac:dyDescent="0.2">
      <c r="A52" s="231" t="s">
        <v>54</v>
      </c>
      <c r="B52" s="339">
        <v>1</v>
      </c>
      <c r="C52" s="232">
        <v>2</v>
      </c>
      <c r="D52" s="232">
        <v>3</v>
      </c>
      <c r="E52" s="232">
        <v>4</v>
      </c>
      <c r="F52" s="232">
        <v>5</v>
      </c>
      <c r="G52" s="232">
        <v>6</v>
      </c>
      <c r="H52" s="232">
        <v>7</v>
      </c>
      <c r="I52" s="232">
        <v>8</v>
      </c>
      <c r="J52" s="232">
        <v>9</v>
      </c>
      <c r="K52" s="232">
        <v>10</v>
      </c>
      <c r="L52" s="232">
        <v>11</v>
      </c>
      <c r="M52" s="340">
        <v>12</v>
      </c>
      <c r="N52" s="339">
        <v>1</v>
      </c>
      <c r="O52" s="232">
        <v>2</v>
      </c>
      <c r="P52" s="232">
        <v>3</v>
      </c>
      <c r="Q52" s="232">
        <v>4</v>
      </c>
      <c r="R52" s="232">
        <v>5</v>
      </c>
      <c r="S52" s="232">
        <v>6</v>
      </c>
      <c r="T52" s="232">
        <v>7</v>
      </c>
      <c r="U52" s="232">
        <v>8</v>
      </c>
      <c r="V52" s="232">
        <v>9</v>
      </c>
      <c r="W52" s="232">
        <v>10</v>
      </c>
      <c r="X52" s="340">
        <v>11</v>
      </c>
      <c r="Y52" s="343">
        <v>869</v>
      </c>
      <c r="Z52" s="370"/>
      <c r="AA52" s="370"/>
      <c r="AB52" s="370"/>
      <c r="AE52" s="381">
        <v>2</v>
      </c>
      <c r="AF52" s="382">
        <v>2</v>
      </c>
      <c r="AG52" s="416" t="s">
        <v>79</v>
      </c>
      <c r="AH52" s="389">
        <v>644</v>
      </c>
      <c r="AI52" s="416" t="s">
        <v>96</v>
      </c>
      <c r="AJ52" s="210"/>
      <c r="AK52" s="381">
        <v>2</v>
      </c>
      <c r="AL52" s="382">
        <v>2</v>
      </c>
      <c r="AM52" s="416" t="s">
        <v>87</v>
      </c>
      <c r="AN52" s="406">
        <v>820</v>
      </c>
      <c r="AO52" s="200">
        <v>44</v>
      </c>
      <c r="AP52" s="417" t="s">
        <v>94</v>
      </c>
      <c r="AQ52" s="413"/>
      <c r="AR52" s="413"/>
      <c r="AS52" s="413"/>
      <c r="AT52" s="413"/>
      <c r="AU52" s="413"/>
    </row>
    <row r="53" spans="1:47" x14ac:dyDescent="0.2">
      <c r="A53" s="231" t="s">
        <v>2</v>
      </c>
      <c r="B53" s="233">
        <v>1</v>
      </c>
      <c r="C53" s="307">
        <v>2</v>
      </c>
      <c r="D53" s="234">
        <v>3</v>
      </c>
      <c r="E53" s="234">
        <v>3</v>
      </c>
      <c r="F53" s="294">
        <v>4</v>
      </c>
      <c r="G53" s="294">
        <v>4</v>
      </c>
      <c r="H53" s="314">
        <v>5</v>
      </c>
      <c r="I53" s="314">
        <v>5</v>
      </c>
      <c r="J53" s="315">
        <v>6</v>
      </c>
      <c r="K53" s="315">
        <v>6</v>
      </c>
      <c r="L53" s="235">
        <v>7</v>
      </c>
      <c r="M53" s="326">
        <v>8</v>
      </c>
      <c r="N53" s="233">
        <v>1</v>
      </c>
      <c r="O53" s="307">
        <v>2</v>
      </c>
      <c r="P53" s="234">
        <v>3</v>
      </c>
      <c r="Q53" s="234">
        <v>3</v>
      </c>
      <c r="R53" s="294">
        <v>4</v>
      </c>
      <c r="S53" s="314">
        <v>5</v>
      </c>
      <c r="T53" s="314">
        <v>5</v>
      </c>
      <c r="U53" s="315">
        <v>6</v>
      </c>
      <c r="V53" s="235">
        <v>7</v>
      </c>
      <c r="W53" s="361">
        <v>8</v>
      </c>
      <c r="X53" s="362">
        <v>9</v>
      </c>
      <c r="Y53" s="214" t="s">
        <v>0</v>
      </c>
      <c r="Z53" s="370"/>
      <c r="AA53" s="313"/>
      <c r="AB53" s="313"/>
      <c r="AE53" s="381">
        <v>3</v>
      </c>
      <c r="AF53" s="382">
        <v>3</v>
      </c>
      <c r="AG53" s="382" t="s">
        <v>80</v>
      </c>
      <c r="AH53" s="389">
        <v>498</v>
      </c>
      <c r="AI53" s="382" t="s">
        <v>97</v>
      </c>
      <c r="AJ53" s="210"/>
      <c r="AK53" s="381">
        <v>3</v>
      </c>
      <c r="AL53" s="382">
        <v>3</v>
      </c>
      <c r="AM53" s="382" t="s">
        <v>88</v>
      </c>
      <c r="AN53" s="406">
        <v>513</v>
      </c>
      <c r="AO53" s="200">
        <v>43.5</v>
      </c>
      <c r="AP53" s="415"/>
      <c r="AQ53" s="415"/>
      <c r="AR53" s="415"/>
      <c r="AS53" s="413"/>
      <c r="AT53" s="413"/>
      <c r="AU53" s="413"/>
    </row>
    <row r="54" spans="1:47" x14ac:dyDescent="0.2">
      <c r="A54" s="236" t="s">
        <v>3</v>
      </c>
      <c r="B54" s="237">
        <v>520</v>
      </c>
      <c r="C54" s="238">
        <v>520</v>
      </c>
      <c r="D54" s="238">
        <v>520</v>
      </c>
      <c r="E54" s="238">
        <v>520</v>
      </c>
      <c r="F54" s="238">
        <v>520</v>
      </c>
      <c r="G54" s="238">
        <v>520</v>
      </c>
      <c r="H54" s="238">
        <v>520</v>
      </c>
      <c r="I54" s="238">
        <v>520</v>
      </c>
      <c r="J54" s="238">
        <v>520</v>
      </c>
      <c r="K54" s="238">
        <v>520</v>
      </c>
      <c r="L54" s="238">
        <v>520</v>
      </c>
      <c r="M54" s="308">
        <v>520</v>
      </c>
      <c r="N54" s="237">
        <v>520</v>
      </c>
      <c r="O54" s="238">
        <v>520</v>
      </c>
      <c r="P54" s="238">
        <v>520</v>
      </c>
      <c r="Q54" s="238">
        <v>520</v>
      </c>
      <c r="R54" s="238">
        <v>520</v>
      </c>
      <c r="S54" s="238">
        <v>520</v>
      </c>
      <c r="T54" s="238">
        <v>520</v>
      </c>
      <c r="U54" s="238">
        <v>520</v>
      </c>
      <c r="V54" s="238">
        <v>520</v>
      </c>
      <c r="W54" s="238">
        <v>520</v>
      </c>
      <c r="X54" s="308">
        <v>520</v>
      </c>
      <c r="Y54" s="240">
        <v>520</v>
      </c>
      <c r="Z54" s="341"/>
      <c r="AA54" s="313"/>
      <c r="AB54" s="313"/>
      <c r="AE54" s="381">
        <v>4</v>
      </c>
      <c r="AF54" s="382">
        <v>3</v>
      </c>
      <c r="AG54" s="382" t="s">
        <v>80</v>
      </c>
      <c r="AH54" s="389">
        <v>498</v>
      </c>
      <c r="AI54" s="382" t="s">
        <v>97</v>
      </c>
      <c r="AJ54" s="210"/>
      <c r="AK54" s="381">
        <v>4</v>
      </c>
      <c r="AL54" s="382">
        <v>3</v>
      </c>
      <c r="AM54" s="382" t="s">
        <v>88</v>
      </c>
      <c r="AN54" s="406">
        <v>514</v>
      </c>
      <c r="AO54" s="200">
        <v>43.5</v>
      </c>
      <c r="AP54" s="415"/>
      <c r="AQ54" s="415"/>
      <c r="AR54" s="415"/>
      <c r="AS54" s="413"/>
      <c r="AT54" s="413"/>
      <c r="AU54" s="413"/>
    </row>
    <row r="55" spans="1:47" x14ac:dyDescent="0.2">
      <c r="A55" s="241" t="s">
        <v>6</v>
      </c>
      <c r="B55" s="242">
        <v>474</v>
      </c>
      <c r="C55" s="243">
        <v>495</v>
      </c>
      <c r="D55" s="243">
        <v>512</v>
      </c>
      <c r="E55" s="243">
        <v>516</v>
      </c>
      <c r="F55" s="243">
        <v>537</v>
      </c>
      <c r="G55" s="243">
        <v>548</v>
      </c>
      <c r="H55" s="243">
        <v>569</v>
      </c>
      <c r="I55" s="243">
        <v>562</v>
      </c>
      <c r="J55" s="243">
        <v>592</v>
      </c>
      <c r="K55" s="243">
        <v>590</v>
      </c>
      <c r="L55" s="243">
        <v>623</v>
      </c>
      <c r="M55" s="281">
        <v>651</v>
      </c>
      <c r="N55" s="242">
        <v>545</v>
      </c>
      <c r="O55" s="243">
        <v>577</v>
      </c>
      <c r="P55" s="243">
        <v>523</v>
      </c>
      <c r="Q55" s="243">
        <v>570</v>
      </c>
      <c r="R55" s="243">
        <v>517</v>
      </c>
      <c r="S55" s="243">
        <v>548</v>
      </c>
      <c r="T55" s="243">
        <v>560</v>
      </c>
      <c r="U55" s="243">
        <v>531</v>
      </c>
      <c r="V55" s="243">
        <v>556</v>
      </c>
      <c r="W55" s="243">
        <v>544</v>
      </c>
      <c r="X55" s="281">
        <v>614</v>
      </c>
      <c r="Y55" s="317">
        <v>552.03763440860212</v>
      </c>
      <c r="Z55" s="325"/>
      <c r="AA55" s="370"/>
      <c r="AB55" s="370"/>
      <c r="AE55" s="381">
        <v>5</v>
      </c>
      <c r="AF55" s="382">
        <v>4</v>
      </c>
      <c r="AG55" s="382" t="s">
        <v>81</v>
      </c>
      <c r="AH55" s="389">
        <v>599</v>
      </c>
      <c r="AI55" s="382" t="s">
        <v>88</v>
      </c>
      <c r="AJ55" s="210"/>
      <c r="AK55" s="381">
        <v>5</v>
      </c>
      <c r="AL55" s="382">
        <v>4</v>
      </c>
      <c r="AM55" s="382" t="s">
        <v>89</v>
      </c>
      <c r="AN55" s="406">
        <v>769</v>
      </c>
      <c r="AO55" s="200">
        <v>43</v>
      </c>
      <c r="AP55" s="415"/>
      <c r="AQ55" s="415"/>
      <c r="AR55" s="415"/>
      <c r="AS55" s="413"/>
      <c r="AT55" s="413"/>
      <c r="AU55" s="413"/>
    </row>
    <row r="56" spans="1:47" x14ac:dyDescent="0.2">
      <c r="A56" s="231" t="s">
        <v>7</v>
      </c>
      <c r="B56" s="245">
        <v>68</v>
      </c>
      <c r="C56" s="246">
        <v>95.8</v>
      </c>
      <c r="D56" s="246">
        <v>100</v>
      </c>
      <c r="E56" s="246">
        <v>100</v>
      </c>
      <c r="F56" s="246">
        <v>100</v>
      </c>
      <c r="G56" s="246">
        <v>100</v>
      </c>
      <c r="H56" s="246">
        <v>100</v>
      </c>
      <c r="I56" s="246">
        <v>100</v>
      </c>
      <c r="J56" s="246">
        <v>100</v>
      </c>
      <c r="K56" s="246">
        <v>100</v>
      </c>
      <c r="L56" s="246">
        <v>100</v>
      </c>
      <c r="M56" s="282">
        <v>100</v>
      </c>
      <c r="N56" s="245">
        <v>60</v>
      </c>
      <c r="O56" s="246">
        <v>63.2</v>
      </c>
      <c r="P56" s="246">
        <v>76.3</v>
      </c>
      <c r="Q56" s="246">
        <v>72.5</v>
      </c>
      <c r="R56" s="246">
        <v>80</v>
      </c>
      <c r="S56" s="246">
        <v>58.5</v>
      </c>
      <c r="T56" s="246">
        <v>75</v>
      </c>
      <c r="U56" s="246">
        <v>68.3</v>
      </c>
      <c r="V56" s="246">
        <v>76.8</v>
      </c>
      <c r="W56" s="246">
        <v>81.2</v>
      </c>
      <c r="X56" s="282">
        <v>69</v>
      </c>
      <c r="Y56" s="433">
        <v>0.70430107526881724</v>
      </c>
      <c r="Z56" s="341"/>
      <c r="AA56" s="210"/>
      <c r="AB56" s="210"/>
      <c r="AE56" s="387">
        <v>6</v>
      </c>
      <c r="AF56" s="388">
        <v>4</v>
      </c>
      <c r="AG56" s="388" t="s">
        <v>81</v>
      </c>
      <c r="AH56" s="389">
        <v>600</v>
      </c>
      <c r="AI56" s="382" t="s">
        <v>88</v>
      </c>
      <c r="AJ56" s="210"/>
      <c r="AK56" s="404">
        <v>6</v>
      </c>
      <c r="AL56" s="405">
        <v>5</v>
      </c>
      <c r="AM56" s="405" t="s">
        <v>90</v>
      </c>
      <c r="AN56" s="406">
        <v>585</v>
      </c>
      <c r="AO56" s="200">
        <v>42.5</v>
      </c>
      <c r="AP56" s="415">
        <v>42.5</v>
      </c>
      <c r="AQ56" s="415"/>
      <c r="AR56" s="415"/>
      <c r="AS56" s="413"/>
      <c r="AT56" s="413"/>
      <c r="AU56" s="413"/>
    </row>
    <row r="57" spans="1:47" ht="13.5" thickBot="1" x14ac:dyDescent="0.25">
      <c r="A57" s="231" t="s">
        <v>8</v>
      </c>
      <c r="B57" s="329">
        <v>9.8000000000000004E-2</v>
      </c>
      <c r="C57" s="330">
        <v>5.7000000000000002E-2</v>
      </c>
      <c r="D57" s="330">
        <v>0.03</v>
      </c>
      <c r="E57" s="330">
        <v>3.6999999999999998E-2</v>
      </c>
      <c r="F57" s="330">
        <v>3.1E-2</v>
      </c>
      <c r="G57" s="330">
        <v>4.1000000000000002E-2</v>
      </c>
      <c r="H57" s="330">
        <v>4.1000000000000002E-2</v>
      </c>
      <c r="I57" s="330">
        <v>3.7999999999999999E-2</v>
      </c>
      <c r="J57" s="330">
        <v>3.9E-2</v>
      </c>
      <c r="K57" s="330">
        <v>3.2000000000000001E-2</v>
      </c>
      <c r="L57" s="330">
        <v>2.5000000000000001E-2</v>
      </c>
      <c r="M57" s="334">
        <v>4.2000000000000003E-2</v>
      </c>
      <c r="N57" s="329">
        <v>0.10299999999999999</v>
      </c>
      <c r="O57" s="330">
        <v>9.6000000000000002E-2</v>
      </c>
      <c r="P57" s="330">
        <v>9.2999999999999999E-2</v>
      </c>
      <c r="Q57" s="330">
        <v>9.6000000000000002E-2</v>
      </c>
      <c r="R57" s="330">
        <v>8.4000000000000005E-2</v>
      </c>
      <c r="S57" s="330">
        <v>0.10100000000000001</v>
      </c>
      <c r="T57" s="330">
        <v>0.08</v>
      </c>
      <c r="U57" s="330">
        <v>9.5000000000000001E-2</v>
      </c>
      <c r="V57" s="330">
        <v>8.3000000000000004E-2</v>
      </c>
      <c r="W57" s="330">
        <v>8.6999999999999994E-2</v>
      </c>
      <c r="X57" s="334">
        <v>8.6999999999999994E-2</v>
      </c>
      <c r="Y57" s="432">
        <v>9.5984557832883691E-2</v>
      </c>
      <c r="Z57" s="341"/>
      <c r="AA57" s="370"/>
      <c r="AB57" s="370"/>
      <c r="AE57" s="387">
        <v>7</v>
      </c>
      <c r="AF57" s="388">
        <v>5</v>
      </c>
      <c r="AG57" s="388" t="s">
        <v>82</v>
      </c>
      <c r="AH57" s="389">
        <v>641</v>
      </c>
      <c r="AI57" s="412" t="s">
        <v>98</v>
      </c>
      <c r="AJ57" s="210"/>
      <c r="AK57" s="404">
        <v>7</v>
      </c>
      <c r="AL57" s="405">
        <v>5</v>
      </c>
      <c r="AM57" s="405" t="s">
        <v>90</v>
      </c>
      <c r="AN57" s="406">
        <v>585</v>
      </c>
      <c r="AO57" s="200">
        <v>42.5</v>
      </c>
      <c r="AP57" s="415">
        <v>42.5</v>
      </c>
      <c r="AQ57" s="415"/>
      <c r="AR57" s="415"/>
      <c r="AS57" s="413"/>
      <c r="AT57" s="413"/>
      <c r="AU57" s="413"/>
    </row>
    <row r="58" spans="1:47" x14ac:dyDescent="0.2">
      <c r="A58" s="241" t="s">
        <v>1</v>
      </c>
      <c r="B58" s="332">
        <f>B55/B54*100-100</f>
        <v>-8.8461538461538538</v>
      </c>
      <c r="C58" s="333">
        <f t="shared" ref="C58:E58" si="23">C55/C54*100-100</f>
        <v>-4.8076923076923066</v>
      </c>
      <c r="D58" s="333">
        <f t="shared" si="23"/>
        <v>-1.538461538461533</v>
      </c>
      <c r="E58" s="333">
        <f t="shared" si="23"/>
        <v>-0.7692307692307736</v>
      </c>
      <c r="F58" s="333">
        <f>F55/F54*100-100</f>
        <v>3.2692307692307736</v>
      </c>
      <c r="G58" s="333">
        <f t="shared" ref="G58:M58" si="24">G55/G54*100-100</f>
        <v>5.3846153846153868</v>
      </c>
      <c r="H58" s="333">
        <f t="shared" si="24"/>
        <v>9.423076923076934</v>
      </c>
      <c r="I58" s="333">
        <f t="shared" si="24"/>
        <v>8.076923076923066</v>
      </c>
      <c r="J58" s="333">
        <f t="shared" si="24"/>
        <v>13.84615384615384</v>
      </c>
      <c r="K58" s="333">
        <f t="shared" si="24"/>
        <v>13.461538461538453</v>
      </c>
      <c r="L58" s="333">
        <f t="shared" si="24"/>
        <v>19.807692307692307</v>
      </c>
      <c r="M58" s="335">
        <f t="shared" si="24"/>
        <v>25.192307692307693</v>
      </c>
      <c r="N58" s="332">
        <f>N55/N54*100-100</f>
        <v>4.8076923076923066</v>
      </c>
      <c r="O58" s="333">
        <f t="shared" ref="O58:Y58" si="25">O55/O54*100-100</f>
        <v>10.961538461538467</v>
      </c>
      <c r="P58" s="333">
        <f t="shared" si="25"/>
        <v>0.5769230769230802</v>
      </c>
      <c r="Q58" s="333">
        <f t="shared" si="25"/>
        <v>9.6153846153846274</v>
      </c>
      <c r="R58" s="333">
        <f t="shared" si="25"/>
        <v>-0.5769230769230802</v>
      </c>
      <c r="S58" s="333">
        <f t="shared" si="25"/>
        <v>5.3846153846153868</v>
      </c>
      <c r="T58" s="333">
        <f t="shared" si="25"/>
        <v>7.6923076923076934</v>
      </c>
      <c r="U58" s="333">
        <f t="shared" si="25"/>
        <v>2.1153846153846132</v>
      </c>
      <c r="V58" s="333">
        <f t="shared" si="25"/>
        <v>6.9230769230769198</v>
      </c>
      <c r="W58" s="333">
        <f t="shared" si="25"/>
        <v>4.6153846153846274</v>
      </c>
      <c r="X58" s="335">
        <f t="shared" si="25"/>
        <v>18.07692307692308</v>
      </c>
      <c r="Y58" s="435">
        <f t="shared" si="25"/>
        <v>6.1610835401157971</v>
      </c>
      <c r="Z58" s="434"/>
      <c r="AA58" s="210"/>
      <c r="AB58" s="210"/>
      <c r="AE58" s="387">
        <v>8</v>
      </c>
      <c r="AF58" s="388">
        <v>5</v>
      </c>
      <c r="AG58" s="388" t="s">
        <v>82</v>
      </c>
      <c r="AH58" s="389">
        <v>642</v>
      </c>
      <c r="AI58" s="412" t="s">
        <v>98</v>
      </c>
      <c r="AJ58" s="210"/>
      <c r="AK58" s="404">
        <v>8</v>
      </c>
      <c r="AL58" s="405">
        <v>6</v>
      </c>
      <c r="AM58" s="405" t="s">
        <v>91</v>
      </c>
      <c r="AN58" s="406">
        <v>467</v>
      </c>
      <c r="AO58" s="200">
        <v>42</v>
      </c>
      <c r="AP58" s="413">
        <v>42</v>
      </c>
      <c r="AQ58" s="413"/>
      <c r="AR58" s="413"/>
      <c r="AS58" s="413"/>
      <c r="AT58" s="413"/>
      <c r="AU58" s="413"/>
    </row>
    <row r="59" spans="1:47" ht="13.5" thickBot="1" x14ac:dyDescent="0.25">
      <c r="A59" s="256" t="s">
        <v>27</v>
      </c>
      <c r="B59" s="257">
        <f t="shared" ref="B59:I59" si="26">B55-B40</f>
        <v>81</v>
      </c>
      <c r="C59" s="258">
        <f t="shared" si="26"/>
        <v>97</v>
      </c>
      <c r="D59" s="258">
        <f t="shared" si="26"/>
        <v>105</v>
      </c>
      <c r="E59" s="258">
        <f t="shared" si="26"/>
        <v>108</v>
      </c>
      <c r="F59" s="258">
        <f t="shared" si="26"/>
        <v>122</v>
      </c>
      <c r="G59" s="258">
        <f t="shared" si="26"/>
        <v>135</v>
      </c>
      <c r="H59" s="258">
        <f t="shared" si="26"/>
        <v>170</v>
      </c>
      <c r="I59" s="258">
        <f t="shared" si="26"/>
        <v>145</v>
      </c>
      <c r="J59" s="258">
        <v>174</v>
      </c>
      <c r="K59" s="258">
        <v>185</v>
      </c>
      <c r="L59" s="258">
        <f t="shared" ref="L59:Y59" si="27">L55-J40</f>
        <v>205</v>
      </c>
      <c r="M59" s="366">
        <f t="shared" si="27"/>
        <v>246</v>
      </c>
      <c r="N59" s="257">
        <f t="shared" si="27"/>
        <v>131</v>
      </c>
      <c r="O59" s="258">
        <f t="shared" si="27"/>
        <v>179</v>
      </c>
      <c r="P59" s="258">
        <f t="shared" si="27"/>
        <v>135</v>
      </c>
      <c r="Q59" s="258">
        <f t="shared" si="27"/>
        <v>166</v>
      </c>
      <c r="R59" s="258">
        <f t="shared" si="27"/>
        <v>135</v>
      </c>
      <c r="S59" s="258">
        <f t="shared" si="27"/>
        <v>151</v>
      </c>
      <c r="T59" s="258">
        <f t="shared" si="27"/>
        <v>159</v>
      </c>
      <c r="U59" s="258">
        <f t="shared" si="27"/>
        <v>141</v>
      </c>
      <c r="V59" s="258">
        <f t="shared" si="27"/>
        <v>153</v>
      </c>
      <c r="W59" s="258">
        <f t="shared" si="27"/>
        <v>151</v>
      </c>
      <c r="X59" s="366">
        <f t="shared" si="27"/>
        <v>196</v>
      </c>
      <c r="Y59" s="288">
        <f t="shared" si="27"/>
        <v>149.03763440860212</v>
      </c>
      <c r="Z59" s="342"/>
      <c r="AE59" s="387">
        <v>9</v>
      </c>
      <c r="AF59" s="388">
        <v>6</v>
      </c>
      <c r="AG59" s="388" t="s">
        <v>83</v>
      </c>
      <c r="AH59" s="389">
        <v>460</v>
      </c>
      <c r="AI59" s="412" t="s">
        <v>99</v>
      </c>
      <c r="AJ59" s="210"/>
      <c r="AK59" s="404">
        <v>9</v>
      </c>
      <c r="AL59" s="405">
        <v>6</v>
      </c>
      <c r="AM59" s="405" t="s">
        <v>91</v>
      </c>
      <c r="AN59" s="406">
        <v>467</v>
      </c>
      <c r="AO59" s="200">
        <v>42</v>
      </c>
      <c r="AP59" s="413">
        <v>42</v>
      </c>
      <c r="AQ59" s="413"/>
      <c r="AR59" s="413"/>
      <c r="AS59" s="413"/>
      <c r="AT59" s="413"/>
      <c r="AU59" s="413"/>
    </row>
    <row r="60" spans="1:47" x14ac:dyDescent="0.2">
      <c r="A60" s="260" t="s">
        <v>51</v>
      </c>
      <c r="B60" s="261">
        <v>334</v>
      </c>
      <c r="C60" s="262">
        <v>644</v>
      </c>
      <c r="D60" s="262">
        <v>498</v>
      </c>
      <c r="E60" s="262">
        <v>498</v>
      </c>
      <c r="F60" s="262">
        <v>599</v>
      </c>
      <c r="G60" s="262">
        <v>600</v>
      </c>
      <c r="H60" s="262">
        <v>641</v>
      </c>
      <c r="I60" s="262">
        <v>642</v>
      </c>
      <c r="J60" s="262">
        <v>460</v>
      </c>
      <c r="K60" s="262">
        <v>460</v>
      </c>
      <c r="L60" s="262">
        <v>530</v>
      </c>
      <c r="M60" s="410">
        <v>284</v>
      </c>
      <c r="N60" s="407">
        <v>472</v>
      </c>
      <c r="O60" s="349">
        <v>506</v>
      </c>
      <c r="P60" s="349">
        <v>503</v>
      </c>
      <c r="Q60" s="349">
        <v>546</v>
      </c>
      <c r="R60" s="349">
        <v>548</v>
      </c>
      <c r="S60" s="262">
        <v>541</v>
      </c>
      <c r="T60" s="262">
        <v>540</v>
      </c>
      <c r="U60" s="262">
        <v>839</v>
      </c>
      <c r="V60" s="262">
        <v>752</v>
      </c>
      <c r="W60" s="262">
        <v>424</v>
      </c>
      <c r="X60" s="263">
        <v>397</v>
      </c>
      <c r="Y60" s="350">
        <f>SUM(B60:X60)</f>
        <v>12258</v>
      </c>
      <c r="Z60" s="370" t="s">
        <v>56</v>
      </c>
      <c r="AA60" s="265">
        <f>W45-Y60</f>
        <v>17</v>
      </c>
      <c r="AB60" s="266">
        <f>AA60/W45</f>
        <v>1.3849287169042769E-3</v>
      </c>
      <c r="AE60" s="387">
        <v>10</v>
      </c>
      <c r="AF60" s="388">
        <v>6</v>
      </c>
      <c r="AG60" s="388" t="s">
        <v>83</v>
      </c>
      <c r="AH60" s="389">
        <v>460</v>
      </c>
      <c r="AI60" s="412" t="s">
        <v>99</v>
      </c>
      <c r="AJ60" s="210"/>
      <c r="AK60" s="404">
        <v>10</v>
      </c>
      <c r="AL60" s="405">
        <v>7</v>
      </c>
      <c r="AM60" s="405" t="s">
        <v>92</v>
      </c>
      <c r="AN60" s="406">
        <v>674</v>
      </c>
      <c r="AO60" s="200">
        <v>41</v>
      </c>
      <c r="AP60" s="413">
        <v>41</v>
      </c>
      <c r="AQ60" s="413"/>
      <c r="AR60" s="413"/>
      <c r="AS60" s="413"/>
      <c r="AT60" s="413"/>
      <c r="AU60" s="413"/>
    </row>
    <row r="61" spans="1:47" ht="13.5" thickBot="1" x14ac:dyDescent="0.25">
      <c r="A61" s="267" t="s">
        <v>28</v>
      </c>
      <c r="B61" s="400">
        <v>44.5</v>
      </c>
      <c r="C61" s="401">
        <v>44</v>
      </c>
      <c r="D61" s="401">
        <v>44</v>
      </c>
      <c r="E61" s="401">
        <v>44</v>
      </c>
      <c r="F61" s="401">
        <v>43.5</v>
      </c>
      <c r="G61" s="401">
        <v>43.5</v>
      </c>
      <c r="H61" s="401">
        <v>43</v>
      </c>
      <c r="I61" s="401">
        <v>43</v>
      </c>
      <c r="J61" s="401">
        <v>42</v>
      </c>
      <c r="K61" s="401">
        <v>42</v>
      </c>
      <c r="L61" s="401">
        <v>41</v>
      </c>
      <c r="M61" s="402">
        <v>40</v>
      </c>
      <c r="N61" s="408"/>
      <c r="O61" s="374"/>
      <c r="P61" s="374"/>
      <c r="Q61" s="374"/>
      <c r="R61" s="374"/>
      <c r="S61" s="374"/>
      <c r="T61" s="374"/>
      <c r="U61" s="374"/>
      <c r="V61" s="374"/>
      <c r="W61" s="374"/>
      <c r="X61" s="375"/>
      <c r="Y61" s="336"/>
      <c r="Z61" s="370" t="s">
        <v>57</v>
      </c>
      <c r="AA61" s="370">
        <v>38.61</v>
      </c>
      <c r="AB61" s="370"/>
      <c r="AE61" s="387">
        <v>11</v>
      </c>
      <c r="AF61" s="388">
        <v>7</v>
      </c>
      <c r="AG61" s="388" t="s">
        <v>84</v>
      </c>
      <c r="AH61" s="389">
        <v>530</v>
      </c>
      <c r="AI61" s="412" t="s">
        <v>100</v>
      </c>
      <c r="AK61" s="216">
        <v>11</v>
      </c>
      <c r="AL61" s="217">
        <v>8</v>
      </c>
      <c r="AM61" s="217">
        <v>640</v>
      </c>
      <c r="AN61" s="327">
        <v>323</v>
      </c>
      <c r="AO61" s="200">
        <v>40</v>
      </c>
      <c r="AP61" s="413"/>
      <c r="AQ61" s="413"/>
      <c r="AR61" s="413"/>
      <c r="AS61" s="413"/>
      <c r="AT61" s="413"/>
      <c r="AU61" s="413"/>
    </row>
    <row r="62" spans="1:47" ht="13.5" thickBot="1" x14ac:dyDescent="0.25">
      <c r="A62" s="268" t="s">
        <v>26</v>
      </c>
      <c r="B62" s="216">
        <f>(B61-B50)</f>
        <v>4.5</v>
      </c>
      <c r="C62" s="217">
        <f t="shared" ref="C62:M62" si="28">(C61-C50)</f>
        <v>4</v>
      </c>
      <c r="D62" s="217">
        <f t="shared" si="28"/>
        <v>4</v>
      </c>
      <c r="E62" s="217">
        <f t="shared" si="28"/>
        <v>4</v>
      </c>
      <c r="F62" s="217">
        <f t="shared" si="28"/>
        <v>3.5</v>
      </c>
      <c r="G62" s="217">
        <f t="shared" si="28"/>
        <v>3.5</v>
      </c>
      <c r="H62" s="217">
        <f t="shared" si="28"/>
        <v>3</v>
      </c>
      <c r="I62" s="217">
        <f t="shared" si="28"/>
        <v>3</v>
      </c>
      <c r="J62" s="217">
        <f t="shared" si="28"/>
        <v>2</v>
      </c>
      <c r="K62" s="217">
        <f t="shared" si="28"/>
        <v>2</v>
      </c>
      <c r="L62" s="217">
        <f t="shared" si="28"/>
        <v>1</v>
      </c>
      <c r="M62" s="327">
        <f t="shared" si="28"/>
        <v>0</v>
      </c>
      <c r="N62" s="409">
        <f t="shared" ref="N62:X62" si="29">(N61-L46)</f>
        <v>-39.5</v>
      </c>
      <c r="O62" s="217">
        <f t="shared" si="29"/>
        <v>-40</v>
      </c>
      <c r="P62" s="217">
        <f t="shared" si="29"/>
        <v>-39.5</v>
      </c>
      <c r="Q62" s="217">
        <f t="shared" si="29"/>
        <v>-39</v>
      </c>
      <c r="R62" s="217">
        <f t="shared" si="29"/>
        <v>-40</v>
      </c>
      <c r="S62" s="217">
        <f t="shared" si="29"/>
        <v>-39</v>
      </c>
      <c r="T62" s="217">
        <f t="shared" si="29"/>
        <v>-37.5</v>
      </c>
      <c r="U62" s="217">
        <f t="shared" si="29"/>
        <v>-38</v>
      </c>
      <c r="V62" s="217">
        <f t="shared" si="29"/>
        <v>-38</v>
      </c>
      <c r="W62" s="217">
        <f t="shared" si="29"/>
        <v>-37.5</v>
      </c>
      <c r="X62" s="327">
        <f t="shared" si="29"/>
        <v>-37</v>
      </c>
      <c r="Y62" s="338"/>
      <c r="Z62" s="370" t="s">
        <v>26</v>
      </c>
      <c r="AA62" s="370">
        <f>AA61-Y46</f>
        <v>3.9099999999999966</v>
      </c>
      <c r="AB62" s="370"/>
      <c r="AE62" s="216">
        <v>12</v>
      </c>
      <c r="AF62" s="217">
        <v>8</v>
      </c>
      <c r="AG62" s="217">
        <v>620</v>
      </c>
      <c r="AH62" s="327">
        <v>284</v>
      </c>
      <c r="AI62" s="217">
        <v>610</v>
      </c>
      <c r="AP62" s="413"/>
      <c r="AQ62" s="413"/>
      <c r="AR62" s="413"/>
      <c r="AS62" s="413"/>
      <c r="AT62" s="413"/>
      <c r="AU62" s="413"/>
    </row>
    <row r="63" spans="1:47" x14ac:dyDescent="0.2">
      <c r="B63" s="200">
        <v>44.5</v>
      </c>
      <c r="C63" s="200">
        <v>44</v>
      </c>
      <c r="D63" s="200">
        <v>44</v>
      </c>
      <c r="E63" s="200">
        <v>44</v>
      </c>
      <c r="F63" s="200">
        <v>43.5</v>
      </c>
      <c r="G63" s="200">
        <v>43.5</v>
      </c>
      <c r="H63" s="200">
        <v>43</v>
      </c>
      <c r="I63" s="200">
        <v>43</v>
      </c>
      <c r="J63" s="200">
        <v>42</v>
      </c>
      <c r="K63" s="200">
        <v>42</v>
      </c>
      <c r="L63" s="200">
        <v>41</v>
      </c>
      <c r="M63" s="200">
        <v>40</v>
      </c>
      <c r="AP63" s="413"/>
      <c r="AQ63" s="413"/>
      <c r="AR63" s="413"/>
      <c r="AS63" s="413"/>
      <c r="AT63" s="413"/>
      <c r="AU63" s="413"/>
    </row>
    <row r="64" spans="1:47" x14ac:dyDescent="0.2">
      <c r="AP64" s="413"/>
      <c r="AQ64" s="413"/>
      <c r="AR64" s="413"/>
      <c r="AS64" s="413"/>
      <c r="AT64" s="413"/>
      <c r="AU64" s="413"/>
    </row>
    <row r="65" spans="1:33" ht="13.5" thickBot="1" x14ac:dyDescent="0.25">
      <c r="C65" s="436"/>
      <c r="D65" s="436"/>
      <c r="E65" s="436"/>
      <c r="F65" s="436"/>
      <c r="G65" s="436"/>
      <c r="H65" s="436"/>
      <c r="I65" s="436"/>
      <c r="J65" s="436"/>
      <c r="K65" s="436"/>
      <c r="L65" s="436"/>
      <c r="M65" s="436"/>
      <c r="N65" s="447">
        <v>44.5</v>
      </c>
      <c r="O65" s="447">
        <v>44</v>
      </c>
      <c r="P65" s="447">
        <v>43.5</v>
      </c>
      <c r="Q65" s="447">
        <v>43.5</v>
      </c>
      <c r="R65" s="447">
        <v>43</v>
      </c>
      <c r="S65" s="447">
        <v>42.5</v>
      </c>
      <c r="T65" s="447">
        <v>42.5</v>
      </c>
      <c r="U65" s="447">
        <v>42</v>
      </c>
      <c r="V65" s="447">
        <v>42</v>
      </c>
      <c r="W65" s="447">
        <v>41</v>
      </c>
      <c r="X65" s="447">
        <v>40</v>
      </c>
    </row>
    <row r="66" spans="1:33" ht="13.5" thickBot="1" x14ac:dyDescent="0.25">
      <c r="A66" s="230" t="s">
        <v>103</v>
      </c>
      <c r="B66" s="766" t="s">
        <v>53</v>
      </c>
      <c r="C66" s="767"/>
      <c r="D66" s="767"/>
      <c r="E66" s="767"/>
      <c r="F66" s="767"/>
      <c r="G66" s="767"/>
      <c r="H66" s="767"/>
      <c r="I66" s="767"/>
      <c r="J66" s="767"/>
      <c r="K66" s="767"/>
      <c r="L66" s="767"/>
      <c r="M66" s="768"/>
      <c r="N66" s="766" t="s">
        <v>63</v>
      </c>
      <c r="O66" s="767"/>
      <c r="P66" s="767"/>
      <c r="Q66" s="767"/>
      <c r="R66" s="767"/>
      <c r="S66" s="767"/>
      <c r="T66" s="767"/>
      <c r="U66" s="767"/>
      <c r="V66" s="767"/>
      <c r="W66" s="767"/>
      <c r="X66" s="768"/>
      <c r="Y66" s="292" t="s">
        <v>55</v>
      </c>
      <c r="Z66" s="424"/>
      <c r="AA66" s="424"/>
      <c r="AB66" s="424"/>
      <c r="AD66" s="413"/>
      <c r="AE66" s="413"/>
      <c r="AF66" s="413"/>
      <c r="AG66" s="413"/>
    </row>
    <row r="67" spans="1:33" x14ac:dyDescent="0.2">
      <c r="A67" s="231" t="s">
        <v>54</v>
      </c>
      <c r="B67" s="339">
        <v>1</v>
      </c>
      <c r="C67" s="232">
        <v>2</v>
      </c>
      <c r="D67" s="232">
        <v>3</v>
      </c>
      <c r="E67" s="232">
        <v>4</v>
      </c>
      <c r="F67" s="232">
        <v>5</v>
      </c>
      <c r="G67" s="232">
        <v>6</v>
      </c>
      <c r="H67" s="232">
        <v>7</v>
      </c>
      <c r="I67" s="232">
        <v>8</v>
      </c>
      <c r="J67" s="232">
        <v>9</v>
      </c>
      <c r="K67" s="232">
        <v>10</v>
      </c>
      <c r="L67" s="232">
        <v>11</v>
      </c>
      <c r="M67" s="340">
        <v>12</v>
      </c>
      <c r="N67" s="339">
        <v>1</v>
      </c>
      <c r="O67" s="232">
        <v>2</v>
      </c>
      <c r="P67" s="232">
        <v>3</v>
      </c>
      <c r="Q67" s="232">
        <v>4</v>
      </c>
      <c r="R67" s="232">
        <v>5</v>
      </c>
      <c r="S67" s="232">
        <v>6</v>
      </c>
      <c r="T67" s="232">
        <v>7</v>
      </c>
      <c r="U67" s="232">
        <v>8</v>
      </c>
      <c r="V67" s="232">
        <v>9</v>
      </c>
      <c r="W67" s="232">
        <v>10</v>
      </c>
      <c r="X67" s="340">
        <v>11</v>
      </c>
      <c r="Y67" s="343">
        <v>912</v>
      </c>
      <c r="Z67" s="424"/>
      <c r="AA67" s="424"/>
      <c r="AB67" s="424"/>
      <c r="AD67" s="413"/>
      <c r="AE67" s="413"/>
      <c r="AF67" s="413"/>
      <c r="AG67" s="413"/>
    </row>
    <row r="68" spans="1:33" x14ac:dyDescent="0.2">
      <c r="A68" s="231" t="s">
        <v>2</v>
      </c>
      <c r="B68" s="233">
        <v>1</v>
      </c>
      <c r="C68" s="307">
        <v>2</v>
      </c>
      <c r="D68" s="234">
        <v>3</v>
      </c>
      <c r="E68" s="234">
        <v>3</v>
      </c>
      <c r="F68" s="294">
        <v>4</v>
      </c>
      <c r="G68" s="294">
        <v>4</v>
      </c>
      <c r="H68" s="314">
        <v>5</v>
      </c>
      <c r="I68" s="314">
        <v>5</v>
      </c>
      <c r="J68" s="315">
        <v>6</v>
      </c>
      <c r="K68" s="315">
        <v>6</v>
      </c>
      <c r="L68" s="235">
        <v>7</v>
      </c>
      <c r="M68" s="326">
        <v>8</v>
      </c>
      <c r="N68" s="233">
        <v>1</v>
      </c>
      <c r="O68" s="307">
        <v>2</v>
      </c>
      <c r="P68" s="234">
        <v>3</v>
      </c>
      <c r="Q68" s="234">
        <v>3</v>
      </c>
      <c r="R68" s="294">
        <v>4</v>
      </c>
      <c r="S68" s="314">
        <v>5</v>
      </c>
      <c r="T68" s="314">
        <v>5</v>
      </c>
      <c r="U68" s="315">
        <v>6</v>
      </c>
      <c r="V68" s="315">
        <v>6</v>
      </c>
      <c r="W68" s="235">
        <v>7</v>
      </c>
      <c r="X68" s="361">
        <v>8</v>
      </c>
      <c r="Y68" s="214" t="s">
        <v>0</v>
      </c>
      <c r="Z68" s="424"/>
      <c r="AA68" s="313"/>
      <c r="AB68" s="313"/>
    </row>
    <row r="69" spans="1:33" x14ac:dyDescent="0.2">
      <c r="A69" s="236" t="s">
        <v>3</v>
      </c>
      <c r="B69" s="237">
        <v>620</v>
      </c>
      <c r="C69" s="238">
        <v>620</v>
      </c>
      <c r="D69" s="238">
        <v>620</v>
      </c>
      <c r="E69" s="238">
        <v>620</v>
      </c>
      <c r="F69" s="238">
        <v>620</v>
      </c>
      <c r="G69" s="238">
        <v>620</v>
      </c>
      <c r="H69" s="238">
        <v>620</v>
      </c>
      <c r="I69" s="238">
        <v>620</v>
      </c>
      <c r="J69" s="238">
        <v>620</v>
      </c>
      <c r="K69" s="238">
        <v>620</v>
      </c>
      <c r="L69" s="238">
        <v>620</v>
      </c>
      <c r="M69" s="308">
        <v>620</v>
      </c>
      <c r="N69" s="237">
        <v>620</v>
      </c>
      <c r="O69" s="238">
        <v>620</v>
      </c>
      <c r="P69" s="238">
        <v>620</v>
      </c>
      <c r="Q69" s="238">
        <v>620</v>
      </c>
      <c r="R69" s="238">
        <v>620</v>
      </c>
      <c r="S69" s="238">
        <v>620</v>
      </c>
      <c r="T69" s="238">
        <v>620</v>
      </c>
      <c r="U69" s="238">
        <v>620</v>
      </c>
      <c r="V69" s="238">
        <v>620</v>
      </c>
      <c r="W69" s="238">
        <v>620</v>
      </c>
      <c r="X69" s="308">
        <v>620</v>
      </c>
      <c r="Y69" s="240">
        <v>620</v>
      </c>
      <c r="Z69" s="341"/>
      <c r="AA69" s="313"/>
      <c r="AB69" s="313"/>
    </row>
    <row r="70" spans="1:33" x14ac:dyDescent="0.2">
      <c r="A70" s="241" t="s">
        <v>6</v>
      </c>
      <c r="B70" s="242">
        <v>551</v>
      </c>
      <c r="C70" s="243">
        <v>591</v>
      </c>
      <c r="D70" s="243">
        <v>602</v>
      </c>
      <c r="E70" s="243">
        <v>592</v>
      </c>
      <c r="F70" s="243">
        <v>641</v>
      </c>
      <c r="G70" s="243">
        <v>634</v>
      </c>
      <c r="H70" s="243">
        <v>640</v>
      </c>
      <c r="I70" s="243">
        <v>637</v>
      </c>
      <c r="J70" s="243">
        <v>666</v>
      </c>
      <c r="K70" s="243">
        <v>649</v>
      </c>
      <c r="L70" s="243">
        <v>672</v>
      </c>
      <c r="M70" s="281">
        <v>700</v>
      </c>
      <c r="N70" s="242">
        <v>564</v>
      </c>
      <c r="O70" s="243">
        <v>573</v>
      </c>
      <c r="P70" s="243">
        <v>608</v>
      </c>
      <c r="Q70" s="243">
        <v>594</v>
      </c>
      <c r="R70" s="243">
        <v>627</v>
      </c>
      <c r="S70" s="243">
        <v>629</v>
      </c>
      <c r="T70" s="243">
        <v>634</v>
      </c>
      <c r="U70" s="243">
        <v>649</v>
      </c>
      <c r="V70" s="243">
        <v>657</v>
      </c>
      <c r="W70" s="243">
        <v>671</v>
      </c>
      <c r="X70" s="281">
        <v>703</v>
      </c>
      <c r="Y70" s="317">
        <v>628</v>
      </c>
      <c r="Z70" s="325"/>
      <c r="AA70" s="424"/>
      <c r="AB70" s="424"/>
    </row>
    <row r="71" spans="1:33" x14ac:dyDescent="0.2">
      <c r="A71" s="231" t="s">
        <v>7</v>
      </c>
      <c r="B71" s="245">
        <v>56</v>
      </c>
      <c r="C71" s="246">
        <v>91.7</v>
      </c>
      <c r="D71" s="246">
        <v>97.3</v>
      </c>
      <c r="E71" s="246">
        <v>97.3</v>
      </c>
      <c r="F71" s="246">
        <v>94</v>
      </c>
      <c r="G71" s="246">
        <v>98</v>
      </c>
      <c r="H71" s="246">
        <v>97.7</v>
      </c>
      <c r="I71" s="246">
        <v>100</v>
      </c>
      <c r="J71" s="246">
        <v>100</v>
      </c>
      <c r="K71" s="246">
        <v>100</v>
      </c>
      <c r="L71" s="246">
        <v>97.4</v>
      </c>
      <c r="M71" s="282">
        <v>90.9</v>
      </c>
      <c r="N71" s="245">
        <v>84.6</v>
      </c>
      <c r="O71" s="246">
        <v>96.7</v>
      </c>
      <c r="P71" s="246">
        <v>92.1</v>
      </c>
      <c r="Q71" s="246">
        <v>97.4</v>
      </c>
      <c r="R71" s="246">
        <v>98.2</v>
      </c>
      <c r="S71" s="246">
        <v>100</v>
      </c>
      <c r="T71" s="246">
        <v>95.3</v>
      </c>
      <c r="U71" s="246">
        <v>97.1</v>
      </c>
      <c r="V71" s="246">
        <v>100</v>
      </c>
      <c r="W71" s="246">
        <v>98</v>
      </c>
      <c r="X71" s="282">
        <v>95.8</v>
      </c>
      <c r="Y71" s="433">
        <v>0.83799999999999997</v>
      </c>
      <c r="Z71" s="341"/>
      <c r="AA71" s="210"/>
      <c r="AB71" s="210"/>
    </row>
    <row r="72" spans="1:33" ht="13.5" thickBot="1" x14ac:dyDescent="0.25">
      <c r="A72" s="231" t="s">
        <v>8</v>
      </c>
      <c r="B72" s="329">
        <v>0.106</v>
      </c>
      <c r="C72" s="330">
        <v>5.5E-2</v>
      </c>
      <c r="D72" s="330">
        <v>3.3000000000000002E-2</v>
      </c>
      <c r="E72" s="330">
        <v>5.0999999999999997E-2</v>
      </c>
      <c r="F72" s="330">
        <v>4.8000000000000001E-2</v>
      </c>
      <c r="G72" s="330">
        <v>4.4999999999999998E-2</v>
      </c>
      <c r="H72" s="330">
        <v>4.1000000000000002E-2</v>
      </c>
      <c r="I72" s="330">
        <v>4.2999999999999997E-2</v>
      </c>
      <c r="J72" s="330">
        <v>3.5999999999999997E-2</v>
      </c>
      <c r="K72" s="330">
        <v>4.4999999999999998E-2</v>
      </c>
      <c r="L72" s="330">
        <v>4.1000000000000002E-2</v>
      </c>
      <c r="M72" s="334">
        <v>5.3999999999999999E-2</v>
      </c>
      <c r="N72" s="329">
        <v>8.1000000000000003E-2</v>
      </c>
      <c r="O72" s="330">
        <v>4.4999999999999998E-2</v>
      </c>
      <c r="P72" s="330">
        <v>6.0999999999999999E-2</v>
      </c>
      <c r="Q72" s="330">
        <v>4.1000000000000002E-2</v>
      </c>
      <c r="R72" s="330">
        <v>3.9E-2</v>
      </c>
      <c r="S72" s="330">
        <v>3.6999999999999998E-2</v>
      </c>
      <c r="T72" s="330">
        <v>4.3999999999999997E-2</v>
      </c>
      <c r="U72" s="330">
        <v>4.4999999999999998E-2</v>
      </c>
      <c r="V72" s="330">
        <v>3.9E-2</v>
      </c>
      <c r="W72" s="330">
        <v>4.5999999999999999E-2</v>
      </c>
      <c r="X72" s="334">
        <v>0.06</v>
      </c>
      <c r="Y72" s="432">
        <v>7.4999999999999997E-2</v>
      </c>
      <c r="Z72" s="341"/>
      <c r="AA72" s="424"/>
      <c r="AB72" s="424"/>
    </row>
    <row r="73" spans="1:33" x14ac:dyDescent="0.2">
      <c r="A73" s="241" t="s">
        <v>1</v>
      </c>
      <c r="B73" s="332">
        <f>B70/B69*100-100</f>
        <v>-11.129032258064512</v>
      </c>
      <c r="C73" s="333">
        <f t="shared" ref="C73:E73" si="30">C70/C69*100-100</f>
        <v>-4.6774193548387046</v>
      </c>
      <c r="D73" s="333">
        <f t="shared" si="30"/>
        <v>-2.9032258064516157</v>
      </c>
      <c r="E73" s="333">
        <f t="shared" si="30"/>
        <v>-4.5161290322580641</v>
      </c>
      <c r="F73" s="333">
        <f>F70/F69*100-100</f>
        <v>3.3870967741935516</v>
      </c>
      <c r="G73" s="333">
        <f t="shared" ref="G73:K73" si="31">G70/G69*100-100</f>
        <v>2.2580645161290249</v>
      </c>
      <c r="H73" s="333">
        <f t="shared" si="31"/>
        <v>3.2258064516128968</v>
      </c>
      <c r="I73" s="333">
        <f t="shared" si="31"/>
        <v>2.7419354838709609</v>
      </c>
      <c r="J73" s="333">
        <f t="shared" si="31"/>
        <v>7.4193548387096797</v>
      </c>
      <c r="K73" s="333">
        <f t="shared" si="31"/>
        <v>4.6774193548387188</v>
      </c>
      <c r="L73" s="333">
        <f t="shared" ref="L73:M73" si="32">L70/L69*100-100</f>
        <v>8.3870967741935658</v>
      </c>
      <c r="M73" s="335">
        <f t="shared" si="32"/>
        <v>12.90322580645163</v>
      </c>
      <c r="N73" s="332">
        <f>N70/N69*100-100</f>
        <v>-9.0322580645161281</v>
      </c>
      <c r="O73" s="333">
        <f t="shared" ref="O73:Y73" si="33">O70/O69*100-100</f>
        <v>-7.5806451612903203</v>
      </c>
      <c r="P73" s="333">
        <f t="shared" si="33"/>
        <v>-1.9354838709677438</v>
      </c>
      <c r="Q73" s="333">
        <f t="shared" si="33"/>
        <v>-4.1935483870967829</v>
      </c>
      <c r="R73" s="333">
        <f t="shared" si="33"/>
        <v>1.1290322580645125</v>
      </c>
      <c r="S73" s="333">
        <f t="shared" si="33"/>
        <v>1.4516129032257936</v>
      </c>
      <c r="T73" s="333">
        <f t="shared" si="33"/>
        <v>2.2580645161290249</v>
      </c>
      <c r="U73" s="333">
        <f t="shared" si="33"/>
        <v>4.6774193548387188</v>
      </c>
      <c r="V73" s="333">
        <f t="shared" si="33"/>
        <v>5.9677419354838577</v>
      </c>
      <c r="W73" s="333">
        <f t="shared" si="33"/>
        <v>8.225806451612911</v>
      </c>
      <c r="X73" s="335">
        <f t="shared" si="33"/>
        <v>13.387096774193537</v>
      </c>
      <c r="Y73" s="435">
        <f t="shared" si="33"/>
        <v>1.2903225806451672</v>
      </c>
      <c r="Z73" s="434"/>
      <c r="AA73" s="210"/>
      <c r="AB73" s="210"/>
    </row>
    <row r="74" spans="1:33" ht="13.5" thickBot="1" x14ac:dyDescent="0.25">
      <c r="A74" s="256" t="s">
        <v>27</v>
      </c>
      <c r="B74" s="257">
        <f t="shared" ref="B74:X74" si="34">B70-B55</f>
        <v>77</v>
      </c>
      <c r="C74" s="258">
        <f t="shared" si="34"/>
        <v>96</v>
      </c>
      <c r="D74" s="258">
        <f t="shared" si="34"/>
        <v>90</v>
      </c>
      <c r="E74" s="258">
        <f t="shared" si="34"/>
        <v>76</v>
      </c>
      <c r="F74" s="258">
        <f t="shared" si="34"/>
        <v>104</v>
      </c>
      <c r="G74" s="258">
        <f t="shared" si="34"/>
        <v>86</v>
      </c>
      <c r="H74" s="258">
        <f t="shared" si="34"/>
        <v>71</v>
      </c>
      <c r="I74" s="258">
        <f t="shared" si="34"/>
        <v>75</v>
      </c>
      <c r="J74" s="258">
        <f t="shared" si="34"/>
        <v>74</v>
      </c>
      <c r="K74" s="258">
        <f t="shared" si="34"/>
        <v>59</v>
      </c>
      <c r="L74" s="258">
        <f t="shared" si="34"/>
        <v>49</v>
      </c>
      <c r="M74" s="366">
        <f t="shared" si="34"/>
        <v>49</v>
      </c>
      <c r="N74" s="257">
        <f t="shared" si="34"/>
        <v>19</v>
      </c>
      <c r="O74" s="258">
        <f t="shared" si="34"/>
        <v>-4</v>
      </c>
      <c r="P74" s="258">
        <f t="shared" si="34"/>
        <v>85</v>
      </c>
      <c r="Q74" s="258">
        <f t="shared" si="34"/>
        <v>24</v>
      </c>
      <c r="R74" s="258">
        <f t="shared" si="34"/>
        <v>110</v>
      </c>
      <c r="S74" s="258">
        <f t="shared" si="34"/>
        <v>81</v>
      </c>
      <c r="T74" s="258">
        <f t="shared" si="34"/>
        <v>74</v>
      </c>
      <c r="U74" s="258">
        <f t="shared" si="34"/>
        <v>118</v>
      </c>
      <c r="V74" s="258">
        <f t="shared" si="34"/>
        <v>101</v>
      </c>
      <c r="W74" s="258">
        <f t="shared" si="34"/>
        <v>127</v>
      </c>
      <c r="X74" s="366">
        <f t="shared" si="34"/>
        <v>89</v>
      </c>
      <c r="Y74" s="288">
        <f>Y70-Y55</f>
        <v>75.962365591397884</v>
      </c>
      <c r="Z74" s="342"/>
    </row>
    <row r="75" spans="1:33" x14ac:dyDescent="0.2">
      <c r="A75" s="260" t="s">
        <v>51</v>
      </c>
      <c r="B75" s="261">
        <v>333</v>
      </c>
      <c r="C75" s="262">
        <v>644</v>
      </c>
      <c r="D75" s="262">
        <v>498</v>
      </c>
      <c r="E75" s="262">
        <v>498</v>
      </c>
      <c r="F75" s="262">
        <v>599</v>
      </c>
      <c r="G75" s="262">
        <v>600</v>
      </c>
      <c r="H75" s="262">
        <v>641</v>
      </c>
      <c r="I75" s="262">
        <v>642</v>
      </c>
      <c r="J75" s="262">
        <v>460</v>
      </c>
      <c r="K75" s="262">
        <v>458</v>
      </c>
      <c r="L75" s="262">
        <v>530</v>
      </c>
      <c r="M75" s="410">
        <v>284</v>
      </c>
      <c r="N75" s="407">
        <v>345</v>
      </c>
      <c r="O75" s="349">
        <v>818</v>
      </c>
      <c r="P75" s="349">
        <v>513</v>
      </c>
      <c r="Q75" s="349">
        <v>514</v>
      </c>
      <c r="R75" s="349">
        <v>768</v>
      </c>
      <c r="S75" s="262">
        <v>584</v>
      </c>
      <c r="T75" s="262">
        <v>583</v>
      </c>
      <c r="U75" s="262">
        <v>467</v>
      </c>
      <c r="V75" s="262">
        <v>467</v>
      </c>
      <c r="W75" s="262">
        <v>674</v>
      </c>
      <c r="X75" s="263">
        <v>323</v>
      </c>
      <c r="Y75" s="350">
        <f>SUM(B75:X75)</f>
        <v>12243</v>
      </c>
      <c r="Z75" s="424" t="s">
        <v>56</v>
      </c>
      <c r="AA75" s="265">
        <f>Y60-Y75</f>
        <v>15</v>
      </c>
      <c r="AB75" s="266">
        <f>AA75/Y60</f>
        <v>1.2236906510034262E-3</v>
      </c>
    </row>
    <row r="76" spans="1:33" x14ac:dyDescent="0.2">
      <c r="A76" s="267" t="s">
        <v>28</v>
      </c>
      <c r="B76" s="429">
        <v>47.5</v>
      </c>
      <c r="C76" s="430">
        <v>47</v>
      </c>
      <c r="D76" s="430">
        <v>47</v>
      </c>
      <c r="E76" s="430">
        <v>47</v>
      </c>
      <c r="F76" s="430">
        <v>45.5</v>
      </c>
      <c r="G76" s="430">
        <v>46</v>
      </c>
      <c r="H76" s="430">
        <v>45.5</v>
      </c>
      <c r="I76" s="430">
        <v>45.5</v>
      </c>
      <c r="J76" s="430">
        <v>44</v>
      </c>
      <c r="K76" s="430">
        <v>44</v>
      </c>
      <c r="L76" s="430">
        <v>43.5</v>
      </c>
      <c r="M76" s="431">
        <v>42.5</v>
      </c>
      <c r="N76" s="408">
        <v>47.5</v>
      </c>
      <c r="O76" s="430">
        <v>47</v>
      </c>
      <c r="P76" s="430">
        <v>46.5</v>
      </c>
      <c r="Q76" s="430">
        <v>46.5</v>
      </c>
      <c r="R76" s="430">
        <v>45.5</v>
      </c>
      <c r="S76" s="430">
        <v>45</v>
      </c>
      <c r="T76" s="430">
        <v>45</v>
      </c>
      <c r="U76" s="430">
        <v>44.5</v>
      </c>
      <c r="V76" s="430">
        <v>44.5</v>
      </c>
      <c r="W76" s="430">
        <v>43</v>
      </c>
      <c r="X76" s="431">
        <v>42</v>
      </c>
      <c r="Y76" s="425"/>
      <c r="Z76" s="424" t="s">
        <v>57</v>
      </c>
      <c r="AA76" s="424">
        <v>42.87</v>
      </c>
      <c r="AB76" s="424"/>
    </row>
    <row r="77" spans="1:33" ht="13.5" thickBot="1" x14ac:dyDescent="0.25">
      <c r="A77" s="268" t="s">
        <v>26</v>
      </c>
      <c r="B77" s="216">
        <f>(B76-B61)</f>
        <v>3</v>
      </c>
      <c r="C77" s="217">
        <f t="shared" ref="C77:M77" si="35">(C76-C61)</f>
        <v>3</v>
      </c>
      <c r="D77" s="217">
        <f t="shared" si="35"/>
        <v>3</v>
      </c>
      <c r="E77" s="217">
        <f t="shared" si="35"/>
        <v>3</v>
      </c>
      <c r="F77" s="217">
        <f t="shared" si="35"/>
        <v>2</v>
      </c>
      <c r="G77" s="217">
        <f t="shared" si="35"/>
        <v>2.5</v>
      </c>
      <c r="H77" s="217">
        <f t="shared" si="35"/>
        <v>2.5</v>
      </c>
      <c r="I77" s="217">
        <f t="shared" si="35"/>
        <v>2.5</v>
      </c>
      <c r="J77" s="217">
        <f t="shared" si="35"/>
        <v>2</v>
      </c>
      <c r="K77" s="217">
        <f t="shared" si="35"/>
        <v>2</v>
      </c>
      <c r="L77" s="217">
        <f t="shared" si="35"/>
        <v>2.5</v>
      </c>
      <c r="M77" s="327">
        <f t="shared" si="35"/>
        <v>2.5</v>
      </c>
      <c r="N77" s="409">
        <f>N76-N65</f>
        <v>3</v>
      </c>
      <c r="O77" s="217">
        <f>(O76-O65)</f>
        <v>3</v>
      </c>
      <c r="P77" s="217">
        <f t="shared" ref="P77:X77" si="36">(P76-P65)</f>
        <v>3</v>
      </c>
      <c r="Q77" s="217">
        <f t="shared" si="36"/>
        <v>3</v>
      </c>
      <c r="R77" s="217">
        <f t="shared" si="36"/>
        <v>2.5</v>
      </c>
      <c r="S77" s="217">
        <f t="shared" si="36"/>
        <v>2.5</v>
      </c>
      <c r="T77" s="217">
        <f t="shared" si="36"/>
        <v>2.5</v>
      </c>
      <c r="U77" s="217">
        <f t="shared" si="36"/>
        <v>2.5</v>
      </c>
      <c r="V77" s="217">
        <f t="shared" si="36"/>
        <v>2.5</v>
      </c>
      <c r="W77" s="217">
        <f t="shared" si="36"/>
        <v>2</v>
      </c>
      <c r="X77" s="217">
        <f t="shared" si="36"/>
        <v>2</v>
      </c>
      <c r="Y77" s="338"/>
      <c r="Z77" s="424" t="s">
        <v>26</v>
      </c>
      <c r="AA77" s="424">
        <f>AA76-AA61</f>
        <v>4.259999999999998</v>
      </c>
      <c r="AB77" s="424"/>
    </row>
    <row r="78" spans="1:33" x14ac:dyDescent="0.2">
      <c r="Q78" s="319"/>
    </row>
    <row r="79" spans="1:33" ht="13.5" thickBot="1" x14ac:dyDescent="0.25">
      <c r="C79" s="436"/>
      <c r="D79" s="436"/>
      <c r="E79" s="436"/>
      <c r="F79" s="436"/>
      <c r="G79" s="436"/>
      <c r="H79" s="436"/>
      <c r="I79" s="436"/>
      <c r="J79" s="436"/>
      <c r="K79" s="436"/>
      <c r="L79" s="436"/>
      <c r="M79" s="436"/>
      <c r="N79" s="436"/>
      <c r="O79" s="436"/>
      <c r="P79" s="436"/>
      <c r="Q79" s="436"/>
      <c r="R79" s="436"/>
      <c r="S79" s="436"/>
      <c r="T79" s="436"/>
      <c r="U79" s="436"/>
      <c r="V79" s="436"/>
      <c r="W79" s="436"/>
      <c r="X79" s="436"/>
    </row>
    <row r="80" spans="1:33" ht="13.5" thickBot="1" x14ac:dyDescent="0.25">
      <c r="A80" s="230" t="s">
        <v>105</v>
      </c>
      <c r="B80" s="766" t="s">
        <v>53</v>
      </c>
      <c r="C80" s="767"/>
      <c r="D80" s="767"/>
      <c r="E80" s="767"/>
      <c r="F80" s="767"/>
      <c r="G80" s="767"/>
      <c r="H80" s="767"/>
      <c r="I80" s="767"/>
      <c r="J80" s="767"/>
      <c r="K80" s="767"/>
      <c r="L80" s="767"/>
      <c r="M80" s="768"/>
      <c r="N80" s="766" t="s">
        <v>63</v>
      </c>
      <c r="O80" s="767"/>
      <c r="P80" s="767"/>
      <c r="Q80" s="767"/>
      <c r="R80" s="767"/>
      <c r="S80" s="767"/>
      <c r="T80" s="767"/>
      <c r="U80" s="767"/>
      <c r="V80" s="767"/>
      <c r="W80" s="767"/>
      <c r="X80" s="768"/>
      <c r="Y80" s="292" t="s">
        <v>55</v>
      </c>
      <c r="Z80" s="449"/>
      <c r="AA80" s="449"/>
      <c r="AB80" s="449"/>
    </row>
    <row r="81" spans="1:28" x14ac:dyDescent="0.2">
      <c r="A81" s="231" t="s">
        <v>54</v>
      </c>
      <c r="B81" s="339">
        <v>1</v>
      </c>
      <c r="C81" s="232">
        <v>2</v>
      </c>
      <c r="D81" s="232">
        <v>3</v>
      </c>
      <c r="E81" s="232">
        <v>4</v>
      </c>
      <c r="F81" s="232">
        <v>5</v>
      </c>
      <c r="G81" s="232">
        <v>6</v>
      </c>
      <c r="H81" s="232">
        <v>7</v>
      </c>
      <c r="I81" s="232">
        <v>8</v>
      </c>
      <c r="J81" s="232">
        <v>9</v>
      </c>
      <c r="K81" s="232">
        <v>10</v>
      </c>
      <c r="L81" s="232">
        <v>11</v>
      </c>
      <c r="M81" s="340">
        <v>12</v>
      </c>
      <c r="N81" s="339">
        <v>1</v>
      </c>
      <c r="O81" s="232">
        <v>2</v>
      </c>
      <c r="P81" s="232">
        <v>3</v>
      </c>
      <c r="Q81" s="232">
        <v>4</v>
      </c>
      <c r="R81" s="232">
        <v>5</v>
      </c>
      <c r="S81" s="232">
        <v>6</v>
      </c>
      <c r="T81" s="232">
        <v>7</v>
      </c>
      <c r="U81" s="232">
        <v>8</v>
      </c>
      <c r="V81" s="232">
        <v>9</v>
      </c>
      <c r="W81" s="232">
        <v>10</v>
      </c>
      <c r="X81" s="340">
        <v>11</v>
      </c>
      <c r="Y81" s="343">
        <v>919</v>
      </c>
      <c r="Z81" s="449"/>
      <c r="AA81" s="449"/>
      <c r="AB81" s="449"/>
    </row>
    <row r="82" spans="1:28" x14ac:dyDescent="0.2">
      <c r="A82" s="231" t="s">
        <v>2</v>
      </c>
      <c r="B82" s="233">
        <v>1</v>
      </c>
      <c r="C82" s="307">
        <v>2</v>
      </c>
      <c r="D82" s="234">
        <v>3</v>
      </c>
      <c r="E82" s="234">
        <v>3</v>
      </c>
      <c r="F82" s="294">
        <v>4</v>
      </c>
      <c r="G82" s="294">
        <v>4</v>
      </c>
      <c r="H82" s="314">
        <v>5</v>
      </c>
      <c r="I82" s="314">
        <v>5</v>
      </c>
      <c r="J82" s="315">
        <v>6</v>
      </c>
      <c r="K82" s="315">
        <v>6</v>
      </c>
      <c r="L82" s="235">
        <v>7</v>
      </c>
      <c r="M82" s="326">
        <v>8</v>
      </c>
      <c r="N82" s="233">
        <v>1</v>
      </c>
      <c r="O82" s="307">
        <v>2</v>
      </c>
      <c r="P82" s="234">
        <v>3</v>
      </c>
      <c r="Q82" s="234">
        <v>3</v>
      </c>
      <c r="R82" s="294">
        <v>4</v>
      </c>
      <c r="S82" s="314">
        <v>5</v>
      </c>
      <c r="T82" s="314">
        <v>5</v>
      </c>
      <c r="U82" s="315">
        <v>6</v>
      </c>
      <c r="V82" s="315">
        <v>6</v>
      </c>
      <c r="W82" s="235">
        <v>7</v>
      </c>
      <c r="X82" s="361">
        <v>8</v>
      </c>
      <c r="Y82" s="214" t="s">
        <v>0</v>
      </c>
      <c r="Z82" s="449"/>
      <c r="AA82" s="313"/>
      <c r="AB82" s="313"/>
    </row>
    <row r="83" spans="1:28" x14ac:dyDescent="0.2">
      <c r="A83" s="236" t="s">
        <v>3</v>
      </c>
      <c r="B83" s="237">
        <v>720</v>
      </c>
      <c r="C83" s="238">
        <v>720</v>
      </c>
      <c r="D83" s="238">
        <v>720</v>
      </c>
      <c r="E83" s="238">
        <v>720</v>
      </c>
      <c r="F83" s="238">
        <v>720</v>
      </c>
      <c r="G83" s="238">
        <v>720</v>
      </c>
      <c r="H83" s="238">
        <v>720</v>
      </c>
      <c r="I83" s="238">
        <v>720</v>
      </c>
      <c r="J83" s="238">
        <v>720</v>
      </c>
      <c r="K83" s="238">
        <v>720</v>
      </c>
      <c r="L83" s="238">
        <v>720</v>
      </c>
      <c r="M83" s="308">
        <v>720</v>
      </c>
      <c r="N83" s="237">
        <v>720</v>
      </c>
      <c r="O83" s="238">
        <v>720</v>
      </c>
      <c r="P83" s="238">
        <v>720</v>
      </c>
      <c r="Q83" s="238">
        <v>720</v>
      </c>
      <c r="R83" s="238">
        <v>720</v>
      </c>
      <c r="S83" s="238">
        <v>720</v>
      </c>
      <c r="T83" s="238">
        <v>720</v>
      </c>
      <c r="U83" s="238">
        <v>720</v>
      </c>
      <c r="V83" s="238">
        <v>720</v>
      </c>
      <c r="W83" s="238">
        <v>720</v>
      </c>
      <c r="X83" s="308">
        <v>720</v>
      </c>
      <c r="Y83" s="240">
        <v>720</v>
      </c>
      <c r="Z83" s="341"/>
      <c r="AA83" s="313"/>
      <c r="AB83" s="313"/>
    </row>
    <row r="84" spans="1:28" x14ac:dyDescent="0.2">
      <c r="A84" s="241" t="s">
        <v>6</v>
      </c>
      <c r="B84" s="242">
        <v>626</v>
      </c>
      <c r="C84" s="243">
        <v>719</v>
      </c>
      <c r="D84" s="243">
        <v>705</v>
      </c>
      <c r="E84" s="243">
        <v>682</v>
      </c>
      <c r="F84" s="243">
        <v>720</v>
      </c>
      <c r="G84" s="243">
        <v>731</v>
      </c>
      <c r="H84" s="243">
        <v>733</v>
      </c>
      <c r="I84" s="243">
        <v>719</v>
      </c>
      <c r="J84" s="243">
        <v>746</v>
      </c>
      <c r="K84" s="243">
        <v>734</v>
      </c>
      <c r="L84" s="243">
        <v>763</v>
      </c>
      <c r="M84" s="281">
        <v>792</v>
      </c>
      <c r="N84" s="242">
        <v>667</v>
      </c>
      <c r="O84" s="243">
        <v>684</v>
      </c>
      <c r="P84" s="243">
        <v>684</v>
      </c>
      <c r="Q84" s="243">
        <v>680</v>
      </c>
      <c r="R84" s="243">
        <v>708</v>
      </c>
      <c r="S84" s="243">
        <v>722</v>
      </c>
      <c r="T84" s="243">
        <v>724</v>
      </c>
      <c r="U84" s="243">
        <v>745</v>
      </c>
      <c r="V84" s="243">
        <v>756</v>
      </c>
      <c r="W84" s="243">
        <v>762</v>
      </c>
      <c r="X84" s="281">
        <v>776</v>
      </c>
      <c r="Y84" s="317">
        <v>721</v>
      </c>
      <c r="Z84" s="325"/>
      <c r="AA84" s="449"/>
      <c r="AB84" s="449"/>
    </row>
    <row r="85" spans="1:28" x14ac:dyDescent="0.2">
      <c r="A85" s="231" t="s">
        <v>7</v>
      </c>
      <c r="B85" s="462">
        <v>52</v>
      </c>
      <c r="C85" s="246">
        <v>87.5</v>
      </c>
      <c r="D85" s="246">
        <v>89.2</v>
      </c>
      <c r="E85" s="246">
        <v>81.099999999999994</v>
      </c>
      <c r="F85" s="246">
        <v>93.3</v>
      </c>
      <c r="G85" s="246">
        <v>87</v>
      </c>
      <c r="H85" s="246">
        <v>91.7</v>
      </c>
      <c r="I85" s="246">
        <v>93.8</v>
      </c>
      <c r="J85" s="246">
        <v>97.1</v>
      </c>
      <c r="K85" s="246">
        <v>88.6</v>
      </c>
      <c r="L85" s="246">
        <v>97.9</v>
      </c>
      <c r="M85" s="282">
        <v>95.2</v>
      </c>
      <c r="N85" s="245">
        <v>80</v>
      </c>
      <c r="O85" s="246">
        <v>81.7</v>
      </c>
      <c r="P85" s="246">
        <v>92.1</v>
      </c>
      <c r="Q85" s="246">
        <v>89.5</v>
      </c>
      <c r="R85" s="246">
        <v>94.4</v>
      </c>
      <c r="S85" s="246">
        <v>93</v>
      </c>
      <c r="T85" s="246">
        <v>97.7</v>
      </c>
      <c r="U85" s="246">
        <v>97.1</v>
      </c>
      <c r="V85" s="246">
        <v>97.3</v>
      </c>
      <c r="W85" s="246">
        <v>86</v>
      </c>
      <c r="X85" s="282">
        <v>92</v>
      </c>
      <c r="Y85" s="433">
        <v>0.82599999999999996</v>
      </c>
      <c r="Z85" s="466" t="s">
        <v>108</v>
      </c>
      <c r="AA85" s="210"/>
      <c r="AB85" s="210"/>
    </row>
    <row r="86" spans="1:28" ht="13.5" thickBot="1" x14ac:dyDescent="0.25">
      <c r="A86" s="231" t="s">
        <v>8</v>
      </c>
      <c r="B86" s="329">
        <v>0.11799999999999999</v>
      </c>
      <c r="C86" s="330">
        <v>6.5000000000000002E-2</v>
      </c>
      <c r="D86" s="330">
        <v>6.3E-2</v>
      </c>
      <c r="E86" s="330">
        <v>7.0000000000000007E-2</v>
      </c>
      <c r="F86" s="330">
        <v>6.8000000000000005E-2</v>
      </c>
      <c r="G86" s="330">
        <v>6.2E-2</v>
      </c>
      <c r="H86" s="330">
        <v>6.0999999999999999E-2</v>
      </c>
      <c r="I86" s="330">
        <v>5.5E-2</v>
      </c>
      <c r="J86" s="330">
        <v>4.8000000000000001E-2</v>
      </c>
      <c r="K86" s="330">
        <v>5.8999999999999997E-2</v>
      </c>
      <c r="L86" s="330">
        <v>5.0999999999999997E-2</v>
      </c>
      <c r="M86" s="334">
        <v>5.1999999999999998E-2</v>
      </c>
      <c r="N86" s="329">
        <v>8.3000000000000004E-2</v>
      </c>
      <c r="O86" s="330">
        <v>7.9000000000000001E-2</v>
      </c>
      <c r="P86" s="330">
        <v>0.06</v>
      </c>
      <c r="Q86" s="330">
        <v>6.9000000000000006E-2</v>
      </c>
      <c r="R86" s="330">
        <v>5.7000000000000002E-2</v>
      </c>
      <c r="S86" s="330">
        <v>6.4000000000000001E-2</v>
      </c>
      <c r="T86" s="330">
        <v>4.5999999999999999E-2</v>
      </c>
      <c r="U86" s="330">
        <v>5.1999999999999998E-2</v>
      </c>
      <c r="V86" s="330">
        <v>4.5999999999999999E-2</v>
      </c>
      <c r="W86" s="330">
        <v>6.4000000000000001E-2</v>
      </c>
      <c r="X86" s="334">
        <v>0.05</v>
      </c>
      <c r="Y86" s="432">
        <v>7.6999999999999999E-2</v>
      </c>
      <c r="Z86" s="341"/>
      <c r="AA86" s="449"/>
      <c r="AB86" s="449"/>
    </row>
    <row r="87" spans="1:28" x14ac:dyDescent="0.2">
      <c r="A87" s="241" t="s">
        <v>1</v>
      </c>
      <c r="B87" s="332">
        <f>B84/B83*100-100</f>
        <v>-13.055555555555557</v>
      </c>
      <c r="C87" s="333">
        <f t="shared" ref="C87:E87" si="37">C84/C83*100-100</f>
        <v>-0.13888888888888573</v>
      </c>
      <c r="D87" s="333">
        <f t="shared" si="37"/>
        <v>-2.0833333333333428</v>
      </c>
      <c r="E87" s="333">
        <f t="shared" si="37"/>
        <v>-5.2777777777777857</v>
      </c>
      <c r="F87" s="333">
        <f>F84/F83*100-100</f>
        <v>0</v>
      </c>
      <c r="G87" s="333">
        <f t="shared" ref="G87:K87" si="38">G84/G83*100-100</f>
        <v>1.5277777777777715</v>
      </c>
      <c r="H87" s="333">
        <f t="shared" si="38"/>
        <v>1.8055555555555429</v>
      </c>
      <c r="I87" s="333">
        <f t="shared" si="38"/>
        <v>-0.13888888888888573</v>
      </c>
      <c r="J87" s="333">
        <f t="shared" si="38"/>
        <v>3.6111111111111143</v>
      </c>
      <c r="K87" s="333">
        <f t="shared" si="38"/>
        <v>1.9444444444444429</v>
      </c>
      <c r="L87" s="333">
        <f t="shared" ref="L87:M87" si="39">L84/L83*100-100</f>
        <v>5.9722222222222285</v>
      </c>
      <c r="M87" s="335">
        <f t="shared" si="39"/>
        <v>10.000000000000014</v>
      </c>
      <c r="N87" s="332">
        <f>N84/N83*100-100</f>
        <v>-7.3611111111111143</v>
      </c>
      <c r="O87" s="333">
        <f t="shared" ref="O87:Y87" si="40">O84/O83*100-100</f>
        <v>-5</v>
      </c>
      <c r="P87" s="333">
        <f t="shared" si="40"/>
        <v>-5</v>
      </c>
      <c r="Q87" s="333">
        <f t="shared" si="40"/>
        <v>-5.5555555555555571</v>
      </c>
      <c r="R87" s="333">
        <f t="shared" si="40"/>
        <v>-1.6666666666666714</v>
      </c>
      <c r="S87" s="333">
        <f t="shared" si="40"/>
        <v>0.27777777777777146</v>
      </c>
      <c r="T87" s="333">
        <f t="shared" si="40"/>
        <v>0.55555555555555713</v>
      </c>
      <c r="U87" s="333">
        <f t="shared" si="40"/>
        <v>3.4722222222222285</v>
      </c>
      <c r="V87" s="333">
        <f t="shared" si="40"/>
        <v>5</v>
      </c>
      <c r="W87" s="333">
        <f t="shared" si="40"/>
        <v>5.8333333333333286</v>
      </c>
      <c r="X87" s="335">
        <f t="shared" si="40"/>
        <v>7.7777777777777715</v>
      </c>
      <c r="Y87" s="435">
        <f t="shared" si="40"/>
        <v>0.13888888888888573</v>
      </c>
      <c r="Z87" s="434"/>
      <c r="AA87" s="210"/>
      <c r="AB87" s="210"/>
    </row>
    <row r="88" spans="1:28" ht="13.5" thickBot="1" x14ac:dyDescent="0.25">
      <c r="A88" s="256" t="s">
        <v>27</v>
      </c>
      <c r="B88" s="257">
        <f>B84-B70</f>
        <v>75</v>
      </c>
      <c r="C88" s="258">
        <f t="shared" ref="C88:Y88" si="41">C84-C70</f>
        <v>128</v>
      </c>
      <c r="D88" s="258">
        <f t="shared" si="41"/>
        <v>103</v>
      </c>
      <c r="E88" s="258">
        <f t="shared" si="41"/>
        <v>90</v>
      </c>
      <c r="F88" s="258">
        <f t="shared" si="41"/>
        <v>79</v>
      </c>
      <c r="G88" s="258">
        <f t="shared" si="41"/>
        <v>97</v>
      </c>
      <c r="H88" s="258">
        <f t="shared" si="41"/>
        <v>93</v>
      </c>
      <c r="I88" s="258">
        <f t="shared" si="41"/>
        <v>82</v>
      </c>
      <c r="J88" s="258">
        <f t="shared" si="41"/>
        <v>80</v>
      </c>
      <c r="K88" s="258">
        <f t="shared" si="41"/>
        <v>85</v>
      </c>
      <c r="L88" s="258">
        <f t="shared" si="41"/>
        <v>91</v>
      </c>
      <c r="M88" s="366">
        <f t="shared" si="41"/>
        <v>92</v>
      </c>
      <c r="N88" s="257">
        <f t="shared" si="41"/>
        <v>103</v>
      </c>
      <c r="O88" s="258">
        <f t="shared" si="41"/>
        <v>111</v>
      </c>
      <c r="P88" s="258">
        <f t="shared" si="41"/>
        <v>76</v>
      </c>
      <c r="Q88" s="258">
        <f t="shared" si="41"/>
        <v>86</v>
      </c>
      <c r="R88" s="258">
        <f t="shared" si="41"/>
        <v>81</v>
      </c>
      <c r="S88" s="258">
        <f t="shared" si="41"/>
        <v>93</v>
      </c>
      <c r="T88" s="258">
        <f t="shared" si="41"/>
        <v>90</v>
      </c>
      <c r="U88" s="258">
        <f t="shared" si="41"/>
        <v>96</v>
      </c>
      <c r="V88" s="258">
        <f t="shared" si="41"/>
        <v>99</v>
      </c>
      <c r="W88" s="258">
        <f t="shared" si="41"/>
        <v>91</v>
      </c>
      <c r="X88" s="366">
        <f t="shared" si="41"/>
        <v>73</v>
      </c>
      <c r="Y88" s="288">
        <f t="shared" si="41"/>
        <v>93</v>
      </c>
      <c r="Z88" s="342"/>
      <c r="AA88" s="449"/>
      <c r="AB88" s="449"/>
    </row>
    <row r="89" spans="1:28" x14ac:dyDescent="0.2">
      <c r="A89" s="260" t="s">
        <v>51</v>
      </c>
      <c r="B89" s="261">
        <v>332</v>
      </c>
      <c r="C89" s="262">
        <v>644</v>
      </c>
      <c r="D89" s="262">
        <v>498</v>
      </c>
      <c r="E89" s="262">
        <v>497</v>
      </c>
      <c r="F89" s="262">
        <v>598</v>
      </c>
      <c r="G89" s="262">
        <v>600</v>
      </c>
      <c r="H89" s="262">
        <v>640</v>
      </c>
      <c r="I89" s="262">
        <v>642</v>
      </c>
      <c r="J89" s="262">
        <v>460</v>
      </c>
      <c r="K89" s="262">
        <v>458</v>
      </c>
      <c r="L89" s="262">
        <v>530</v>
      </c>
      <c r="M89" s="410">
        <v>284</v>
      </c>
      <c r="N89" s="407">
        <v>343</v>
      </c>
      <c r="O89" s="349">
        <v>815</v>
      </c>
      <c r="P89" s="349">
        <v>512</v>
      </c>
      <c r="Q89" s="349">
        <v>513</v>
      </c>
      <c r="R89" s="349">
        <v>768</v>
      </c>
      <c r="S89" s="262">
        <v>583</v>
      </c>
      <c r="T89" s="262">
        <v>580</v>
      </c>
      <c r="U89" s="262">
        <v>467</v>
      </c>
      <c r="V89" s="262">
        <v>464</v>
      </c>
      <c r="W89" s="262">
        <v>674</v>
      </c>
      <c r="X89" s="263">
        <v>323</v>
      </c>
      <c r="Y89" s="350">
        <f>SUM(B89:X89)</f>
        <v>12225</v>
      </c>
      <c r="Z89" s="449" t="s">
        <v>56</v>
      </c>
      <c r="AA89" s="265">
        <f>Y75-Y89</f>
        <v>18</v>
      </c>
      <c r="AB89" s="266">
        <f>AA89/Y75</f>
        <v>1.470227885322225E-3</v>
      </c>
    </row>
    <row r="90" spans="1:28" x14ac:dyDescent="0.2">
      <c r="A90" s="267" t="s">
        <v>28</v>
      </c>
      <c r="B90" s="454">
        <v>49.5</v>
      </c>
      <c r="C90" s="455">
        <v>48.5</v>
      </c>
      <c r="D90" s="455">
        <v>49</v>
      </c>
      <c r="E90" s="455">
        <v>49</v>
      </c>
      <c r="F90" s="455">
        <v>47.5</v>
      </c>
      <c r="G90" s="455">
        <v>48</v>
      </c>
      <c r="H90" s="455">
        <v>47.5</v>
      </c>
      <c r="I90" s="455">
        <v>47.5</v>
      </c>
      <c r="J90" s="455">
        <v>45.5</v>
      </c>
      <c r="K90" s="455">
        <v>45.5</v>
      </c>
      <c r="L90" s="455">
        <v>45.5</v>
      </c>
      <c r="M90" s="456">
        <v>44</v>
      </c>
      <c r="N90" s="408">
        <v>49.5</v>
      </c>
      <c r="O90" s="455">
        <v>49</v>
      </c>
      <c r="P90" s="455">
        <v>48.5</v>
      </c>
      <c r="Q90" s="455">
        <v>48.5</v>
      </c>
      <c r="R90" s="455">
        <v>47.5</v>
      </c>
      <c r="S90" s="455">
        <v>47</v>
      </c>
      <c r="T90" s="455">
        <v>47</v>
      </c>
      <c r="U90" s="455">
        <v>46.5</v>
      </c>
      <c r="V90" s="455">
        <v>46</v>
      </c>
      <c r="W90" s="455">
        <v>44.5</v>
      </c>
      <c r="X90" s="456">
        <v>44</v>
      </c>
      <c r="Y90" s="450"/>
      <c r="Z90" s="449" t="s">
        <v>57</v>
      </c>
      <c r="AA90" s="449">
        <v>45.46</v>
      </c>
      <c r="AB90" s="449"/>
    </row>
    <row r="91" spans="1:28" ht="13.5" thickBot="1" x14ac:dyDescent="0.25">
      <c r="A91" s="268" t="s">
        <v>26</v>
      </c>
      <c r="B91" s="216">
        <f>(B90-B76)</f>
        <v>2</v>
      </c>
      <c r="C91" s="217">
        <f t="shared" ref="C91:X91" si="42">(C90-C76)</f>
        <v>1.5</v>
      </c>
      <c r="D91" s="217">
        <f t="shared" si="42"/>
        <v>2</v>
      </c>
      <c r="E91" s="217">
        <f t="shared" si="42"/>
        <v>2</v>
      </c>
      <c r="F91" s="217">
        <f t="shared" si="42"/>
        <v>2</v>
      </c>
      <c r="G91" s="217">
        <f t="shared" si="42"/>
        <v>2</v>
      </c>
      <c r="H91" s="217">
        <f t="shared" si="42"/>
        <v>2</v>
      </c>
      <c r="I91" s="217">
        <f t="shared" si="42"/>
        <v>2</v>
      </c>
      <c r="J91" s="217">
        <f t="shared" si="42"/>
        <v>1.5</v>
      </c>
      <c r="K91" s="217">
        <f t="shared" si="42"/>
        <v>1.5</v>
      </c>
      <c r="L91" s="217">
        <f t="shared" si="42"/>
        <v>2</v>
      </c>
      <c r="M91" s="327">
        <f t="shared" si="42"/>
        <v>1.5</v>
      </c>
      <c r="N91" s="409">
        <f t="shared" si="42"/>
        <v>2</v>
      </c>
      <c r="O91" s="217">
        <f t="shared" si="42"/>
        <v>2</v>
      </c>
      <c r="P91" s="217">
        <f t="shared" si="42"/>
        <v>2</v>
      </c>
      <c r="Q91" s="217">
        <f t="shared" si="42"/>
        <v>2</v>
      </c>
      <c r="R91" s="217">
        <f t="shared" si="42"/>
        <v>2</v>
      </c>
      <c r="S91" s="217">
        <f t="shared" si="42"/>
        <v>2</v>
      </c>
      <c r="T91" s="217">
        <f t="shared" si="42"/>
        <v>2</v>
      </c>
      <c r="U91" s="217">
        <f t="shared" si="42"/>
        <v>2</v>
      </c>
      <c r="V91" s="217">
        <f t="shared" si="42"/>
        <v>1.5</v>
      </c>
      <c r="W91" s="217">
        <f t="shared" si="42"/>
        <v>1.5</v>
      </c>
      <c r="X91" s="217">
        <f t="shared" si="42"/>
        <v>2</v>
      </c>
      <c r="Y91" s="338"/>
      <c r="Z91" s="449" t="s">
        <v>26</v>
      </c>
      <c r="AA91" s="449">
        <f>AA90-AA76</f>
        <v>2.5900000000000034</v>
      </c>
      <c r="AB91" s="449"/>
    </row>
    <row r="92" spans="1:28" x14ac:dyDescent="0.2">
      <c r="B92" s="200" t="s">
        <v>65</v>
      </c>
      <c r="L92" s="200" t="s">
        <v>65</v>
      </c>
    </row>
    <row r="93" spans="1:28" ht="13.5" thickBot="1" x14ac:dyDescent="0.25"/>
    <row r="94" spans="1:28" ht="13.5" thickBot="1" x14ac:dyDescent="0.25">
      <c r="A94" s="230" t="s">
        <v>109</v>
      </c>
      <c r="B94" s="761" t="s">
        <v>53</v>
      </c>
      <c r="C94" s="762"/>
      <c r="D94" s="762"/>
      <c r="E94" s="762"/>
      <c r="F94" s="762"/>
      <c r="G94" s="762"/>
      <c r="H94" s="762"/>
      <c r="I94" s="762"/>
      <c r="J94" s="762"/>
      <c r="K94" s="762"/>
      <c r="L94" s="762"/>
      <c r="M94" s="763"/>
      <c r="N94" s="761" t="s">
        <v>63</v>
      </c>
      <c r="O94" s="762"/>
      <c r="P94" s="762"/>
      <c r="Q94" s="762"/>
      <c r="R94" s="762"/>
      <c r="S94" s="762"/>
      <c r="T94" s="762"/>
      <c r="U94" s="762"/>
      <c r="V94" s="762"/>
      <c r="W94" s="762"/>
      <c r="X94" s="763"/>
      <c r="Y94" s="758" t="s">
        <v>55</v>
      </c>
      <c r="Z94" s="468">
        <v>920</v>
      </c>
      <c r="AA94" s="468"/>
      <c r="AB94" s="468"/>
    </row>
    <row r="95" spans="1:28" x14ac:dyDescent="0.2">
      <c r="A95" s="231" t="s">
        <v>54</v>
      </c>
      <c r="B95" s="339">
        <v>1</v>
      </c>
      <c r="C95" s="232">
        <v>2</v>
      </c>
      <c r="D95" s="232">
        <v>3</v>
      </c>
      <c r="E95" s="232">
        <v>4</v>
      </c>
      <c r="F95" s="232">
        <v>5</v>
      </c>
      <c r="G95" s="232">
        <v>6</v>
      </c>
      <c r="H95" s="232">
        <v>7</v>
      </c>
      <c r="I95" s="232">
        <v>8</v>
      </c>
      <c r="J95" s="232">
        <v>9</v>
      </c>
      <c r="K95" s="232">
        <v>10</v>
      </c>
      <c r="L95" s="232">
        <v>11</v>
      </c>
      <c r="M95" s="340">
        <v>12</v>
      </c>
      <c r="N95" s="339">
        <v>1</v>
      </c>
      <c r="O95" s="232">
        <v>2</v>
      </c>
      <c r="P95" s="232">
        <v>3</v>
      </c>
      <c r="Q95" s="232">
        <v>4</v>
      </c>
      <c r="R95" s="232">
        <v>5</v>
      </c>
      <c r="S95" s="232">
        <v>6</v>
      </c>
      <c r="T95" s="232">
        <v>7</v>
      </c>
      <c r="U95" s="232">
        <v>8</v>
      </c>
      <c r="V95" s="232">
        <v>9</v>
      </c>
      <c r="W95" s="232">
        <v>10</v>
      </c>
      <c r="X95" s="340">
        <v>11</v>
      </c>
      <c r="Y95" s="764"/>
      <c r="Z95" s="468"/>
      <c r="AA95" s="468"/>
      <c r="AB95" s="468"/>
    </row>
    <row r="96" spans="1:28" ht="13.5" thickBot="1" x14ac:dyDescent="0.25">
      <c r="A96" s="231" t="s">
        <v>2</v>
      </c>
      <c r="B96" s="233">
        <v>1</v>
      </c>
      <c r="C96" s="307">
        <v>2</v>
      </c>
      <c r="D96" s="234">
        <v>3</v>
      </c>
      <c r="E96" s="234">
        <v>3</v>
      </c>
      <c r="F96" s="294">
        <v>4</v>
      </c>
      <c r="G96" s="294">
        <v>4</v>
      </c>
      <c r="H96" s="314">
        <v>5</v>
      </c>
      <c r="I96" s="314">
        <v>5</v>
      </c>
      <c r="J96" s="315">
        <v>6</v>
      </c>
      <c r="K96" s="315">
        <v>6</v>
      </c>
      <c r="L96" s="235">
        <v>7</v>
      </c>
      <c r="M96" s="326">
        <v>8</v>
      </c>
      <c r="N96" s="233">
        <v>1</v>
      </c>
      <c r="O96" s="307">
        <v>2</v>
      </c>
      <c r="P96" s="234">
        <v>3</v>
      </c>
      <c r="Q96" s="234">
        <v>3</v>
      </c>
      <c r="R96" s="294">
        <v>4</v>
      </c>
      <c r="S96" s="314">
        <v>5</v>
      </c>
      <c r="T96" s="314">
        <v>5</v>
      </c>
      <c r="U96" s="315">
        <v>6</v>
      </c>
      <c r="V96" s="315">
        <v>6</v>
      </c>
      <c r="W96" s="235">
        <v>7</v>
      </c>
      <c r="X96" s="361">
        <v>8</v>
      </c>
      <c r="Y96" s="765"/>
      <c r="Z96" s="468"/>
      <c r="AA96" s="313"/>
      <c r="AB96" s="313"/>
    </row>
    <row r="97" spans="1:28" x14ac:dyDescent="0.2">
      <c r="A97" s="236" t="s">
        <v>3</v>
      </c>
      <c r="B97" s="237">
        <v>810</v>
      </c>
      <c r="C97" s="238">
        <v>810</v>
      </c>
      <c r="D97" s="238">
        <v>810</v>
      </c>
      <c r="E97" s="238">
        <v>810</v>
      </c>
      <c r="F97" s="238">
        <v>810</v>
      </c>
      <c r="G97" s="238">
        <v>810</v>
      </c>
      <c r="H97" s="238">
        <v>810</v>
      </c>
      <c r="I97" s="238">
        <v>810</v>
      </c>
      <c r="J97" s="238">
        <v>810</v>
      </c>
      <c r="K97" s="238">
        <v>810</v>
      </c>
      <c r="L97" s="238">
        <v>810</v>
      </c>
      <c r="M97" s="308">
        <v>810</v>
      </c>
      <c r="N97" s="237">
        <v>810</v>
      </c>
      <c r="O97" s="238">
        <v>810</v>
      </c>
      <c r="P97" s="238">
        <v>810</v>
      </c>
      <c r="Q97" s="238">
        <v>810</v>
      </c>
      <c r="R97" s="238">
        <v>810</v>
      </c>
      <c r="S97" s="238">
        <v>810</v>
      </c>
      <c r="T97" s="238">
        <v>810</v>
      </c>
      <c r="U97" s="238">
        <v>810</v>
      </c>
      <c r="V97" s="238">
        <v>810</v>
      </c>
      <c r="W97" s="238">
        <v>810</v>
      </c>
      <c r="X97" s="308">
        <v>810</v>
      </c>
      <c r="Y97" s="240">
        <v>810</v>
      </c>
      <c r="Z97" s="341"/>
      <c r="AA97" s="313"/>
      <c r="AB97" s="313"/>
    </row>
    <row r="98" spans="1:28" x14ac:dyDescent="0.2">
      <c r="A98" s="241" t="s">
        <v>6</v>
      </c>
      <c r="B98" s="242">
        <v>819</v>
      </c>
      <c r="C98" s="243">
        <v>865</v>
      </c>
      <c r="D98" s="243">
        <v>855</v>
      </c>
      <c r="E98" s="243">
        <v>837</v>
      </c>
      <c r="F98" s="243">
        <v>816</v>
      </c>
      <c r="G98" s="243">
        <v>841</v>
      </c>
      <c r="H98" s="243">
        <v>828</v>
      </c>
      <c r="I98" s="243">
        <v>828</v>
      </c>
      <c r="J98" s="243">
        <v>813</v>
      </c>
      <c r="K98" s="243">
        <v>810</v>
      </c>
      <c r="L98" s="243">
        <v>841</v>
      </c>
      <c r="M98" s="281">
        <v>856</v>
      </c>
      <c r="N98" s="242">
        <v>832</v>
      </c>
      <c r="O98" s="243">
        <v>834</v>
      </c>
      <c r="P98" s="243">
        <v>853</v>
      </c>
      <c r="Q98" s="243">
        <v>834</v>
      </c>
      <c r="R98" s="243">
        <v>814</v>
      </c>
      <c r="S98" s="243">
        <v>808</v>
      </c>
      <c r="T98" s="243">
        <v>814</v>
      </c>
      <c r="U98" s="243">
        <v>821</v>
      </c>
      <c r="V98" s="243">
        <v>849</v>
      </c>
      <c r="W98" s="243">
        <v>834</v>
      </c>
      <c r="X98" s="281">
        <v>861</v>
      </c>
      <c r="Y98" s="317">
        <v>832</v>
      </c>
      <c r="Z98" s="325"/>
      <c r="AA98" s="468"/>
      <c r="AB98" s="468"/>
    </row>
    <row r="99" spans="1:28" x14ac:dyDescent="0.2">
      <c r="A99" s="231" t="s">
        <v>7</v>
      </c>
      <c r="B99" s="476">
        <v>68</v>
      </c>
      <c r="C99" s="246">
        <v>77.099999999999994</v>
      </c>
      <c r="D99" s="246">
        <v>91.9</v>
      </c>
      <c r="E99" s="246">
        <v>81.099999999999994</v>
      </c>
      <c r="F99" s="246">
        <v>95.6</v>
      </c>
      <c r="G99" s="246">
        <v>93.3</v>
      </c>
      <c r="H99" s="246">
        <v>95.8</v>
      </c>
      <c r="I99" s="246">
        <v>95.8</v>
      </c>
      <c r="J99" s="246">
        <v>91.2</v>
      </c>
      <c r="K99" s="246">
        <v>97.1</v>
      </c>
      <c r="L99" s="246">
        <v>93.6</v>
      </c>
      <c r="M99" s="282">
        <v>100</v>
      </c>
      <c r="N99" s="245">
        <v>88</v>
      </c>
      <c r="O99" s="246">
        <v>86.9</v>
      </c>
      <c r="P99" s="246">
        <v>92.1</v>
      </c>
      <c r="Q99" s="246">
        <v>90</v>
      </c>
      <c r="R99" s="246">
        <v>89.5</v>
      </c>
      <c r="S99" s="246">
        <v>90.7</v>
      </c>
      <c r="T99" s="246">
        <v>95.3</v>
      </c>
      <c r="U99" s="246">
        <v>97.1</v>
      </c>
      <c r="V99" s="246">
        <v>97.1</v>
      </c>
      <c r="W99" s="246">
        <v>98</v>
      </c>
      <c r="X99" s="282">
        <v>95.8</v>
      </c>
      <c r="Y99" s="433">
        <v>0.89300000000000002</v>
      </c>
      <c r="Z99" s="466" t="s">
        <v>110</v>
      </c>
      <c r="AA99" s="210"/>
      <c r="AB99" s="210"/>
    </row>
    <row r="100" spans="1:28" ht="13.5" thickBot="1" x14ac:dyDescent="0.25">
      <c r="A100" s="231" t="s">
        <v>8</v>
      </c>
      <c r="B100" s="329">
        <v>0.09</v>
      </c>
      <c r="C100" s="330">
        <v>8.2000000000000003E-2</v>
      </c>
      <c r="D100" s="330">
        <v>5.8999999999999997E-2</v>
      </c>
      <c r="E100" s="330">
        <v>7.8E-2</v>
      </c>
      <c r="F100" s="330">
        <v>0.05</v>
      </c>
      <c r="G100" s="330">
        <v>5.8999999999999997E-2</v>
      </c>
      <c r="H100" s="330">
        <v>5.0999999999999997E-2</v>
      </c>
      <c r="I100" s="330">
        <v>5.1999999999999998E-2</v>
      </c>
      <c r="J100" s="330">
        <v>0.06</v>
      </c>
      <c r="K100" s="330">
        <v>4.9000000000000002E-2</v>
      </c>
      <c r="L100" s="330">
        <v>0.05</v>
      </c>
      <c r="M100" s="334">
        <v>4.1000000000000002E-2</v>
      </c>
      <c r="N100" s="329">
        <v>6.6000000000000003E-2</v>
      </c>
      <c r="O100" s="330">
        <v>7.1999999999999995E-2</v>
      </c>
      <c r="P100" s="330">
        <v>0.05</v>
      </c>
      <c r="Q100" s="330">
        <v>6.3E-2</v>
      </c>
      <c r="R100" s="330">
        <v>6.2E-2</v>
      </c>
      <c r="S100" s="330">
        <v>6.3E-2</v>
      </c>
      <c r="T100" s="330">
        <v>0.06</v>
      </c>
      <c r="U100" s="330">
        <v>5.0999999999999997E-2</v>
      </c>
      <c r="V100" s="330">
        <v>5.6000000000000001E-2</v>
      </c>
      <c r="W100" s="330">
        <v>4.9000000000000002E-2</v>
      </c>
      <c r="X100" s="334">
        <v>5.5E-2</v>
      </c>
      <c r="Y100" s="432">
        <v>6.3E-2</v>
      </c>
      <c r="Z100" s="341"/>
      <c r="AA100" s="468"/>
      <c r="AB100" s="468"/>
    </row>
    <row r="101" spans="1:28" x14ac:dyDescent="0.2">
      <c r="A101" s="241" t="s">
        <v>1</v>
      </c>
      <c r="B101" s="332">
        <f>B98/B97*100-100</f>
        <v>1.1111111111111143</v>
      </c>
      <c r="C101" s="333">
        <f t="shared" ref="C101:E101" si="43">C98/C97*100-100</f>
        <v>6.790123456790127</v>
      </c>
      <c r="D101" s="333">
        <f t="shared" si="43"/>
        <v>5.5555555555555571</v>
      </c>
      <c r="E101" s="333">
        <f t="shared" si="43"/>
        <v>3.3333333333333428</v>
      </c>
      <c r="F101" s="333">
        <f>F98/F97*100-100</f>
        <v>0.74074074074073337</v>
      </c>
      <c r="G101" s="333">
        <f t="shared" ref="G101:K101" si="44">G98/G97*100-100</f>
        <v>3.8271604938271651</v>
      </c>
      <c r="H101" s="333">
        <f t="shared" si="44"/>
        <v>2.2222222222222143</v>
      </c>
      <c r="I101" s="333">
        <f t="shared" si="44"/>
        <v>2.2222222222222143</v>
      </c>
      <c r="J101" s="333">
        <f t="shared" si="44"/>
        <v>0.3703703703703809</v>
      </c>
      <c r="K101" s="333">
        <f t="shared" si="44"/>
        <v>0</v>
      </c>
      <c r="L101" s="333">
        <f t="shared" ref="L101:M101" si="45">L98/L97*100-100</f>
        <v>3.8271604938271651</v>
      </c>
      <c r="M101" s="335">
        <f t="shared" si="45"/>
        <v>5.6790123456789985</v>
      </c>
      <c r="N101" s="332">
        <f>N98/N97*100-100</f>
        <v>2.7160493827160508</v>
      </c>
      <c r="O101" s="333">
        <f t="shared" ref="O101:Y101" si="46">O98/O97*100-100</f>
        <v>2.9629629629629619</v>
      </c>
      <c r="P101" s="333">
        <f t="shared" si="46"/>
        <v>5.308641975308646</v>
      </c>
      <c r="Q101" s="333">
        <f t="shared" si="46"/>
        <v>2.9629629629629619</v>
      </c>
      <c r="R101" s="333">
        <f t="shared" si="46"/>
        <v>0.49382716049382225</v>
      </c>
      <c r="S101" s="333">
        <f t="shared" si="46"/>
        <v>-0.24691358024691112</v>
      </c>
      <c r="T101" s="333">
        <f t="shared" si="46"/>
        <v>0.49382716049382225</v>
      </c>
      <c r="U101" s="333">
        <f t="shared" si="46"/>
        <v>1.3580246913580112</v>
      </c>
      <c r="V101" s="333">
        <f t="shared" si="46"/>
        <v>4.8148148148148096</v>
      </c>
      <c r="W101" s="333">
        <f t="shared" si="46"/>
        <v>2.9629629629629619</v>
      </c>
      <c r="X101" s="335">
        <f t="shared" si="46"/>
        <v>6.2962962962962905</v>
      </c>
      <c r="Y101" s="435">
        <f t="shared" si="46"/>
        <v>2.7160493827160508</v>
      </c>
      <c r="Z101" s="434"/>
      <c r="AA101" s="210"/>
      <c r="AB101" s="210"/>
    </row>
    <row r="102" spans="1:28" ht="13.5" thickBot="1" x14ac:dyDescent="0.25">
      <c r="A102" s="256" t="s">
        <v>27</v>
      </c>
      <c r="B102" s="257">
        <f>B98-B84</f>
        <v>193</v>
      </c>
      <c r="C102" s="258">
        <f t="shared" ref="C102:Y102" si="47">C98-C84</f>
        <v>146</v>
      </c>
      <c r="D102" s="258">
        <f t="shared" si="47"/>
        <v>150</v>
      </c>
      <c r="E102" s="258">
        <f t="shared" si="47"/>
        <v>155</v>
      </c>
      <c r="F102" s="258">
        <f t="shared" si="47"/>
        <v>96</v>
      </c>
      <c r="G102" s="258">
        <f t="shared" si="47"/>
        <v>110</v>
      </c>
      <c r="H102" s="258">
        <f t="shared" si="47"/>
        <v>95</v>
      </c>
      <c r="I102" s="258">
        <f t="shared" si="47"/>
        <v>109</v>
      </c>
      <c r="J102" s="258">
        <f t="shared" si="47"/>
        <v>67</v>
      </c>
      <c r="K102" s="258">
        <f t="shared" si="47"/>
        <v>76</v>
      </c>
      <c r="L102" s="258">
        <f t="shared" si="47"/>
        <v>78</v>
      </c>
      <c r="M102" s="366">
        <f t="shared" si="47"/>
        <v>64</v>
      </c>
      <c r="N102" s="257">
        <f t="shared" si="47"/>
        <v>165</v>
      </c>
      <c r="O102" s="258">
        <f t="shared" si="47"/>
        <v>150</v>
      </c>
      <c r="P102" s="258">
        <f t="shared" si="47"/>
        <v>169</v>
      </c>
      <c r="Q102" s="258">
        <f t="shared" si="47"/>
        <v>154</v>
      </c>
      <c r="R102" s="258">
        <f t="shared" si="47"/>
        <v>106</v>
      </c>
      <c r="S102" s="258">
        <f t="shared" si="47"/>
        <v>86</v>
      </c>
      <c r="T102" s="258">
        <f t="shared" si="47"/>
        <v>90</v>
      </c>
      <c r="U102" s="258">
        <f t="shared" si="47"/>
        <v>76</v>
      </c>
      <c r="V102" s="258">
        <f t="shared" si="47"/>
        <v>93</v>
      </c>
      <c r="W102" s="258">
        <f t="shared" si="47"/>
        <v>72</v>
      </c>
      <c r="X102" s="366">
        <f t="shared" si="47"/>
        <v>85</v>
      </c>
      <c r="Y102" s="288">
        <f t="shared" si="47"/>
        <v>111</v>
      </c>
      <c r="Z102" s="342"/>
      <c r="AA102" s="468"/>
      <c r="AB102" s="468"/>
    </row>
    <row r="103" spans="1:28" x14ac:dyDescent="0.2">
      <c r="A103" s="260" t="s">
        <v>51</v>
      </c>
      <c r="B103" s="261">
        <v>331</v>
      </c>
      <c r="C103" s="262">
        <v>644</v>
      </c>
      <c r="D103" s="262">
        <v>497</v>
      </c>
      <c r="E103" s="262">
        <v>497</v>
      </c>
      <c r="F103" s="262">
        <v>598</v>
      </c>
      <c r="G103" s="262">
        <v>600</v>
      </c>
      <c r="H103" s="262">
        <v>640</v>
      </c>
      <c r="I103" s="262">
        <v>642</v>
      </c>
      <c r="J103" s="262">
        <v>460</v>
      </c>
      <c r="K103" s="262">
        <v>458</v>
      </c>
      <c r="L103" s="262">
        <v>530</v>
      </c>
      <c r="M103" s="410">
        <v>284</v>
      </c>
      <c r="N103" s="407">
        <v>343</v>
      </c>
      <c r="O103" s="349">
        <v>815</v>
      </c>
      <c r="P103" s="349">
        <v>512</v>
      </c>
      <c r="Q103" s="349">
        <v>513</v>
      </c>
      <c r="R103" s="349">
        <v>767</v>
      </c>
      <c r="S103" s="262">
        <v>582</v>
      </c>
      <c r="T103" s="262">
        <v>579</v>
      </c>
      <c r="U103" s="262">
        <v>466</v>
      </c>
      <c r="V103" s="262">
        <v>464</v>
      </c>
      <c r="W103" s="262">
        <v>674</v>
      </c>
      <c r="X103" s="312">
        <v>323</v>
      </c>
      <c r="Y103" s="264">
        <f>SUM(B103:X103)</f>
        <v>12219</v>
      </c>
      <c r="Z103" s="468" t="s">
        <v>56</v>
      </c>
      <c r="AA103" s="265">
        <f>Y89-Y103</f>
        <v>6</v>
      </c>
      <c r="AB103" s="266">
        <f>AA103/Y89</f>
        <v>4.9079754601226997E-4</v>
      </c>
    </row>
    <row r="104" spans="1:28" x14ac:dyDescent="0.2">
      <c r="A104" s="267" t="s">
        <v>28</v>
      </c>
      <c r="B104" s="472">
        <v>51</v>
      </c>
      <c r="C104" s="473">
        <v>50</v>
      </c>
      <c r="D104" s="473">
        <v>50.5</v>
      </c>
      <c r="E104" s="473">
        <v>50.5</v>
      </c>
      <c r="F104" s="473">
        <v>49.5</v>
      </c>
      <c r="G104" s="473">
        <v>49.5</v>
      </c>
      <c r="H104" s="473">
        <v>49</v>
      </c>
      <c r="I104" s="473">
        <v>49</v>
      </c>
      <c r="J104" s="473">
        <v>48</v>
      </c>
      <c r="K104" s="473">
        <v>48</v>
      </c>
      <c r="L104" s="473">
        <v>47.5</v>
      </c>
      <c r="M104" s="474">
        <v>46</v>
      </c>
      <c r="N104" s="408">
        <v>51</v>
      </c>
      <c r="O104" s="473">
        <v>50.5</v>
      </c>
      <c r="P104" s="473">
        <v>50</v>
      </c>
      <c r="Q104" s="473">
        <v>50</v>
      </c>
      <c r="R104" s="473">
        <v>49.5</v>
      </c>
      <c r="S104" s="473">
        <v>49</v>
      </c>
      <c r="T104" s="473">
        <v>49</v>
      </c>
      <c r="U104" s="473">
        <v>48.5</v>
      </c>
      <c r="V104" s="473">
        <v>47.5</v>
      </c>
      <c r="W104" s="473">
        <v>46.5</v>
      </c>
      <c r="X104" s="311">
        <v>46</v>
      </c>
      <c r="Y104" s="222"/>
      <c r="Z104" s="468" t="s">
        <v>57</v>
      </c>
      <c r="AA104" s="468">
        <v>47.3</v>
      </c>
      <c r="AB104" s="468"/>
    </row>
    <row r="105" spans="1:28" ht="13.5" thickBot="1" x14ac:dyDescent="0.25">
      <c r="A105" s="268" t="s">
        <v>26</v>
      </c>
      <c r="B105" s="216">
        <f>(B104-B90)</f>
        <v>1.5</v>
      </c>
      <c r="C105" s="217">
        <f t="shared" ref="C105:X105" si="48">(C104-C90)</f>
        <v>1.5</v>
      </c>
      <c r="D105" s="217">
        <f t="shared" si="48"/>
        <v>1.5</v>
      </c>
      <c r="E105" s="217">
        <f t="shared" si="48"/>
        <v>1.5</v>
      </c>
      <c r="F105" s="217">
        <f t="shared" si="48"/>
        <v>2</v>
      </c>
      <c r="G105" s="217">
        <f t="shared" si="48"/>
        <v>1.5</v>
      </c>
      <c r="H105" s="217">
        <f t="shared" si="48"/>
        <v>1.5</v>
      </c>
      <c r="I105" s="217">
        <f t="shared" si="48"/>
        <v>1.5</v>
      </c>
      <c r="J105" s="217">
        <f t="shared" si="48"/>
        <v>2.5</v>
      </c>
      <c r="K105" s="217">
        <f t="shared" si="48"/>
        <v>2.5</v>
      </c>
      <c r="L105" s="217">
        <f t="shared" si="48"/>
        <v>2</v>
      </c>
      <c r="M105" s="327">
        <f t="shared" si="48"/>
        <v>2</v>
      </c>
      <c r="N105" s="409">
        <f t="shared" si="48"/>
        <v>1.5</v>
      </c>
      <c r="O105" s="217">
        <f t="shared" si="48"/>
        <v>1.5</v>
      </c>
      <c r="P105" s="217">
        <f t="shared" si="48"/>
        <v>1.5</v>
      </c>
      <c r="Q105" s="217">
        <f t="shared" si="48"/>
        <v>1.5</v>
      </c>
      <c r="R105" s="217">
        <f t="shared" si="48"/>
        <v>2</v>
      </c>
      <c r="S105" s="217">
        <f t="shared" si="48"/>
        <v>2</v>
      </c>
      <c r="T105" s="217">
        <f t="shared" si="48"/>
        <v>2</v>
      </c>
      <c r="U105" s="217">
        <f t="shared" si="48"/>
        <v>2</v>
      </c>
      <c r="V105" s="217">
        <f t="shared" si="48"/>
        <v>1.5</v>
      </c>
      <c r="W105" s="217">
        <f t="shared" si="48"/>
        <v>2</v>
      </c>
      <c r="X105" s="337">
        <f t="shared" si="48"/>
        <v>2</v>
      </c>
      <c r="Y105" s="223"/>
      <c r="Z105" s="468" t="s">
        <v>26</v>
      </c>
      <c r="AA105" s="468">
        <f>AA104-AA90</f>
        <v>1.8399999999999963</v>
      </c>
      <c r="AB105" s="468"/>
    </row>
    <row r="107" spans="1:28" ht="13.5" thickBot="1" x14ac:dyDescent="0.25"/>
    <row r="108" spans="1:28" ht="13.5" thickBot="1" x14ac:dyDescent="0.25">
      <c r="A108" s="230" t="s">
        <v>112</v>
      </c>
      <c r="B108" s="761" t="s">
        <v>53</v>
      </c>
      <c r="C108" s="762"/>
      <c r="D108" s="762"/>
      <c r="E108" s="762"/>
      <c r="F108" s="762"/>
      <c r="G108" s="762"/>
      <c r="H108" s="762"/>
      <c r="I108" s="762"/>
      <c r="J108" s="762"/>
      <c r="K108" s="762"/>
      <c r="L108" s="762"/>
      <c r="M108" s="763"/>
      <c r="N108" s="761" t="s">
        <v>63</v>
      </c>
      <c r="O108" s="762"/>
      <c r="P108" s="762"/>
      <c r="Q108" s="762"/>
      <c r="R108" s="762"/>
      <c r="S108" s="762"/>
      <c r="T108" s="762"/>
      <c r="U108" s="762"/>
      <c r="V108" s="762"/>
      <c r="W108" s="762"/>
      <c r="X108" s="763"/>
      <c r="Y108" s="758" t="s">
        <v>55</v>
      </c>
      <c r="Z108" s="489">
        <v>921</v>
      </c>
      <c r="AA108" s="489"/>
      <c r="AB108" s="489"/>
    </row>
    <row r="109" spans="1:28" x14ac:dyDescent="0.2">
      <c r="A109" s="231" t="s">
        <v>54</v>
      </c>
      <c r="B109" s="339">
        <v>1</v>
      </c>
      <c r="C109" s="232">
        <v>2</v>
      </c>
      <c r="D109" s="232">
        <v>3</v>
      </c>
      <c r="E109" s="232">
        <v>4</v>
      </c>
      <c r="F109" s="232">
        <v>5</v>
      </c>
      <c r="G109" s="232">
        <v>6</v>
      </c>
      <c r="H109" s="232">
        <v>7</v>
      </c>
      <c r="I109" s="232">
        <v>8</v>
      </c>
      <c r="J109" s="232">
        <v>9</v>
      </c>
      <c r="K109" s="232">
        <v>10</v>
      </c>
      <c r="L109" s="232">
        <v>11</v>
      </c>
      <c r="M109" s="340">
        <v>12</v>
      </c>
      <c r="N109" s="339">
        <v>1</v>
      </c>
      <c r="O109" s="232">
        <v>2</v>
      </c>
      <c r="P109" s="232">
        <v>3</v>
      </c>
      <c r="Q109" s="232">
        <v>4</v>
      </c>
      <c r="R109" s="232">
        <v>5</v>
      </c>
      <c r="S109" s="232">
        <v>6</v>
      </c>
      <c r="T109" s="232">
        <v>7</v>
      </c>
      <c r="U109" s="232">
        <v>8</v>
      </c>
      <c r="V109" s="232">
        <v>9</v>
      </c>
      <c r="W109" s="232">
        <v>10</v>
      </c>
      <c r="X109" s="340">
        <v>11</v>
      </c>
      <c r="Y109" s="764"/>
      <c r="Z109" s="489"/>
      <c r="AA109" s="489"/>
      <c r="AB109" s="489"/>
    </row>
    <row r="110" spans="1:28" ht="13.5" thickBot="1" x14ac:dyDescent="0.25">
      <c r="A110" s="231" t="s">
        <v>2</v>
      </c>
      <c r="B110" s="233">
        <v>1</v>
      </c>
      <c r="C110" s="307">
        <v>2</v>
      </c>
      <c r="D110" s="234">
        <v>3</v>
      </c>
      <c r="E110" s="234">
        <v>3</v>
      </c>
      <c r="F110" s="294">
        <v>4</v>
      </c>
      <c r="G110" s="294">
        <v>4</v>
      </c>
      <c r="H110" s="314">
        <v>5</v>
      </c>
      <c r="I110" s="314">
        <v>5</v>
      </c>
      <c r="J110" s="315">
        <v>6</v>
      </c>
      <c r="K110" s="315">
        <v>6</v>
      </c>
      <c r="L110" s="235">
        <v>7</v>
      </c>
      <c r="M110" s="326">
        <v>8</v>
      </c>
      <c r="N110" s="233">
        <v>1</v>
      </c>
      <c r="O110" s="307">
        <v>2</v>
      </c>
      <c r="P110" s="234">
        <v>3</v>
      </c>
      <c r="Q110" s="234">
        <v>3</v>
      </c>
      <c r="R110" s="294">
        <v>4</v>
      </c>
      <c r="S110" s="314">
        <v>5</v>
      </c>
      <c r="T110" s="314">
        <v>5</v>
      </c>
      <c r="U110" s="315">
        <v>6</v>
      </c>
      <c r="V110" s="315">
        <v>6</v>
      </c>
      <c r="W110" s="235">
        <v>7</v>
      </c>
      <c r="X110" s="361">
        <v>8</v>
      </c>
      <c r="Y110" s="765"/>
      <c r="Z110" s="489"/>
      <c r="AA110" s="313"/>
      <c r="AB110" s="313"/>
    </row>
    <row r="111" spans="1:28" x14ac:dyDescent="0.2">
      <c r="A111" s="236" t="s">
        <v>3</v>
      </c>
      <c r="B111" s="237">
        <v>900</v>
      </c>
      <c r="C111" s="238">
        <v>900</v>
      </c>
      <c r="D111" s="238">
        <v>900</v>
      </c>
      <c r="E111" s="238">
        <v>900</v>
      </c>
      <c r="F111" s="238">
        <v>900</v>
      </c>
      <c r="G111" s="238">
        <v>900</v>
      </c>
      <c r="H111" s="238">
        <v>900</v>
      </c>
      <c r="I111" s="238">
        <v>900</v>
      </c>
      <c r="J111" s="238">
        <v>900</v>
      </c>
      <c r="K111" s="238">
        <v>900</v>
      </c>
      <c r="L111" s="238">
        <v>900</v>
      </c>
      <c r="M111" s="308">
        <v>900</v>
      </c>
      <c r="N111" s="237">
        <v>900</v>
      </c>
      <c r="O111" s="238">
        <v>900</v>
      </c>
      <c r="P111" s="238">
        <v>900</v>
      </c>
      <c r="Q111" s="238">
        <v>900</v>
      </c>
      <c r="R111" s="238">
        <v>900</v>
      </c>
      <c r="S111" s="238">
        <v>900</v>
      </c>
      <c r="T111" s="238">
        <v>900</v>
      </c>
      <c r="U111" s="238">
        <v>900</v>
      </c>
      <c r="V111" s="238">
        <v>900</v>
      </c>
      <c r="W111" s="238">
        <v>900</v>
      </c>
      <c r="X111" s="308">
        <v>900</v>
      </c>
      <c r="Y111" s="240">
        <v>900</v>
      </c>
      <c r="Z111" s="341"/>
      <c r="AA111" s="313"/>
      <c r="AB111" s="313"/>
    </row>
    <row r="112" spans="1:28" x14ac:dyDescent="0.2">
      <c r="A112" s="241" t="s">
        <v>6</v>
      </c>
      <c r="B112" s="242">
        <v>984</v>
      </c>
      <c r="C112" s="243">
        <v>960</v>
      </c>
      <c r="D112" s="243">
        <v>943</v>
      </c>
      <c r="E112" s="243">
        <v>941</v>
      </c>
      <c r="F112" s="243">
        <v>934</v>
      </c>
      <c r="G112" s="243">
        <v>920</v>
      </c>
      <c r="H112" s="243">
        <v>916</v>
      </c>
      <c r="I112" s="243">
        <v>927</v>
      </c>
      <c r="J112" s="243">
        <v>933</v>
      </c>
      <c r="K112" s="243">
        <v>932</v>
      </c>
      <c r="L112" s="243">
        <v>942</v>
      </c>
      <c r="M112" s="281">
        <v>956</v>
      </c>
      <c r="N112" s="242">
        <v>981</v>
      </c>
      <c r="O112" s="243">
        <v>951</v>
      </c>
      <c r="P112" s="243">
        <v>960</v>
      </c>
      <c r="Q112" s="243">
        <v>955</v>
      </c>
      <c r="R112" s="243">
        <v>948</v>
      </c>
      <c r="S112" s="243">
        <v>943</v>
      </c>
      <c r="T112" s="243">
        <v>937</v>
      </c>
      <c r="U112" s="243">
        <v>929</v>
      </c>
      <c r="V112" s="243">
        <v>914</v>
      </c>
      <c r="W112" s="243">
        <v>952</v>
      </c>
      <c r="X112" s="281">
        <v>960</v>
      </c>
      <c r="Y112" s="317">
        <v>943</v>
      </c>
      <c r="Z112" s="325"/>
      <c r="AA112" s="489"/>
      <c r="AB112" s="489"/>
    </row>
    <row r="113" spans="1:49" x14ac:dyDescent="0.2">
      <c r="A113" s="231" t="s">
        <v>7</v>
      </c>
      <c r="B113" s="476">
        <v>88</v>
      </c>
      <c r="C113" s="246">
        <v>92</v>
      </c>
      <c r="D113" s="246">
        <v>86.7</v>
      </c>
      <c r="E113" s="246">
        <v>94.7</v>
      </c>
      <c r="F113" s="246">
        <v>97.4</v>
      </c>
      <c r="G113" s="246">
        <v>98.2</v>
      </c>
      <c r="H113" s="246">
        <v>88.4</v>
      </c>
      <c r="I113" s="246">
        <v>97.7</v>
      </c>
      <c r="J113" s="246">
        <v>97.2</v>
      </c>
      <c r="K113" s="246">
        <v>94.3</v>
      </c>
      <c r="L113" s="246">
        <v>100</v>
      </c>
      <c r="M113" s="282">
        <v>95.8</v>
      </c>
      <c r="N113" s="245">
        <v>79.2</v>
      </c>
      <c r="O113" s="246">
        <v>94.7</v>
      </c>
      <c r="P113" s="246">
        <v>97.3</v>
      </c>
      <c r="Q113" s="246">
        <v>88</v>
      </c>
      <c r="R113" s="246">
        <v>93.5</v>
      </c>
      <c r="S113" s="246">
        <v>91.7</v>
      </c>
      <c r="T113" s="246">
        <v>95.8</v>
      </c>
      <c r="U113" s="246">
        <v>97.1</v>
      </c>
      <c r="V113" s="246">
        <v>100</v>
      </c>
      <c r="W113" s="246">
        <v>100</v>
      </c>
      <c r="X113" s="282">
        <v>100</v>
      </c>
      <c r="Y113" s="433">
        <v>0.93500000000000005</v>
      </c>
      <c r="Z113" s="341"/>
      <c r="AA113" s="210"/>
      <c r="AB113" s="210"/>
    </row>
    <row r="114" spans="1:49" ht="13.5" thickBot="1" x14ac:dyDescent="0.25">
      <c r="A114" s="231" t="s">
        <v>8</v>
      </c>
      <c r="B114" s="329">
        <v>5.3999999999999999E-2</v>
      </c>
      <c r="C114" s="330">
        <v>5.3999999999999999E-2</v>
      </c>
      <c r="D114" s="330">
        <v>6.8000000000000005E-2</v>
      </c>
      <c r="E114" s="330">
        <v>5.8999999999999997E-2</v>
      </c>
      <c r="F114" s="330">
        <v>0.05</v>
      </c>
      <c r="G114" s="330">
        <v>4.7E-2</v>
      </c>
      <c r="H114" s="330">
        <v>5.7000000000000002E-2</v>
      </c>
      <c r="I114" s="330">
        <v>5.0999999999999997E-2</v>
      </c>
      <c r="J114" s="330">
        <v>4.5999999999999999E-2</v>
      </c>
      <c r="K114" s="330">
        <v>5.3999999999999999E-2</v>
      </c>
      <c r="L114" s="330">
        <v>4.2999999999999997E-2</v>
      </c>
      <c r="M114" s="334">
        <v>4.9000000000000002E-2</v>
      </c>
      <c r="N114" s="329">
        <v>6.9000000000000006E-2</v>
      </c>
      <c r="O114" s="330">
        <v>5.7000000000000002E-2</v>
      </c>
      <c r="P114" s="330">
        <v>5.2999999999999999E-2</v>
      </c>
      <c r="Q114" s="330">
        <v>6.9000000000000006E-2</v>
      </c>
      <c r="R114" s="330">
        <v>5.3999999999999999E-2</v>
      </c>
      <c r="S114" s="330">
        <v>5.8000000000000003E-2</v>
      </c>
      <c r="T114" s="330">
        <v>5.0999999999999997E-2</v>
      </c>
      <c r="U114" s="330">
        <v>4.9000000000000002E-2</v>
      </c>
      <c r="V114" s="330">
        <v>3.5999999999999997E-2</v>
      </c>
      <c r="W114" s="330">
        <v>4.3999999999999997E-2</v>
      </c>
      <c r="X114" s="334">
        <v>4.7E-2</v>
      </c>
      <c r="Y114" s="432">
        <v>5.7000000000000002E-2</v>
      </c>
      <c r="Z114" s="341"/>
      <c r="AA114" s="489"/>
      <c r="AB114" s="489"/>
    </row>
    <row r="115" spans="1:49" x14ac:dyDescent="0.2">
      <c r="A115" s="241" t="s">
        <v>1</v>
      </c>
      <c r="B115" s="332">
        <f>B112/B111*100-100</f>
        <v>9.3333333333333286</v>
      </c>
      <c r="C115" s="333">
        <f t="shared" ref="C115:E115" si="49">C112/C111*100-100</f>
        <v>6.6666666666666714</v>
      </c>
      <c r="D115" s="333">
        <f t="shared" si="49"/>
        <v>4.7777777777777715</v>
      </c>
      <c r="E115" s="333">
        <f t="shared" si="49"/>
        <v>4.5555555555555571</v>
      </c>
      <c r="F115" s="333">
        <f>F112/F111*100-100</f>
        <v>3.7777777777777715</v>
      </c>
      <c r="G115" s="333">
        <f t="shared" ref="G115:K115" si="50">G112/G111*100-100</f>
        <v>2.2222222222222143</v>
      </c>
      <c r="H115" s="333">
        <f t="shared" si="50"/>
        <v>1.7777777777777715</v>
      </c>
      <c r="I115" s="333">
        <f t="shared" si="50"/>
        <v>3</v>
      </c>
      <c r="J115" s="333">
        <f t="shared" si="50"/>
        <v>3.6666666666666572</v>
      </c>
      <c r="K115" s="333">
        <f t="shared" si="50"/>
        <v>3.5555555555555571</v>
      </c>
      <c r="L115" s="333">
        <f t="shared" ref="L115:M115" si="51">L112/L111*100-100</f>
        <v>4.6666666666666572</v>
      </c>
      <c r="M115" s="335">
        <f t="shared" si="51"/>
        <v>6.2222222222222143</v>
      </c>
      <c r="N115" s="332">
        <f>N112/N111*100-100</f>
        <v>9.0000000000000142</v>
      </c>
      <c r="O115" s="333">
        <f t="shared" ref="O115:Y115" si="52">O112/O111*100-100</f>
        <v>5.6666666666666572</v>
      </c>
      <c r="P115" s="333">
        <f t="shared" si="52"/>
        <v>6.6666666666666714</v>
      </c>
      <c r="Q115" s="333">
        <f t="shared" si="52"/>
        <v>6.1111111111111143</v>
      </c>
      <c r="R115" s="333">
        <f t="shared" si="52"/>
        <v>5.3333333333333286</v>
      </c>
      <c r="S115" s="333">
        <f t="shared" si="52"/>
        <v>4.7777777777777715</v>
      </c>
      <c r="T115" s="333">
        <f t="shared" si="52"/>
        <v>4.1111111111111143</v>
      </c>
      <c r="U115" s="333">
        <f t="shared" si="52"/>
        <v>3.2222222222222143</v>
      </c>
      <c r="V115" s="333">
        <f t="shared" si="52"/>
        <v>1.5555555555555571</v>
      </c>
      <c r="W115" s="333">
        <f t="shared" si="52"/>
        <v>5.7777777777777715</v>
      </c>
      <c r="X115" s="335">
        <f t="shared" si="52"/>
        <v>6.6666666666666714</v>
      </c>
      <c r="Y115" s="435">
        <f t="shared" si="52"/>
        <v>4.7777777777777715</v>
      </c>
      <c r="Z115" s="434"/>
      <c r="AA115" s="210"/>
      <c r="AB115" s="210"/>
    </row>
    <row r="116" spans="1:49" ht="13.5" thickBot="1" x14ac:dyDescent="0.25">
      <c r="A116" s="256" t="s">
        <v>27</v>
      </c>
      <c r="B116" s="257">
        <f>B112-B98</f>
        <v>165</v>
      </c>
      <c r="C116" s="258">
        <f t="shared" ref="C116:Y116" si="53">C112-C98</f>
        <v>95</v>
      </c>
      <c r="D116" s="258">
        <f t="shared" si="53"/>
        <v>88</v>
      </c>
      <c r="E116" s="258">
        <f t="shared" si="53"/>
        <v>104</v>
      </c>
      <c r="F116" s="258">
        <f t="shared" si="53"/>
        <v>118</v>
      </c>
      <c r="G116" s="258">
        <f t="shared" si="53"/>
        <v>79</v>
      </c>
      <c r="H116" s="258">
        <f t="shared" si="53"/>
        <v>88</v>
      </c>
      <c r="I116" s="258">
        <f t="shared" si="53"/>
        <v>99</v>
      </c>
      <c r="J116" s="258">
        <f t="shared" si="53"/>
        <v>120</v>
      </c>
      <c r="K116" s="258">
        <f t="shared" si="53"/>
        <v>122</v>
      </c>
      <c r="L116" s="258">
        <f t="shared" si="53"/>
        <v>101</v>
      </c>
      <c r="M116" s="366">
        <f t="shared" si="53"/>
        <v>100</v>
      </c>
      <c r="N116" s="257">
        <f t="shared" si="53"/>
        <v>149</v>
      </c>
      <c r="O116" s="258">
        <f t="shared" si="53"/>
        <v>117</v>
      </c>
      <c r="P116" s="258">
        <f t="shared" si="53"/>
        <v>107</v>
      </c>
      <c r="Q116" s="258">
        <f t="shared" si="53"/>
        <v>121</v>
      </c>
      <c r="R116" s="258">
        <f t="shared" si="53"/>
        <v>134</v>
      </c>
      <c r="S116" s="258">
        <f t="shared" si="53"/>
        <v>135</v>
      </c>
      <c r="T116" s="258">
        <f t="shared" si="53"/>
        <v>123</v>
      </c>
      <c r="U116" s="258">
        <f t="shared" si="53"/>
        <v>108</v>
      </c>
      <c r="V116" s="258">
        <f t="shared" si="53"/>
        <v>65</v>
      </c>
      <c r="W116" s="258">
        <f t="shared" si="53"/>
        <v>118</v>
      </c>
      <c r="X116" s="366">
        <f t="shared" si="53"/>
        <v>99</v>
      </c>
      <c r="Y116" s="288">
        <f t="shared" si="53"/>
        <v>111</v>
      </c>
      <c r="Z116" s="342"/>
      <c r="AA116" s="489"/>
      <c r="AB116" s="489"/>
    </row>
    <row r="117" spans="1:49" x14ac:dyDescent="0.2">
      <c r="A117" s="260" t="s">
        <v>51</v>
      </c>
      <c r="B117" s="508">
        <v>329</v>
      </c>
      <c r="C117" s="509">
        <v>644</v>
      </c>
      <c r="D117" s="509">
        <v>497</v>
      </c>
      <c r="E117" s="509">
        <v>497</v>
      </c>
      <c r="F117" s="509">
        <v>598</v>
      </c>
      <c r="G117" s="510">
        <v>600</v>
      </c>
      <c r="H117" s="510">
        <v>640</v>
      </c>
      <c r="I117" s="510">
        <v>642</v>
      </c>
      <c r="J117" s="510">
        <v>459</v>
      </c>
      <c r="K117" s="510">
        <v>457</v>
      </c>
      <c r="L117" s="503">
        <v>530</v>
      </c>
      <c r="M117" s="505">
        <v>284</v>
      </c>
      <c r="N117" s="506">
        <v>341</v>
      </c>
      <c r="O117" s="507">
        <v>815</v>
      </c>
      <c r="P117" s="507">
        <v>512</v>
      </c>
      <c r="Q117" s="507">
        <v>513</v>
      </c>
      <c r="R117" s="500">
        <v>767</v>
      </c>
      <c r="S117" s="500">
        <v>582</v>
      </c>
      <c r="T117" s="500">
        <v>579</v>
      </c>
      <c r="U117" s="500">
        <v>466</v>
      </c>
      <c r="V117" s="500">
        <v>464</v>
      </c>
      <c r="W117" s="503">
        <v>674</v>
      </c>
      <c r="X117" s="504">
        <v>323</v>
      </c>
      <c r="Y117" s="264">
        <f>SUM(B117:X117)</f>
        <v>12213</v>
      </c>
      <c r="Z117" s="489" t="s">
        <v>56</v>
      </c>
      <c r="AA117" s="265">
        <f>Y103-Y117</f>
        <v>6</v>
      </c>
      <c r="AB117" s="266">
        <f>AA117/Y103</f>
        <v>4.9103854652590229E-4</v>
      </c>
    </row>
    <row r="118" spans="1:49" x14ac:dyDescent="0.2">
      <c r="A118" s="267" t="s">
        <v>28</v>
      </c>
      <c r="B118" s="493">
        <v>52.5</v>
      </c>
      <c r="C118" s="494">
        <v>51.5</v>
      </c>
      <c r="D118" s="494">
        <v>52</v>
      </c>
      <c r="E118" s="494">
        <v>52</v>
      </c>
      <c r="F118" s="494">
        <v>51</v>
      </c>
      <c r="G118" s="494">
        <v>51.5</v>
      </c>
      <c r="H118" s="494">
        <v>51</v>
      </c>
      <c r="I118" s="494">
        <v>50.5</v>
      </c>
      <c r="J118" s="494">
        <v>49.5</v>
      </c>
      <c r="K118" s="494">
        <v>49.5</v>
      </c>
      <c r="L118" s="494">
        <v>49</v>
      </c>
      <c r="M118" s="495">
        <v>48</v>
      </c>
      <c r="N118" s="408">
        <v>52.5</v>
      </c>
      <c r="O118" s="494">
        <v>52</v>
      </c>
      <c r="P118" s="494">
        <v>51.5</v>
      </c>
      <c r="Q118" s="494">
        <v>51.5</v>
      </c>
      <c r="R118" s="494">
        <v>51</v>
      </c>
      <c r="S118" s="494">
        <v>50.5</v>
      </c>
      <c r="T118" s="494">
        <v>50.5</v>
      </c>
      <c r="U118" s="494">
        <v>50.5</v>
      </c>
      <c r="V118" s="494">
        <v>49.5</v>
      </c>
      <c r="W118" s="494">
        <v>48.5</v>
      </c>
      <c r="X118" s="311">
        <v>48</v>
      </c>
      <c r="Y118" s="222"/>
      <c r="Z118" s="489" t="s">
        <v>57</v>
      </c>
      <c r="AA118" s="489">
        <v>49.07</v>
      </c>
      <c r="AB118" s="489"/>
    </row>
    <row r="119" spans="1:49" ht="13.5" thickBot="1" x14ac:dyDescent="0.25">
      <c r="A119" s="268" t="s">
        <v>26</v>
      </c>
      <c r="B119" s="216">
        <f>(B118-B104)</f>
        <v>1.5</v>
      </c>
      <c r="C119" s="217">
        <f t="shared" ref="C119:X119" si="54">(C118-C104)</f>
        <v>1.5</v>
      </c>
      <c r="D119" s="217">
        <f t="shared" si="54"/>
        <v>1.5</v>
      </c>
      <c r="E119" s="217">
        <f t="shared" si="54"/>
        <v>1.5</v>
      </c>
      <c r="F119" s="217">
        <f t="shared" si="54"/>
        <v>1.5</v>
      </c>
      <c r="G119" s="217">
        <f t="shared" si="54"/>
        <v>2</v>
      </c>
      <c r="H119" s="217">
        <f t="shared" si="54"/>
        <v>2</v>
      </c>
      <c r="I119" s="217">
        <f t="shared" si="54"/>
        <v>1.5</v>
      </c>
      <c r="J119" s="217">
        <f t="shared" si="54"/>
        <v>1.5</v>
      </c>
      <c r="K119" s="217">
        <f t="shared" si="54"/>
        <v>1.5</v>
      </c>
      <c r="L119" s="217">
        <f t="shared" si="54"/>
        <v>1.5</v>
      </c>
      <c r="M119" s="327">
        <f t="shared" si="54"/>
        <v>2</v>
      </c>
      <c r="N119" s="409">
        <f t="shared" si="54"/>
        <v>1.5</v>
      </c>
      <c r="O119" s="217">
        <f t="shared" si="54"/>
        <v>1.5</v>
      </c>
      <c r="P119" s="217">
        <f t="shared" si="54"/>
        <v>1.5</v>
      </c>
      <c r="Q119" s="217">
        <f t="shared" si="54"/>
        <v>1.5</v>
      </c>
      <c r="R119" s="217">
        <f t="shared" si="54"/>
        <v>1.5</v>
      </c>
      <c r="S119" s="217">
        <f t="shared" si="54"/>
        <v>1.5</v>
      </c>
      <c r="T119" s="217">
        <f t="shared" si="54"/>
        <v>1.5</v>
      </c>
      <c r="U119" s="217">
        <f t="shared" si="54"/>
        <v>2</v>
      </c>
      <c r="V119" s="217">
        <f t="shared" si="54"/>
        <v>2</v>
      </c>
      <c r="W119" s="217">
        <f t="shared" si="54"/>
        <v>2</v>
      </c>
      <c r="X119" s="337">
        <f t="shared" si="54"/>
        <v>2</v>
      </c>
      <c r="Y119" s="223"/>
      <c r="Z119" s="489" t="s">
        <v>26</v>
      </c>
      <c r="AA119" s="489">
        <f>AA118-AA104</f>
        <v>1.7700000000000031</v>
      </c>
      <c r="AB119" s="489"/>
    </row>
    <row r="120" spans="1:49" x14ac:dyDescent="0.2">
      <c r="B120" s="200" t="s">
        <v>65</v>
      </c>
    </row>
    <row r="121" spans="1:49" s="611" customFormat="1" ht="13.5" thickBot="1" x14ac:dyDescent="0.25"/>
    <row r="122" spans="1:49" ht="13.5" thickBot="1" x14ac:dyDescent="0.25">
      <c r="B122" s="200">
        <v>51</v>
      </c>
      <c r="C122" s="200">
        <v>51.5</v>
      </c>
      <c r="D122" s="200">
        <v>52</v>
      </c>
      <c r="E122" s="200">
        <v>52.5</v>
      </c>
      <c r="F122" s="200">
        <v>53</v>
      </c>
      <c r="G122" s="200">
        <v>52</v>
      </c>
      <c r="H122" s="200">
        <v>51.5</v>
      </c>
      <c r="I122" s="200">
        <v>50.5</v>
      </c>
      <c r="J122" s="200">
        <v>49.5</v>
      </c>
      <c r="K122" s="200">
        <v>48</v>
      </c>
      <c r="L122" s="200">
        <v>53.5</v>
      </c>
      <c r="M122" s="200">
        <v>53</v>
      </c>
      <c r="N122" s="200">
        <v>52.5</v>
      </c>
      <c r="O122" s="200">
        <v>51.5</v>
      </c>
      <c r="P122" s="200">
        <v>50.5</v>
      </c>
      <c r="Q122" s="200">
        <v>51</v>
      </c>
      <c r="R122" s="200">
        <v>51.5</v>
      </c>
      <c r="S122" s="200">
        <v>51.5</v>
      </c>
      <c r="T122" s="200">
        <v>52</v>
      </c>
      <c r="U122" s="319">
        <v>52.5</v>
      </c>
      <c r="V122" s="319">
        <v>51.5</v>
      </c>
      <c r="W122" s="200">
        <v>50.5</v>
      </c>
      <c r="X122" s="200">
        <v>49.5</v>
      </c>
      <c r="Y122" s="200">
        <v>48.5</v>
      </c>
      <c r="AE122" s="784" t="s">
        <v>63</v>
      </c>
      <c r="AF122" s="785"/>
      <c r="AG122" s="785"/>
      <c r="AH122" s="785"/>
      <c r="AI122" s="785"/>
      <c r="AJ122" s="786"/>
      <c r="AK122" s="516"/>
      <c r="AL122" s="784" t="s">
        <v>63</v>
      </c>
      <c r="AM122" s="785"/>
      <c r="AN122" s="785"/>
      <c r="AO122" s="785"/>
      <c r="AP122" s="785"/>
      <c r="AQ122" s="786"/>
      <c r="AS122" s="784" t="s">
        <v>114</v>
      </c>
      <c r="AT122" s="785"/>
      <c r="AU122" s="785"/>
      <c r="AV122" s="785"/>
      <c r="AW122" s="786"/>
    </row>
    <row r="123" spans="1:49" ht="15.75" thickBot="1" x14ac:dyDescent="0.25">
      <c r="A123" s="230" t="s">
        <v>113</v>
      </c>
      <c r="B123" s="755" t="s">
        <v>53</v>
      </c>
      <c r="C123" s="756"/>
      <c r="D123" s="756"/>
      <c r="E123" s="756"/>
      <c r="F123" s="756"/>
      <c r="G123" s="756"/>
      <c r="H123" s="756"/>
      <c r="I123" s="756"/>
      <c r="J123" s="756"/>
      <c r="K123" s="756"/>
      <c r="L123" s="755" t="s">
        <v>114</v>
      </c>
      <c r="M123" s="756"/>
      <c r="N123" s="756"/>
      <c r="O123" s="757"/>
      <c r="P123" s="756" t="s">
        <v>63</v>
      </c>
      <c r="Q123" s="756"/>
      <c r="R123" s="756"/>
      <c r="S123" s="756"/>
      <c r="T123" s="756"/>
      <c r="U123" s="756"/>
      <c r="V123" s="756"/>
      <c r="W123" s="756"/>
      <c r="X123" s="756"/>
      <c r="Y123" s="757"/>
      <c r="Z123" s="758" t="s">
        <v>55</v>
      </c>
      <c r="AA123" s="516">
        <v>904</v>
      </c>
      <c r="AB123" s="516"/>
      <c r="AC123" s="516"/>
      <c r="AE123" s="535" t="s">
        <v>117</v>
      </c>
      <c r="AF123" s="536" t="s">
        <v>118</v>
      </c>
      <c r="AG123" s="536" t="s">
        <v>31</v>
      </c>
      <c r="AH123" s="550" t="s">
        <v>119</v>
      </c>
      <c r="AI123" s="536" t="s">
        <v>120</v>
      </c>
      <c r="AJ123" s="537" t="s">
        <v>121</v>
      </c>
      <c r="AK123" s="516"/>
      <c r="AL123" s="535" t="s">
        <v>117</v>
      </c>
      <c r="AM123" s="536" t="s">
        <v>118</v>
      </c>
      <c r="AN123" s="536" t="s">
        <v>31</v>
      </c>
      <c r="AO123" s="550" t="s">
        <v>119</v>
      </c>
      <c r="AP123" s="536" t="s">
        <v>120</v>
      </c>
      <c r="AQ123" s="537" t="s">
        <v>121</v>
      </c>
      <c r="AS123" s="555" t="s">
        <v>127</v>
      </c>
      <c r="AT123" s="561" t="s">
        <v>128</v>
      </c>
      <c r="AU123" s="551" t="s">
        <v>129</v>
      </c>
      <c r="AV123" s="551" t="s">
        <v>120</v>
      </c>
      <c r="AW123" s="556" t="s">
        <v>121</v>
      </c>
    </row>
    <row r="124" spans="1:49" ht="15" x14ac:dyDescent="0.2">
      <c r="A124" s="231" t="s">
        <v>54</v>
      </c>
      <c r="B124" s="612">
        <v>1</v>
      </c>
      <c r="C124" s="613">
        <v>2</v>
      </c>
      <c r="D124" s="613">
        <v>3</v>
      </c>
      <c r="E124" s="613">
        <v>4</v>
      </c>
      <c r="F124" s="614">
        <v>5</v>
      </c>
      <c r="G124" s="523">
        <v>6</v>
      </c>
      <c r="H124" s="512">
        <v>7</v>
      </c>
      <c r="I124" s="512">
        <v>8</v>
      </c>
      <c r="J124" s="512">
        <v>9</v>
      </c>
      <c r="K124" s="486">
        <v>10</v>
      </c>
      <c r="L124" s="612">
        <v>1</v>
      </c>
      <c r="M124" s="613">
        <v>2</v>
      </c>
      <c r="N124" s="613">
        <v>3</v>
      </c>
      <c r="O124" s="614">
        <v>4</v>
      </c>
      <c r="P124" s="523">
        <v>1</v>
      </c>
      <c r="Q124" s="512">
        <v>2</v>
      </c>
      <c r="R124" s="512">
        <v>3</v>
      </c>
      <c r="S124" s="512">
        <v>4</v>
      </c>
      <c r="T124" s="512">
        <v>5</v>
      </c>
      <c r="U124" s="486">
        <v>6</v>
      </c>
      <c r="V124" s="612">
        <v>7</v>
      </c>
      <c r="W124" s="613">
        <v>8</v>
      </c>
      <c r="X124" s="613">
        <v>9</v>
      </c>
      <c r="Y124" s="614">
        <v>10</v>
      </c>
      <c r="Z124" s="759"/>
      <c r="AA124" s="516"/>
      <c r="AB124" s="516"/>
      <c r="AC124" s="516"/>
      <c r="AE124" s="538">
        <v>1</v>
      </c>
      <c r="AF124" s="539">
        <v>5</v>
      </c>
      <c r="AG124" s="540">
        <v>1000</v>
      </c>
      <c r="AH124" s="563">
        <v>625</v>
      </c>
      <c r="AI124" s="539">
        <v>7.5</v>
      </c>
      <c r="AJ124" s="541">
        <v>42</v>
      </c>
      <c r="AK124" s="516"/>
      <c r="AL124" s="538">
        <v>1</v>
      </c>
      <c r="AM124" s="539">
        <v>5</v>
      </c>
      <c r="AN124" s="540">
        <v>1070</v>
      </c>
      <c r="AO124" s="563">
        <v>351</v>
      </c>
      <c r="AP124" s="539">
        <v>4.2</v>
      </c>
      <c r="AQ124" s="541">
        <v>24</v>
      </c>
      <c r="AS124" s="557">
        <v>1</v>
      </c>
      <c r="AT124" s="574">
        <v>349</v>
      </c>
      <c r="AU124" s="552">
        <v>890</v>
      </c>
      <c r="AV124" s="553">
        <v>4.0999999999999996</v>
      </c>
      <c r="AW124" s="558">
        <v>23</v>
      </c>
    </row>
    <row r="125" spans="1:49" ht="15.75" thickBot="1" x14ac:dyDescent="0.25">
      <c r="A125" s="231" t="s">
        <v>2</v>
      </c>
      <c r="B125" s="530">
        <v>5</v>
      </c>
      <c r="C125" s="294">
        <v>4</v>
      </c>
      <c r="D125" s="234">
        <v>3</v>
      </c>
      <c r="E125" s="307">
        <v>2</v>
      </c>
      <c r="F125" s="522">
        <v>1</v>
      </c>
      <c r="G125" s="568">
        <v>1</v>
      </c>
      <c r="H125" s="307">
        <v>2</v>
      </c>
      <c r="I125" s="234">
        <v>3</v>
      </c>
      <c r="J125" s="294">
        <v>4</v>
      </c>
      <c r="K125" s="618">
        <v>5</v>
      </c>
      <c r="L125" s="233">
        <v>1</v>
      </c>
      <c r="M125" s="307">
        <v>2</v>
      </c>
      <c r="N125" s="234">
        <v>3</v>
      </c>
      <c r="O125" s="531">
        <v>4</v>
      </c>
      <c r="P125" s="619">
        <v>5</v>
      </c>
      <c r="Q125" s="294">
        <v>4</v>
      </c>
      <c r="R125" s="234">
        <v>3</v>
      </c>
      <c r="S125" s="234">
        <v>3</v>
      </c>
      <c r="T125" s="307">
        <v>2</v>
      </c>
      <c r="U125" s="620">
        <v>1</v>
      </c>
      <c r="V125" s="233">
        <v>1</v>
      </c>
      <c r="W125" s="307">
        <v>2</v>
      </c>
      <c r="X125" s="234">
        <v>3</v>
      </c>
      <c r="Y125" s="531">
        <v>4</v>
      </c>
      <c r="Z125" s="760"/>
      <c r="AA125" s="516"/>
      <c r="AB125" s="313"/>
      <c r="AC125" s="313"/>
      <c r="AE125" s="538">
        <v>2</v>
      </c>
      <c r="AF125" s="539">
        <v>4</v>
      </c>
      <c r="AG125" s="540" t="s">
        <v>132</v>
      </c>
      <c r="AH125" s="563">
        <v>681</v>
      </c>
      <c r="AI125" s="539">
        <v>8.1</v>
      </c>
      <c r="AJ125" s="541">
        <v>45</v>
      </c>
      <c r="AK125" s="516"/>
      <c r="AL125" s="538">
        <v>2</v>
      </c>
      <c r="AM125" s="539">
        <v>4</v>
      </c>
      <c r="AN125" s="540" t="s">
        <v>122</v>
      </c>
      <c r="AO125" s="563">
        <v>612</v>
      </c>
      <c r="AP125" s="539">
        <v>7.3</v>
      </c>
      <c r="AQ125" s="541">
        <v>41</v>
      </c>
      <c r="AS125" s="557">
        <v>2</v>
      </c>
      <c r="AT125" s="574">
        <v>721</v>
      </c>
      <c r="AU125" s="552" t="s">
        <v>130</v>
      </c>
      <c r="AV125" s="553">
        <v>8.6</v>
      </c>
      <c r="AW125" s="558">
        <v>48</v>
      </c>
    </row>
    <row r="126" spans="1:49" ht="15" x14ac:dyDescent="0.2">
      <c r="A126" s="236" t="s">
        <v>3</v>
      </c>
      <c r="B126" s="237">
        <v>990</v>
      </c>
      <c r="C126" s="238">
        <v>990</v>
      </c>
      <c r="D126" s="238">
        <v>990</v>
      </c>
      <c r="E126" s="238">
        <v>990</v>
      </c>
      <c r="F126" s="239">
        <v>990</v>
      </c>
      <c r="G126" s="517">
        <v>990</v>
      </c>
      <c r="H126" s="238">
        <v>990</v>
      </c>
      <c r="I126" s="238">
        <v>990</v>
      </c>
      <c r="J126" s="238">
        <v>990</v>
      </c>
      <c r="K126" s="308">
        <v>990</v>
      </c>
      <c r="L126" s="237">
        <v>990</v>
      </c>
      <c r="M126" s="238">
        <v>990</v>
      </c>
      <c r="N126" s="238">
        <v>990</v>
      </c>
      <c r="O126" s="239">
        <v>990</v>
      </c>
      <c r="P126" s="517">
        <v>990</v>
      </c>
      <c r="Q126" s="238">
        <v>990</v>
      </c>
      <c r="R126" s="238">
        <v>990</v>
      </c>
      <c r="S126" s="238">
        <v>990</v>
      </c>
      <c r="T126" s="238">
        <v>990</v>
      </c>
      <c r="U126" s="308">
        <v>990</v>
      </c>
      <c r="V126" s="237">
        <v>990</v>
      </c>
      <c r="W126" s="238">
        <v>990</v>
      </c>
      <c r="X126" s="238">
        <v>990</v>
      </c>
      <c r="Y126" s="239">
        <v>990</v>
      </c>
      <c r="Z126" s="527">
        <v>990</v>
      </c>
      <c r="AA126" s="341"/>
      <c r="AB126" s="313"/>
      <c r="AC126" s="313"/>
      <c r="AE126" s="538">
        <v>3</v>
      </c>
      <c r="AF126" s="539">
        <v>3</v>
      </c>
      <c r="AG126" s="540" t="s">
        <v>133</v>
      </c>
      <c r="AH126" s="563">
        <v>678</v>
      </c>
      <c r="AI126" s="539">
        <v>8.1</v>
      </c>
      <c r="AJ126" s="541">
        <v>45</v>
      </c>
      <c r="AK126" s="516"/>
      <c r="AL126" s="538">
        <v>3</v>
      </c>
      <c r="AM126" s="539">
        <v>3</v>
      </c>
      <c r="AN126" s="540" t="s">
        <v>123</v>
      </c>
      <c r="AO126" s="563">
        <v>478</v>
      </c>
      <c r="AP126" s="539">
        <v>5.7</v>
      </c>
      <c r="AQ126" s="541">
        <v>32</v>
      </c>
      <c r="AS126" s="557">
        <v>3</v>
      </c>
      <c r="AT126" s="574">
        <v>752</v>
      </c>
      <c r="AU126" s="552" t="s">
        <v>131</v>
      </c>
      <c r="AV126" s="553">
        <v>9</v>
      </c>
      <c r="AW126" s="558">
        <v>50</v>
      </c>
    </row>
    <row r="127" spans="1:49" ht="15.75" thickBot="1" x14ac:dyDescent="0.25">
      <c r="A127" s="241" t="s">
        <v>6</v>
      </c>
      <c r="B127" s="242">
        <v>1093</v>
      </c>
      <c r="C127" s="243">
        <v>1033</v>
      </c>
      <c r="D127" s="243">
        <v>1021</v>
      </c>
      <c r="E127" s="243">
        <v>988</v>
      </c>
      <c r="F127" s="244">
        <v>949</v>
      </c>
      <c r="G127" s="518">
        <v>963</v>
      </c>
      <c r="H127" s="243">
        <v>999</v>
      </c>
      <c r="I127" s="243">
        <v>1032</v>
      </c>
      <c r="J127" s="243">
        <v>1071</v>
      </c>
      <c r="K127" s="281">
        <v>1113</v>
      </c>
      <c r="L127" s="242">
        <v>916</v>
      </c>
      <c r="M127" s="243">
        <v>988</v>
      </c>
      <c r="N127" s="243">
        <v>1075</v>
      </c>
      <c r="O127" s="244">
        <v>1181</v>
      </c>
      <c r="P127" s="518">
        <v>1076</v>
      </c>
      <c r="Q127" s="243">
        <v>1034</v>
      </c>
      <c r="R127" s="243">
        <v>1008</v>
      </c>
      <c r="S127" s="243">
        <v>998</v>
      </c>
      <c r="T127" s="243">
        <v>964</v>
      </c>
      <c r="U127" s="281">
        <v>917</v>
      </c>
      <c r="V127" s="242">
        <v>928</v>
      </c>
      <c r="W127" s="243">
        <v>989</v>
      </c>
      <c r="X127" s="243">
        <v>1017</v>
      </c>
      <c r="Y127" s="244">
        <v>1068</v>
      </c>
      <c r="Z127" s="440">
        <v>1016</v>
      </c>
      <c r="AA127" s="325"/>
      <c r="AB127" s="516"/>
      <c r="AC127" s="516"/>
      <c r="AE127" s="538">
        <v>4</v>
      </c>
      <c r="AF127" s="539">
        <v>2</v>
      </c>
      <c r="AG127" s="540" t="s">
        <v>134</v>
      </c>
      <c r="AH127" s="563">
        <v>478</v>
      </c>
      <c r="AI127" s="539">
        <v>5.7</v>
      </c>
      <c r="AJ127" s="541">
        <v>32</v>
      </c>
      <c r="AK127" s="516"/>
      <c r="AL127" s="538">
        <v>4</v>
      </c>
      <c r="AM127" s="539">
        <v>3</v>
      </c>
      <c r="AN127" s="540" t="s">
        <v>123</v>
      </c>
      <c r="AO127" s="563">
        <v>478</v>
      </c>
      <c r="AP127" s="539">
        <v>5.7</v>
      </c>
      <c r="AQ127" s="541">
        <v>32</v>
      </c>
      <c r="AS127" s="532">
        <v>4</v>
      </c>
      <c r="AT127" s="575">
        <v>305</v>
      </c>
      <c r="AU127" s="559">
        <v>1100</v>
      </c>
      <c r="AV127" s="560">
        <v>3.6</v>
      </c>
      <c r="AW127" s="534">
        <v>21</v>
      </c>
    </row>
    <row r="128" spans="1:49" ht="15.75" thickBot="1" x14ac:dyDescent="0.25">
      <c r="A128" s="231" t="s">
        <v>7</v>
      </c>
      <c r="B128" s="476">
        <v>97.8</v>
      </c>
      <c r="C128" s="246">
        <v>98</v>
      </c>
      <c r="D128" s="246">
        <v>100</v>
      </c>
      <c r="E128" s="246">
        <v>100</v>
      </c>
      <c r="F128" s="247">
        <v>100</v>
      </c>
      <c r="G128" s="519">
        <v>100</v>
      </c>
      <c r="H128" s="246">
        <v>100</v>
      </c>
      <c r="I128" s="246">
        <v>100</v>
      </c>
      <c r="J128" s="246">
        <v>100</v>
      </c>
      <c r="K128" s="282">
        <v>100</v>
      </c>
      <c r="L128" s="245">
        <v>100</v>
      </c>
      <c r="M128" s="246">
        <v>98.1</v>
      </c>
      <c r="N128" s="246">
        <v>100</v>
      </c>
      <c r="O128" s="247">
        <v>100</v>
      </c>
      <c r="P128" s="519">
        <v>100</v>
      </c>
      <c r="Q128" s="246">
        <v>100</v>
      </c>
      <c r="R128" s="246">
        <v>100</v>
      </c>
      <c r="S128" s="246">
        <v>100</v>
      </c>
      <c r="T128" s="246">
        <v>100</v>
      </c>
      <c r="U128" s="282">
        <v>96.6</v>
      </c>
      <c r="V128" s="245">
        <v>100</v>
      </c>
      <c r="W128" s="246">
        <v>100</v>
      </c>
      <c r="X128" s="246">
        <v>97</v>
      </c>
      <c r="Y128" s="247">
        <v>100</v>
      </c>
      <c r="Z128" s="528">
        <v>0.88700000000000001</v>
      </c>
      <c r="AA128" s="341"/>
      <c r="AB128" s="210"/>
      <c r="AC128" s="210"/>
      <c r="AE128" s="538">
        <v>5</v>
      </c>
      <c r="AF128" s="539">
        <v>1</v>
      </c>
      <c r="AG128" s="540">
        <v>860</v>
      </c>
      <c r="AH128" s="563">
        <v>368</v>
      </c>
      <c r="AI128" s="539">
        <v>4.4000000000000004</v>
      </c>
      <c r="AJ128" s="541">
        <v>24</v>
      </c>
      <c r="AK128" s="516"/>
      <c r="AL128" s="538">
        <v>5</v>
      </c>
      <c r="AM128" s="539">
        <v>2</v>
      </c>
      <c r="AN128" s="540" t="s">
        <v>124</v>
      </c>
      <c r="AO128" s="563">
        <v>641</v>
      </c>
      <c r="AP128" s="539">
        <v>7.6</v>
      </c>
      <c r="AQ128" s="541">
        <v>43</v>
      </c>
      <c r="AS128" s="554"/>
      <c r="AT128" s="575">
        <f>SUM(AT124:AT127)</f>
        <v>2127</v>
      </c>
      <c r="AU128" s="554"/>
      <c r="AV128" s="554"/>
      <c r="AW128" s="554"/>
    </row>
    <row r="129" spans="1:43" ht="15.75" thickBot="1" x14ac:dyDescent="0.25">
      <c r="A129" s="256" t="s">
        <v>8</v>
      </c>
      <c r="B129" s="329">
        <v>4.3999999999999997E-2</v>
      </c>
      <c r="C129" s="330">
        <v>3.5000000000000003E-2</v>
      </c>
      <c r="D129" s="330">
        <v>3.5000000000000003E-2</v>
      </c>
      <c r="E129" s="330">
        <v>3.9E-2</v>
      </c>
      <c r="F129" s="480">
        <v>3.7999999999999999E-2</v>
      </c>
      <c r="G129" s="520">
        <v>4.1000000000000002E-2</v>
      </c>
      <c r="H129" s="330">
        <v>4.4999999999999998E-2</v>
      </c>
      <c r="I129" s="330">
        <v>3.4000000000000002E-2</v>
      </c>
      <c r="J129" s="330">
        <v>3.3000000000000002E-2</v>
      </c>
      <c r="K129" s="334">
        <v>3.4000000000000002E-2</v>
      </c>
      <c r="L129" s="329">
        <v>5.1999999999999998E-2</v>
      </c>
      <c r="M129" s="330">
        <v>3.9E-2</v>
      </c>
      <c r="N129" s="330">
        <v>3.5999999999999997E-2</v>
      </c>
      <c r="O129" s="480">
        <v>4.7E-2</v>
      </c>
      <c r="P129" s="520">
        <v>0.03</v>
      </c>
      <c r="Q129" s="330">
        <v>2.5999999999999999E-2</v>
      </c>
      <c r="R129" s="330">
        <v>2.8000000000000001E-2</v>
      </c>
      <c r="S129" s="330">
        <v>3.2000000000000001E-2</v>
      </c>
      <c r="T129" s="330">
        <v>3.4000000000000002E-2</v>
      </c>
      <c r="U129" s="334">
        <v>4.4999999999999998E-2</v>
      </c>
      <c r="V129" s="329">
        <v>4.1000000000000002E-2</v>
      </c>
      <c r="W129" s="330">
        <v>2.5999999999999999E-2</v>
      </c>
      <c r="X129" s="330">
        <v>3.3000000000000002E-2</v>
      </c>
      <c r="Y129" s="480">
        <v>3.7999999999999999E-2</v>
      </c>
      <c r="Z129" s="529">
        <v>6.4000000000000001E-2</v>
      </c>
      <c r="AA129" s="341"/>
      <c r="AB129" s="516"/>
      <c r="AC129" s="516"/>
      <c r="AE129" s="542">
        <v>6</v>
      </c>
      <c r="AF129" s="543">
        <v>1</v>
      </c>
      <c r="AG129" s="543">
        <v>870</v>
      </c>
      <c r="AH129" s="564">
        <v>417</v>
      </c>
      <c r="AI129" s="543">
        <v>4.9000000000000004</v>
      </c>
      <c r="AJ129" s="545">
        <v>28</v>
      </c>
      <c r="AK129" s="516"/>
      <c r="AL129" s="538">
        <v>6</v>
      </c>
      <c r="AM129" s="539">
        <v>1</v>
      </c>
      <c r="AN129" s="540">
        <v>890</v>
      </c>
      <c r="AO129" s="563">
        <v>395</v>
      </c>
      <c r="AP129" s="539">
        <v>4.7</v>
      </c>
      <c r="AQ129" s="541">
        <v>26</v>
      </c>
    </row>
    <row r="130" spans="1:43" ht="15" x14ac:dyDescent="0.2">
      <c r="A130" s="572" t="s">
        <v>1</v>
      </c>
      <c r="B130" s="332">
        <f>B127/B126*100-100</f>
        <v>10.404040404040387</v>
      </c>
      <c r="C130" s="333">
        <f t="shared" ref="C130:E130" si="55">C127/C126*100-100</f>
        <v>4.343434343434339</v>
      </c>
      <c r="D130" s="333">
        <f t="shared" si="55"/>
        <v>3.131313131313135</v>
      </c>
      <c r="E130" s="333">
        <f t="shared" si="55"/>
        <v>-0.20202020202020776</v>
      </c>
      <c r="F130" s="482">
        <f>F127/F126*100-100</f>
        <v>-4.1414141414141454</v>
      </c>
      <c r="G130" s="521">
        <f t="shared" ref="G130:N130" si="56">G127/G126*100-100</f>
        <v>-2.7272727272727195</v>
      </c>
      <c r="H130" s="333">
        <f t="shared" si="56"/>
        <v>0.90909090909090651</v>
      </c>
      <c r="I130" s="333">
        <f t="shared" si="56"/>
        <v>4.2424242424242493</v>
      </c>
      <c r="J130" s="333">
        <f t="shared" si="56"/>
        <v>8.1818181818181728</v>
      </c>
      <c r="K130" s="335">
        <f t="shared" ref="K130" si="57">K127/K126*100-100</f>
        <v>12.424242424242422</v>
      </c>
      <c r="L130" s="332">
        <f t="shared" si="56"/>
        <v>-7.474747474747474</v>
      </c>
      <c r="M130" s="333">
        <f t="shared" si="56"/>
        <v>-0.20202020202020776</v>
      </c>
      <c r="N130" s="333">
        <f t="shared" si="56"/>
        <v>8.5858585858585883</v>
      </c>
      <c r="O130" s="482">
        <f>O127/O126*100-100</f>
        <v>19.292929292929301</v>
      </c>
      <c r="P130" s="521">
        <f t="shared" ref="P130:Z130" si="58">P127/P126*100-100</f>
        <v>8.686868686868678</v>
      </c>
      <c r="Q130" s="333">
        <f t="shared" si="58"/>
        <v>4.4444444444444571</v>
      </c>
      <c r="R130" s="333">
        <f t="shared" si="58"/>
        <v>1.818181818181813</v>
      </c>
      <c r="S130" s="333">
        <f t="shared" si="58"/>
        <v>0.80808080808081684</v>
      </c>
      <c r="T130" s="333">
        <f t="shared" si="58"/>
        <v>-2.6262626262626156</v>
      </c>
      <c r="U130" s="335">
        <f t="shared" si="58"/>
        <v>-7.3737373737373701</v>
      </c>
      <c r="V130" s="332">
        <f t="shared" si="58"/>
        <v>-6.2626262626262559</v>
      </c>
      <c r="W130" s="333">
        <f t="shared" si="58"/>
        <v>-0.10101010101010388</v>
      </c>
      <c r="X130" s="333">
        <f t="shared" si="58"/>
        <v>2.7272727272727337</v>
      </c>
      <c r="Y130" s="482">
        <f t="shared" si="58"/>
        <v>7.8787878787878896</v>
      </c>
      <c r="Z130" s="567">
        <f t="shared" si="58"/>
        <v>2.6262626262626156</v>
      </c>
      <c r="AA130" s="434"/>
      <c r="AB130" s="210"/>
      <c r="AC130" s="210"/>
      <c r="AE130" s="542">
        <v>7</v>
      </c>
      <c r="AF130" s="543">
        <v>2</v>
      </c>
      <c r="AG130" s="543" t="s">
        <v>135</v>
      </c>
      <c r="AH130" s="564">
        <v>704</v>
      </c>
      <c r="AI130" s="543">
        <v>8.4</v>
      </c>
      <c r="AJ130" s="545">
        <v>47</v>
      </c>
      <c r="AK130" s="516"/>
      <c r="AL130" s="542">
        <v>7</v>
      </c>
      <c r="AM130" s="543">
        <v>1</v>
      </c>
      <c r="AN130" s="544">
        <v>910</v>
      </c>
      <c r="AO130" s="564">
        <v>294</v>
      </c>
      <c r="AP130" s="543">
        <v>3.5</v>
      </c>
      <c r="AQ130" s="545">
        <v>19</v>
      </c>
    </row>
    <row r="131" spans="1:43" ht="15.75" thickBot="1" x14ac:dyDescent="0.25">
      <c r="A131" s="573" t="s">
        <v>27</v>
      </c>
      <c r="B131" s="220">
        <f>B127-D112</f>
        <v>150</v>
      </c>
      <c r="C131" s="221">
        <f t="shared" ref="C131:K131" si="59">C127-E112</f>
        <v>92</v>
      </c>
      <c r="D131" s="221">
        <f t="shared" si="59"/>
        <v>87</v>
      </c>
      <c r="E131" s="221">
        <f t="shared" si="59"/>
        <v>68</v>
      </c>
      <c r="F131" s="226">
        <f t="shared" si="59"/>
        <v>33</v>
      </c>
      <c r="G131" s="609">
        <f t="shared" si="59"/>
        <v>36</v>
      </c>
      <c r="H131" s="221">
        <f t="shared" si="59"/>
        <v>66</v>
      </c>
      <c r="I131" s="221">
        <f t="shared" si="59"/>
        <v>100</v>
      </c>
      <c r="J131" s="221">
        <f t="shared" si="59"/>
        <v>129</v>
      </c>
      <c r="K131" s="328">
        <f t="shared" si="59"/>
        <v>157</v>
      </c>
      <c r="L131" s="220">
        <f>L127-N112</f>
        <v>-65</v>
      </c>
      <c r="M131" s="221">
        <f>M127-O112</f>
        <v>37</v>
      </c>
      <c r="N131" s="221">
        <f>N127-B112</f>
        <v>91</v>
      </c>
      <c r="O131" s="226">
        <f>O127-C112</f>
        <v>221</v>
      </c>
      <c r="P131" s="609">
        <f>P127-P112</f>
        <v>116</v>
      </c>
      <c r="Q131" s="221">
        <f t="shared" ref="Q131:Y131" si="60">Q127-Q112</f>
        <v>79</v>
      </c>
      <c r="R131" s="221">
        <f t="shared" si="60"/>
        <v>60</v>
      </c>
      <c r="S131" s="221">
        <f t="shared" si="60"/>
        <v>55</v>
      </c>
      <c r="T131" s="221">
        <f t="shared" si="60"/>
        <v>27</v>
      </c>
      <c r="U131" s="328">
        <f t="shared" si="60"/>
        <v>-12</v>
      </c>
      <c r="V131" s="220">
        <f t="shared" si="60"/>
        <v>14</v>
      </c>
      <c r="W131" s="221">
        <f t="shared" si="60"/>
        <v>37</v>
      </c>
      <c r="X131" s="221">
        <f t="shared" si="60"/>
        <v>57</v>
      </c>
      <c r="Y131" s="226">
        <f t="shared" si="60"/>
        <v>125</v>
      </c>
      <c r="Z131" s="397">
        <f>Z127-Y112</f>
        <v>73</v>
      </c>
      <c r="AA131" s="342"/>
      <c r="AB131" s="516"/>
      <c r="AC131" s="516"/>
      <c r="AE131" s="542">
        <v>8</v>
      </c>
      <c r="AF131" s="543">
        <v>3</v>
      </c>
      <c r="AG131" s="543" t="s">
        <v>136</v>
      </c>
      <c r="AH131" s="564">
        <v>703</v>
      </c>
      <c r="AI131" s="543">
        <v>8.4</v>
      </c>
      <c r="AJ131" s="545">
        <v>47</v>
      </c>
      <c r="AK131" s="516"/>
      <c r="AL131" s="542">
        <v>8</v>
      </c>
      <c r="AM131" s="543">
        <v>2</v>
      </c>
      <c r="AN131" s="544" t="s">
        <v>125</v>
      </c>
      <c r="AO131" s="564">
        <v>627</v>
      </c>
      <c r="AP131" s="543">
        <v>7.5</v>
      </c>
      <c r="AQ131" s="545">
        <v>42</v>
      </c>
    </row>
    <row r="132" spans="1:43" ht="15" x14ac:dyDescent="0.2">
      <c r="A132" s="267" t="s">
        <v>51</v>
      </c>
      <c r="B132" s="569">
        <v>625</v>
      </c>
      <c r="C132" s="570">
        <v>681</v>
      </c>
      <c r="D132" s="570">
        <v>678</v>
      </c>
      <c r="E132" s="570">
        <v>478</v>
      </c>
      <c r="F132" s="571">
        <v>368</v>
      </c>
      <c r="G132" s="610">
        <v>416</v>
      </c>
      <c r="H132" s="570">
        <v>704</v>
      </c>
      <c r="I132" s="570">
        <v>703</v>
      </c>
      <c r="J132" s="570">
        <v>421</v>
      </c>
      <c r="K132" s="347">
        <v>129</v>
      </c>
      <c r="L132" s="569">
        <v>349</v>
      </c>
      <c r="M132" s="570">
        <v>721</v>
      </c>
      <c r="N132" s="570">
        <v>752</v>
      </c>
      <c r="O132" s="571">
        <v>305</v>
      </c>
      <c r="P132" s="610">
        <v>351</v>
      </c>
      <c r="Q132" s="570">
        <v>612</v>
      </c>
      <c r="R132" s="570">
        <v>478</v>
      </c>
      <c r="S132" s="570">
        <v>478</v>
      </c>
      <c r="T132" s="570">
        <v>641</v>
      </c>
      <c r="U132" s="347">
        <v>395</v>
      </c>
      <c r="V132" s="569">
        <v>294</v>
      </c>
      <c r="W132" s="570">
        <v>627</v>
      </c>
      <c r="X132" s="570">
        <v>624</v>
      </c>
      <c r="Y132" s="571">
        <v>379</v>
      </c>
      <c r="Z132" s="398">
        <f>SUM(B132:Y132)</f>
        <v>12209</v>
      </c>
      <c r="AA132" s="516" t="s">
        <v>56</v>
      </c>
      <c r="AB132" s="265">
        <f>Y117-Z132</f>
        <v>4</v>
      </c>
      <c r="AC132" s="266">
        <f>AB132/Y117</f>
        <v>3.2751985589126343E-4</v>
      </c>
      <c r="AE132" s="542">
        <v>9</v>
      </c>
      <c r="AF132" s="543">
        <v>4</v>
      </c>
      <c r="AG132" s="543" t="s">
        <v>126</v>
      </c>
      <c r="AH132" s="564">
        <v>421</v>
      </c>
      <c r="AI132" s="543">
        <v>5</v>
      </c>
      <c r="AJ132" s="545">
        <v>28</v>
      </c>
      <c r="AK132" s="516"/>
      <c r="AL132" s="542">
        <v>9</v>
      </c>
      <c r="AM132" s="543">
        <v>3</v>
      </c>
      <c r="AN132" s="544" t="s">
        <v>126</v>
      </c>
      <c r="AO132" s="564">
        <v>624</v>
      </c>
      <c r="AP132" s="543">
        <v>7.5</v>
      </c>
      <c r="AQ132" s="545">
        <v>42</v>
      </c>
    </row>
    <row r="133" spans="1:43" ht="15.75" thickBot="1" x14ac:dyDescent="0.25">
      <c r="A133" s="267" t="s">
        <v>28</v>
      </c>
      <c r="B133" s="615">
        <v>52.5</v>
      </c>
      <c r="C133" s="616">
        <v>53</v>
      </c>
      <c r="D133" s="616">
        <v>53.5</v>
      </c>
      <c r="E133" s="616">
        <v>54.5</v>
      </c>
      <c r="F133" s="617">
        <v>55.5</v>
      </c>
      <c r="G133" s="408">
        <v>54.5</v>
      </c>
      <c r="H133" s="514">
        <v>53.5</v>
      </c>
      <c r="I133" s="514">
        <v>52</v>
      </c>
      <c r="J133" s="514">
        <v>51</v>
      </c>
      <c r="K133" s="311">
        <v>49.5</v>
      </c>
      <c r="L133" s="615">
        <v>56</v>
      </c>
      <c r="M133" s="616">
        <v>55</v>
      </c>
      <c r="N133" s="616">
        <v>54</v>
      </c>
      <c r="O133" s="617">
        <v>53</v>
      </c>
      <c r="P133" s="408">
        <v>52</v>
      </c>
      <c r="Q133" s="514">
        <v>52.5</v>
      </c>
      <c r="R133" s="514">
        <v>53.5</v>
      </c>
      <c r="S133" s="514">
        <v>53.5</v>
      </c>
      <c r="T133" s="514">
        <v>54.5</v>
      </c>
      <c r="U133" s="311">
        <v>55</v>
      </c>
      <c r="V133" s="615">
        <v>54</v>
      </c>
      <c r="W133" s="616">
        <v>52.5</v>
      </c>
      <c r="X133" s="616">
        <v>51.5</v>
      </c>
      <c r="Y133" s="617">
        <v>50</v>
      </c>
      <c r="Z133" s="511"/>
      <c r="AA133" s="516" t="s">
        <v>57</v>
      </c>
      <c r="AB133" s="516">
        <v>51.37</v>
      </c>
      <c r="AC133" s="516"/>
      <c r="AE133" s="546">
        <v>10</v>
      </c>
      <c r="AF133" s="547">
        <v>5</v>
      </c>
      <c r="AG133" s="547">
        <v>1040</v>
      </c>
      <c r="AH133" s="565">
        <v>129</v>
      </c>
      <c r="AI133" s="547">
        <v>1.6</v>
      </c>
      <c r="AJ133" s="549">
        <v>9</v>
      </c>
      <c r="AK133" s="516"/>
      <c r="AL133" s="546">
        <v>10</v>
      </c>
      <c r="AM133" s="547">
        <v>4</v>
      </c>
      <c r="AN133" s="548">
        <v>1040</v>
      </c>
      <c r="AO133" s="565">
        <v>379</v>
      </c>
      <c r="AP133" s="547">
        <v>4.5</v>
      </c>
      <c r="AQ133" s="549">
        <v>26</v>
      </c>
    </row>
    <row r="134" spans="1:43" ht="15" thickBot="1" x14ac:dyDescent="0.25">
      <c r="A134" s="268" t="s">
        <v>26</v>
      </c>
      <c r="B134" s="216">
        <f>(B133-B122)</f>
        <v>1.5</v>
      </c>
      <c r="C134" s="217">
        <f>(C133-C122)</f>
        <v>1.5</v>
      </c>
      <c r="D134" s="217">
        <f t="shared" ref="D134:Y134" si="61">(D133-D122)</f>
        <v>1.5</v>
      </c>
      <c r="E134" s="217">
        <f t="shared" si="61"/>
        <v>2</v>
      </c>
      <c r="F134" s="327">
        <f t="shared" si="61"/>
        <v>2.5</v>
      </c>
      <c r="G134" s="409">
        <f t="shared" si="61"/>
        <v>2.5</v>
      </c>
      <c r="H134" s="217">
        <f t="shared" si="61"/>
        <v>2</v>
      </c>
      <c r="I134" s="217">
        <f t="shared" si="61"/>
        <v>1.5</v>
      </c>
      <c r="J134" s="217">
        <f t="shared" si="61"/>
        <v>1.5</v>
      </c>
      <c r="K134" s="337">
        <f t="shared" si="61"/>
        <v>1.5</v>
      </c>
      <c r="L134" s="216">
        <f t="shared" si="61"/>
        <v>2.5</v>
      </c>
      <c r="M134" s="217">
        <f t="shared" si="61"/>
        <v>2</v>
      </c>
      <c r="N134" s="217">
        <f t="shared" si="61"/>
        <v>1.5</v>
      </c>
      <c r="O134" s="327">
        <f t="shared" si="61"/>
        <v>1.5</v>
      </c>
      <c r="P134" s="409">
        <f t="shared" si="61"/>
        <v>1.5</v>
      </c>
      <c r="Q134" s="217">
        <f t="shared" si="61"/>
        <v>1.5</v>
      </c>
      <c r="R134" s="217">
        <f t="shared" si="61"/>
        <v>2</v>
      </c>
      <c r="S134" s="217">
        <f t="shared" si="61"/>
        <v>2</v>
      </c>
      <c r="T134" s="217">
        <f t="shared" si="61"/>
        <v>2.5</v>
      </c>
      <c r="U134" s="337">
        <f t="shared" si="61"/>
        <v>2.5</v>
      </c>
      <c r="V134" s="216">
        <f t="shared" si="61"/>
        <v>2.5</v>
      </c>
      <c r="W134" s="217">
        <f t="shared" si="61"/>
        <v>2</v>
      </c>
      <c r="X134" s="217">
        <f t="shared" si="61"/>
        <v>2</v>
      </c>
      <c r="Y134" s="327">
        <f t="shared" si="61"/>
        <v>1.5</v>
      </c>
      <c r="Z134" s="338"/>
      <c r="AA134" s="516" t="s">
        <v>26</v>
      </c>
      <c r="AB134" s="516">
        <f>AB133-AA118</f>
        <v>2.2999999999999972</v>
      </c>
      <c r="AC134" s="516"/>
      <c r="AE134" s="516"/>
      <c r="AF134" s="516"/>
      <c r="AG134" s="516"/>
      <c r="AH134" s="566">
        <f>SUM(AH124:AH133)</f>
        <v>5204</v>
      </c>
      <c r="AI134" s="516"/>
      <c r="AJ134" s="516"/>
      <c r="AK134" s="516"/>
      <c r="AO134" s="566">
        <f>SUM(AO124:AO133)</f>
        <v>4879</v>
      </c>
    </row>
    <row r="137" spans="1:43" ht="13.5" thickBot="1" x14ac:dyDescent="0.25"/>
    <row r="138" spans="1:43" ht="13.5" thickBot="1" x14ac:dyDescent="0.25">
      <c r="A138" s="230" t="s">
        <v>148</v>
      </c>
      <c r="B138" s="755" t="s">
        <v>53</v>
      </c>
      <c r="C138" s="756"/>
      <c r="D138" s="756"/>
      <c r="E138" s="756"/>
      <c r="F138" s="756"/>
      <c r="G138" s="756"/>
      <c r="H138" s="756"/>
      <c r="I138" s="756"/>
      <c r="J138" s="756"/>
      <c r="K138" s="756"/>
      <c r="L138" s="755" t="s">
        <v>114</v>
      </c>
      <c r="M138" s="756"/>
      <c r="N138" s="756"/>
      <c r="O138" s="757"/>
      <c r="P138" s="756" t="s">
        <v>63</v>
      </c>
      <c r="Q138" s="756"/>
      <c r="R138" s="756"/>
      <c r="S138" s="756"/>
      <c r="T138" s="756"/>
      <c r="U138" s="756"/>
      <c r="V138" s="756"/>
      <c r="W138" s="756"/>
      <c r="X138" s="756"/>
      <c r="Y138" s="757"/>
      <c r="Z138" s="758" t="s">
        <v>55</v>
      </c>
      <c r="AA138" s="624">
        <v>904</v>
      </c>
      <c r="AB138" s="624"/>
      <c r="AC138" s="624"/>
    </row>
    <row r="139" spans="1:43" x14ac:dyDescent="0.2">
      <c r="A139" s="231" t="s">
        <v>54</v>
      </c>
      <c r="B139" s="626">
        <v>1</v>
      </c>
      <c r="C139" s="627">
        <v>2</v>
      </c>
      <c r="D139" s="627">
        <v>3</v>
      </c>
      <c r="E139" s="627">
        <v>4</v>
      </c>
      <c r="F139" s="628">
        <v>5</v>
      </c>
      <c r="G139" s="523">
        <v>6</v>
      </c>
      <c r="H139" s="627">
        <v>7</v>
      </c>
      <c r="I139" s="627">
        <v>8</v>
      </c>
      <c r="J139" s="627">
        <v>9</v>
      </c>
      <c r="K139" s="486">
        <v>10</v>
      </c>
      <c r="L139" s="626">
        <v>1</v>
      </c>
      <c r="M139" s="627">
        <v>2</v>
      </c>
      <c r="N139" s="627">
        <v>3</v>
      </c>
      <c r="O139" s="628">
        <v>4</v>
      </c>
      <c r="P139" s="523">
        <v>1</v>
      </c>
      <c r="Q139" s="627">
        <v>2</v>
      </c>
      <c r="R139" s="627">
        <v>3</v>
      </c>
      <c r="S139" s="627">
        <v>4</v>
      </c>
      <c r="T139" s="627">
        <v>5</v>
      </c>
      <c r="U139" s="486">
        <v>6</v>
      </c>
      <c r="V139" s="626">
        <v>7</v>
      </c>
      <c r="W139" s="627">
        <v>8</v>
      </c>
      <c r="X139" s="627">
        <v>9</v>
      </c>
      <c r="Y139" s="628">
        <v>10</v>
      </c>
      <c r="Z139" s="759"/>
      <c r="AA139" s="624"/>
      <c r="AB139" s="624"/>
      <c r="AC139" s="624"/>
    </row>
    <row r="140" spans="1:43" ht="13.5" thickBot="1" x14ac:dyDescent="0.25">
      <c r="A140" s="231" t="s">
        <v>2</v>
      </c>
      <c r="B140" s="530">
        <v>5</v>
      </c>
      <c r="C140" s="294">
        <v>4</v>
      </c>
      <c r="D140" s="234">
        <v>3</v>
      </c>
      <c r="E140" s="307">
        <v>2</v>
      </c>
      <c r="F140" s="522">
        <v>1</v>
      </c>
      <c r="G140" s="568">
        <v>1</v>
      </c>
      <c r="H140" s="307">
        <v>2</v>
      </c>
      <c r="I140" s="234">
        <v>3</v>
      </c>
      <c r="J140" s="294">
        <v>4</v>
      </c>
      <c r="K140" s="618">
        <v>5</v>
      </c>
      <c r="L140" s="233">
        <v>1</v>
      </c>
      <c r="M140" s="307">
        <v>2</v>
      </c>
      <c r="N140" s="234">
        <v>3</v>
      </c>
      <c r="O140" s="531">
        <v>4</v>
      </c>
      <c r="P140" s="619">
        <v>5</v>
      </c>
      <c r="Q140" s="294">
        <v>4</v>
      </c>
      <c r="R140" s="234">
        <v>3</v>
      </c>
      <c r="S140" s="234">
        <v>3</v>
      </c>
      <c r="T140" s="307">
        <v>2</v>
      </c>
      <c r="U140" s="620">
        <v>1</v>
      </c>
      <c r="V140" s="233">
        <v>1</v>
      </c>
      <c r="W140" s="307">
        <v>2</v>
      </c>
      <c r="X140" s="234">
        <v>3</v>
      </c>
      <c r="Y140" s="531">
        <v>4</v>
      </c>
      <c r="Z140" s="760"/>
      <c r="AA140" s="624"/>
      <c r="AB140" s="313"/>
      <c r="AC140" s="313"/>
    </row>
    <row r="141" spans="1:43" x14ac:dyDescent="0.2">
      <c r="A141" s="236" t="s">
        <v>3</v>
      </c>
      <c r="B141" s="237">
        <v>1080</v>
      </c>
      <c r="C141" s="238">
        <v>1080</v>
      </c>
      <c r="D141" s="238">
        <v>1080</v>
      </c>
      <c r="E141" s="238">
        <v>1080</v>
      </c>
      <c r="F141" s="239">
        <v>1080</v>
      </c>
      <c r="G141" s="517">
        <v>1080</v>
      </c>
      <c r="H141" s="238">
        <v>1080</v>
      </c>
      <c r="I141" s="238">
        <v>1080</v>
      </c>
      <c r="J141" s="238">
        <v>1080</v>
      </c>
      <c r="K141" s="308">
        <v>1080</v>
      </c>
      <c r="L141" s="237">
        <v>1080</v>
      </c>
      <c r="M141" s="238">
        <v>1080</v>
      </c>
      <c r="N141" s="238">
        <v>1080</v>
      </c>
      <c r="O141" s="239">
        <v>1080</v>
      </c>
      <c r="P141" s="517">
        <v>1080</v>
      </c>
      <c r="Q141" s="238">
        <v>1080</v>
      </c>
      <c r="R141" s="238">
        <v>1080</v>
      </c>
      <c r="S141" s="238">
        <v>1080</v>
      </c>
      <c r="T141" s="238">
        <v>1080</v>
      </c>
      <c r="U141" s="308">
        <v>1080</v>
      </c>
      <c r="V141" s="237">
        <v>1080</v>
      </c>
      <c r="W141" s="238">
        <v>1080</v>
      </c>
      <c r="X141" s="238">
        <v>1080</v>
      </c>
      <c r="Y141" s="239">
        <v>1080</v>
      </c>
      <c r="Z141" s="527">
        <v>1080</v>
      </c>
      <c r="AA141" s="341"/>
      <c r="AB141" s="313"/>
      <c r="AC141" s="313"/>
    </row>
    <row r="142" spans="1:43" x14ac:dyDescent="0.2">
      <c r="A142" s="241" t="s">
        <v>6</v>
      </c>
      <c r="B142" s="242">
        <v>1192</v>
      </c>
      <c r="C142" s="243">
        <v>1138</v>
      </c>
      <c r="D142" s="243">
        <v>1121</v>
      </c>
      <c r="E142" s="243">
        <v>1101</v>
      </c>
      <c r="F142" s="244">
        <v>1085</v>
      </c>
      <c r="G142" s="518">
        <v>1073</v>
      </c>
      <c r="H142" s="243">
        <v>1110</v>
      </c>
      <c r="I142" s="243">
        <v>1127</v>
      </c>
      <c r="J142" s="243">
        <v>1167</v>
      </c>
      <c r="K142" s="281">
        <v>1194</v>
      </c>
      <c r="L142" s="242">
        <v>1056</v>
      </c>
      <c r="M142" s="243">
        <v>1096</v>
      </c>
      <c r="N142" s="243">
        <v>1166</v>
      </c>
      <c r="O142" s="244">
        <v>1254</v>
      </c>
      <c r="P142" s="518">
        <v>1180</v>
      </c>
      <c r="Q142" s="243">
        <v>1130</v>
      </c>
      <c r="R142" s="243">
        <v>1103</v>
      </c>
      <c r="S142" s="243">
        <v>1094</v>
      </c>
      <c r="T142" s="243">
        <v>1060</v>
      </c>
      <c r="U142" s="281">
        <v>1034</v>
      </c>
      <c r="V142" s="242">
        <v>1039</v>
      </c>
      <c r="W142" s="243">
        <v>1083</v>
      </c>
      <c r="X142" s="243">
        <v>1100</v>
      </c>
      <c r="Y142" s="244">
        <v>1160</v>
      </c>
      <c r="Z142" s="440">
        <v>1117</v>
      </c>
      <c r="AA142" s="325"/>
      <c r="AB142" s="624"/>
      <c r="AC142" s="624"/>
    </row>
    <row r="143" spans="1:43" x14ac:dyDescent="0.2">
      <c r="A143" s="231" t="s">
        <v>7</v>
      </c>
      <c r="B143" s="476">
        <v>97.8</v>
      </c>
      <c r="C143" s="246">
        <v>100</v>
      </c>
      <c r="D143" s="246">
        <v>100</v>
      </c>
      <c r="E143" s="246">
        <v>100</v>
      </c>
      <c r="F143" s="247">
        <v>96.3</v>
      </c>
      <c r="G143" s="519">
        <v>100</v>
      </c>
      <c r="H143" s="246">
        <v>98.1</v>
      </c>
      <c r="I143" s="246">
        <v>100</v>
      </c>
      <c r="J143" s="246">
        <v>93.5</v>
      </c>
      <c r="K143" s="282">
        <v>100</v>
      </c>
      <c r="L143" s="245">
        <v>100</v>
      </c>
      <c r="M143" s="246">
        <v>98.1</v>
      </c>
      <c r="N143" s="246">
        <v>96.4</v>
      </c>
      <c r="O143" s="247">
        <v>95.5</v>
      </c>
      <c r="P143" s="519">
        <v>96.2</v>
      </c>
      <c r="Q143" s="246">
        <v>100</v>
      </c>
      <c r="R143" s="246">
        <v>97.1</v>
      </c>
      <c r="S143" s="246">
        <v>100</v>
      </c>
      <c r="T143" s="246">
        <v>97.9</v>
      </c>
      <c r="U143" s="282">
        <v>100</v>
      </c>
      <c r="V143" s="245">
        <v>100</v>
      </c>
      <c r="W143" s="246">
        <v>100</v>
      </c>
      <c r="X143" s="246">
        <v>100</v>
      </c>
      <c r="Y143" s="247">
        <v>96.4</v>
      </c>
      <c r="Z143" s="528">
        <v>0.91600000000000004</v>
      </c>
      <c r="AA143" s="341"/>
      <c r="AB143" s="210"/>
      <c r="AC143" s="210"/>
    </row>
    <row r="144" spans="1:43" ht="13.5" thickBot="1" x14ac:dyDescent="0.25">
      <c r="A144" s="256" t="s">
        <v>8</v>
      </c>
      <c r="B144" s="329">
        <v>4.3999999999999997E-2</v>
      </c>
      <c r="C144" s="330">
        <v>3.4000000000000002E-2</v>
      </c>
      <c r="D144" s="330">
        <v>4.1000000000000002E-2</v>
      </c>
      <c r="E144" s="330">
        <v>4.2000000000000003E-2</v>
      </c>
      <c r="F144" s="480">
        <v>5.2999999999999999E-2</v>
      </c>
      <c r="G144" s="520">
        <v>4.4999999999999998E-2</v>
      </c>
      <c r="H144" s="330">
        <v>4.8000000000000001E-2</v>
      </c>
      <c r="I144" s="330">
        <v>3.7999999999999999E-2</v>
      </c>
      <c r="J144" s="330">
        <v>5.0999999999999997E-2</v>
      </c>
      <c r="K144" s="334">
        <v>4.2000000000000003E-2</v>
      </c>
      <c r="L144" s="329">
        <v>4.5999999999999999E-2</v>
      </c>
      <c r="M144" s="330">
        <v>0.04</v>
      </c>
      <c r="N144" s="330">
        <v>0.05</v>
      </c>
      <c r="O144" s="480">
        <v>5.6000000000000001E-2</v>
      </c>
      <c r="P144" s="520">
        <v>4.7E-2</v>
      </c>
      <c r="Q144" s="330">
        <v>3.1E-2</v>
      </c>
      <c r="R144" s="330">
        <v>4.4999999999999998E-2</v>
      </c>
      <c r="S144" s="330">
        <v>3.5999999999999997E-2</v>
      </c>
      <c r="T144" s="330">
        <v>4.3999999999999997E-2</v>
      </c>
      <c r="U144" s="334">
        <v>3.5000000000000003E-2</v>
      </c>
      <c r="V144" s="329">
        <v>0.03</v>
      </c>
      <c r="W144" s="330">
        <v>3.7999999999999999E-2</v>
      </c>
      <c r="X144" s="330">
        <v>3.1E-2</v>
      </c>
      <c r="Y144" s="480">
        <v>4.2999999999999997E-2</v>
      </c>
      <c r="Z144" s="529">
        <v>5.8999999999999997E-2</v>
      </c>
      <c r="AA144" s="341"/>
      <c r="AB144" s="624"/>
      <c r="AC144" s="624"/>
    </row>
    <row r="145" spans="1:29" x14ac:dyDescent="0.2">
      <c r="A145" s="572" t="s">
        <v>1</v>
      </c>
      <c r="B145" s="332">
        <f>B142/B141*100-100</f>
        <v>10.370370370370367</v>
      </c>
      <c r="C145" s="333">
        <f t="shared" ref="C145:E145" si="62">C142/C141*100-100</f>
        <v>5.3703703703703809</v>
      </c>
      <c r="D145" s="333">
        <f t="shared" si="62"/>
        <v>3.7962962962963047</v>
      </c>
      <c r="E145" s="333">
        <f t="shared" si="62"/>
        <v>1.9444444444444429</v>
      </c>
      <c r="F145" s="482">
        <f>F142/F141*100-100</f>
        <v>0.4629629629629477</v>
      </c>
      <c r="G145" s="521">
        <f t="shared" ref="G145:N145" si="63">G142/G141*100-100</f>
        <v>-0.64814814814815236</v>
      </c>
      <c r="H145" s="333">
        <f t="shared" si="63"/>
        <v>2.7777777777777715</v>
      </c>
      <c r="I145" s="333">
        <f t="shared" si="63"/>
        <v>4.3518518518518476</v>
      </c>
      <c r="J145" s="333">
        <f t="shared" si="63"/>
        <v>8.0555555555555429</v>
      </c>
      <c r="K145" s="335">
        <f t="shared" si="63"/>
        <v>10.555555555555557</v>
      </c>
      <c r="L145" s="332">
        <f t="shared" si="63"/>
        <v>-2.2222222222222285</v>
      </c>
      <c r="M145" s="333">
        <f t="shared" si="63"/>
        <v>1.481481481481481</v>
      </c>
      <c r="N145" s="333">
        <f t="shared" si="63"/>
        <v>7.9629629629629761</v>
      </c>
      <c r="O145" s="482">
        <f>O142/O141*100-100</f>
        <v>16.111111111111114</v>
      </c>
      <c r="P145" s="521">
        <f t="shared" ref="P145:Z145" si="64">P142/P141*100-100</f>
        <v>9.2592592592592524</v>
      </c>
      <c r="Q145" s="333">
        <f t="shared" si="64"/>
        <v>4.6296296296296333</v>
      </c>
      <c r="R145" s="333">
        <f t="shared" si="64"/>
        <v>2.1296296296296333</v>
      </c>
      <c r="S145" s="333">
        <f t="shared" si="64"/>
        <v>1.2962962962963047</v>
      </c>
      <c r="T145" s="333">
        <f t="shared" si="64"/>
        <v>-1.8518518518518476</v>
      </c>
      <c r="U145" s="335">
        <f t="shared" si="64"/>
        <v>-4.2592592592592666</v>
      </c>
      <c r="V145" s="332">
        <f t="shared" si="64"/>
        <v>-3.7962962962963047</v>
      </c>
      <c r="W145" s="333">
        <f t="shared" si="64"/>
        <v>0.27777777777777146</v>
      </c>
      <c r="X145" s="333">
        <f t="shared" si="64"/>
        <v>1.8518518518518619</v>
      </c>
      <c r="Y145" s="482">
        <f t="shared" si="64"/>
        <v>7.407407407407419</v>
      </c>
      <c r="Z145" s="567">
        <f t="shared" si="64"/>
        <v>3.4259259259259238</v>
      </c>
      <c r="AA145" s="434"/>
      <c r="AB145" s="210"/>
      <c r="AC145" s="210"/>
    </row>
    <row r="146" spans="1:29" ht="13.5" thickBot="1" x14ac:dyDescent="0.25">
      <c r="A146" s="573" t="s">
        <v>27</v>
      </c>
      <c r="B146" s="220">
        <f>B142-AA138125</f>
        <v>1192</v>
      </c>
      <c r="C146" s="221">
        <f t="shared" ref="C146:Y146" si="65">C142-C127</f>
        <v>105</v>
      </c>
      <c r="D146" s="221">
        <f t="shared" si="65"/>
        <v>100</v>
      </c>
      <c r="E146" s="221">
        <f t="shared" si="65"/>
        <v>113</v>
      </c>
      <c r="F146" s="226">
        <f t="shared" si="65"/>
        <v>136</v>
      </c>
      <c r="G146" s="609">
        <f t="shared" si="65"/>
        <v>110</v>
      </c>
      <c r="H146" s="221">
        <f t="shared" si="65"/>
        <v>111</v>
      </c>
      <c r="I146" s="221">
        <f t="shared" si="65"/>
        <v>95</v>
      </c>
      <c r="J146" s="221">
        <f t="shared" si="65"/>
        <v>96</v>
      </c>
      <c r="K146" s="328">
        <f t="shared" si="65"/>
        <v>81</v>
      </c>
      <c r="L146" s="220">
        <f t="shared" si="65"/>
        <v>140</v>
      </c>
      <c r="M146" s="221">
        <f t="shared" si="65"/>
        <v>108</v>
      </c>
      <c r="N146" s="221">
        <f t="shared" si="65"/>
        <v>91</v>
      </c>
      <c r="O146" s="226">
        <f t="shared" si="65"/>
        <v>73</v>
      </c>
      <c r="P146" s="609">
        <f t="shared" si="65"/>
        <v>104</v>
      </c>
      <c r="Q146" s="221">
        <f t="shared" si="65"/>
        <v>96</v>
      </c>
      <c r="R146" s="221">
        <f t="shared" si="65"/>
        <v>95</v>
      </c>
      <c r="S146" s="221">
        <f t="shared" si="65"/>
        <v>96</v>
      </c>
      <c r="T146" s="221">
        <f t="shared" si="65"/>
        <v>96</v>
      </c>
      <c r="U146" s="328">
        <f t="shared" si="65"/>
        <v>117</v>
      </c>
      <c r="V146" s="220">
        <f t="shared" si="65"/>
        <v>111</v>
      </c>
      <c r="W146" s="221">
        <f t="shared" si="65"/>
        <v>94</v>
      </c>
      <c r="X146" s="221">
        <f t="shared" si="65"/>
        <v>83</v>
      </c>
      <c r="Y146" s="226">
        <f t="shared" si="65"/>
        <v>92</v>
      </c>
      <c r="Z146" s="397">
        <f>Z142-Z127</f>
        <v>101</v>
      </c>
      <c r="AA146" s="342"/>
      <c r="AB146" s="624"/>
      <c r="AC146" s="624"/>
    </row>
    <row r="147" spans="1:29" x14ac:dyDescent="0.2">
      <c r="A147" s="267" t="s">
        <v>51</v>
      </c>
      <c r="B147" s="569">
        <v>624</v>
      </c>
      <c r="C147" s="570">
        <v>681</v>
      </c>
      <c r="D147" s="570">
        <v>676</v>
      </c>
      <c r="E147" s="570">
        <v>478</v>
      </c>
      <c r="F147" s="571">
        <v>368</v>
      </c>
      <c r="G147" s="610">
        <v>416</v>
      </c>
      <c r="H147" s="570">
        <v>704</v>
      </c>
      <c r="I147" s="570">
        <v>702</v>
      </c>
      <c r="J147" s="570">
        <v>419</v>
      </c>
      <c r="K147" s="347">
        <v>129</v>
      </c>
      <c r="L147" s="569">
        <v>349</v>
      </c>
      <c r="M147" s="570">
        <v>721</v>
      </c>
      <c r="N147" s="570">
        <v>752</v>
      </c>
      <c r="O147" s="571">
        <v>305</v>
      </c>
      <c r="P147" s="610">
        <v>351</v>
      </c>
      <c r="Q147" s="570">
        <v>612</v>
      </c>
      <c r="R147" s="570">
        <v>477</v>
      </c>
      <c r="S147" s="570">
        <v>478</v>
      </c>
      <c r="T147" s="570">
        <v>640</v>
      </c>
      <c r="U147" s="347">
        <v>394</v>
      </c>
      <c r="V147" s="569">
        <v>294</v>
      </c>
      <c r="W147" s="570">
        <v>627</v>
      </c>
      <c r="X147" s="570">
        <v>624</v>
      </c>
      <c r="Y147" s="571">
        <v>379</v>
      </c>
      <c r="Z147" s="398">
        <f>SUM(B147:Y147)</f>
        <v>12200</v>
      </c>
      <c r="AA147" s="624" t="s">
        <v>56</v>
      </c>
      <c r="AB147" s="265">
        <f>Z132-Z147</f>
        <v>9</v>
      </c>
      <c r="AC147" s="266">
        <f>AB147/Z132</f>
        <v>7.3716111065607335E-4</v>
      </c>
    </row>
    <row r="148" spans="1:29" x14ac:dyDescent="0.2">
      <c r="A148" s="267" t="s">
        <v>28</v>
      </c>
      <c r="B148" s="629">
        <v>54</v>
      </c>
      <c r="C148" s="630">
        <v>54.5</v>
      </c>
      <c r="D148" s="630">
        <v>55</v>
      </c>
      <c r="E148" s="630">
        <v>56</v>
      </c>
      <c r="F148" s="631">
        <v>57</v>
      </c>
      <c r="G148" s="408">
        <v>56.5</v>
      </c>
      <c r="H148" s="630">
        <v>55</v>
      </c>
      <c r="I148" s="630">
        <v>53.5</v>
      </c>
      <c r="J148" s="630">
        <v>52.5</v>
      </c>
      <c r="K148" s="311">
        <v>51</v>
      </c>
      <c r="L148" s="629">
        <v>58</v>
      </c>
      <c r="M148" s="630">
        <v>56.5</v>
      </c>
      <c r="N148" s="630">
        <v>55.5</v>
      </c>
      <c r="O148" s="631">
        <v>54.5</v>
      </c>
      <c r="P148" s="408">
        <v>53.5</v>
      </c>
      <c r="Q148" s="630">
        <v>54</v>
      </c>
      <c r="R148" s="630">
        <v>55</v>
      </c>
      <c r="S148" s="630">
        <v>55.5</v>
      </c>
      <c r="T148" s="630">
        <v>56.5</v>
      </c>
      <c r="U148" s="311">
        <v>57</v>
      </c>
      <c r="V148" s="629">
        <v>56</v>
      </c>
      <c r="W148" s="630">
        <v>54.5</v>
      </c>
      <c r="X148" s="630">
        <v>53.5</v>
      </c>
      <c r="Y148" s="631">
        <v>51.5</v>
      </c>
      <c r="Z148" s="625"/>
      <c r="AA148" s="624" t="s">
        <v>57</v>
      </c>
      <c r="AB148" s="624">
        <v>53.32</v>
      </c>
      <c r="AC148" s="624"/>
    </row>
    <row r="149" spans="1:29" ht="13.5" thickBot="1" x14ac:dyDescent="0.25">
      <c r="A149" s="268" t="s">
        <v>26</v>
      </c>
      <c r="B149" s="216">
        <f t="shared" ref="B149:X149" si="66">(B148-B133)</f>
        <v>1.5</v>
      </c>
      <c r="C149" s="217">
        <f t="shared" si="66"/>
        <v>1.5</v>
      </c>
      <c r="D149" s="217">
        <f t="shared" si="66"/>
        <v>1.5</v>
      </c>
      <c r="E149" s="217">
        <f t="shared" si="66"/>
        <v>1.5</v>
      </c>
      <c r="F149" s="327">
        <f t="shared" si="66"/>
        <v>1.5</v>
      </c>
      <c r="G149" s="409">
        <f t="shared" si="66"/>
        <v>2</v>
      </c>
      <c r="H149" s="217">
        <f t="shared" si="66"/>
        <v>1.5</v>
      </c>
      <c r="I149" s="217">
        <f t="shared" si="66"/>
        <v>1.5</v>
      </c>
      <c r="J149" s="217">
        <f t="shared" si="66"/>
        <v>1.5</v>
      </c>
      <c r="K149" s="337">
        <f t="shared" si="66"/>
        <v>1.5</v>
      </c>
      <c r="L149" s="216">
        <f t="shared" si="66"/>
        <v>2</v>
      </c>
      <c r="M149" s="217">
        <f t="shared" si="66"/>
        <v>1.5</v>
      </c>
      <c r="N149" s="217">
        <f t="shared" si="66"/>
        <v>1.5</v>
      </c>
      <c r="O149" s="327">
        <f t="shared" si="66"/>
        <v>1.5</v>
      </c>
      <c r="P149" s="409">
        <f t="shared" si="66"/>
        <v>1.5</v>
      </c>
      <c r="Q149" s="217">
        <f t="shared" si="66"/>
        <v>1.5</v>
      </c>
      <c r="R149" s="217">
        <f t="shared" si="66"/>
        <v>1.5</v>
      </c>
      <c r="S149" s="217">
        <f t="shared" si="66"/>
        <v>2</v>
      </c>
      <c r="T149" s="217">
        <f t="shared" si="66"/>
        <v>2</v>
      </c>
      <c r="U149" s="337">
        <f t="shared" si="66"/>
        <v>2</v>
      </c>
      <c r="V149" s="216">
        <f t="shared" si="66"/>
        <v>2</v>
      </c>
      <c r="W149" s="217">
        <f t="shared" si="66"/>
        <v>2</v>
      </c>
      <c r="X149" s="217">
        <f t="shared" si="66"/>
        <v>2</v>
      </c>
      <c r="Y149" s="327">
        <f>(Y148-Y133)</f>
        <v>1.5</v>
      </c>
      <c r="Z149" s="338"/>
      <c r="AA149" s="624" t="s">
        <v>26</v>
      </c>
      <c r="AB149" s="624">
        <f>AB148-AB133</f>
        <v>1.9500000000000028</v>
      </c>
      <c r="AC149" s="624"/>
    </row>
    <row r="152" spans="1:29" ht="13.5" thickBot="1" x14ac:dyDescent="0.25"/>
    <row r="153" spans="1:29" ht="13.5" thickBot="1" x14ac:dyDescent="0.25">
      <c r="A153" s="230" t="s">
        <v>150</v>
      </c>
      <c r="B153" s="755" t="s">
        <v>53</v>
      </c>
      <c r="C153" s="756"/>
      <c r="D153" s="756"/>
      <c r="E153" s="756"/>
      <c r="F153" s="756"/>
      <c r="G153" s="756"/>
      <c r="H153" s="756"/>
      <c r="I153" s="756"/>
      <c r="J153" s="756"/>
      <c r="K153" s="756"/>
      <c r="L153" s="755" t="s">
        <v>114</v>
      </c>
      <c r="M153" s="756"/>
      <c r="N153" s="756"/>
      <c r="O153" s="757"/>
      <c r="P153" s="756" t="s">
        <v>63</v>
      </c>
      <c r="Q153" s="756"/>
      <c r="R153" s="756"/>
      <c r="S153" s="756"/>
      <c r="T153" s="756"/>
      <c r="U153" s="756"/>
      <c r="V153" s="756"/>
      <c r="W153" s="756"/>
      <c r="X153" s="756"/>
      <c r="Y153" s="757"/>
      <c r="Z153" s="758" t="s">
        <v>55</v>
      </c>
      <c r="AA153" s="640">
        <v>912</v>
      </c>
      <c r="AB153" s="640"/>
      <c r="AC153" s="640"/>
    </row>
    <row r="154" spans="1:29" x14ac:dyDescent="0.2">
      <c r="A154" s="231" t="s">
        <v>54</v>
      </c>
      <c r="B154" s="634">
        <v>1</v>
      </c>
      <c r="C154" s="635">
        <v>2</v>
      </c>
      <c r="D154" s="635">
        <v>3</v>
      </c>
      <c r="E154" s="635">
        <v>4</v>
      </c>
      <c r="F154" s="636">
        <v>5</v>
      </c>
      <c r="G154" s="523">
        <v>6</v>
      </c>
      <c r="H154" s="635">
        <v>7</v>
      </c>
      <c r="I154" s="635">
        <v>8</v>
      </c>
      <c r="J154" s="635">
        <v>9</v>
      </c>
      <c r="K154" s="486">
        <v>10</v>
      </c>
      <c r="L154" s="634">
        <v>1</v>
      </c>
      <c r="M154" s="635">
        <v>2</v>
      </c>
      <c r="N154" s="635">
        <v>3</v>
      </c>
      <c r="O154" s="636">
        <v>4</v>
      </c>
      <c r="P154" s="523">
        <v>1</v>
      </c>
      <c r="Q154" s="635">
        <v>2</v>
      </c>
      <c r="R154" s="635">
        <v>3</v>
      </c>
      <c r="S154" s="635">
        <v>4</v>
      </c>
      <c r="T154" s="635">
        <v>5</v>
      </c>
      <c r="U154" s="486">
        <v>6</v>
      </c>
      <c r="V154" s="634">
        <v>7</v>
      </c>
      <c r="W154" s="635">
        <v>8</v>
      </c>
      <c r="X154" s="635">
        <v>9</v>
      </c>
      <c r="Y154" s="636">
        <v>10</v>
      </c>
      <c r="Z154" s="759"/>
      <c r="AA154" s="640"/>
      <c r="AB154" s="640"/>
      <c r="AC154" s="640"/>
    </row>
    <row r="155" spans="1:29" ht="13.5" thickBot="1" x14ac:dyDescent="0.25">
      <c r="A155" s="231" t="s">
        <v>2</v>
      </c>
      <c r="B155" s="530">
        <v>5</v>
      </c>
      <c r="C155" s="294">
        <v>4</v>
      </c>
      <c r="D155" s="234">
        <v>3</v>
      </c>
      <c r="E155" s="307">
        <v>2</v>
      </c>
      <c r="F155" s="522">
        <v>1</v>
      </c>
      <c r="G155" s="568">
        <v>1</v>
      </c>
      <c r="H155" s="307">
        <v>2</v>
      </c>
      <c r="I155" s="234">
        <v>3</v>
      </c>
      <c r="J155" s="294">
        <v>4</v>
      </c>
      <c r="K155" s="618">
        <v>5</v>
      </c>
      <c r="L155" s="233">
        <v>1</v>
      </c>
      <c r="M155" s="307">
        <v>2</v>
      </c>
      <c r="N155" s="234">
        <v>3</v>
      </c>
      <c r="O155" s="531">
        <v>4</v>
      </c>
      <c r="P155" s="619">
        <v>5</v>
      </c>
      <c r="Q155" s="294">
        <v>4</v>
      </c>
      <c r="R155" s="234">
        <v>3</v>
      </c>
      <c r="S155" s="234">
        <v>3</v>
      </c>
      <c r="T155" s="307">
        <v>2</v>
      </c>
      <c r="U155" s="620">
        <v>1</v>
      </c>
      <c r="V155" s="233">
        <v>1</v>
      </c>
      <c r="W155" s="307">
        <v>2</v>
      </c>
      <c r="X155" s="234">
        <v>3</v>
      </c>
      <c r="Y155" s="531">
        <v>4</v>
      </c>
      <c r="Z155" s="760"/>
      <c r="AA155" s="640"/>
      <c r="AB155" s="313"/>
      <c r="AC155" s="313"/>
    </row>
    <row r="156" spans="1:29" x14ac:dyDescent="0.2">
      <c r="A156" s="236" t="s">
        <v>3</v>
      </c>
      <c r="B156" s="237">
        <v>1170</v>
      </c>
      <c r="C156" s="238">
        <v>1170</v>
      </c>
      <c r="D156" s="238">
        <v>1170</v>
      </c>
      <c r="E156" s="238">
        <v>1170</v>
      </c>
      <c r="F156" s="239">
        <v>1170</v>
      </c>
      <c r="G156" s="517">
        <v>1170</v>
      </c>
      <c r="H156" s="238">
        <v>1170</v>
      </c>
      <c r="I156" s="238">
        <v>1170</v>
      </c>
      <c r="J156" s="238">
        <v>1170</v>
      </c>
      <c r="K156" s="308">
        <v>1170</v>
      </c>
      <c r="L156" s="237">
        <v>1170</v>
      </c>
      <c r="M156" s="238">
        <v>1170</v>
      </c>
      <c r="N156" s="238">
        <v>1170</v>
      </c>
      <c r="O156" s="239">
        <v>1170</v>
      </c>
      <c r="P156" s="517">
        <v>1170</v>
      </c>
      <c r="Q156" s="238">
        <v>1170</v>
      </c>
      <c r="R156" s="238">
        <v>1170</v>
      </c>
      <c r="S156" s="238">
        <v>1170</v>
      </c>
      <c r="T156" s="238">
        <v>1170</v>
      </c>
      <c r="U156" s="308">
        <v>1170</v>
      </c>
      <c r="V156" s="237">
        <v>1170</v>
      </c>
      <c r="W156" s="238">
        <v>1170</v>
      </c>
      <c r="X156" s="238">
        <v>1170</v>
      </c>
      <c r="Y156" s="239">
        <v>1170</v>
      </c>
      <c r="Z156" s="527">
        <v>1170</v>
      </c>
      <c r="AA156" s="341"/>
      <c r="AB156" s="313"/>
      <c r="AC156" s="313"/>
    </row>
    <row r="157" spans="1:29" x14ac:dyDescent="0.2">
      <c r="A157" s="241" t="s">
        <v>6</v>
      </c>
      <c r="B157" s="242">
        <v>1273</v>
      </c>
      <c r="C157" s="243">
        <v>1259</v>
      </c>
      <c r="D157" s="243">
        <v>1228</v>
      </c>
      <c r="E157" s="243">
        <v>1214</v>
      </c>
      <c r="F157" s="244">
        <v>1153</v>
      </c>
      <c r="G157" s="518">
        <v>1219</v>
      </c>
      <c r="H157" s="243">
        <v>1221</v>
      </c>
      <c r="I157" s="243">
        <v>1231</v>
      </c>
      <c r="J157" s="243">
        <v>1260</v>
      </c>
      <c r="K157" s="281">
        <v>1295</v>
      </c>
      <c r="L157" s="242">
        <v>1163</v>
      </c>
      <c r="M157" s="243">
        <v>1199</v>
      </c>
      <c r="N157" s="243">
        <v>1289</v>
      </c>
      <c r="O157" s="244">
        <v>1385</v>
      </c>
      <c r="P157" s="518">
        <v>1276</v>
      </c>
      <c r="Q157" s="243">
        <v>1241</v>
      </c>
      <c r="R157" s="243">
        <v>1181</v>
      </c>
      <c r="S157" s="243">
        <v>1210</v>
      </c>
      <c r="T157" s="243">
        <v>1175</v>
      </c>
      <c r="U157" s="281">
        <v>1151</v>
      </c>
      <c r="V157" s="242">
        <v>1122</v>
      </c>
      <c r="W157" s="243">
        <v>1181</v>
      </c>
      <c r="X157" s="243">
        <v>1194</v>
      </c>
      <c r="Y157" s="244">
        <v>1235</v>
      </c>
      <c r="Z157" s="440">
        <v>1222</v>
      </c>
      <c r="AA157" s="325"/>
      <c r="AB157" s="640"/>
      <c r="AC157" s="640"/>
    </row>
    <row r="158" spans="1:29" x14ac:dyDescent="0.2">
      <c r="A158" s="231" t="s">
        <v>7</v>
      </c>
      <c r="B158" s="476">
        <v>97.8</v>
      </c>
      <c r="C158" s="246">
        <v>100</v>
      </c>
      <c r="D158" s="246">
        <v>100</v>
      </c>
      <c r="E158" s="246">
        <v>100</v>
      </c>
      <c r="F158" s="247">
        <v>100</v>
      </c>
      <c r="G158" s="519">
        <v>96.8</v>
      </c>
      <c r="H158" s="246">
        <v>96.2</v>
      </c>
      <c r="I158" s="246">
        <v>98.1</v>
      </c>
      <c r="J158" s="246">
        <v>100</v>
      </c>
      <c r="K158" s="282">
        <v>100</v>
      </c>
      <c r="L158" s="245">
        <v>92.3</v>
      </c>
      <c r="M158" s="246">
        <v>94.4</v>
      </c>
      <c r="N158" s="246">
        <v>98.3</v>
      </c>
      <c r="O158" s="247">
        <v>95.5</v>
      </c>
      <c r="P158" s="519">
        <v>92.6</v>
      </c>
      <c r="Q158" s="246">
        <v>100</v>
      </c>
      <c r="R158" s="246">
        <v>100</v>
      </c>
      <c r="S158" s="246">
        <v>100</v>
      </c>
      <c r="T158" s="246">
        <v>100</v>
      </c>
      <c r="U158" s="282">
        <v>100</v>
      </c>
      <c r="V158" s="245">
        <v>100</v>
      </c>
      <c r="W158" s="246">
        <v>100</v>
      </c>
      <c r="X158" s="246">
        <v>97.8</v>
      </c>
      <c r="Y158" s="247">
        <v>96.4</v>
      </c>
      <c r="Z158" s="528">
        <v>0.92200000000000004</v>
      </c>
      <c r="AA158" s="341"/>
      <c r="AB158" s="210"/>
      <c r="AC158" s="210"/>
    </row>
    <row r="159" spans="1:29" ht="13.5" thickBot="1" x14ac:dyDescent="0.25">
      <c r="A159" s="256" t="s">
        <v>8</v>
      </c>
      <c r="B159" s="329">
        <v>4.4999999999999998E-2</v>
      </c>
      <c r="C159" s="330">
        <v>3.4000000000000002E-2</v>
      </c>
      <c r="D159" s="330">
        <v>3.3000000000000002E-2</v>
      </c>
      <c r="E159" s="330">
        <v>2.8000000000000001E-2</v>
      </c>
      <c r="F159" s="480">
        <v>4.7E-2</v>
      </c>
      <c r="G159" s="520">
        <v>4.9000000000000002E-2</v>
      </c>
      <c r="H159" s="330">
        <v>0.05</v>
      </c>
      <c r="I159" s="330">
        <v>4.4999999999999998E-2</v>
      </c>
      <c r="J159" s="330">
        <v>4.3999999999999997E-2</v>
      </c>
      <c r="K159" s="334">
        <v>3.5999999999999997E-2</v>
      </c>
      <c r="L159" s="329">
        <v>4.8000000000000001E-2</v>
      </c>
      <c r="M159" s="330">
        <v>5.0999999999999997E-2</v>
      </c>
      <c r="N159" s="330">
        <v>4.5999999999999999E-2</v>
      </c>
      <c r="O159" s="480">
        <v>6.2E-2</v>
      </c>
      <c r="P159" s="520">
        <v>6.3E-2</v>
      </c>
      <c r="Q159" s="330">
        <v>4.2000000000000003E-2</v>
      </c>
      <c r="R159" s="330">
        <v>3.7999999999999999E-2</v>
      </c>
      <c r="S159" s="330">
        <v>4.1000000000000002E-2</v>
      </c>
      <c r="T159" s="330">
        <v>3.6999999999999998E-2</v>
      </c>
      <c r="U159" s="334">
        <v>4.2000000000000003E-2</v>
      </c>
      <c r="V159" s="329">
        <v>4.5999999999999999E-2</v>
      </c>
      <c r="W159" s="330">
        <v>3.6999999999999998E-2</v>
      </c>
      <c r="X159" s="330">
        <v>3.5999999999999997E-2</v>
      </c>
      <c r="Y159" s="480">
        <v>5.5E-2</v>
      </c>
      <c r="Z159" s="529">
        <v>6.2E-2</v>
      </c>
      <c r="AA159" s="341"/>
      <c r="AB159" s="640"/>
      <c r="AC159" s="640"/>
    </row>
    <row r="160" spans="1:29" x14ac:dyDescent="0.2">
      <c r="A160" s="572" t="s">
        <v>1</v>
      </c>
      <c r="B160" s="332">
        <f>B157/B156*100-100</f>
        <v>8.8034188034187935</v>
      </c>
      <c r="C160" s="333">
        <f t="shared" ref="C160:E160" si="67">C157/C156*100-100</f>
        <v>7.6068376068376011</v>
      </c>
      <c r="D160" s="333">
        <f t="shared" si="67"/>
        <v>4.9572649572649681</v>
      </c>
      <c r="E160" s="333">
        <f t="shared" si="67"/>
        <v>3.7606837606837757</v>
      </c>
      <c r="F160" s="482">
        <f>F157/F156*100-100</f>
        <v>-1.4529914529914549</v>
      </c>
      <c r="G160" s="521">
        <f t="shared" ref="G160:N160" si="68">G157/G156*100-100</f>
        <v>4.1880341880341945</v>
      </c>
      <c r="H160" s="333">
        <f t="shared" si="68"/>
        <v>4.3589743589743648</v>
      </c>
      <c r="I160" s="333">
        <f t="shared" si="68"/>
        <v>5.2136752136752165</v>
      </c>
      <c r="J160" s="333">
        <f t="shared" si="68"/>
        <v>7.6923076923076934</v>
      </c>
      <c r="K160" s="335">
        <f t="shared" si="68"/>
        <v>10.683760683760696</v>
      </c>
      <c r="L160" s="332">
        <f t="shared" si="68"/>
        <v>-0.59829059829058906</v>
      </c>
      <c r="M160" s="333">
        <f t="shared" si="68"/>
        <v>2.4786324786324769</v>
      </c>
      <c r="N160" s="333">
        <f t="shared" si="68"/>
        <v>10.170940170940185</v>
      </c>
      <c r="O160" s="482">
        <f>O157/O156*100-100</f>
        <v>18.376068376068375</v>
      </c>
      <c r="P160" s="521">
        <f t="shared" ref="P160:Z160" si="69">P157/P156*100-100</f>
        <v>9.0598290598290561</v>
      </c>
      <c r="Q160" s="333">
        <f t="shared" si="69"/>
        <v>6.0683760683760681</v>
      </c>
      <c r="R160" s="333">
        <f t="shared" si="69"/>
        <v>0.94017094017092973</v>
      </c>
      <c r="S160" s="333">
        <f t="shared" si="69"/>
        <v>3.4188034188034351</v>
      </c>
      <c r="T160" s="333">
        <f t="shared" si="69"/>
        <v>0.42735042735043294</v>
      </c>
      <c r="U160" s="335">
        <f t="shared" si="69"/>
        <v>-1.6239316239316253</v>
      </c>
      <c r="V160" s="332">
        <f t="shared" si="69"/>
        <v>-4.1025641025641022</v>
      </c>
      <c r="W160" s="333">
        <f t="shared" si="69"/>
        <v>0.94017094017092973</v>
      </c>
      <c r="X160" s="333">
        <f t="shared" si="69"/>
        <v>2.051282051282044</v>
      </c>
      <c r="Y160" s="482">
        <f t="shared" si="69"/>
        <v>5.5555555555555571</v>
      </c>
      <c r="Z160" s="567">
        <f t="shared" si="69"/>
        <v>4.4444444444444571</v>
      </c>
      <c r="AA160" s="434"/>
      <c r="AB160" s="210"/>
      <c r="AC160" s="210"/>
    </row>
    <row r="161" spans="1:29" ht="13.5" thickBot="1" x14ac:dyDescent="0.25">
      <c r="A161" s="573" t="s">
        <v>27</v>
      </c>
      <c r="B161" s="220">
        <f>B157-AA138140</f>
        <v>1273</v>
      </c>
      <c r="C161" s="221">
        <f t="shared" ref="C161:Y161" si="70">C157-C142</f>
        <v>121</v>
      </c>
      <c r="D161" s="221">
        <f t="shared" si="70"/>
        <v>107</v>
      </c>
      <c r="E161" s="221">
        <f t="shared" si="70"/>
        <v>113</v>
      </c>
      <c r="F161" s="226">
        <f t="shared" si="70"/>
        <v>68</v>
      </c>
      <c r="G161" s="609">
        <f t="shared" si="70"/>
        <v>146</v>
      </c>
      <c r="H161" s="221">
        <f t="shared" si="70"/>
        <v>111</v>
      </c>
      <c r="I161" s="221">
        <f t="shared" si="70"/>
        <v>104</v>
      </c>
      <c r="J161" s="221">
        <f t="shared" si="70"/>
        <v>93</v>
      </c>
      <c r="K161" s="328">
        <f t="shared" si="70"/>
        <v>101</v>
      </c>
      <c r="L161" s="220">
        <f t="shared" si="70"/>
        <v>107</v>
      </c>
      <c r="M161" s="221">
        <f t="shared" si="70"/>
        <v>103</v>
      </c>
      <c r="N161" s="221">
        <f t="shared" si="70"/>
        <v>123</v>
      </c>
      <c r="O161" s="226">
        <f t="shared" si="70"/>
        <v>131</v>
      </c>
      <c r="P161" s="609">
        <f t="shared" si="70"/>
        <v>96</v>
      </c>
      <c r="Q161" s="221">
        <f t="shared" si="70"/>
        <v>111</v>
      </c>
      <c r="R161" s="221">
        <f t="shared" si="70"/>
        <v>78</v>
      </c>
      <c r="S161" s="221">
        <f t="shared" si="70"/>
        <v>116</v>
      </c>
      <c r="T161" s="221">
        <f t="shared" si="70"/>
        <v>115</v>
      </c>
      <c r="U161" s="328">
        <f t="shared" si="70"/>
        <v>117</v>
      </c>
      <c r="V161" s="220">
        <f t="shared" si="70"/>
        <v>83</v>
      </c>
      <c r="W161" s="221">
        <f t="shared" si="70"/>
        <v>98</v>
      </c>
      <c r="X161" s="221">
        <f t="shared" si="70"/>
        <v>94</v>
      </c>
      <c r="Y161" s="226">
        <f t="shared" si="70"/>
        <v>75</v>
      </c>
      <c r="Z161" s="397">
        <f>Z157-Z142</f>
        <v>105</v>
      </c>
      <c r="AA161" s="342"/>
      <c r="AB161" s="640"/>
      <c r="AC161" s="640"/>
    </row>
    <row r="162" spans="1:29" x14ac:dyDescent="0.2">
      <c r="A162" s="267" t="s">
        <v>51</v>
      </c>
      <c r="B162" s="569">
        <v>624</v>
      </c>
      <c r="C162" s="570">
        <v>680</v>
      </c>
      <c r="D162" s="570">
        <v>675</v>
      </c>
      <c r="E162" s="570">
        <v>478</v>
      </c>
      <c r="F162" s="571">
        <v>367</v>
      </c>
      <c r="G162" s="610">
        <v>416</v>
      </c>
      <c r="H162" s="570">
        <v>703</v>
      </c>
      <c r="I162" s="570">
        <v>701</v>
      </c>
      <c r="J162" s="570">
        <v>419</v>
      </c>
      <c r="K162" s="347">
        <v>129</v>
      </c>
      <c r="L162" s="569">
        <v>347</v>
      </c>
      <c r="M162" s="570">
        <v>721</v>
      </c>
      <c r="N162" s="570">
        <v>752</v>
      </c>
      <c r="O162" s="571">
        <v>305</v>
      </c>
      <c r="P162" s="610">
        <v>351</v>
      </c>
      <c r="Q162" s="570">
        <v>612</v>
      </c>
      <c r="R162" s="570">
        <v>475</v>
      </c>
      <c r="S162" s="570">
        <v>477</v>
      </c>
      <c r="T162" s="570">
        <v>640</v>
      </c>
      <c r="U162" s="347">
        <v>393</v>
      </c>
      <c r="V162" s="569">
        <v>294</v>
      </c>
      <c r="W162" s="570">
        <v>627</v>
      </c>
      <c r="X162" s="570">
        <v>624</v>
      </c>
      <c r="Y162" s="571">
        <v>379</v>
      </c>
      <c r="Z162" s="398">
        <f>SUM(B162:Y162)</f>
        <v>12189</v>
      </c>
      <c r="AA162" s="640" t="s">
        <v>56</v>
      </c>
      <c r="AB162" s="265">
        <f>Z147-Z162</f>
        <v>11</v>
      </c>
      <c r="AC162" s="266">
        <f>AB162/Z147</f>
        <v>9.0163934426229508E-4</v>
      </c>
    </row>
    <row r="163" spans="1:29" x14ac:dyDescent="0.2">
      <c r="A163" s="267" t="s">
        <v>28</v>
      </c>
      <c r="B163" s="637">
        <v>56</v>
      </c>
      <c r="C163" s="638">
        <v>56</v>
      </c>
      <c r="D163" s="638">
        <v>57</v>
      </c>
      <c r="E163" s="638">
        <v>57.5</v>
      </c>
      <c r="F163" s="639">
        <v>59.5</v>
      </c>
      <c r="G163" s="408">
        <v>58</v>
      </c>
      <c r="H163" s="638">
        <v>56.5</v>
      </c>
      <c r="I163" s="638">
        <v>55.5</v>
      </c>
      <c r="J163" s="638">
        <v>54.5</v>
      </c>
      <c r="K163" s="311">
        <v>53</v>
      </c>
      <c r="L163" s="637">
        <v>60</v>
      </c>
      <c r="M163" s="638">
        <v>58.5</v>
      </c>
      <c r="N163" s="638">
        <v>57</v>
      </c>
      <c r="O163" s="639">
        <v>56</v>
      </c>
      <c r="P163" s="408">
        <v>55.5</v>
      </c>
      <c r="Q163" s="638">
        <v>55.5</v>
      </c>
      <c r="R163" s="638">
        <v>57.5</v>
      </c>
      <c r="S163" s="638">
        <v>57.5</v>
      </c>
      <c r="T163" s="638">
        <v>58.5</v>
      </c>
      <c r="U163" s="311">
        <v>59</v>
      </c>
      <c r="V163" s="637">
        <v>58.5</v>
      </c>
      <c r="W163" s="638">
        <v>57</v>
      </c>
      <c r="X163" s="638">
        <v>55.5</v>
      </c>
      <c r="Y163" s="639">
        <v>53.5</v>
      </c>
      <c r="Z163" s="633"/>
      <c r="AA163" s="640" t="s">
        <v>57</v>
      </c>
      <c r="AB163" s="640">
        <v>54.98</v>
      </c>
      <c r="AC163" s="640"/>
    </row>
    <row r="164" spans="1:29" ht="13.5" thickBot="1" x14ac:dyDescent="0.25">
      <c r="A164" s="268" t="s">
        <v>26</v>
      </c>
      <c r="B164" s="216">
        <f t="shared" ref="B164:X164" si="71">(B163-B148)</f>
        <v>2</v>
      </c>
      <c r="C164" s="217">
        <f t="shared" si="71"/>
        <v>1.5</v>
      </c>
      <c r="D164" s="217">
        <f t="shared" si="71"/>
        <v>2</v>
      </c>
      <c r="E164" s="217">
        <f t="shared" si="71"/>
        <v>1.5</v>
      </c>
      <c r="F164" s="327">
        <f t="shared" si="71"/>
        <v>2.5</v>
      </c>
      <c r="G164" s="409">
        <f t="shared" si="71"/>
        <v>1.5</v>
      </c>
      <c r="H164" s="217">
        <f t="shared" si="71"/>
        <v>1.5</v>
      </c>
      <c r="I164" s="217">
        <f t="shared" si="71"/>
        <v>2</v>
      </c>
      <c r="J164" s="217">
        <f t="shared" si="71"/>
        <v>2</v>
      </c>
      <c r="K164" s="337">
        <f t="shared" si="71"/>
        <v>2</v>
      </c>
      <c r="L164" s="216">
        <f t="shared" si="71"/>
        <v>2</v>
      </c>
      <c r="M164" s="217">
        <f t="shared" si="71"/>
        <v>2</v>
      </c>
      <c r="N164" s="217">
        <f t="shared" si="71"/>
        <v>1.5</v>
      </c>
      <c r="O164" s="327">
        <f t="shared" si="71"/>
        <v>1.5</v>
      </c>
      <c r="P164" s="409">
        <f t="shared" si="71"/>
        <v>2</v>
      </c>
      <c r="Q164" s="217">
        <f t="shared" si="71"/>
        <v>1.5</v>
      </c>
      <c r="R164" s="217">
        <f t="shared" si="71"/>
        <v>2.5</v>
      </c>
      <c r="S164" s="217">
        <f t="shared" si="71"/>
        <v>2</v>
      </c>
      <c r="T164" s="217">
        <f t="shared" si="71"/>
        <v>2</v>
      </c>
      <c r="U164" s="337">
        <f t="shared" si="71"/>
        <v>2</v>
      </c>
      <c r="V164" s="216">
        <f t="shared" si="71"/>
        <v>2.5</v>
      </c>
      <c r="W164" s="217">
        <f t="shared" si="71"/>
        <v>2.5</v>
      </c>
      <c r="X164" s="217">
        <f t="shared" si="71"/>
        <v>2</v>
      </c>
      <c r="Y164" s="327">
        <f>(Y163-Y148)</f>
        <v>2</v>
      </c>
      <c r="Z164" s="338"/>
      <c r="AA164" s="640" t="s">
        <v>26</v>
      </c>
      <c r="AB164" s="640">
        <f>AB163-AB148</f>
        <v>1.6599999999999966</v>
      </c>
      <c r="AC164" s="640"/>
    </row>
    <row r="166" spans="1:29" ht="13.5" thickBot="1" x14ac:dyDescent="0.25"/>
    <row r="167" spans="1:29" ht="13.5" thickBot="1" x14ac:dyDescent="0.25">
      <c r="A167" s="230" t="s">
        <v>151</v>
      </c>
      <c r="B167" s="755" t="s">
        <v>53</v>
      </c>
      <c r="C167" s="756"/>
      <c r="D167" s="756"/>
      <c r="E167" s="756"/>
      <c r="F167" s="756"/>
      <c r="G167" s="756"/>
      <c r="H167" s="756"/>
      <c r="I167" s="756"/>
      <c r="J167" s="756"/>
      <c r="K167" s="756"/>
      <c r="L167" s="755" t="s">
        <v>114</v>
      </c>
      <c r="M167" s="756"/>
      <c r="N167" s="756"/>
      <c r="O167" s="757"/>
      <c r="P167" s="756" t="s">
        <v>63</v>
      </c>
      <c r="Q167" s="756"/>
      <c r="R167" s="756"/>
      <c r="S167" s="756"/>
      <c r="T167" s="756"/>
      <c r="U167" s="756"/>
      <c r="V167" s="756"/>
      <c r="W167" s="756"/>
      <c r="X167" s="756"/>
      <c r="Y167" s="757"/>
      <c r="Z167" s="758" t="s">
        <v>55</v>
      </c>
      <c r="AA167" s="646">
        <v>924</v>
      </c>
      <c r="AB167" s="646"/>
      <c r="AC167" s="646"/>
    </row>
    <row r="168" spans="1:29" x14ac:dyDescent="0.2">
      <c r="A168" s="231" t="s">
        <v>54</v>
      </c>
      <c r="B168" s="648">
        <v>1</v>
      </c>
      <c r="C168" s="649">
        <v>2</v>
      </c>
      <c r="D168" s="649">
        <v>3</v>
      </c>
      <c r="E168" s="649">
        <v>4</v>
      </c>
      <c r="F168" s="650">
        <v>5</v>
      </c>
      <c r="G168" s="523">
        <v>6</v>
      </c>
      <c r="H168" s="649">
        <v>7</v>
      </c>
      <c r="I168" s="649">
        <v>8</v>
      </c>
      <c r="J168" s="649">
        <v>9</v>
      </c>
      <c r="K168" s="486">
        <v>10</v>
      </c>
      <c r="L168" s="648">
        <v>1</v>
      </c>
      <c r="M168" s="649">
        <v>2</v>
      </c>
      <c r="N168" s="649">
        <v>3</v>
      </c>
      <c r="O168" s="650">
        <v>4</v>
      </c>
      <c r="P168" s="523">
        <v>1</v>
      </c>
      <c r="Q168" s="649">
        <v>2</v>
      </c>
      <c r="R168" s="649">
        <v>3</v>
      </c>
      <c r="S168" s="649">
        <v>4</v>
      </c>
      <c r="T168" s="649">
        <v>5</v>
      </c>
      <c r="U168" s="486">
        <v>6</v>
      </c>
      <c r="V168" s="648">
        <v>7</v>
      </c>
      <c r="W168" s="649">
        <v>8</v>
      </c>
      <c r="X168" s="649">
        <v>9</v>
      </c>
      <c r="Y168" s="650">
        <v>10</v>
      </c>
      <c r="Z168" s="759"/>
      <c r="AA168" s="646"/>
      <c r="AB168" s="646"/>
      <c r="AC168" s="646"/>
    </row>
    <row r="169" spans="1:29" ht="13.5" thickBot="1" x14ac:dyDescent="0.25">
      <c r="A169" s="231" t="s">
        <v>2</v>
      </c>
      <c r="B169" s="530">
        <v>5</v>
      </c>
      <c r="C169" s="294">
        <v>4</v>
      </c>
      <c r="D169" s="234">
        <v>3</v>
      </c>
      <c r="E169" s="307">
        <v>2</v>
      </c>
      <c r="F169" s="522">
        <v>1</v>
      </c>
      <c r="G169" s="568">
        <v>1</v>
      </c>
      <c r="H169" s="307">
        <v>2</v>
      </c>
      <c r="I169" s="234">
        <v>3</v>
      </c>
      <c r="J169" s="294">
        <v>4</v>
      </c>
      <c r="K169" s="618">
        <v>5</v>
      </c>
      <c r="L169" s="233">
        <v>1</v>
      </c>
      <c r="M169" s="307">
        <v>2</v>
      </c>
      <c r="N169" s="234">
        <v>3</v>
      </c>
      <c r="O169" s="531">
        <v>4</v>
      </c>
      <c r="P169" s="619">
        <v>5</v>
      </c>
      <c r="Q169" s="294">
        <v>4</v>
      </c>
      <c r="R169" s="234">
        <v>3</v>
      </c>
      <c r="S169" s="234">
        <v>3</v>
      </c>
      <c r="T169" s="307">
        <v>2</v>
      </c>
      <c r="U169" s="620">
        <v>1</v>
      </c>
      <c r="V169" s="233">
        <v>1</v>
      </c>
      <c r="W169" s="307">
        <v>2</v>
      </c>
      <c r="X169" s="234">
        <v>3</v>
      </c>
      <c r="Y169" s="531">
        <v>4</v>
      </c>
      <c r="Z169" s="760"/>
      <c r="AA169" s="646"/>
      <c r="AB169" s="313"/>
      <c r="AC169" s="313"/>
    </row>
    <row r="170" spans="1:29" x14ac:dyDescent="0.2">
      <c r="A170" s="236" t="s">
        <v>3</v>
      </c>
      <c r="B170" s="237">
        <v>1270</v>
      </c>
      <c r="C170" s="238">
        <v>1270</v>
      </c>
      <c r="D170" s="238">
        <v>1270</v>
      </c>
      <c r="E170" s="238">
        <v>1270</v>
      </c>
      <c r="F170" s="239">
        <v>1270</v>
      </c>
      <c r="G170" s="517">
        <v>1270</v>
      </c>
      <c r="H170" s="238">
        <v>1270</v>
      </c>
      <c r="I170" s="238">
        <v>1270</v>
      </c>
      <c r="J170" s="238">
        <v>1270</v>
      </c>
      <c r="K170" s="308">
        <v>1270</v>
      </c>
      <c r="L170" s="237">
        <v>1270</v>
      </c>
      <c r="M170" s="238">
        <v>1270</v>
      </c>
      <c r="N170" s="238">
        <v>1270</v>
      </c>
      <c r="O170" s="239">
        <v>1270</v>
      </c>
      <c r="P170" s="517">
        <v>1270</v>
      </c>
      <c r="Q170" s="238">
        <v>1270</v>
      </c>
      <c r="R170" s="238">
        <v>1270</v>
      </c>
      <c r="S170" s="238">
        <v>1270</v>
      </c>
      <c r="T170" s="238">
        <v>1270</v>
      </c>
      <c r="U170" s="308">
        <v>1270</v>
      </c>
      <c r="V170" s="237">
        <v>1270</v>
      </c>
      <c r="W170" s="238">
        <v>1270</v>
      </c>
      <c r="X170" s="238">
        <v>1270</v>
      </c>
      <c r="Y170" s="239">
        <v>1270</v>
      </c>
      <c r="Z170" s="527">
        <v>1270</v>
      </c>
      <c r="AA170" s="341"/>
      <c r="AB170" s="313"/>
      <c r="AC170" s="313"/>
    </row>
    <row r="171" spans="1:29" x14ac:dyDescent="0.2">
      <c r="A171" s="241" t="s">
        <v>6</v>
      </c>
      <c r="B171" s="242">
        <v>1364</v>
      </c>
      <c r="C171" s="243">
        <v>1325</v>
      </c>
      <c r="D171" s="243">
        <v>1332</v>
      </c>
      <c r="E171" s="243">
        <v>1306</v>
      </c>
      <c r="F171" s="244">
        <v>1288</v>
      </c>
      <c r="G171" s="518">
        <v>1308</v>
      </c>
      <c r="H171" s="243">
        <v>1291</v>
      </c>
      <c r="I171" s="243">
        <v>1307</v>
      </c>
      <c r="J171" s="243">
        <v>1342</v>
      </c>
      <c r="K171" s="281">
        <v>1369</v>
      </c>
      <c r="L171" s="242">
        <v>1304</v>
      </c>
      <c r="M171" s="243">
        <v>1298</v>
      </c>
      <c r="N171" s="243">
        <v>1381</v>
      </c>
      <c r="O171" s="244">
        <v>1421</v>
      </c>
      <c r="P171" s="518">
        <v>1361</v>
      </c>
      <c r="Q171" s="243">
        <v>1303</v>
      </c>
      <c r="R171" s="243">
        <v>1282</v>
      </c>
      <c r="S171" s="243">
        <v>1302</v>
      </c>
      <c r="T171" s="243">
        <v>1284</v>
      </c>
      <c r="U171" s="281">
        <v>1256</v>
      </c>
      <c r="V171" s="242">
        <v>1273</v>
      </c>
      <c r="W171" s="243">
        <v>1257</v>
      </c>
      <c r="X171" s="243">
        <v>1289</v>
      </c>
      <c r="Y171" s="244">
        <v>1345</v>
      </c>
      <c r="Z171" s="440">
        <v>1314</v>
      </c>
      <c r="AA171" s="325"/>
      <c r="AB171" s="646"/>
      <c r="AC171" s="646"/>
    </row>
    <row r="172" spans="1:29" x14ac:dyDescent="0.2">
      <c r="A172" s="231" t="s">
        <v>7</v>
      </c>
      <c r="B172" s="476">
        <v>93.5</v>
      </c>
      <c r="C172" s="246">
        <v>96.1</v>
      </c>
      <c r="D172" s="246">
        <v>96.1</v>
      </c>
      <c r="E172" s="246">
        <v>97.4</v>
      </c>
      <c r="F172" s="247">
        <v>93.1</v>
      </c>
      <c r="G172" s="519">
        <v>96.8</v>
      </c>
      <c r="H172" s="246">
        <v>94.2</v>
      </c>
      <c r="I172" s="246">
        <v>90.4</v>
      </c>
      <c r="J172" s="246">
        <v>96.8</v>
      </c>
      <c r="K172" s="282">
        <v>100</v>
      </c>
      <c r="L172" s="245">
        <v>92.3</v>
      </c>
      <c r="M172" s="246">
        <v>98.1</v>
      </c>
      <c r="N172" s="246">
        <v>98.2</v>
      </c>
      <c r="O172" s="247">
        <v>87</v>
      </c>
      <c r="P172" s="519">
        <v>88.9</v>
      </c>
      <c r="Q172" s="246">
        <v>98</v>
      </c>
      <c r="R172" s="246">
        <v>97.4</v>
      </c>
      <c r="S172" s="246">
        <v>100</v>
      </c>
      <c r="T172" s="246">
        <v>100</v>
      </c>
      <c r="U172" s="282">
        <v>86.2</v>
      </c>
      <c r="V172" s="245">
        <v>90.9</v>
      </c>
      <c r="W172" s="246">
        <v>100</v>
      </c>
      <c r="X172" s="246">
        <v>97.9</v>
      </c>
      <c r="Y172" s="247">
        <v>89.3</v>
      </c>
      <c r="Z172" s="528">
        <v>0.93100000000000005</v>
      </c>
      <c r="AA172" s="341"/>
      <c r="AB172" s="210"/>
      <c r="AC172" s="210"/>
    </row>
    <row r="173" spans="1:29" ht="13.5" thickBot="1" x14ac:dyDescent="0.25">
      <c r="A173" s="256" t="s">
        <v>8</v>
      </c>
      <c r="B173" s="329">
        <v>5.2999999999999999E-2</v>
      </c>
      <c r="C173" s="330">
        <v>4.3999999999999997E-2</v>
      </c>
      <c r="D173" s="330">
        <v>0.05</v>
      </c>
      <c r="E173" s="330">
        <v>4.5999999999999999E-2</v>
      </c>
      <c r="F173" s="480">
        <v>5.8999999999999997E-2</v>
      </c>
      <c r="G173" s="520">
        <v>4.9000000000000002E-2</v>
      </c>
      <c r="H173" s="330">
        <v>5.6000000000000001E-2</v>
      </c>
      <c r="I173" s="330">
        <v>5.8000000000000003E-2</v>
      </c>
      <c r="J173" s="330">
        <v>5.8000000000000003E-2</v>
      </c>
      <c r="K173" s="334">
        <v>4.3999999999999997E-2</v>
      </c>
      <c r="L173" s="329">
        <v>5.6000000000000001E-2</v>
      </c>
      <c r="M173" s="330">
        <v>4.3999999999999997E-2</v>
      </c>
      <c r="N173" s="330">
        <v>4.3999999999999997E-2</v>
      </c>
      <c r="O173" s="480">
        <v>7.1999999999999995E-2</v>
      </c>
      <c r="P173" s="520">
        <v>5.8000000000000003E-2</v>
      </c>
      <c r="Q173" s="330">
        <v>5.2999999999999999E-2</v>
      </c>
      <c r="R173" s="330">
        <v>4.5999999999999999E-2</v>
      </c>
      <c r="S173" s="330">
        <v>4.3999999999999997E-2</v>
      </c>
      <c r="T173" s="330">
        <v>4.2999999999999997E-2</v>
      </c>
      <c r="U173" s="334">
        <v>5.3999999999999999E-2</v>
      </c>
      <c r="V173" s="329">
        <v>5.2999999999999999E-2</v>
      </c>
      <c r="W173" s="330">
        <v>4.2000000000000003E-2</v>
      </c>
      <c r="X173" s="330">
        <v>4.2999999999999997E-2</v>
      </c>
      <c r="Y173" s="480">
        <v>5.8000000000000003E-2</v>
      </c>
      <c r="Z173" s="529">
        <v>5.8000000000000003E-2</v>
      </c>
      <c r="AA173" s="341"/>
      <c r="AB173" s="646"/>
      <c r="AC173" s="646"/>
    </row>
    <row r="174" spans="1:29" x14ac:dyDescent="0.2">
      <c r="A174" s="572" t="s">
        <v>1</v>
      </c>
      <c r="B174" s="332">
        <f>B171/B170*100-100</f>
        <v>7.4015748031496003</v>
      </c>
      <c r="C174" s="333">
        <f t="shared" ref="C174:E174" si="72">C171/C170*100-100</f>
        <v>4.3307086614173187</v>
      </c>
      <c r="D174" s="333">
        <f t="shared" si="72"/>
        <v>4.881889763779526</v>
      </c>
      <c r="E174" s="333">
        <f t="shared" si="72"/>
        <v>2.8346456692913478</v>
      </c>
      <c r="F174" s="482">
        <f>F171/F170*100-100</f>
        <v>1.4173228346456597</v>
      </c>
      <c r="G174" s="521">
        <f t="shared" ref="G174:N174" si="73">G171/G170*100-100</f>
        <v>2.9921259842519561</v>
      </c>
      <c r="H174" s="333">
        <f t="shared" si="73"/>
        <v>1.6535433070866219</v>
      </c>
      <c r="I174" s="333">
        <f t="shared" si="73"/>
        <v>2.913385826771659</v>
      </c>
      <c r="J174" s="333">
        <f t="shared" si="73"/>
        <v>5.6692913385826671</v>
      </c>
      <c r="K174" s="335">
        <f t="shared" si="73"/>
        <v>7.7952755905511708</v>
      </c>
      <c r="L174" s="332">
        <f t="shared" si="73"/>
        <v>2.677165354330711</v>
      </c>
      <c r="M174" s="333">
        <f t="shared" si="73"/>
        <v>2.204724409448815</v>
      </c>
      <c r="N174" s="333">
        <f t="shared" si="73"/>
        <v>8.7401574803149629</v>
      </c>
      <c r="O174" s="482">
        <f>O171/O170*100-100</f>
        <v>11.889763779527556</v>
      </c>
      <c r="P174" s="521">
        <f t="shared" ref="P174:Z174" si="74">P171/P170*100-100</f>
        <v>7.1653543307086665</v>
      </c>
      <c r="Q174" s="333">
        <f t="shared" si="74"/>
        <v>2.5984251968503855</v>
      </c>
      <c r="R174" s="333">
        <f t="shared" si="74"/>
        <v>0.94488188976377785</v>
      </c>
      <c r="S174" s="333">
        <f t="shared" si="74"/>
        <v>2.5196850393700743</v>
      </c>
      <c r="T174" s="333">
        <f t="shared" si="74"/>
        <v>1.1023622047244146</v>
      </c>
      <c r="U174" s="335">
        <f t="shared" si="74"/>
        <v>-1.1023622047244004</v>
      </c>
      <c r="V174" s="332">
        <f t="shared" si="74"/>
        <v>0.2362204724409338</v>
      </c>
      <c r="W174" s="333">
        <f t="shared" si="74"/>
        <v>-1.0236220472441033</v>
      </c>
      <c r="X174" s="333">
        <f t="shared" si="74"/>
        <v>1.4960629921259851</v>
      </c>
      <c r="Y174" s="482">
        <f t="shared" si="74"/>
        <v>5.9055118110236151</v>
      </c>
      <c r="Z174" s="567">
        <f t="shared" si="74"/>
        <v>3.4645669291338663</v>
      </c>
      <c r="AA174" s="434"/>
      <c r="AB174" s="210"/>
      <c r="AC174" s="210"/>
    </row>
    <row r="175" spans="1:29" ht="13.5" thickBot="1" x14ac:dyDescent="0.25">
      <c r="A175" s="573" t="s">
        <v>27</v>
      </c>
      <c r="B175" s="220">
        <f t="shared" ref="B175:Z175" si="75">B171-B157</f>
        <v>91</v>
      </c>
      <c r="C175" s="221">
        <f t="shared" si="75"/>
        <v>66</v>
      </c>
      <c r="D175" s="221">
        <f t="shared" si="75"/>
        <v>104</v>
      </c>
      <c r="E175" s="221">
        <f t="shared" si="75"/>
        <v>92</v>
      </c>
      <c r="F175" s="226">
        <f t="shared" si="75"/>
        <v>135</v>
      </c>
      <c r="G175" s="609">
        <f t="shared" si="75"/>
        <v>89</v>
      </c>
      <c r="H175" s="221">
        <f t="shared" si="75"/>
        <v>70</v>
      </c>
      <c r="I175" s="221">
        <f t="shared" si="75"/>
        <v>76</v>
      </c>
      <c r="J175" s="221">
        <f t="shared" si="75"/>
        <v>82</v>
      </c>
      <c r="K175" s="328">
        <f t="shared" si="75"/>
        <v>74</v>
      </c>
      <c r="L175" s="220">
        <f t="shared" si="75"/>
        <v>141</v>
      </c>
      <c r="M175" s="221">
        <f t="shared" si="75"/>
        <v>99</v>
      </c>
      <c r="N175" s="221">
        <f t="shared" si="75"/>
        <v>92</v>
      </c>
      <c r="O175" s="226">
        <f t="shared" si="75"/>
        <v>36</v>
      </c>
      <c r="P175" s="609">
        <f t="shared" si="75"/>
        <v>85</v>
      </c>
      <c r="Q175" s="221">
        <f t="shared" si="75"/>
        <v>62</v>
      </c>
      <c r="R175" s="221">
        <f t="shared" si="75"/>
        <v>101</v>
      </c>
      <c r="S175" s="221">
        <f t="shared" si="75"/>
        <v>92</v>
      </c>
      <c r="T175" s="221">
        <f t="shared" si="75"/>
        <v>109</v>
      </c>
      <c r="U175" s="328">
        <f t="shared" si="75"/>
        <v>105</v>
      </c>
      <c r="V175" s="220">
        <f t="shared" si="75"/>
        <v>151</v>
      </c>
      <c r="W175" s="221">
        <f t="shared" si="75"/>
        <v>76</v>
      </c>
      <c r="X175" s="221">
        <f t="shared" si="75"/>
        <v>95</v>
      </c>
      <c r="Y175" s="226">
        <f t="shared" si="75"/>
        <v>110</v>
      </c>
      <c r="Z175" s="397">
        <f t="shared" si="75"/>
        <v>92</v>
      </c>
      <c r="AA175" s="342"/>
      <c r="AB175" s="646"/>
      <c r="AC175" s="646"/>
    </row>
    <row r="176" spans="1:29" x14ac:dyDescent="0.2">
      <c r="A176" s="267" t="s">
        <v>51</v>
      </c>
      <c r="B176" s="569">
        <v>624</v>
      </c>
      <c r="C176" s="570">
        <v>680</v>
      </c>
      <c r="D176" s="570">
        <v>675</v>
      </c>
      <c r="E176" s="570">
        <v>478</v>
      </c>
      <c r="F176" s="571">
        <v>367</v>
      </c>
      <c r="G176" s="610">
        <v>414</v>
      </c>
      <c r="H176" s="570">
        <v>703</v>
      </c>
      <c r="I176" s="570">
        <v>701</v>
      </c>
      <c r="J176" s="570">
        <v>419</v>
      </c>
      <c r="K176" s="347">
        <v>129</v>
      </c>
      <c r="L176" s="569">
        <v>343</v>
      </c>
      <c r="M176" s="570">
        <v>720</v>
      </c>
      <c r="N176" s="570">
        <v>751</v>
      </c>
      <c r="O176" s="571">
        <v>304</v>
      </c>
      <c r="P176" s="610">
        <v>351</v>
      </c>
      <c r="Q176" s="570">
        <v>612</v>
      </c>
      <c r="R176" s="570">
        <v>475</v>
      </c>
      <c r="S176" s="570">
        <v>476</v>
      </c>
      <c r="T176" s="570">
        <v>640</v>
      </c>
      <c r="U176" s="347">
        <v>393</v>
      </c>
      <c r="V176" s="569">
        <v>293</v>
      </c>
      <c r="W176" s="570">
        <v>627</v>
      </c>
      <c r="X176" s="570">
        <v>624</v>
      </c>
      <c r="Y176" s="571">
        <v>379</v>
      </c>
      <c r="Z176" s="398">
        <f>SUM(B176:Y176)</f>
        <v>12178</v>
      </c>
      <c r="AA176" s="646" t="s">
        <v>56</v>
      </c>
      <c r="AB176" s="265">
        <f>Z162-Z176</f>
        <v>11</v>
      </c>
      <c r="AC176" s="266">
        <f>AB176/Z162</f>
        <v>9.0245303142177371E-4</v>
      </c>
    </row>
    <row r="177" spans="1:29" x14ac:dyDescent="0.2">
      <c r="A177" s="267" t="s">
        <v>28</v>
      </c>
      <c r="B177" s="651">
        <v>59</v>
      </c>
      <c r="C177" s="652">
        <v>59</v>
      </c>
      <c r="D177" s="652">
        <v>60</v>
      </c>
      <c r="E177" s="652">
        <v>60.5</v>
      </c>
      <c r="F177" s="653">
        <v>63</v>
      </c>
      <c r="G177" s="408">
        <v>61.5</v>
      </c>
      <c r="H177" s="652">
        <v>60</v>
      </c>
      <c r="I177" s="652">
        <v>59</v>
      </c>
      <c r="J177" s="652">
        <v>57.5</v>
      </c>
      <c r="K177" s="311">
        <v>56</v>
      </c>
      <c r="L177" s="651">
        <v>63</v>
      </c>
      <c r="M177" s="652">
        <v>62</v>
      </c>
      <c r="N177" s="652">
        <v>60</v>
      </c>
      <c r="O177" s="653">
        <v>59</v>
      </c>
      <c r="P177" s="408">
        <v>58.5</v>
      </c>
      <c r="Q177" s="652">
        <v>59</v>
      </c>
      <c r="R177" s="652">
        <v>61</v>
      </c>
      <c r="S177" s="652">
        <v>60.5</v>
      </c>
      <c r="T177" s="652">
        <v>62</v>
      </c>
      <c r="U177" s="311">
        <v>62.5</v>
      </c>
      <c r="V177" s="651">
        <v>61.5</v>
      </c>
      <c r="W177" s="652">
        <v>60.5</v>
      </c>
      <c r="X177" s="652">
        <v>59</v>
      </c>
      <c r="Y177" s="653">
        <v>56.5</v>
      </c>
      <c r="Z177" s="647"/>
      <c r="AA177" s="646" t="s">
        <v>57</v>
      </c>
      <c r="AB177" s="646">
        <v>56.89</v>
      </c>
      <c r="AC177" s="646"/>
    </row>
    <row r="178" spans="1:29" ht="13.5" thickBot="1" x14ac:dyDescent="0.25">
      <c r="A178" s="268" t="s">
        <v>26</v>
      </c>
      <c r="B178" s="216">
        <f t="shared" ref="B178:Y178" si="76">(B177-B163)</f>
        <v>3</v>
      </c>
      <c r="C178" s="217">
        <f t="shared" si="76"/>
        <v>3</v>
      </c>
      <c r="D178" s="217">
        <f t="shared" si="76"/>
        <v>3</v>
      </c>
      <c r="E178" s="217">
        <f t="shared" si="76"/>
        <v>3</v>
      </c>
      <c r="F178" s="327">
        <f t="shared" si="76"/>
        <v>3.5</v>
      </c>
      <c r="G178" s="409">
        <f t="shared" si="76"/>
        <v>3.5</v>
      </c>
      <c r="H178" s="217">
        <f t="shared" si="76"/>
        <v>3.5</v>
      </c>
      <c r="I178" s="217">
        <f t="shared" si="76"/>
        <v>3.5</v>
      </c>
      <c r="J178" s="217">
        <f t="shared" si="76"/>
        <v>3</v>
      </c>
      <c r="K178" s="337">
        <f t="shared" si="76"/>
        <v>3</v>
      </c>
      <c r="L178" s="216">
        <f t="shared" si="76"/>
        <v>3</v>
      </c>
      <c r="M178" s="217">
        <f t="shared" si="76"/>
        <v>3.5</v>
      </c>
      <c r="N178" s="217">
        <f t="shared" si="76"/>
        <v>3</v>
      </c>
      <c r="O178" s="327">
        <f t="shared" si="76"/>
        <v>3</v>
      </c>
      <c r="P178" s="409">
        <f t="shared" si="76"/>
        <v>3</v>
      </c>
      <c r="Q178" s="217">
        <f t="shared" si="76"/>
        <v>3.5</v>
      </c>
      <c r="R178" s="217">
        <f t="shared" si="76"/>
        <v>3.5</v>
      </c>
      <c r="S178" s="217">
        <f t="shared" si="76"/>
        <v>3</v>
      </c>
      <c r="T178" s="217">
        <f t="shared" si="76"/>
        <v>3.5</v>
      </c>
      <c r="U178" s="337">
        <f t="shared" si="76"/>
        <v>3.5</v>
      </c>
      <c r="V178" s="216">
        <f t="shared" si="76"/>
        <v>3</v>
      </c>
      <c r="W178" s="217">
        <f t="shared" si="76"/>
        <v>3.5</v>
      </c>
      <c r="X178" s="217">
        <f t="shared" si="76"/>
        <v>3.5</v>
      </c>
      <c r="Y178" s="327">
        <f t="shared" si="76"/>
        <v>3</v>
      </c>
      <c r="Z178" s="338"/>
      <c r="AA178" s="646" t="s">
        <v>26</v>
      </c>
      <c r="AB178" s="646">
        <f>AB177-AB163</f>
        <v>1.9100000000000037</v>
      </c>
      <c r="AC178" s="646"/>
    </row>
    <row r="180" spans="1:29" ht="13.5" thickBot="1" x14ac:dyDescent="0.25"/>
    <row r="181" spans="1:29" ht="13.5" thickBot="1" x14ac:dyDescent="0.25">
      <c r="A181" s="230" t="s">
        <v>152</v>
      </c>
      <c r="B181" s="755" t="s">
        <v>53</v>
      </c>
      <c r="C181" s="756"/>
      <c r="D181" s="756"/>
      <c r="E181" s="756"/>
      <c r="F181" s="756"/>
      <c r="G181" s="756"/>
      <c r="H181" s="756"/>
      <c r="I181" s="756"/>
      <c r="J181" s="756"/>
      <c r="K181" s="756"/>
      <c r="L181" s="755" t="s">
        <v>114</v>
      </c>
      <c r="M181" s="756"/>
      <c r="N181" s="756"/>
      <c r="O181" s="757"/>
      <c r="P181" s="756" t="s">
        <v>63</v>
      </c>
      <c r="Q181" s="756"/>
      <c r="R181" s="756"/>
      <c r="S181" s="756"/>
      <c r="T181" s="756"/>
      <c r="U181" s="756"/>
      <c r="V181" s="756"/>
      <c r="W181" s="756"/>
      <c r="X181" s="756"/>
      <c r="Y181" s="757"/>
      <c r="Z181" s="758" t="s">
        <v>55</v>
      </c>
      <c r="AA181" s="654">
        <v>916</v>
      </c>
      <c r="AB181" s="654"/>
      <c r="AC181" s="654"/>
    </row>
    <row r="182" spans="1:29" x14ac:dyDescent="0.2">
      <c r="A182" s="231" t="s">
        <v>54</v>
      </c>
      <c r="B182" s="656">
        <v>1</v>
      </c>
      <c r="C182" s="657">
        <v>2</v>
      </c>
      <c r="D182" s="657">
        <v>3</v>
      </c>
      <c r="E182" s="657">
        <v>4</v>
      </c>
      <c r="F182" s="658">
        <v>5</v>
      </c>
      <c r="G182" s="523">
        <v>6</v>
      </c>
      <c r="H182" s="657">
        <v>7</v>
      </c>
      <c r="I182" s="657">
        <v>8</v>
      </c>
      <c r="J182" s="657">
        <v>9</v>
      </c>
      <c r="K182" s="486">
        <v>10</v>
      </c>
      <c r="L182" s="656">
        <v>1</v>
      </c>
      <c r="M182" s="657">
        <v>2</v>
      </c>
      <c r="N182" s="657">
        <v>3</v>
      </c>
      <c r="O182" s="658">
        <v>4</v>
      </c>
      <c r="P182" s="523">
        <v>1</v>
      </c>
      <c r="Q182" s="657">
        <v>2</v>
      </c>
      <c r="R182" s="657">
        <v>3</v>
      </c>
      <c r="S182" s="657">
        <v>4</v>
      </c>
      <c r="T182" s="657">
        <v>5</v>
      </c>
      <c r="U182" s="486">
        <v>6</v>
      </c>
      <c r="V182" s="656">
        <v>7</v>
      </c>
      <c r="W182" s="657">
        <v>8</v>
      </c>
      <c r="X182" s="657">
        <v>9</v>
      </c>
      <c r="Y182" s="658">
        <v>10</v>
      </c>
      <c r="Z182" s="759"/>
      <c r="AA182" s="654"/>
      <c r="AB182" s="654"/>
      <c r="AC182" s="654"/>
    </row>
    <row r="183" spans="1:29" ht="13.5" thickBot="1" x14ac:dyDescent="0.25">
      <c r="A183" s="231" t="s">
        <v>2</v>
      </c>
      <c r="B183" s="530">
        <v>5</v>
      </c>
      <c r="C183" s="294">
        <v>4</v>
      </c>
      <c r="D183" s="234">
        <v>3</v>
      </c>
      <c r="E183" s="307">
        <v>2</v>
      </c>
      <c r="F183" s="522">
        <v>1</v>
      </c>
      <c r="G183" s="568">
        <v>1</v>
      </c>
      <c r="H183" s="307">
        <v>2</v>
      </c>
      <c r="I183" s="234">
        <v>3</v>
      </c>
      <c r="J183" s="294">
        <v>4</v>
      </c>
      <c r="K183" s="618">
        <v>5</v>
      </c>
      <c r="L183" s="233">
        <v>1</v>
      </c>
      <c r="M183" s="307">
        <v>2</v>
      </c>
      <c r="N183" s="234">
        <v>3</v>
      </c>
      <c r="O183" s="531">
        <v>4</v>
      </c>
      <c r="P183" s="619">
        <v>5</v>
      </c>
      <c r="Q183" s="294">
        <v>4</v>
      </c>
      <c r="R183" s="234">
        <v>3</v>
      </c>
      <c r="S183" s="234">
        <v>3</v>
      </c>
      <c r="T183" s="307">
        <v>2</v>
      </c>
      <c r="U183" s="620">
        <v>1</v>
      </c>
      <c r="V183" s="233">
        <v>1</v>
      </c>
      <c r="W183" s="307">
        <v>2</v>
      </c>
      <c r="X183" s="234">
        <v>3</v>
      </c>
      <c r="Y183" s="531">
        <v>4</v>
      </c>
      <c r="Z183" s="760"/>
      <c r="AA183" s="654"/>
      <c r="AB183" s="313"/>
      <c r="AC183" s="313"/>
    </row>
    <row r="184" spans="1:29" x14ac:dyDescent="0.2">
      <c r="A184" s="236" t="s">
        <v>3</v>
      </c>
      <c r="B184" s="237">
        <v>1370</v>
      </c>
      <c r="C184" s="238">
        <v>1370</v>
      </c>
      <c r="D184" s="238">
        <v>1370</v>
      </c>
      <c r="E184" s="238">
        <v>1370</v>
      </c>
      <c r="F184" s="239">
        <v>1370</v>
      </c>
      <c r="G184" s="517">
        <v>1370</v>
      </c>
      <c r="H184" s="238">
        <v>1370</v>
      </c>
      <c r="I184" s="238">
        <v>1370</v>
      </c>
      <c r="J184" s="238">
        <v>1370</v>
      </c>
      <c r="K184" s="308">
        <v>1370</v>
      </c>
      <c r="L184" s="237">
        <v>1370</v>
      </c>
      <c r="M184" s="238">
        <v>1370</v>
      </c>
      <c r="N184" s="238">
        <v>1370</v>
      </c>
      <c r="O184" s="239">
        <v>1370</v>
      </c>
      <c r="P184" s="517">
        <v>1370</v>
      </c>
      <c r="Q184" s="238">
        <v>1370</v>
      </c>
      <c r="R184" s="238">
        <v>1370</v>
      </c>
      <c r="S184" s="238">
        <v>1370</v>
      </c>
      <c r="T184" s="238">
        <v>1370</v>
      </c>
      <c r="U184" s="308">
        <v>1370</v>
      </c>
      <c r="V184" s="237">
        <v>1370</v>
      </c>
      <c r="W184" s="238">
        <v>1370</v>
      </c>
      <c r="X184" s="238">
        <v>1370</v>
      </c>
      <c r="Y184" s="239">
        <v>1370</v>
      </c>
      <c r="Z184" s="527">
        <v>1370</v>
      </c>
      <c r="AA184" s="341"/>
      <c r="AB184" s="313"/>
      <c r="AC184" s="313"/>
    </row>
    <row r="185" spans="1:29" x14ac:dyDescent="0.2">
      <c r="A185" s="241" t="s">
        <v>6</v>
      </c>
      <c r="B185" s="242">
        <v>1454</v>
      </c>
      <c r="C185" s="243">
        <v>1429</v>
      </c>
      <c r="D185" s="243">
        <v>1424</v>
      </c>
      <c r="E185" s="243">
        <v>1396</v>
      </c>
      <c r="F185" s="244">
        <v>1377</v>
      </c>
      <c r="G185" s="518">
        <v>1415</v>
      </c>
      <c r="H185" s="243">
        <v>1408</v>
      </c>
      <c r="I185" s="243">
        <v>1427</v>
      </c>
      <c r="J185" s="243">
        <v>1433</v>
      </c>
      <c r="K185" s="281">
        <v>1438</v>
      </c>
      <c r="L185" s="242">
        <v>1381</v>
      </c>
      <c r="M185" s="243">
        <v>1440</v>
      </c>
      <c r="N185" s="243">
        <v>1459</v>
      </c>
      <c r="O185" s="244">
        <v>1523</v>
      </c>
      <c r="P185" s="518">
        <v>1449</v>
      </c>
      <c r="Q185" s="243">
        <v>1419</v>
      </c>
      <c r="R185" s="243">
        <v>1412</v>
      </c>
      <c r="S185" s="243">
        <v>1411</v>
      </c>
      <c r="T185" s="243">
        <v>1406</v>
      </c>
      <c r="U185" s="281">
        <v>1353</v>
      </c>
      <c r="V185" s="242">
        <v>1383</v>
      </c>
      <c r="W185" s="243">
        <v>1407</v>
      </c>
      <c r="X185" s="243">
        <v>1424</v>
      </c>
      <c r="Y185" s="244">
        <v>1444</v>
      </c>
      <c r="Z185" s="440">
        <v>1422</v>
      </c>
      <c r="AA185" s="325"/>
      <c r="AB185" s="654"/>
      <c r="AC185" s="654"/>
    </row>
    <row r="186" spans="1:29" x14ac:dyDescent="0.2">
      <c r="A186" s="231" t="s">
        <v>7</v>
      </c>
      <c r="B186" s="476">
        <v>89.1</v>
      </c>
      <c r="C186" s="246">
        <v>98</v>
      </c>
      <c r="D186" s="246">
        <v>96.1</v>
      </c>
      <c r="E186" s="246">
        <v>94.9</v>
      </c>
      <c r="F186" s="247">
        <v>96.3</v>
      </c>
      <c r="G186" s="519">
        <v>96.8</v>
      </c>
      <c r="H186" s="246">
        <v>88.5</v>
      </c>
      <c r="I186" s="246">
        <v>96.2</v>
      </c>
      <c r="J186" s="246">
        <v>93.5</v>
      </c>
      <c r="K186" s="282">
        <v>90</v>
      </c>
      <c r="L186" s="245">
        <v>88.5</v>
      </c>
      <c r="M186" s="246">
        <v>92.6</v>
      </c>
      <c r="N186" s="246">
        <v>91.2</v>
      </c>
      <c r="O186" s="247">
        <v>91.3</v>
      </c>
      <c r="P186" s="519">
        <v>85.2</v>
      </c>
      <c r="Q186" s="246">
        <v>95.7</v>
      </c>
      <c r="R186" s="246">
        <v>100</v>
      </c>
      <c r="S186" s="246">
        <v>94.4</v>
      </c>
      <c r="T186" s="246">
        <v>97.9</v>
      </c>
      <c r="U186" s="282">
        <v>96.6</v>
      </c>
      <c r="V186" s="245">
        <v>100</v>
      </c>
      <c r="W186" s="246">
        <v>93.6</v>
      </c>
      <c r="X186" s="246">
        <v>97.9</v>
      </c>
      <c r="Y186" s="247">
        <v>96.4</v>
      </c>
      <c r="Z186" s="528">
        <v>0.93100000000000005</v>
      </c>
      <c r="AA186" s="341"/>
      <c r="AB186" s="210"/>
      <c r="AC186" s="210"/>
    </row>
    <row r="187" spans="1:29" ht="13.5" thickBot="1" x14ac:dyDescent="0.25">
      <c r="A187" s="256" t="s">
        <v>8</v>
      </c>
      <c r="B187" s="329">
        <v>6.3E-2</v>
      </c>
      <c r="C187" s="330">
        <v>4.7E-2</v>
      </c>
      <c r="D187" s="330">
        <v>4.7E-2</v>
      </c>
      <c r="E187" s="330">
        <v>4.8000000000000001E-2</v>
      </c>
      <c r="F187" s="480">
        <v>5.3999999999999999E-2</v>
      </c>
      <c r="G187" s="520">
        <v>0.06</v>
      </c>
      <c r="H187" s="330">
        <v>5.6000000000000001E-2</v>
      </c>
      <c r="I187" s="330">
        <v>5.0999999999999997E-2</v>
      </c>
      <c r="J187" s="330">
        <v>5.1999999999999998E-2</v>
      </c>
      <c r="K187" s="334">
        <v>5.3999999999999999E-2</v>
      </c>
      <c r="L187" s="329">
        <v>6.0999999999999999E-2</v>
      </c>
      <c r="M187" s="330">
        <v>0.06</v>
      </c>
      <c r="N187" s="330">
        <v>5.8000000000000003E-2</v>
      </c>
      <c r="O187" s="480">
        <v>6.3E-2</v>
      </c>
      <c r="P187" s="520">
        <v>7.0000000000000007E-2</v>
      </c>
      <c r="Q187" s="330">
        <v>4.2000000000000003E-2</v>
      </c>
      <c r="R187" s="330">
        <v>3.7999999999999999E-2</v>
      </c>
      <c r="S187" s="330">
        <v>5.1999999999999998E-2</v>
      </c>
      <c r="T187" s="330">
        <v>4.8000000000000001E-2</v>
      </c>
      <c r="U187" s="334">
        <v>4.1000000000000002E-2</v>
      </c>
      <c r="V187" s="329">
        <v>5.1999999999999998E-2</v>
      </c>
      <c r="W187" s="330">
        <v>6.3E-2</v>
      </c>
      <c r="X187" s="330">
        <v>4.2000000000000003E-2</v>
      </c>
      <c r="Y187" s="480">
        <v>5.6000000000000001E-2</v>
      </c>
      <c r="Z187" s="529">
        <v>5.7000000000000002E-2</v>
      </c>
      <c r="AA187" s="341"/>
      <c r="AB187" s="654"/>
      <c r="AC187" s="654"/>
    </row>
    <row r="188" spans="1:29" x14ac:dyDescent="0.2">
      <c r="A188" s="572" t="s">
        <v>1</v>
      </c>
      <c r="B188" s="332">
        <f>B185/B184*100-100</f>
        <v>6.1313868613138709</v>
      </c>
      <c r="C188" s="333">
        <f t="shared" ref="C188:E188" si="77">C185/C184*100-100</f>
        <v>4.3065693430657035</v>
      </c>
      <c r="D188" s="333">
        <f t="shared" si="77"/>
        <v>3.9416058394160558</v>
      </c>
      <c r="E188" s="333">
        <f t="shared" si="77"/>
        <v>1.8978102189781083</v>
      </c>
      <c r="F188" s="482">
        <f>F185/F184*100-100</f>
        <v>0.51094890510950108</v>
      </c>
      <c r="G188" s="521">
        <f t="shared" ref="G188:N188" si="78">G185/G184*100-100</f>
        <v>3.2846715328467013</v>
      </c>
      <c r="H188" s="333">
        <f t="shared" si="78"/>
        <v>2.7737226277372287</v>
      </c>
      <c r="I188" s="333">
        <f t="shared" si="78"/>
        <v>4.1605839416058359</v>
      </c>
      <c r="J188" s="333">
        <f t="shared" si="78"/>
        <v>4.5985401459853961</v>
      </c>
      <c r="K188" s="335">
        <f t="shared" si="78"/>
        <v>4.9635036496350295</v>
      </c>
      <c r="L188" s="332">
        <f t="shared" si="78"/>
        <v>0.80291970802919366</v>
      </c>
      <c r="M188" s="333">
        <f t="shared" si="78"/>
        <v>5.1094890510948971</v>
      </c>
      <c r="N188" s="333">
        <f t="shared" si="78"/>
        <v>6.4963503649635044</v>
      </c>
      <c r="O188" s="482">
        <f>O185/O184*100-100</f>
        <v>11.167883211678827</v>
      </c>
      <c r="P188" s="521">
        <f t="shared" ref="P188:Z188" si="79">P185/P184*100-100</f>
        <v>5.7664233576642374</v>
      </c>
      <c r="Q188" s="333">
        <f t="shared" si="79"/>
        <v>3.5766423357664223</v>
      </c>
      <c r="R188" s="333">
        <f t="shared" si="79"/>
        <v>3.0656934306569212</v>
      </c>
      <c r="S188" s="333">
        <f t="shared" si="79"/>
        <v>2.9927007299270088</v>
      </c>
      <c r="T188" s="333">
        <f t="shared" si="79"/>
        <v>2.6277372262773895</v>
      </c>
      <c r="U188" s="335">
        <f t="shared" si="79"/>
        <v>-1.2408759124087538</v>
      </c>
      <c r="V188" s="332">
        <f t="shared" si="79"/>
        <v>0.94890510948906126</v>
      </c>
      <c r="W188" s="333">
        <f t="shared" si="79"/>
        <v>2.700729927007302</v>
      </c>
      <c r="X188" s="333">
        <f t="shared" si="79"/>
        <v>3.9416058394160558</v>
      </c>
      <c r="Y188" s="482">
        <f t="shared" si="79"/>
        <v>5.4014598540145897</v>
      </c>
      <c r="Z188" s="567">
        <f t="shared" si="79"/>
        <v>3.7956204379562024</v>
      </c>
      <c r="AA188" s="434"/>
      <c r="AB188" s="210"/>
      <c r="AC188" s="210"/>
    </row>
    <row r="189" spans="1:29" ht="13.5" thickBot="1" x14ac:dyDescent="0.25">
      <c r="A189" s="573" t="s">
        <v>27</v>
      </c>
      <c r="B189" s="220">
        <f t="shared" ref="B189:Z189" si="80">B185-B171</f>
        <v>90</v>
      </c>
      <c r="C189" s="221">
        <f t="shared" si="80"/>
        <v>104</v>
      </c>
      <c r="D189" s="221">
        <f t="shared" si="80"/>
        <v>92</v>
      </c>
      <c r="E189" s="221">
        <f t="shared" si="80"/>
        <v>90</v>
      </c>
      <c r="F189" s="226">
        <f t="shared" si="80"/>
        <v>89</v>
      </c>
      <c r="G189" s="609">
        <f t="shared" si="80"/>
        <v>107</v>
      </c>
      <c r="H189" s="221">
        <f t="shared" si="80"/>
        <v>117</v>
      </c>
      <c r="I189" s="221">
        <f t="shared" si="80"/>
        <v>120</v>
      </c>
      <c r="J189" s="221">
        <f t="shared" si="80"/>
        <v>91</v>
      </c>
      <c r="K189" s="328">
        <f t="shared" si="80"/>
        <v>69</v>
      </c>
      <c r="L189" s="220">
        <f t="shared" si="80"/>
        <v>77</v>
      </c>
      <c r="M189" s="221">
        <f t="shared" si="80"/>
        <v>142</v>
      </c>
      <c r="N189" s="221">
        <f t="shared" si="80"/>
        <v>78</v>
      </c>
      <c r="O189" s="226">
        <f t="shared" si="80"/>
        <v>102</v>
      </c>
      <c r="P189" s="609">
        <f t="shared" si="80"/>
        <v>88</v>
      </c>
      <c r="Q189" s="221">
        <f t="shared" si="80"/>
        <v>116</v>
      </c>
      <c r="R189" s="221">
        <f t="shared" si="80"/>
        <v>130</v>
      </c>
      <c r="S189" s="221">
        <f t="shared" si="80"/>
        <v>109</v>
      </c>
      <c r="T189" s="221">
        <f t="shared" si="80"/>
        <v>122</v>
      </c>
      <c r="U189" s="328">
        <f t="shared" si="80"/>
        <v>97</v>
      </c>
      <c r="V189" s="220">
        <f t="shared" si="80"/>
        <v>110</v>
      </c>
      <c r="W189" s="221">
        <f t="shared" si="80"/>
        <v>150</v>
      </c>
      <c r="X189" s="221">
        <f t="shared" si="80"/>
        <v>135</v>
      </c>
      <c r="Y189" s="226">
        <f t="shared" si="80"/>
        <v>99</v>
      </c>
      <c r="Z189" s="397">
        <f t="shared" si="80"/>
        <v>108</v>
      </c>
      <c r="AA189" s="342"/>
      <c r="AB189" s="654"/>
      <c r="AC189" s="654"/>
    </row>
    <row r="190" spans="1:29" x14ac:dyDescent="0.2">
      <c r="A190" s="267" t="s">
        <v>51</v>
      </c>
      <c r="B190" s="569">
        <v>624</v>
      </c>
      <c r="C190" s="570">
        <v>680</v>
      </c>
      <c r="D190" s="570">
        <v>675</v>
      </c>
      <c r="E190" s="570">
        <v>478</v>
      </c>
      <c r="F190" s="571">
        <v>367</v>
      </c>
      <c r="G190" s="610">
        <v>413</v>
      </c>
      <c r="H190" s="570">
        <v>703</v>
      </c>
      <c r="I190" s="570">
        <v>701</v>
      </c>
      <c r="J190" s="570">
        <v>419</v>
      </c>
      <c r="K190" s="347">
        <v>129</v>
      </c>
      <c r="L190" s="569">
        <v>341</v>
      </c>
      <c r="M190" s="570">
        <v>720</v>
      </c>
      <c r="N190" s="570">
        <v>751</v>
      </c>
      <c r="O190" s="571">
        <v>304</v>
      </c>
      <c r="P190" s="610">
        <v>351</v>
      </c>
      <c r="Q190" s="570">
        <v>612</v>
      </c>
      <c r="R190" s="570">
        <v>475</v>
      </c>
      <c r="S190" s="570">
        <v>476</v>
      </c>
      <c r="T190" s="570">
        <v>640</v>
      </c>
      <c r="U190" s="347">
        <v>393</v>
      </c>
      <c r="V190" s="569">
        <v>293</v>
      </c>
      <c r="W190" s="570">
        <v>627</v>
      </c>
      <c r="X190" s="570">
        <v>624</v>
      </c>
      <c r="Y190" s="571">
        <v>379</v>
      </c>
      <c r="Z190" s="398">
        <f>SUM(B190:Y190)</f>
        <v>12175</v>
      </c>
      <c r="AA190" s="654" t="s">
        <v>56</v>
      </c>
      <c r="AB190" s="265">
        <f>Z176-Z190</f>
        <v>3</v>
      </c>
      <c r="AC190" s="266">
        <f>AB190/Z176</f>
        <v>2.4634586960091967E-4</v>
      </c>
    </row>
    <row r="191" spans="1:29" x14ac:dyDescent="0.2">
      <c r="A191" s="267" t="s">
        <v>28</v>
      </c>
      <c r="B191" s="659">
        <v>62.5</v>
      </c>
      <c r="C191" s="660">
        <v>62.5</v>
      </c>
      <c r="D191" s="660">
        <v>64</v>
      </c>
      <c r="E191" s="660">
        <v>64.5</v>
      </c>
      <c r="F191" s="661">
        <v>67</v>
      </c>
      <c r="G191" s="408">
        <v>65</v>
      </c>
      <c r="H191" s="660">
        <v>63.5</v>
      </c>
      <c r="I191" s="660">
        <v>62.5</v>
      </c>
      <c r="J191" s="660">
        <v>61.5</v>
      </c>
      <c r="K191" s="311">
        <v>60</v>
      </c>
      <c r="L191" s="659">
        <v>67</v>
      </c>
      <c r="M191" s="660">
        <v>65.5</v>
      </c>
      <c r="N191" s="660">
        <v>63.5</v>
      </c>
      <c r="O191" s="661">
        <v>62.5</v>
      </c>
      <c r="P191" s="408">
        <v>62</v>
      </c>
      <c r="Q191" s="660">
        <v>62.5</v>
      </c>
      <c r="R191" s="660">
        <v>64.5</v>
      </c>
      <c r="S191" s="660">
        <v>64</v>
      </c>
      <c r="T191" s="660">
        <v>65.5</v>
      </c>
      <c r="U191" s="311">
        <v>66.5</v>
      </c>
      <c r="V191" s="659">
        <v>65.5</v>
      </c>
      <c r="W191" s="660">
        <v>64</v>
      </c>
      <c r="X191" s="660">
        <v>62.5</v>
      </c>
      <c r="Y191" s="661">
        <v>60</v>
      </c>
      <c r="Z191" s="655"/>
      <c r="AA191" s="654" t="s">
        <v>57</v>
      </c>
      <c r="AB191" s="654">
        <v>60.11</v>
      </c>
      <c r="AC191" s="654"/>
    </row>
    <row r="192" spans="1:29" ht="13.5" thickBot="1" x14ac:dyDescent="0.25">
      <c r="A192" s="268" t="s">
        <v>26</v>
      </c>
      <c r="B192" s="216">
        <f t="shared" ref="B192:Y192" si="81">(B191-B177)</f>
        <v>3.5</v>
      </c>
      <c r="C192" s="217">
        <f t="shared" si="81"/>
        <v>3.5</v>
      </c>
      <c r="D192" s="217">
        <f t="shared" si="81"/>
        <v>4</v>
      </c>
      <c r="E192" s="217">
        <f t="shared" si="81"/>
        <v>4</v>
      </c>
      <c r="F192" s="327">
        <f t="shared" si="81"/>
        <v>4</v>
      </c>
      <c r="G192" s="409">
        <f t="shared" si="81"/>
        <v>3.5</v>
      </c>
      <c r="H192" s="217">
        <f t="shared" si="81"/>
        <v>3.5</v>
      </c>
      <c r="I192" s="217">
        <f t="shared" si="81"/>
        <v>3.5</v>
      </c>
      <c r="J192" s="217">
        <f t="shared" si="81"/>
        <v>4</v>
      </c>
      <c r="K192" s="337">
        <f t="shared" si="81"/>
        <v>4</v>
      </c>
      <c r="L192" s="216">
        <f t="shared" si="81"/>
        <v>4</v>
      </c>
      <c r="M192" s="217">
        <f t="shared" si="81"/>
        <v>3.5</v>
      </c>
      <c r="N192" s="217">
        <f t="shared" si="81"/>
        <v>3.5</v>
      </c>
      <c r="O192" s="327">
        <f t="shared" si="81"/>
        <v>3.5</v>
      </c>
      <c r="P192" s="409">
        <f t="shared" si="81"/>
        <v>3.5</v>
      </c>
      <c r="Q192" s="217">
        <f t="shared" si="81"/>
        <v>3.5</v>
      </c>
      <c r="R192" s="217">
        <f t="shared" si="81"/>
        <v>3.5</v>
      </c>
      <c r="S192" s="217">
        <f t="shared" si="81"/>
        <v>3.5</v>
      </c>
      <c r="T192" s="217">
        <f t="shared" si="81"/>
        <v>3.5</v>
      </c>
      <c r="U192" s="337">
        <f t="shared" si="81"/>
        <v>4</v>
      </c>
      <c r="V192" s="216">
        <f t="shared" si="81"/>
        <v>4</v>
      </c>
      <c r="W192" s="217">
        <f t="shared" si="81"/>
        <v>3.5</v>
      </c>
      <c r="X192" s="217">
        <f t="shared" si="81"/>
        <v>3.5</v>
      </c>
      <c r="Y192" s="327">
        <f t="shared" si="81"/>
        <v>3.5</v>
      </c>
      <c r="Z192" s="338"/>
      <c r="AA192" s="654" t="s">
        <v>26</v>
      </c>
      <c r="AB192" s="654">
        <f>AB191-AB177</f>
        <v>3.2199999999999989</v>
      </c>
      <c r="AC192" s="654"/>
    </row>
    <row r="193" spans="1:29" x14ac:dyDescent="0.2">
      <c r="L193" s="200" t="s">
        <v>65</v>
      </c>
    </row>
    <row r="194" spans="1:29" ht="13.5" thickBot="1" x14ac:dyDescent="0.25"/>
    <row r="195" spans="1:29" ht="13.5" thickBot="1" x14ac:dyDescent="0.25">
      <c r="A195" s="230" t="s">
        <v>153</v>
      </c>
      <c r="B195" s="755" t="s">
        <v>53</v>
      </c>
      <c r="C195" s="756"/>
      <c r="D195" s="756"/>
      <c r="E195" s="756"/>
      <c r="F195" s="756"/>
      <c r="G195" s="756"/>
      <c r="H195" s="756"/>
      <c r="I195" s="756"/>
      <c r="J195" s="756"/>
      <c r="K195" s="756"/>
      <c r="L195" s="755" t="s">
        <v>114</v>
      </c>
      <c r="M195" s="756"/>
      <c r="N195" s="756"/>
      <c r="O195" s="757"/>
      <c r="P195" s="756" t="s">
        <v>63</v>
      </c>
      <c r="Q195" s="756"/>
      <c r="R195" s="756"/>
      <c r="S195" s="756"/>
      <c r="T195" s="756"/>
      <c r="U195" s="756"/>
      <c r="V195" s="756"/>
      <c r="W195" s="756"/>
      <c r="X195" s="756"/>
      <c r="Y195" s="757"/>
      <c r="Z195" s="758" t="s">
        <v>55</v>
      </c>
      <c r="AA195" s="670">
        <v>905</v>
      </c>
      <c r="AB195" s="670"/>
      <c r="AC195" s="670"/>
    </row>
    <row r="196" spans="1:29" x14ac:dyDescent="0.2">
      <c r="A196" s="231" t="s">
        <v>54</v>
      </c>
      <c r="B196" s="664">
        <v>1</v>
      </c>
      <c r="C196" s="665">
        <v>2</v>
      </c>
      <c r="D196" s="665">
        <v>3</v>
      </c>
      <c r="E196" s="665">
        <v>4</v>
      </c>
      <c r="F196" s="666">
        <v>5</v>
      </c>
      <c r="G196" s="523">
        <v>6</v>
      </c>
      <c r="H196" s="665">
        <v>7</v>
      </c>
      <c r="I196" s="665">
        <v>8</v>
      </c>
      <c r="J196" s="665">
        <v>9</v>
      </c>
      <c r="K196" s="486">
        <v>10</v>
      </c>
      <c r="L196" s="664">
        <v>1</v>
      </c>
      <c r="M196" s="665">
        <v>2</v>
      </c>
      <c r="N196" s="665">
        <v>3</v>
      </c>
      <c r="O196" s="666">
        <v>4</v>
      </c>
      <c r="P196" s="523">
        <v>1</v>
      </c>
      <c r="Q196" s="665">
        <v>2</v>
      </c>
      <c r="R196" s="665">
        <v>3</v>
      </c>
      <c r="S196" s="665">
        <v>4</v>
      </c>
      <c r="T196" s="665">
        <v>5</v>
      </c>
      <c r="U196" s="486">
        <v>6</v>
      </c>
      <c r="V196" s="664">
        <v>7</v>
      </c>
      <c r="W196" s="665">
        <v>8</v>
      </c>
      <c r="X196" s="665">
        <v>9</v>
      </c>
      <c r="Y196" s="666">
        <v>10</v>
      </c>
      <c r="Z196" s="759"/>
      <c r="AA196" s="670"/>
      <c r="AB196" s="670"/>
      <c r="AC196" s="670"/>
    </row>
    <row r="197" spans="1:29" ht="13.5" thickBot="1" x14ac:dyDescent="0.25">
      <c r="A197" s="231" t="s">
        <v>2</v>
      </c>
      <c r="B197" s="530">
        <v>5</v>
      </c>
      <c r="C197" s="294">
        <v>4</v>
      </c>
      <c r="D197" s="234">
        <v>3</v>
      </c>
      <c r="E197" s="307">
        <v>2</v>
      </c>
      <c r="F197" s="522">
        <v>1</v>
      </c>
      <c r="G197" s="568">
        <v>1</v>
      </c>
      <c r="H197" s="307">
        <v>2</v>
      </c>
      <c r="I197" s="234">
        <v>3</v>
      </c>
      <c r="J197" s="294">
        <v>4</v>
      </c>
      <c r="K197" s="618">
        <v>5</v>
      </c>
      <c r="L197" s="233">
        <v>1</v>
      </c>
      <c r="M197" s="307">
        <v>2</v>
      </c>
      <c r="N197" s="234">
        <v>3</v>
      </c>
      <c r="O197" s="531">
        <v>4</v>
      </c>
      <c r="P197" s="619">
        <v>5</v>
      </c>
      <c r="Q197" s="294">
        <v>4</v>
      </c>
      <c r="R197" s="234">
        <v>3</v>
      </c>
      <c r="S197" s="234">
        <v>3</v>
      </c>
      <c r="T197" s="307">
        <v>2</v>
      </c>
      <c r="U197" s="620">
        <v>1</v>
      </c>
      <c r="V197" s="233">
        <v>1</v>
      </c>
      <c r="W197" s="307">
        <v>2</v>
      </c>
      <c r="X197" s="234">
        <v>3</v>
      </c>
      <c r="Y197" s="531">
        <v>4</v>
      </c>
      <c r="Z197" s="760"/>
      <c r="AA197" s="670"/>
      <c r="AB197" s="313"/>
      <c r="AC197" s="313"/>
    </row>
    <row r="198" spans="1:29" x14ac:dyDescent="0.2">
      <c r="A198" s="236" t="s">
        <v>3</v>
      </c>
      <c r="B198" s="237">
        <v>1480</v>
      </c>
      <c r="C198" s="238">
        <v>1480</v>
      </c>
      <c r="D198" s="238">
        <v>1480</v>
      </c>
      <c r="E198" s="238">
        <v>1480</v>
      </c>
      <c r="F198" s="239">
        <v>1480</v>
      </c>
      <c r="G198" s="517">
        <v>1480</v>
      </c>
      <c r="H198" s="238">
        <v>1480</v>
      </c>
      <c r="I198" s="238">
        <v>1480</v>
      </c>
      <c r="J198" s="238">
        <v>1480</v>
      </c>
      <c r="K198" s="308">
        <v>1480</v>
      </c>
      <c r="L198" s="237">
        <v>1480</v>
      </c>
      <c r="M198" s="238">
        <v>1480</v>
      </c>
      <c r="N198" s="238">
        <v>1480</v>
      </c>
      <c r="O198" s="239">
        <v>1480</v>
      </c>
      <c r="P198" s="517">
        <v>1480</v>
      </c>
      <c r="Q198" s="238">
        <v>1480</v>
      </c>
      <c r="R198" s="238">
        <v>1480</v>
      </c>
      <c r="S198" s="238">
        <v>1480</v>
      </c>
      <c r="T198" s="238">
        <v>1480</v>
      </c>
      <c r="U198" s="308">
        <v>1480</v>
      </c>
      <c r="V198" s="237">
        <v>1480</v>
      </c>
      <c r="W198" s="238">
        <v>1480</v>
      </c>
      <c r="X198" s="238">
        <v>1480</v>
      </c>
      <c r="Y198" s="239">
        <v>1480</v>
      </c>
      <c r="Z198" s="527">
        <v>1480</v>
      </c>
      <c r="AA198" s="341"/>
      <c r="AB198" s="313"/>
      <c r="AC198" s="313"/>
    </row>
    <row r="199" spans="1:29" x14ac:dyDescent="0.2">
      <c r="A199" s="241" t="s">
        <v>6</v>
      </c>
      <c r="B199" s="242">
        <v>1638</v>
      </c>
      <c r="C199" s="243">
        <v>1574</v>
      </c>
      <c r="D199" s="243">
        <v>1525</v>
      </c>
      <c r="E199" s="243">
        <v>1472</v>
      </c>
      <c r="F199" s="244">
        <v>1402</v>
      </c>
      <c r="G199" s="518">
        <v>1451</v>
      </c>
      <c r="H199" s="243">
        <v>1497</v>
      </c>
      <c r="I199" s="243">
        <v>1530</v>
      </c>
      <c r="J199" s="243">
        <v>1567</v>
      </c>
      <c r="K199" s="281">
        <v>1654</v>
      </c>
      <c r="L199" s="242">
        <v>1455</v>
      </c>
      <c r="M199" s="243">
        <v>1520</v>
      </c>
      <c r="N199" s="243">
        <v>1576</v>
      </c>
      <c r="O199" s="244">
        <v>1684</v>
      </c>
      <c r="P199" s="518">
        <v>1657</v>
      </c>
      <c r="Q199" s="243">
        <v>1584</v>
      </c>
      <c r="R199" s="243">
        <v>1555</v>
      </c>
      <c r="S199" s="243">
        <v>1520</v>
      </c>
      <c r="T199" s="243">
        <v>1475</v>
      </c>
      <c r="U199" s="281">
        <v>1386</v>
      </c>
      <c r="V199" s="242">
        <v>1417</v>
      </c>
      <c r="W199" s="243">
        <v>1481</v>
      </c>
      <c r="X199" s="243">
        <v>1547</v>
      </c>
      <c r="Y199" s="244">
        <v>1616</v>
      </c>
      <c r="Z199" s="440">
        <v>1538</v>
      </c>
      <c r="AA199" s="325"/>
      <c r="AB199" s="670"/>
      <c r="AC199" s="670"/>
    </row>
    <row r="200" spans="1:29" x14ac:dyDescent="0.2">
      <c r="A200" s="231" t="s">
        <v>7</v>
      </c>
      <c r="B200" s="476">
        <v>95.9</v>
      </c>
      <c r="C200" s="246">
        <v>100</v>
      </c>
      <c r="D200" s="246">
        <v>100</v>
      </c>
      <c r="E200" s="246">
        <v>100</v>
      </c>
      <c r="F200" s="247">
        <v>93.3</v>
      </c>
      <c r="G200" s="519">
        <v>100</v>
      </c>
      <c r="H200" s="246">
        <v>100</v>
      </c>
      <c r="I200" s="246">
        <v>100</v>
      </c>
      <c r="J200" s="246">
        <v>100</v>
      </c>
      <c r="K200" s="282">
        <v>97.1</v>
      </c>
      <c r="L200" s="245">
        <v>96.2</v>
      </c>
      <c r="M200" s="246">
        <v>100</v>
      </c>
      <c r="N200" s="246">
        <v>100</v>
      </c>
      <c r="O200" s="247">
        <v>94.7</v>
      </c>
      <c r="P200" s="519">
        <v>90.9</v>
      </c>
      <c r="Q200" s="246">
        <v>100</v>
      </c>
      <c r="R200" s="246">
        <v>100</v>
      </c>
      <c r="S200" s="246">
        <v>100</v>
      </c>
      <c r="T200" s="246">
        <v>97.2</v>
      </c>
      <c r="U200" s="282">
        <v>96.6</v>
      </c>
      <c r="V200" s="245">
        <v>100</v>
      </c>
      <c r="W200" s="246">
        <v>100</v>
      </c>
      <c r="X200" s="246">
        <v>100</v>
      </c>
      <c r="Y200" s="247">
        <v>100</v>
      </c>
      <c r="Z200" s="528">
        <v>0.91300000000000003</v>
      </c>
      <c r="AA200" s="341"/>
      <c r="AB200" s="210"/>
      <c r="AC200" s="210"/>
    </row>
    <row r="201" spans="1:29" ht="13.5" thickBot="1" x14ac:dyDescent="0.25">
      <c r="A201" s="256" t="s">
        <v>8</v>
      </c>
      <c r="B201" s="329">
        <v>3.9E-2</v>
      </c>
      <c r="C201" s="330">
        <v>2.8000000000000001E-2</v>
      </c>
      <c r="D201" s="330">
        <v>3.3000000000000002E-2</v>
      </c>
      <c r="E201" s="330">
        <v>2.5999999999999999E-2</v>
      </c>
      <c r="F201" s="480">
        <v>5.0999999999999997E-2</v>
      </c>
      <c r="G201" s="520">
        <v>3.9E-2</v>
      </c>
      <c r="H201" s="330">
        <v>2.5000000000000001E-2</v>
      </c>
      <c r="I201" s="330">
        <v>2.8000000000000001E-2</v>
      </c>
      <c r="J201" s="330">
        <v>2.5000000000000001E-2</v>
      </c>
      <c r="K201" s="334">
        <v>0.04</v>
      </c>
      <c r="L201" s="329">
        <v>4.8000000000000001E-2</v>
      </c>
      <c r="M201" s="330">
        <v>3.5000000000000003E-2</v>
      </c>
      <c r="N201" s="330">
        <v>3.5000000000000003E-2</v>
      </c>
      <c r="O201" s="675">
        <v>5.3999999999999999E-2</v>
      </c>
      <c r="P201" s="520">
        <v>4.7E-2</v>
      </c>
      <c r="Q201" s="330">
        <v>2.5999999999999999E-2</v>
      </c>
      <c r="R201" s="330">
        <v>2.9000000000000001E-2</v>
      </c>
      <c r="S201" s="330">
        <v>2.7E-2</v>
      </c>
      <c r="T201" s="330">
        <v>3.9E-2</v>
      </c>
      <c r="U201" s="334">
        <v>3.7999999999999999E-2</v>
      </c>
      <c r="V201" s="329">
        <v>3.6999999999999998E-2</v>
      </c>
      <c r="W201" s="330">
        <v>2.8000000000000001E-2</v>
      </c>
      <c r="X201" s="330">
        <v>3.1E-2</v>
      </c>
      <c r="Y201" s="480">
        <v>3.6999999999999998E-2</v>
      </c>
      <c r="Z201" s="529">
        <v>0.06</v>
      </c>
      <c r="AA201" s="678" t="s">
        <v>155</v>
      </c>
      <c r="AB201" s="670"/>
      <c r="AC201" s="670"/>
    </row>
    <row r="202" spans="1:29" x14ac:dyDescent="0.2">
      <c r="A202" s="572" t="s">
        <v>1</v>
      </c>
      <c r="B202" s="332">
        <f>B199/B198*100-100</f>
        <v>10.675675675675663</v>
      </c>
      <c r="C202" s="333">
        <f t="shared" ref="C202:E202" si="82">C199/C198*100-100</f>
        <v>6.3513513513513402</v>
      </c>
      <c r="D202" s="333">
        <f t="shared" si="82"/>
        <v>3.0405405405405475</v>
      </c>
      <c r="E202" s="333">
        <f t="shared" si="82"/>
        <v>-0.54054054054053324</v>
      </c>
      <c r="F202" s="482">
        <f>F199/F198*100-100</f>
        <v>-5.2702702702702737</v>
      </c>
      <c r="G202" s="521">
        <f t="shared" ref="G202:N202" si="83">G199/G198*100-100</f>
        <v>-1.9594594594594525</v>
      </c>
      <c r="H202" s="333">
        <f t="shared" si="83"/>
        <v>1.1486486486486598</v>
      </c>
      <c r="I202" s="333">
        <f t="shared" si="83"/>
        <v>3.3783783783783718</v>
      </c>
      <c r="J202" s="333">
        <f t="shared" si="83"/>
        <v>5.8783783783783718</v>
      </c>
      <c r="K202" s="335">
        <f t="shared" si="83"/>
        <v>11.756756756756758</v>
      </c>
      <c r="L202" s="676">
        <f t="shared" si="83"/>
        <v>-1.689189189189193</v>
      </c>
      <c r="M202" s="333">
        <f t="shared" si="83"/>
        <v>2.7027027027026946</v>
      </c>
      <c r="N202" s="333">
        <f t="shared" si="83"/>
        <v>6.4864864864864842</v>
      </c>
      <c r="O202" s="482">
        <f>O199/O198*100-100</f>
        <v>13.783783783783775</v>
      </c>
      <c r="P202" s="521">
        <f t="shared" ref="P202:Z202" si="84">P199/P198*100-100</f>
        <v>11.959459459459467</v>
      </c>
      <c r="Q202" s="333">
        <f t="shared" si="84"/>
        <v>7.0270270270270174</v>
      </c>
      <c r="R202" s="333">
        <f t="shared" si="84"/>
        <v>5.0675675675675649</v>
      </c>
      <c r="S202" s="333">
        <f t="shared" si="84"/>
        <v>2.7027027027026946</v>
      </c>
      <c r="T202" s="333">
        <f t="shared" si="84"/>
        <v>-0.33783783783783861</v>
      </c>
      <c r="U202" s="335">
        <f t="shared" si="84"/>
        <v>-6.3513513513513544</v>
      </c>
      <c r="V202" s="332">
        <f t="shared" si="84"/>
        <v>-4.2567567567567579</v>
      </c>
      <c r="W202" s="333">
        <f t="shared" si="84"/>
        <v>6.7567567567564879E-2</v>
      </c>
      <c r="X202" s="333">
        <f t="shared" si="84"/>
        <v>4.5270270270270316</v>
      </c>
      <c r="Y202" s="482">
        <f t="shared" si="84"/>
        <v>9.1891891891891788</v>
      </c>
      <c r="Z202" s="567">
        <f t="shared" si="84"/>
        <v>3.9189189189189051</v>
      </c>
      <c r="AA202" s="677" t="s">
        <v>156</v>
      </c>
      <c r="AB202" s="210"/>
      <c r="AC202" s="210"/>
    </row>
    <row r="203" spans="1:29" ht="13.5" thickBot="1" x14ac:dyDescent="0.25">
      <c r="A203" s="573" t="s">
        <v>27</v>
      </c>
      <c r="B203" s="220">
        <f t="shared" ref="B203:Z203" si="85">B199-B185</f>
        <v>184</v>
      </c>
      <c r="C203" s="221">
        <f t="shared" si="85"/>
        <v>145</v>
      </c>
      <c r="D203" s="221">
        <f t="shared" si="85"/>
        <v>101</v>
      </c>
      <c r="E203" s="221">
        <f t="shared" si="85"/>
        <v>76</v>
      </c>
      <c r="F203" s="226">
        <f t="shared" si="85"/>
        <v>25</v>
      </c>
      <c r="G203" s="609">
        <f t="shared" si="85"/>
        <v>36</v>
      </c>
      <c r="H203" s="221">
        <f t="shared" si="85"/>
        <v>89</v>
      </c>
      <c r="I203" s="221">
        <f t="shared" si="85"/>
        <v>103</v>
      </c>
      <c r="J203" s="221">
        <f t="shared" si="85"/>
        <v>134</v>
      </c>
      <c r="K203" s="328">
        <f t="shared" si="85"/>
        <v>216</v>
      </c>
      <c r="L203" s="220">
        <f t="shared" si="85"/>
        <v>74</v>
      </c>
      <c r="M203" s="221">
        <f t="shared" si="85"/>
        <v>80</v>
      </c>
      <c r="N203" s="221">
        <f t="shared" si="85"/>
        <v>117</v>
      </c>
      <c r="O203" s="226">
        <f t="shared" si="85"/>
        <v>161</v>
      </c>
      <c r="P203" s="609">
        <f t="shared" si="85"/>
        <v>208</v>
      </c>
      <c r="Q203" s="221">
        <f t="shared" si="85"/>
        <v>165</v>
      </c>
      <c r="R203" s="221">
        <f t="shared" si="85"/>
        <v>143</v>
      </c>
      <c r="S203" s="221">
        <f t="shared" si="85"/>
        <v>109</v>
      </c>
      <c r="T203" s="221">
        <f t="shared" si="85"/>
        <v>69</v>
      </c>
      <c r="U203" s="328">
        <f t="shared" si="85"/>
        <v>33</v>
      </c>
      <c r="V203" s="220">
        <f t="shared" si="85"/>
        <v>34</v>
      </c>
      <c r="W203" s="221">
        <f t="shared" si="85"/>
        <v>74</v>
      </c>
      <c r="X203" s="221">
        <f t="shared" si="85"/>
        <v>123</v>
      </c>
      <c r="Y203" s="226">
        <f t="shared" si="85"/>
        <v>172</v>
      </c>
      <c r="Z203" s="397">
        <f t="shared" si="85"/>
        <v>116</v>
      </c>
      <c r="AA203" s="342"/>
      <c r="AB203" s="670"/>
      <c r="AC203" s="670"/>
    </row>
    <row r="204" spans="1:29" x14ac:dyDescent="0.2">
      <c r="A204" s="267" t="s">
        <v>51</v>
      </c>
      <c r="B204" s="569">
        <v>664</v>
      </c>
      <c r="C204" s="570">
        <v>706</v>
      </c>
      <c r="D204" s="570">
        <v>670</v>
      </c>
      <c r="E204" s="570">
        <v>411</v>
      </c>
      <c r="F204" s="571">
        <v>373</v>
      </c>
      <c r="G204" s="610">
        <v>321</v>
      </c>
      <c r="H204" s="570">
        <v>531</v>
      </c>
      <c r="I204" s="570">
        <v>595</v>
      </c>
      <c r="J204" s="570">
        <v>453</v>
      </c>
      <c r="K204" s="347">
        <v>463</v>
      </c>
      <c r="L204" s="569">
        <v>358</v>
      </c>
      <c r="M204" s="570">
        <v>657</v>
      </c>
      <c r="N204" s="570">
        <v>587</v>
      </c>
      <c r="O204" s="571">
        <v>514</v>
      </c>
      <c r="P204" s="610">
        <v>302</v>
      </c>
      <c r="Q204" s="570">
        <v>533</v>
      </c>
      <c r="R204" s="570">
        <v>588</v>
      </c>
      <c r="S204" s="570">
        <v>636</v>
      </c>
      <c r="T204" s="570">
        <v>481</v>
      </c>
      <c r="U204" s="347">
        <v>399</v>
      </c>
      <c r="V204" s="569">
        <v>353</v>
      </c>
      <c r="W204" s="570">
        <v>540</v>
      </c>
      <c r="X204" s="570">
        <v>637</v>
      </c>
      <c r="Y204" s="571">
        <v>392</v>
      </c>
      <c r="Z204" s="398">
        <f>SUM(B204:Y204)</f>
        <v>12164</v>
      </c>
      <c r="AA204" s="670" t="s">
        <v>56</v>
      </c>
      <c r="AB204" s="265">
        <f>Z190-Z204</f>
        <v>11</v>
      </c>
      <c r="AC204" s="266">
        <f>AB204/Z190</f>
        <v>9.0349075975359344E-4</v>
      </c>
    </row>
    <row r="205" spans="1:29" x14ac:dyDescent="0.2">
      <c r="A205" s="267" t="s">
        <v>28</v>
      </c>
      <c r="B205" s="667">
        <v>67</v>
      </c>
      <c r="C205" s="668">
        <v>68</v>
      </c>
      <c r="D205" s="668">
        <v>69.5</v>
      </c>
      <c r="E205" s="668">
        <v>70</v>
      </c>
      <c r="F205" s="669">
        <v>73</v>
      </c>
      <c r="G205" s="408">
        <v>70.5</v>
      </c>
      <c r="H205" s="668">
        <v>69</v>
      </c>
      <c r="I205" s="668">
        <v>68</v>
      </c>
      <c r="J205" s="668">
        <v>66.5</v>
      </c>
      <c r="K205" s="311">
        <v>64.5</v>
      </c>
      <c r="L205" s="667">
        <v>72</v>
      </c>
      <c r="M205" s="668">
        <v>71</v>
      </c>
      <c r="N205" s="668">
        <v>69</v>
      </c>
      <c r="O205" s="669">
        <v>67</v>
      </c>
      <c r="P205" s="408">
        <v>66.5</v>
      </c>
      <c r="Q205" s="668">
        <v>67.5</v>
      </c>
      <c r="R205" s="668">
        <v>69</v>
      </c>
      <c r="S205" s="668">
        <v>70</v>
      </c>
      <c r="T205" s="668">
        <v>71</v>
      </c>
      <c r="U205" s="311">
        <v>72.5</v>
      </c>
      <c r="V205" s="667">
        <v>71.5</v>
      </c>
      <c r="W205" s="668">
        <v>69.5</v>
      </c>
      <c r="X205" s="668">
        <v>68</v>
      </c>
      <c r="Y205" s="669">
        <v>65</v>
      </c>
      <c r="Z205" s="663"/>
      <c r="AA205" s="670" t="s">
        <v>57</v>
      </c>
      <c r="AB205" s="670">
        <v>63.77</v>
      </c>
      <c r="AC205" s="670"/>
    </row>
    <row r="206" spans="1:29" ht="13.5" thickBot="1" x14ac:dyDescent="0.25">
      <c r="A206" s="268" t="s">
        <v>26</v>
      </c>
      <c r="B206" s="216">
        <f t="shared" ref="B206" si="86">(B205-B191)</f>
        <v>4.5</v>
      </c>
      <c r="C206" s="217">
        <f t="shared" ref="C206" si="87">(C205-C191)</f>
        <v>5.5</v>
      </c>
      <c r="D206" s="217">
        <f t="shared" ref="D206" si="88">(D205-D191)</f>
        <v>5.5</v>
      </c>
      <c r="E206" s="217">
        <f t="shared" ref="E206" si="89">(E205-E191)</f>
        <v>5.5</v>
      </c>
      <c r="F206" s="327">
        <f t="shared" ref="F206" si="90">(F205-F191)</f>
        <v>6</v>
      </c>
      <c r="G206" s="409">
        <f t="shared" ref="G206" si="91">(G205-G191)</f>
        <v>5.5</v>
      </c>
      <c r="H206" s="217">
        <f t="shared" ref="H206" si="92">(H205-H191)</f>
        <v>5.5</v>
      </c>
      <c r="I206" s="217">
        <f t="shared" ref="I206" si="93">(I205-I191)</f>
        <v>5.5</v>
      </c>
      <c r="J206" s="217">
        <f t="shared" ref="J206" si="94">(J205-J191)</f>
        <v>5</v>
      </c>
      <c r="K206" s="337">
        <f t="shared" ref="K206" si="95">(K205-K191)</f>
        <v>4.5</v>
      </c>
      <c r="L206" s="216">
        <f t="shared" ref="L206" si="96">(L205-L191)</f>
        <v>5</v>
      </c>
      <c r="M206" s="217">
        <f t="shared" ref="M206" si="97">(M205-M191)</f>
        <v>5.5</v>
      </c>
      <c r="N206" s="217">
        <f t="shared" ref="N206" si="98">(N205-N191)</f>
        <v>5.5</v>
      </c>
      <c r="O206" s="327">
        <f t="shared" ref="O206" si="99">(O205-O191)</f>
        <v>4.5</v>
      </c>
      <c r="P206" s="409">
        <f t="shared" ref="P206" si="100">(P205-P191)</f>
        <v>4.5</v>
      </c>
      <c r="Q206" s="217">
        <f t="shared" ref="Q206" si="101">(Q205-Q191)</f>
        <v>5</v>
      </c>
      <c r="R206" s="217">
        <f t="shared" ref="R206" si="102">(R205-R191)</f>
        <v>4.5</v>
      </c>
      <c r="S206" s="217">
        <f t="shared" ref="S206" si="103">(S205-S191)</f>
        <v>6</v>
      </c>
      <c r="T206" s="217">
        <f t="shared" ref="T206" si="104">(T205-T191)</f>
        <v>5.5</v>
      </c>
      <c r="U206" s="337">
        <f t="shared" ref="U206" si="105">(U205-U191)</f>
        <v>6</v>
      </c>
      <c r="V206" s="216">
        <f t="shared" ref="V206" si="106">(V205-V191)</f>
        <v>6</v>
      </c>
      <c r="W206" s="217">
        <f t="shared" ref="W206" si="107">(W205-W191)</f>
        <v>5.5</v>
      </c>
      <c r="X206" s="217">
        <f t="shared" ref="X206" si="108">(X205-X191)</f>
        <v>5.5</v>
      </c>
      <c r="Y206" s="327">
        <f t="shared" ref="Y206" si="109">(Y205-Y191)</f>
        <v>5</v>
      </c>
      <c r="Z206" s="338"/>
      <c r="AA206" s="670" t="s">
        <v>26</v>
      </c>
      <c r="AB206" s="670">
        <f>AB205-AB191</f>
        <v>3.6600000000000037</v>
      </c>
      <c r="AC206" s="670"/>
    </row>
    <row r="207" spans="1:29" x14ac:dyDescent="0.2">
      <c r="L207" s="200" t="s">
        <v>65</v>
      </c>
    </row>
    <row r="208" spans="1:29" ht="13.5" thickBot="1" x14ac:dyDescent="0.25"/>
    <row r="209" spans="1:29" ht="13.5" thickBot="1" x14ac:dyDescent="0.25">
      <c r="A209" s="230" t="s">
        <v>158</v>
      </c>
      <c r="B209" s="755" t="s">
        <v>53</v>
      </c>
      <c r="C209" s="756"/>
      <c r="D209" s="756"/>
      <c r="E209" s="756"/>
      <c r="F209" s="756"/>
      <c r="G209" s="756"/>
      <c r="H209" s="756"/>
      <c r="I209" s="756"/>
      <c r="J209" s="756"/>
      <c r="K209" s="756"/>
      <c r="L209" s="755" t="s">
        <v>114</v>
      </c>
      <c r="M209" s="756"/>
      <c r="N209" s="756"/>
      <c r="O209" s="757"/>
      <c r="P209" s="756" t="s">
        <v>63</v>
      </c>
      <c r="Q209" s="756"/>
      <c r="R209" s="756"/>
      <c r="S209" s="756"/>
      <c r="T209" s="756"/>
      <c r="U209" s="756"/>
      <c r="V209" s="756"/>
      <c r="W209" s="756"/>
      <c r="X209" s="756"/>
      <c r="Y209" s="757"/>
      <c r="Z209" s="758" t="s">
        <v>55</v>
      </c>
      <c r="AA209" s="699">
        <v>912</v>
      </c>
      <c r="AB209" s="699"/>
      <c r="AC209" s="699"/>
    </row>
    <row r="210" spans="1:29" x14ac:dyDescent="0.2">
      <c r="A210" s="231" t="s">
        <v>54</v>
      </c>
      <c r="B210" s="693">
        <v>1</v>
      </c>
      <c r="C210" s="694">
        <v>2</v>
      </c>
      <c r="D210" s="694">
        <v>3</v>
      </c>
      <c r="E210" s="694">
        <v>4</v>
      </c>
      <c r="F210" s="695">
        <v>5</v>
      </c>
      <c r="G210" s="523">
        <v>6</v>
      </c>
      <c r="H210" s="694">
        <v>7</v>
      </c>
      <c r="I210" s="694">
        <v>8</v>
      </c>
      <c r="J210" s="694">
        <v>9</v>
      </c>
      <c r="K210" s="486">
        <v>10</v>
      </c>
      <c r="L210" s="693">
        <v>1</v>
      </c>
      <c r="M210" s="694">
        <v>2</v>
      </c>
      <c r="N210" s="694">
        <v>3</v>
      </c>
      <c r="O210" s="695">
        <v>4</v>
      </c>
      <c r="P210" s="523">
        <v>1</v>
      </c>
      <c r="Q210" s="694">
        <v>2</v>
      </c>
      <c r="R210" s="694">
        <v>3</v>
      </c>
      <c r="S210" s="694">
        <v>4</v>
      </c>
      <c r="T210" s="694">
        <v>5</v>
      </c>
      <c r="U210" s="486">
        <v>6</v>
      </c>
      <c r="V210" s="693">
        <v>7</v>
      </c>
      <c r="W210" s="694">
        <v>8</v>
      </c>
      <c r="X210" s="694">
        <v>9</v>
      </c>
      <c r="Y210" s="695">
        <v>10</v>
      </c>
      <c r="Z210" s="759"/>
      <c r="AA210" s="699"/>
      <c r="AB210" s="699"/>
      <c r="AC210" s="699"/>
    </row>
    <row r="211" spans="1:29" ht="13.5" thickBot="1" x14ac:dyDescent="0.25">
      <c r="A211" s="231" t="s">
        <v>2</v>
      </c>
      <c r="B211" s="530">
        <v>5</v>
      </c>
      <c r="C211" s="294">
        <v>4</v>
      </c>
      <c r="D211" s="234">
        <v>3</v>
      </c>
      <c r="E211" s="307">
        <v>2</v>
      </c>
      <c r="F211" s="522">
        <v>1</v>
      </c>
      <c r="G211" s="568">
        <v>1</v>
      </c>
      <c r="H211" s="307">
        <v>2</v>
      </c>
      <c r="I211" s="234">
        <v>3</v>
      </c>
      <c r="J211" s="294">
        <v>4</v>
      </c>
      <c r="K211" s="618">
        <v>5</v>
      </c>
      <c r="L211" s="233">
        <v>1</v>
      </c>
      <c r="M211" s="307">
        <v>2</v>
      </c>
      <c r="N211" s="234">
        <v>3</v>
      </c>
      <c r="O211" s="531">
        <v>4</v>
      </c>
      <c r="P211" s="619">
        <v>5</v>
      </c>
      <c r="Q211" s="294">
        <v>4</v>
      </c>
      <c r="R211" s="234">
        <v>3</v>
      </c>
      <c r="S211" s="234">
        <v>3</v>
      </c>
      <c r="T211" s="307">
        <v>2</v>
      </c>
      <c r="U211" s="620">
        <v>1</v>
      </c>
      <c r="V211" s="233">
        <v>1</v>
      </c>
      <c r="W211" s="307">
        <v>2</v>
      </c>
      <c r="X211" s="234">
        <v>3</v>
      </c>
      <c r="Y211" s="531">
        <v>4</v>
      </c>
      <c r="Z211" s="760"/>
      <c r="AA211" s="699"/>
      <c r="AB211" s="313"/>
      <c r="AC211" s="313"/>
    </row>
    <row r="212" spans="1:29" x14ac:dyDescent="0.2">
      <c r="A212" s="236" t="s">
        <v>3</v>
      </c>
      <c r="B212" s="237">
        <v>1590</v>
      </c>
      <c r="C212" s="238">
        <v>1590</v>
      </c>
      <c r="D212" s="238">
        <v>1590</v>
      </c>
      <c r="E212" s="238">
        <v>1590</v>
      </c>
      <c r="F212" s="239">
        <v>1590</v>
      </c>
      <c r="G212" s="517">
        <v>1590</v>
      </c>
      <c r="H212" s="238">
        <v>1590</v>
      </c>
      <c r="I212" s="238">
        <v>1590</v>
      </c>
      <c r="J212" s="238">
        <v>1590</v>
      </c>
      <c r="K212" s="308">
        <v>1590</v>
      </c>
      <c r="L212" s="237">
        <v>1590</v>
      </c>
      <c r="M212" s="238">
        <v>1590</v>
      </c>
      <c r="N212" s="238">
        <v>1590</v>
      </c>
      <c r="O212" s="239">
        <v>1590</v>
      </c>
      <c r="P212" s="517">
        <v>1590</v>
      </c>
      <c r="Q212" s="238">
        <v>1590</v>
      </c>
      <c r="R212" s="238">
        <v>1590</v>
      </c>
      <c r="S212" s="238">
        <v>1590</v>
      </c>
      <c r="T212" s="238">
        <v>1590</v>
      </c>
      <c r="U212" s="308">
        <v>1590</v>
      </c>
      <c r="V212" s="237">
        <v>1590</v>
      </c>
      <c r="W212" s="238">
        <v>1590</v>
      </c>
      <c r="X212" s="238">
        <v>1590</v>
      </c>
      <c r="Y212" s="239">
        <v>1590</v>
      </c>
      <c r="Z212" s="527">
        <v>1590</v>
      </c>
      <c r="AA212" s="341"/>
      <c r="AB212" s="313"/>
      <c r="AC212" s="313"/>
    </row>
    <row r="213" spans="1:29" x14ac:dyDescent="0.2">
      <c r="A213" s="241" t="s">
        <v>6</v>
      </c>
      <c r="B213" s="242">
        <v>1732</v>
      </c>
      <c r="C213" s="243">
        <v>1660</v>
      </c>
      <c r="D213" s="243">
        <v>1622</v>
      </c>
      <c r="E213" s="243">
        <v>1584</v>
      </c>
      <c r="F213" s="244">
        <v>1536</v>
      </c>
      <c r="G213" s="518">
        <v>1543</v>
      </c>
      <c r="H213" s="243">
        <v>1594</v>
      </c>
      <c r="I213" s="243">
        <v>1632</v>
      </c>
      <c r="J213" s="243">
        <v>1666</v>
      </c>
      <c r="K213" s="281">
        <v>1755</v>
      </c>
      <c r="L213" s="242">
        <v>1577</v>
      </c>
      <c r="M213" s="243">
        <v>1649</v>
      </c>
      <c r="N213" s="243">
        <v>1678</v>
      </c>
      <c r="O213" s="244">
        <v>1774</v>
      </c>
      <c r="P213" s="518">
        <v>1725</v>
      </c>
      <c r="Q213" s="243">
        <v>1647</v>
      </c>
      <c r="R213" s="243">
        <v>1643</v>
      </c>
      <c r="S213" s="243">
        <v>1613</v>
      </c>
      <c r="T213" s="243">
        <v>1585</v>
      </c>
      <c r="U213" s="281">
        <v>1526</v>
      </c>
      <c r="V213" s="242">
        <v>1529</v>
      </c>
      <c r="W213" s="243">
        <v>1582</v>
      </c>
      <c r="X213" s="243">
        <v>1620</v>
      </c>
      <c r="Y213" s="244">
        <v>1692</v>
      </c>
      <c r="Z213" s="440">
        <v>1637</v>
      </c>
      <c r="AA213" s="325"/>
      <c r="AB213" s="699"/>
      <c r="AC213" s="699"/>
    </row>
    <row r="214" spans="1:29" x14ac:dyDescent="0.2">
      <c r="A214" s="231" t="s">
        <v>7</v>
      </c>
      <c r="B214" s="476">
        <v>93.9</v>
      </c>
      <c r="C214" s="246">
        <v>100</v>
      </c>
      <c r="D214" s="246">
        <v>100</v>
      </c>
      <c r="E214" s="246">
        <v>100</v>
      </c>
      <c r="F214" s="247">
        <v>89.3</v>
      </c>
      <c r="G214" s="519">
        <v>97.7</v>
      </c>
      <c r="H214" s="246">
        <v>100</v>
      </c>
      <c r="I214" s="246">
        <v>100</v>
      </c>
      <c r="J214" s="246">
        <v>100</v>
      </c>
      <c r="K214" s="282">
        <v>100</v>
      </c>
      <c r="L214" s="245">
        <v>88.5</v>
      </c>
      <c r="M214" s="246">
        <v>100</v>
      </c>
      <c r="N214" s="246">
        <v>93.3</v>
      </c>
      <c r="O214" s="247">
        <v>100</v>
      </c>
      <c r="P214" s="519">
        <v>100</v>
      </c>
      <c r="Q214" s="246">
        <v>100</v>
      </c>
      <c r="R214" s="246">
        <v>100</v>
      </c>
      <c r="S214" s="246">
        <v>100</v>
      </c>
      <c r="T214" s="246">
        <v>100</v>
      </c>
      <c r="U214" s="282">
        <v>100</v>
      </c>
      <c r="V214" s="245">
        <v>100</v>
      </c>
      <c r="W214" s="246">
        <v>100</v>
      </c>
      <c r="X214" s="246">
        <v>100</v>
      </c>
      <c r="Y214" s="247">
        <v>100</v>
      </c>
      <c r="Z214" s="528">
        <v>0.93100000000000005</v>
      </c>
      <c r="AA214" s="341"/>
      <c r="AB214" s="210"/>
      <c r="AC214" s="210"/>
    </row>
    <row r="215" spans="1:29" ht="13.5" thickBot="1" x14ac:dyDescent="0.25">
      <c r="A215" s="256" t="s">
        <v>8</v>
      </c>
      <c r="B215" s="329">
        <v>6.2E-2</v>
      </c>
      <c r="C215" s="330">
        <v>3.7999999999999999E-2</v>
      </c>
      <c r="D215" s="330">
        <v>3.5000000000000003E-2</v>
      </c>
      <c r="E215" s="330">
        <v>3.2000000000000001E-2</v>
      </c>
      <c r="F215" s="480">
        <v>0.06</v>
      </c>
      <c r="G215" s="520">
        <v>5.5E-2</v>
      </c>
      <c r="H215" s="330">
        <v>3.2000000000000001E-2</v>
      </c>
      <c r="I215" s="330">
        <v>2.9000000000000001E-2</v>
      </c>
      <c r="J215" s="330">
        <v>3.1E-2</v>
      </c>
      <c r="K215" s="334">
        <v>3.6999999999999998E-2</v>
      </c>
      <c r="L215" s="329">
        <v>6.7000000000000004E-2</v>
      </c>
      <c r="M215" s="330">
        <v>3.9E-2</v>
      </c>
      <c r="N215" s="330">
        <v>4.7E-2</v>
      </c>
      <c r="O215" s="480">
        <v>4.9000000000000002E-2</v>
      </c>
      <c r="P215" s="520">
        <v>3.5000000000000003E-2</v>
      </c>
      <c r="Q215" s="330">
        <v>3.3000000000000002E-2</v>
      </c>
      <c r="R215" s="330">
        <v>2.9000000000000001E-2</v>
      </c>
      <c r="S215" s="330">
        <v>0.03</v>
      </c>
      <c r="T215" s="330">
        <v>2.8000000000000001E-2</v>
      </c>
      <c r="U215" s="334">
        <v>0.04</v>
      </c>
      <c r="V215" s="329">
        <v>3.2000000000000001E-2</v>
      </c>
      <c r="W215" s="330">
        <v>3.5999999999999997E-2</v>
      </c>
      <c r="X215" s="330">
        <v>3.4000000000000002E-2</v>
      </c>
      <c r="Y215" s="480">
        <v>4.2999999999999997E-2</v>
      </c>
      <c r="Z215" s="529">
        <v>5.6000000000000001E-2</v>
      </c>
      <c r="AA215" s="700"/>
      <c r="AB215" s="699"/>
      <c r="AC215" s="699"/>
    </row>
    <row r="216" spans="1:29" x14ac:dyDescent="0.2">
      <c r="A216" s="572" t="s">
        <v>1</v>
      </c>
      <c r="B216" s="332">
        <f>B213/B212*100-100</f>
        <v>8.9308176100628884</v>
      </c>
      <c r="C216" s="333">
        <f t="shared" ref="C216:E216" si="110">C213/C212*100-100</f>
        <v>4.4025157232704402</v>
      </c>
      <c r="D216" s="333">
        <f t="shared" si="110"/>
        <v>2.0125786163522008</v>
      </c>
      <c r="E216" s="333">
        <f t="shared" si="110"/>
        <v>-0.37735849056603854</v>
      </c>
      <c r="F216" s="482">
        <f>F213/F212*100-100</f>
        <v>-3.3962264150943327</v>
      </c>
      <c r="G216" s="521">
        <f t="shared" ref="G216:N216" si="111">G213/G212*100-100</f>
        <v>-2.9559748427672901</v>
      </c>
      <c r="H216" s="333">
        <f t="shared" si="111"/>
        <v>0.25157232704403043</v>
      </c>
      <c r="I216" s="333">
        <f t="shared" si="111"/>
        <v>2.6415094339622698</v>
      </c>
      <c r="J216" s="333">
        <f t="shared" si="111"/>
        <v>4.7798742138364787</v>
      </c>
      <c r="K216" s="335">
        <f t="shared" si="111"/>
        <v>10.377358490566053</v>
      </c>
      <c r="L216" s="332">
        <f t="shared" si="111"/>
        <v>-0.81761006289308114</v>
      </c>
      <c r="M216" s="333">
        <f t="shared" si="111"/>
        <v>3.7106918238993813</v>
      </c>
      <c r="N216" s="333">
        <f t="shared" si="111"/>
        <v>5.5345911949685558</v>
      </c>
      <c r="O216" s="482">
        <f>O213/O212*100-100</f>
        <v>11.572327044025158</v>
      </c>
      <c r="P216" s="521">
        <f t="shared" ref="P216:Z216" si="112">P213/P212*100-100</f>
        <v>8.49056603773586</v>
      </c>
      <c r="Q216" s="333">
        <f t="shared" si="112"/>
        <v>3.5849056603773732</v>
      </c>
      <c r="R216" s="333">
        <f t="shared" si="112"/>
        <v>3.3333333333333428</v>
      </c>
      <c r="S216" s="333">
        <f t="shared" si="112"/>
        <v>1.4465408805031501</v>
      </c>
      <c r="T216" s="333">
        <f t="shared" si="112"/>
        <v>-0.31446540880503449</v>
      </c>
      <c r="U216" s="335">
        <f t="shared" si="112"/>
        <v>-4.0251572327044016</v>
      </c>
      <c r="V216" s="332">
        <f t="shared" si="112"/>
        <v>-3.8364779874213895</v>
      </c>
      <c r="W216" s="333">
        <f t="shared" si="112"/>
        <v>-0.50314465408804665</v>
      </c>
      <c r="X216" s="333">
        <f t="shared" si="112"/>
        <v>1.8867924528301927</v>
      </c>
      <c r="Y216" s="482">
        <f t="shared" si="112"/>
        <v>6.415094339622641</v>
      </c>
      <c r="Z216" s="567">
        <f t="shared" si="112"/>
        <v>2.9559748427673043</v>
      </c>
      <c r="AA216" s="701"/>
      <c r="AB216" s="210"/>
      <c r="AC216" s="210"/>
    </row>
    <row r="217" spans="1:29" ht="13.5" thickBot="1" x14ac:dyDescent="0.25">
      <c r="A217" s="573" t="s">
        <v>27</v>
      </c>
      <c r="B217" s="220">
        <f t="shared" ref="B217:Z217" si="113">B213-B199</f>
        <v>94</v>
      </c>
      <c r="C217" s="221">
        <f t="shared" si="113"/>
        <v>86</v>
      </c>
      <c r="D217" s="221">
        <f t="shared" si="113"/>
        <v>97</v>
      </c>
      <c r="E217" s="221">
        <f t="shared" si="113"/>
        <v>112</v>
      </c>
      <c r="F217" s="226">
        <f t="shared" si="113"/>
        <v>134</v>
      </c>
      <c r="G217" s="609">
        <f t="shared" si="113"/>
        <v>92</v>
      </c>
      <c r="H217" s="221">
        <f t="shared" si="113"/>
        <v>97</v>
      </c>
      <c r="I217" s="221">
        <f t="shared" si="113"/>
        <v>102</v>
      </c>
      <c r="J217" s="221">
        <f t="shared" si="113"/>
        <v>99</v>
      </c>
      <c r="K217" s="328">
        <f t="shared" si="113"/>
        <v>101</v>
      </c>
      <c r="L217" s="220">
        <f t="shared" si="113"/>
        <v>122</v>
      </c>
      <c r="M217" s="221">
        <f t="shared" si="113"/>
        <v>129</v>
      </c>
      <c r="N217" s="221">
        <f t="shared" si="113"/>
        <v>102</v>
      </c>
      <c r="O217" s="226">
        <f t="shared" si="113"/>
        <v>90</v>
      </c>
      <c r="P217" s="609">
        <f t="shared" si="113"/>
        <v>68</v>
      </c>
      <c r="Q217" s="221">
        <f t="shared" si="113"/>
        <v>63</v>
      </c>
      <c r="R217" s="221">
        <f t="shared" si="113"/>
        <v>88</v>
      </c>
      <c r="S217" s="221">
        <f t="shared" si="113"/>
        <v>93</v>
      </c>
      <c r="T217" s="221">
        <f t="shared" si="113"/>
        <v>110</v>
      </c>
      <c r="U217" s="328">
        <f t="shared" si="113"/>
        <v>140</v>
      </c>
      <c r="V217" s="220">
        <f t="shared" si="113"/>
        <v>112</v>
      </c>
      <c r="W217" s="221">
        <f t="shared" si="113"/>
        <v>101</v>
      </c>
      <c r="X217" s="221">
        <f t="shared" si="113"/>
        <v>73</v>
      </c>
      <c r="Y217" s="226">
        <f t="shared" si="113"/>
        <v>76</v>
      </c>
      <c r="Z217" s="397">
        <f t="shared" si="113"/>
        <v>99</v>
      </c>
      <c r="AA217" s="342"/>
      <c r="AB217" s="699"/>
      <c r="AC217" s="699"/>
    </row>
    <row r="218" spans="1:29" x14ac:dyDescent="0.2">
      <c r="A218" s="267" t="s">
        <v>51</v>
      </c>
      <c r="B218" s="569">
        <v>664</v>
      </c>
      <c r="C218" s="570">
        <v>706</v>
      </c>
      <c r="D218" s="570">
        <v>668</v>
      </c>
      <c r="E218" s="570">
        <v>411</v>
      </c>
      <c r="F218" s="571">
        <v>372</v>
      </c>
      <c r="G218" s="610">
        <v>321</v>
      </c>
      <c r="H218" s="570">
        <v>531</v>
      </c>
      <c r="I218" s="570">
        <v>595</v>
      </c>
      <c r="J218" s="570">
        <v>453</v>
      </c>
      <c r="K218" s="347">
        <v>463</v>
      </c>
      <c r="L218" s="569">
        <v>357</v>
      </c>
      <c r="M218" s="570">
        <v>653</v>
      </c>
      <c r="N218" s="570">
        <v>587</v>
      </c>
      <c r="O218" s="571">
        <v>514</v>
      </c>
      <c r="P218" s="610">
        <v>302</v>
      </c>
      <c r="Q218" s="570">
        <v>532</v>
      </c>
      <c r="R218" s="570">
        <v>587</v>
      </c>
      <c r="S218" s="570">
        <v>636</v>
      </c>
      <c r="T218" s="570">
        <v>481</v>
      </c>
      <c r="U218" s="347">
        <v>399</v>
      </c>
      <c r="V218" s="569">
        <v>353</v>
      </c>
      <c r="W218" s="570">
        <v>540</v>
      </c>
      <c r="X218" s="570">
        <v>637</v>
      </c>
      <c r="Y218" s="571">
        <v>392</v>
      </c>
      <c r="Z218" s="398">
        <f>SUM(B218:Y218)</f>
        <v>12154</v>
      </c>
      <c r="AA218" s="699" t="s">
        <v>56</v>
      </c>
      <c r="AB218" s="265">
        <f>Z204-Z218</f>
        <v>10</v>
      </c>
      <c r="AC218" s="266">
        <f>AB218/Z204</f>
        <v>8.2209799408089446E-4</v>
      </c>
    </row>
    <row r="219" spans="1:29" x14ac:dyDescent="0.2">
      <c r="A219" s="267" t="s">
        <v>28</v>
      </c>
      <c r="B219" s="696">
        <v>73.5</v>
      </c>
      <c r="C219" s="697">
        <v>75</v>
      </c>
      <c r="D219" s="697">
        <v>76.5</v>
      </c>
      <c r="E219" s="697">
        <v>77</v>
      </c>
      <c r="F219" s="698">
        <v>80</v>
      </c>
      <c r="G219" s="408">
        <v>78</v>
      </c>
      <c r="H219" s="697">
        <v>76</v>
      </c>
      <c r="I219" s="697">
        <v>75</v>
      </c>
      <c r="J219" s="697">
        <v>73.5</v>
      </c>
      <c r="K219" s="311">
        <v>71</v>
      </c>
      <c r="L219" s="696">
        <v>79</v>
      </c>
      <c r="M219" s="697">
        <v>78</v>
      </c>
      <c r="N219" s="697">
        <v>76</v>
      </c>
      <c r="O219" s="698">
        <v>73.5</v>
      </c>
      <c r="P219" s="408">
        <v>73.5</v>
      </c>
      <c r="Q219" s="697">
        <v>74.5</v>
      </c>
      <c r="R219" s="697">
        <v>76</v>
      </c>
      <c r="S219" s="697">
        <v>77.5</v>
      </c>
      <c r="T219" s="697">
        <v>78.5</v>
      </c>
      <c r="U219" s="311">
        <v>79.5</v>
      </c>
      <c r="V219" s="696">
        <v>78.5</v>
      </c>
      <c r="W219" s="697">
        <v>77</v>
      </c>
      <c r="X219" s="697">
        <v>75.5</v>
      </c>
      <c r="Y219" s="698">
        <v>72</v>
      </c>
      <c r="Z219" s="692"/>
      <c r="AA219" s="699" t="s">
        <v>57</v>
      </c>
      <c r="AB219" s="699">
        <v>68.94</v>
      </c>
      <c r="AC219" s="699"/>
    </row>
    <row r="220" spans="1:29" ht="13.5" thickBot="1" x14ac:dyDescent="0.25">
      <c r="A220" s="268" t="s">
        <v>26</v>
      </c>
      <c r="B220" s="216">
        <f t="shared" ref="B220:Y220" si="114">(B219-B205)</f>
        <v>6.5</v>
      </c>
      <c r="C220" s="217">
        <f t="shared" si="114"/>
        <v>7</v>
      </c>
      <c r="D220" s="217">
        <f t="shared" si="114"/>
        <v>7</v>
      </c>
      <c r="E220" s="217">
        <f t="shared" si="114"/>
        <v>7</v>
      </c>
      <c r="F220" s="327">
        <f t="shared" si="114"/>
        <v>7</v>
      </c>
      <c r="G220" s="409">
        <f t="shared" si="114"/>
        <v>7.5</v>
      </c>
      <c r="H220" s="217">
        <f t="shared" si="114"/>
        <v>7</v>
      </c>
      <c r="I220" s="217">
        <f t="shared" si="114"/>
        <v>7</v>
      </c>
      <c r="J220" s="217">
        <f t="shared" si="114"/>
        <v>7</v>
      </c>
      <c r="K220" s="337">
        <f t="shared" si="114"/>
        <v>6.5</v>
      </c>
      <c r="L220" s="216">
        <f t="shared" si="114"/>
        <v>7</v>
      </c>
      <c r="M220" s="217">
        <f t="shared" si="114"/>
        <v>7</v>
      </c>
      <c r="N220" s="217">
        <f t="shared" si="114"/>
        <v>7</v>
      </c>
      <c r="O220" s="327">
        <f t="shared" si="114"/>
        <v>6.5</v>
      </c>
      <c r="P220" s="409">
        <f t="shared" si="114"/>
        <v>7</v>
      </c>
      <c r="Q220" s="217">
        <f t="shared" si="114"/>
        <v>7</v>
      </c>
      <c r="R220" s="217">
        <f t="shared" si="114"/>
        <v>7</v>
      </c>
      <c r="S220" s="217">
        <f t="shared" si="114"/>
        <v>7.5</v>
      </c>
      <c r="T220" s="217">
        <f t="shared" si="114"/>
        <v>7.5</v>
      </c>
      <c r="U220" s="337">
        <f t="shared" si="114"/>
        <v>7</v>
      </c>
      <c r="V220" s="216">
        <f t="shared" si="114"/>
        <v>7</v>
      </c>
      <c r="W220" s="217">
        <f t="shared" si="114"/>
        <v>7.5</v>
      </c>
      <c r="X220" s="217">
        <f t="shared" si="114"/>
        <v>7.5</v>
      </c>
      <c r="Y220" s="327">
        <f t="shared" si="114"/>
        <v>7</v>
      </c>
      <c r="Z220" s="338"/>
      <c r="AA220" s="699" t="s">
        <v>26</v>
      </c>
      <c r="AB220" s="699">
        <f>AB219-AB205</f>
        <v>5.1699999999999946</v>
      </c>
      <c r="AC220" s="699"/>
    </row>
    <row r="222" spans="1:29" ht="13.5" thickBot="1" x14ac:dyDescent="0.25"/>
    <row r="223" spans="1:29" ht="13.5" thickBot="1" x14ac:dyDescent="0.25">
      <c r="A223" s="230" t="s">
        <v>159</v>
      </c>
      <c r="B223" s="755" t="s">
        <v>53</v>
      </c>
      <c r="C223" s="756"/>
      <c r="D223" s="756"/>
      <c r="E223" s="756"/>
      <c r="F223" s="756"/>
      <c r="G223" s="756"/>
      <c r="H223" s="756"/>
      <c r="I223" s="756"/>
      <c r="J223" s="756"/>
      <c r="K223" s="756"/>
      <c r="L223" s="755" t="s">
        <v>114</v>
      </c>
      <c r="M223" s="756"/>
      <c r="N223" s="756"/>
      <c r="O223" s="757"/>
      <c r="P223" s="756" t="s">
        <v>63</v>
      </c>
      <c r="Q223" s="756"/>
      <c r="R223" s="756"/>
      <c r="S223" s="756"/>
      <c r="T223" s="756"/>
      <c r="U223" s="756"/>
      <c r="V223" s="756"/>
      <c r="W223" s="756"/>
      <c r="X223" s="756"/>
      <c r="Y223" s="757"/>
      <c r="Z223" s="758" t="s">
        <v>55</v>
      </c>
      <c r="AA223" s="713">
        <v>901</v>
      </c>
      <c r="AB223" s="713"/>
      <c r="AC223" s="713"/>
    </row>
    <row r="224" spans="1:29" x14ac:dyDescent="0.2">
      <c r="A224" s="231" t="s">
        <v>54</v>
      </c>
      <c r="B224" s="717">
        <v>1</v>
      </c>
      <c r="C224" s="718">
        <v>2</v>
      </c>
      <c r="D224" s="718">
        <v>3</v>
      </c>
      <c r="E224" s="718">
        <v>4</v>
      </c>
      <c r="F224" s="719">
        <v>5</v>
      </c>
      <c r="G224" s="523">
        <v>6</v>
      </c>
      <c r="H224" s="718">
        <v>7</v>
      </c>
      <c r="I224" s="718">
        <v>8</v>
      </c>
      <c r="J224" s="718">
        <v>9</v>
      </c>
      <c r="K224" s="486">
        <v>10</v>
      </c>
      <c r="L224" s="717">
        <v>1</v>
      </c>
      <c r="M224" s="718">
        <v>2</v>
      </c>
      <c r="N224" s="718">
        <v>3</v>
      </c>
      <c r="O224" s="719">
        <v>4</v>
      </c>
      <c r="P224" s="523">
        <v>1</v>
      </c>
      <c r="Q224" s="718">
        <v>2</v>
      </c>
      <c r="R224" s="718">
        <v>3</v>
      </c>
      <c r="S224" s="718">
        <v>4</v>
      </c>
      <c r="T224" s="718">
        <v>5</v>
      </c>
      <c r="U224" s="486">
        <v>6</v>
      </c>
      <c r="V224" s="717">
        <v>7</v>
      </c>
      <c r="W224" s="718">
        <v>8</v>
      </c>
      <c r="X224" s="718">
        <v>9</v>
      </c>
      <c r="Y224" s="719">
        <v>10</v>
      </c>
      <c r="Z224" s="759"/>
      <c r="AA224" s="713"/>
      <c r="AB224" s="713"/>
      <c r="AC224" s="713"/>
    </row>
    <row r="225" spans="1:29" ht="13.5" thickBot="1" x14ac:dyDescent="0.25">
      <c r="A225" s="231" t="s">
        <v>2</v>
      </c>
      <c r="B225" s="530">
        <v>5</v>
      </c>
      <c r="C225" s="294">
        <v>4</v>
      </c>
      <c r="D225" s="234">
        <v>3</v>
      </c>
      <c r="E225" s="307">
        <v>2</v>
      </c>
      <c r="F225" s="522">
        <v>1</v>
      </c>
      <c r="G225" s="568">
        <v>1</v>
      </c>
      <c r="H225" s="307">
        <v>2</v>
      </c>
      <c r="I225" s="234">
        <v>3</v>
      </c>
      <c r="J225" s="294">
        <v>4</v>
      </c>
      <c r="K225" s="618">
        <v>5</v>
      </c>
      <c r="L225" s="233">
        <v>1</v>
      </c>
      <c r="M225" s="307">
        <v>2</v>
      </c>
      <c r="N225" s="234">
        <v>3</v>
      </c>
      <c r="O225" s="531">
        <v>4</v>
      </c>
      <c r="P225" s="619">
        <v>5</v>
      </c>
      <c r="Q225" s="294">
        <v>4</v>
      </c>
      <c r="R225" s="234">
        <v>3</v>
      </c>
      <c r="S225" s="234">
        <v>3</v>
      </c>
      <c r="T225" s="307">
        <v>2</v>
      </c>
      <c r="U225" s="620">
        <v>1</v>
      </c>
      <c r="V225" s="233">
        <v>1</v>
      </c>
      <c r="W225" s="307">
        <v>2</v>
      </c>
      <c r="X225" s="234">
        <v>3</v>
      </c>
      <c r="Y225" s="531">
        <v>4</v>
      </c>
      <c r="Z225" s="760"/>
      <c r="AA225" s="713"/>
      <c r="AB225" s="313"/>
      <c r="AC225" s="313"/>
    </row>
    <row r="226" spans="1:29" x14ac:dyDescent="0.2">
      <c r="A226" s="236" t="s">
        <v>3</v>
      </c>
      <c r="B226" s="237">
        <v>1710</v>
      </c>
      <c r="C226" s="238">
        <v>1710</v>
      </c>
      <c r="D226" s="238">
        <v>1710</v>
      </c>
      <c r="E226" s="238">
        <v>1710</v>
      </c>
      <c r="F226" s="239">
        <v>1710</v>
      </c>
      <c r="G226" s="517">
        <v>1710</v>
      </c>
      <c r="H226" s="238">
        <v>1710</v>
      </c>
      <c r="I226" s="238">
        <v>1710</v>
      </c>
      <c r="J226" s="238">
        <v>1710</v>
      </c>
      <c r="K226" s="308">
        <v>1710</v>
      </c>
      <c r="L226" s="237">
        <v>1710</v>
      </c>
      <c r="M226" s="238">
        <v>1710</v>
      </c>
      <c r="N226" s="238">
        <v>1710</v>
      </c>
      <c r="O226" s="239">
        <v>1710</v>
      </c>
      <c r="P226" s="517">
        <v>1710</v>
      </c>
      <c r="Q226" s="238">
        <v>1710</v>
      </c>
      <c r="R226" s="238">
        <v>1710</v>
      </c>
      <c r="S226" s="238">
        <v>1710</v>
      </c>
      <c r="T226" s="238">
        <v>1710</v>
      </c>
      <c r="U226" s="308">
        <v>1710</v>
      </c>
      <c r="V226" s="237">
        <v>1710</v>
      </c>
      <c r="W226" s="238">
        <v>1710</v>
      </c>
      <c r="X226" s="238">
        <v>1710</v>
      </c>
      <c r="Y226" s="239">
        <v>1710</v>
      </c>
      <c r="Z226" s="527">
        <v>1710</v>
      </c>
      <c r="AA226" s="341"/>
      <c r="AB226" s="313"/>
      <c r="AC226" s="313"/>
    </row>
    <row r="227" spans="1:29" x14ac:dyDescent="0.2">
      <c r="A227" s="241" t="s">
        <v>6</v>
      </c>
      <c r="B227" s="242">
        <v>1860</v>
      </c>
      <c r="C227" s="243">
        <v>1776</v>
      </c>
      <c r="D227" s="243">
        <v>1774</v>
      </c>
      <c r="E227" s="243">
        <v>1769</v>
      </c>
      <c r="F227" s="244">
        <v>1721</v>
      </c>
      <c r="G227" s="518">
        <v>1761</v>
      </c>
      <c r="H227" s="243">
        <v>1745</v>
      </c>
      <c r="I227" s="243">
        <v>1753</v>
      </c>
      <c r="J227" s="243">
        <v>1808</v>
      </c>
      <c r="K227" s="281">
        <v>1874</v>
      </c>
      <c r="L227" s="242">
        <v>1720</v>
      </c>
      <c r="M227" s="243">
        <v>1791</v>
      </c>
      <c r="N227" s="243">
        <v>1815</v>
      </c>
      <c r="O227" s="244">
        <v>1898</v>
      </c>
      <c r="P227" s="518">
        <v>1887</v>
      </c>
      <c r="Q227" s="243">
        <v>1806</v>
      </c>
      <c r="R227" s="243">
        <v>1801</v>
      </c>
      <c r="S227" s="243">
        <v>1757</v>
      </c>
      <c r="T227" s="243">
        <v>1756</v>
      </c>
      <c r="U227" s="281">
        <v>1678</v>
      </c>
      <c r="V227" s="242">
        <v>1696</v>
      </c>
      <c r="W227" s="243">
        <v>1744</v>
      </c>
      <c r="X227" s="243">
        <v>1760</v>
      </c>
      <c r="Y227" s="244">
        <v>1810</v>
      </c>
      <c r="Z227" s="440">
        <v>1784</v>
      </c>
      <c r="AA227" s="325"/>
      <c r="AB227" s="713"/>
      <c r="AC227" s="713"/>
    </row>
    <row r="228" spans="1:29" x14ac:dyDescent="0.2">
      <c r="A228" s="231" t="s">
        <v>7</v>
      </c>
      <c r="B228" s="476">
        <v>93.9</v>
      </c>
      <c r="C228" s="246">
        <v>100</v>
      </c>
      <c r="D228" s="246">
        <v>98</v>
      </c>
      <c r="E228" s="246">
        <v>96.7</v>
      </c>
      <c r="F228" s="247">
        <v>96.3</v>
      </c>
      <c r="G228" s="519">
        <v>91.7</v>
      </c>
      <c r="H228" s="246">
        <v>95</v>
      </c>
      <c r="I228" s="246">
        <v>95.5</v>
      </c>
      <c r="J228" s="246">
        <v>97</v>
      </c>
      <c r="K228" s="282">
        <v>94.1</v>
      </c>
      <c r="L228" s="245">
        <v>96.2</v>
      </c>
      <c r="M228" s="246">
        <v>95.9</v>
      </c>
      <c r="N228" s="246">
        <v>100</v>
      </c>
      <c r="O228" s="247">
        <v>94.7</v>
      </c>
      <c r="P228" s="519">
        <v>95.7</v>
      </c>
      <c r="Q228" s="246">
        <v>100</v>
      </c>
      <c r="R228" s="246">
        <v>100</v>
      </c>
      <c r="S228" s="246">
        <v>100</v>
      </c>
      <c r="T228" s="246">
        <v>100</v>
      </c>
      <c r="U228" s="282">
        <v>89.7</v>
      </c>
      <c r="V228" s="245">
        <v>92.3</v>
      </c>
      <c r="W228" s="246">
        <v>97.5</v>
      </c>
      <c r="X228" s="246">
        <v>100</v>
      </c>
      <c r="Y228" s="247">
        <v>96.6</v>
      </c>
      <c r="Z228" s="528">
        <v>0.92300000000000004</v>
      </c>
      <c r="AA228" s="341"/>
      <c r="AB228" s="210"/>
      <c r="AC228" s="210"/>
    </row>
    <row r="229" spans="1:29" ht="13.5" thickBot="1" x14ac:dyDescent="0.25">
      <c r="A229" s="256" t="s">
        <v>8</v>
      </c>
      <c r="B229" s="329">
        <v>5.6000000000000001E-2</v>
      </c>
      <c r="C229" s="330">
        <v>4.7E-2</v>
      </c>
      <c r="D229" s="330">
        <v>3.5999999999999997E-2</v>
      </c>
      <c r="E229" s="330">
        <v>5.3999999999999999E-2</v>
      </c>
      <c r="F229" s="480">
        <v>5.8000000000000003E-2</v>
      </c>
      <c r="G229" s="520">
        <v>6.5000000000000002E-2</v>
      </c>
      <c r="H229" s="330">
        <v>4.8000000000000001E-2</v>
      </c>
      <c r="I229" s="330">
        <v>4.9000000000000002E-2</v>
      </c>
      <c r="J229" s="330">
        <v>3.7999999999999999E-2</v>
      </c>
      <c r="K229" s="334">
        <v>5.7000000000000002E-2</v>
      </c>
      <c r="L229" s="329">
        <v>6.2E-2</v>
      </c>
      <c r="M229" s="330">
        <v>5.6000000000000001E-2</v>
      </c>
      <c r="N229" s="330">
        <v>3.7999999999999999E-2</v>
      </c>
      <c r="O229" s="480">
        <v>5.8999999999999997E-2</v>
      </c>
      <c r="P229" s="520">
        <v>5.3999999999999999E-2</v>
      </c>
      <c r="Q229" s="330">
        <v>4.1000000000000002E-2</v>
      </c>
      <c r="R229" s="330">
        <v>0.04</v>
      </c>
      <c r="S229" s="330">
        <v>4.2999999999999997E-2</v>
      </c>
      <c r="T229" s="330">
        <v>3.5999999999999997E-2</v>
      </c>
      <c r="U229" s="334">
        <v>5.3999999999999999E-2</v>
      </c>
      <c r="V229" s="329">
        <v>6.0999999999999999E-2</v>
      </c>
      <c r="W229" s="330">
        <v>4.2000000000000003E-2</v>
      </c>
      <c r="X229" s="330">
        <v>0.04</v>
      </c>
      <c r="Y229" s="480">
        <v>5.5E-2</v>
      </c>
      <c r="Z229" s="529">
        <v>5.7000000000000002E-2</v>
      </c>
      <c r="AA229" s="700"/>
      <c r="AB229" s="713"/>
      <c r="AC229" s="713"/>
    </row>
    <row r="230" spans="1:29" x14ac:dyDescent="0.2">
      <c r="A230" s="572" t="s">
        <v>1</v>
      </c>
      <c r="B230" s="332">
        <f>B227/B226*100-100</f>
        <v>8.7719298245614112</v>
      </c>
      <c r="C230" s="333">
        <f t="shared" ref="C230:E230" si="115">C227/C226*100-100</f>
        <v>3.8596491228070136</v>
      </c>
      <c r="D230" s="333">
        <f t="shared" si="115"/>
        <v>3.7426900584795391</v>
      </c>
      <c r="E230" s="333">
        <f t="shared" si="115"/>
        <v>3.4502923976608173</v>
      </c>
      <c r="F230" s="482">
        <f>F227/F226*100-100</f>
        <v>0.64327485380117366</v>
      </c>
      <c r="G230" s="521">
        <f t="shared" ref="G230:N230" si="116">G227/G226*100-100</f>
        <v>2.9824561403508909</v>
      </c>
      <c r="H230" s="333">
        <f t="shared" si="116"/>
        <v>2.0467836257309813</v>
      </c>
      <c r="I230" s="333">
        <f t="shared" si="116"/>
        <v>2.5146198830409361</v>
      </c>
      <c r="J230" s="333">
        <f t="shared" si="116"/>
        <v>5.7309941520467902</v>
      </c>
      <c r="K230" s="335">
        <f t="shared" si="116"/>
        <v>9.5906432748537895</v>
      </c>
      <c r="L230" s="332">
        <f t="shared" si="116"/>
        <v>0.5847953216374151</v>
      </c>
      <c r="M230" s="333">
        <f t="shared" si="116"/>
        <v>4.7368421052631504</v>
      </c>
      <c r="N230" s="333">
        <f t="shared" si="116"/>
        <v>6.1403508771929864</v>
      </c>
      <c r="O230" s="482">
        <f>O227/O226*100-100</f>
        <v>10.994152046783626</v>
      </c>
      <c r="P230" s="521">
        <f t="shared" ref="P230:Z230" si="117">P227/P226*100-100</f>
        <v>10.350877192982466</v>
      </c>
      <c r="Q230" s="333">
        <f t="shared" si="117"/>
        <v>5.6140350877192873</v>
      </c>
      <c r="R230" s="333">
        <f t="shared" si="117"/>
        <v>5.3216374269005939</v>
      </c>
      <c r="S230" s="333">
        <f t="shared" si="117"/>
        <v>2.7485380116958993</v>
      </c>
      <c r="T230" s="333">
        <f t="shared" si="117"/>
        <v>2.6900584795321691</v>
      </c>
      <c r="U230" s="335">
        <f t="shared" si="117"/>
        <v>-1.8713450292397624</v>
      </c>
      <c r="V230" s="332">
        <f t="shared" si="117"/>
        <v>-0.81871345029239251</v>
      </c>
      <c r="W230" s="333">
        <f t="shared" si="117"/>
        <v>1.9883040935672511</v>
      </c>
      <c r="X230" s="333">
        <f t="shared" si="117"/>
        <v>2.9239766081871323</v>
      </c>
      <c r="Y230" s="482">
        <f t="shared" si="117"/>
        <v>5.8479532163742789</v>
      </c>
      <c r="Z230" s="567">
        <f t="shared" si="117"/>
        <v>4.3274853801169542</v>
      </c>
      <c r="AA230" s="701"/>
      <c r="AB230" s="210"/>
      <c r="AC230" s="210"/>
    </row>
    <row r="231" spans="1:29" ht="13.5" thickBot="1" x14ac:dyDescent="0.25">
      <c r="A231" s="573" t="s">
        <v>27</v>
      </c>
      <c r="B231" s="220">
        <f t="shared" ref="B231:Z231" si="118">B227-B213</f>
        <v>128</v>
      </c>
      <c r="C231" s="221">
        <f t="shared" si="118"/>
        <v>116</v>
      </c>
      <c r="D231" s="221">
        <f t="shared" si="118"/>
        <v>152</v>
      </c>
      <c r="E231" s="221">
        <f t="shared" si="118"/>
        <v>185</v>
      </c>
      <c r="F231" s="226">
        <f t="shared" si="118"/>
        <v>185</v>
      </c>
      <c r="G231" s="609">
        <f t="shared" si="118"/>
        <v>218</v>
      </c>
      <c r="H231" s="221">
        <f t="shared" si="118"/>
        <v>151</v>
      </c>
      <c r="I231" s="221">
        <f t="shared" si="118"/>
        <v>121</v>
      </c>
      <c r="J231" s="221">
        <f t="shared" si="118"/>
        <v>142</v>
      </c>
      <c r="K231" s="328">
        <f t="shared" si="118"/>
        <v>119</v>
      </c>
      <c r="L231" s="220">
        <f t="shared" si="118"/>
        <v>143</v>
      </c>
      <c r="M231" s="221">
        <f t="shared" si="118"/>
        <v>142</v>
      </c>
      <c r="N231" s="221">
        <f t="shared" si="118"/>
        <v>137</v>
      </c>
      <c r="O231" s="226">
        <f t="shared" si="118"/>
        <v>124</v>
      </c>
      <c r="P231" s="609">
        <f t="shared" si="118"/>
        <v>162</v>
      </c>
      <c r="Q231" s="221">
        <f t="shared" si="118"/>
        <v>159</v>
      </c>
      <c r="R231" s="221">
        <f t="shared" si="118"/>
        <v>158</v>
      </c>
      <c r="S231" s="221">
        <f t="shared" si="118"/>
        <v>144</v>
      </c>
      <c r="T231" s="221">
        <f t="shared" si="118"/>
        <v>171</v>
      </c>
      <c r="U231" s="328">
        <f t="shared" si="118"/>
        <v>152</v>
      </c>
      <c r="V231" s="220">
        <f t="shared" si="118"/>
        <v>167</v>
      </c>
      <c r="W231" s="221">
        <f t="shared" si="118"/>
        <v>162</v>
      </c>
      <c r="X231" s="221">
        <f t="shared" si="118"/>
        <v>140</v>
      </c>
      <c r="Y231" s="226">
        <f t="shared" si="118"/>
        <v>118</v>
      </c>
      <c r="Z231" s="397">
        <f t="shared" si="118"/>
        <v>147</v>
      </c>
      <c r="AA231" s="342"/>
      <c r="AB231" s="713"/>
      <c r="AC231" s="713"/>
    </row>
    <row r="232" spans="1:29" x14ac:dyDescent="0.2">
      <c r="A232" s="267" t="s">
        <v>51</v>
      </c>
      <c r="B232" s="569">
        <v>664</v>
      </c>
      <c r="C232" s="570">
        <v>705</v>
      </c>
      <c r="D232" s="570">
        <v>668</v>
      </c>
      <c r="E232" s="570">
        <v>411</v>
      </c>
      <c r="F232" s="571">
        <v>372</v>
      </c>
      <c r="G232" s="610">
        <v>320</v>
      </c>
      <c r="H232" s="570">
        <v>530</v>
      </c>
      <c r="I232" s="570">
        <v>594</v>
      </c>
      <c r="J232" s="570">
        <v>453</v>
      </c>
      <c r="K232" s="347">
        <v>463</v>
      </c>
      <c r="L232" s="569">
        <v>357</v>
      </c>
      <c r="M232" s="570">
        <v>651</v>
      </c>
      <c r="N232" s="570">
        <v>587</v>
      </c>
      <c r="O232" s="571">
        <v>513</v>
      </c>
      <c r="P232" s="610">
        <v>302</v>
      </c>
      <c r="Q232" s="570">
        <v>532</v>
      </c>
      <c r="R232" s="570">
        <v>587</v>
      </c>
      <c r="S232" s="570">
        <v>635</v>
      </c>
      <c r="T232" s="570">
        <v>479</v>
      </c>
      <c r="U232" s="347">
        <v>399</v>
      </c>
      <c r="V232" s="569">
        <v>353</v>
      </c>
      <c r="W232" s="570">
        <v>539</v>
      </c>
      <c r="X232" s="570">
        <v>637</v>
      </c>
      <c r="Y232" s="571">
        <v>392</v>
      </c>
      <c r="Z232" s="398">
        <f>SUM(B232:Y232)</f>
        <v>12143</v>
      </c>
      <c r="AA232" s="713" t="s">
        <v>56</v>
      </c>
      <c r="AB232" s="265">
        <f>Z218-Z232</f>
        <v>11</v>
      </c>
      <c r="AC232" s="266">
        <f>AB232/Z218</f>
        <v>9.0505183478690142E-4</v>
      </c>
    </row>
    <row r="233" spans="1:29" x14ac:dyDescent="0.2">
      <c r="A233" s="267" t="s">
        <v>28</v>
      </c>
      <c r="B233" s="720">
        <v>81</v>
      </c>
      <c r="C233" s="721">
        <v>82.5</v>
      </c>
      <c r="D233" s="721">
        <v>84</v>
      </c>
      <c r="E233" s="721">
        <v>84.5</v>
      </c>
      <c r="F233" s="722">
        <v>87</v>
      </c>
      <c r="G233" s="408">
        <v>85</v>
      </c>
      <c r="H233" s="721">
        <v>83.5</v>
      </c>
      <c r="I233" s="721">
        <v>82.5</v>
      </c>
      <c r="J233" s="721">
        <v>81</v>
      </c>
      <c r="K233" s="311">
        <v>78.5</v>
      </c>
      <c r="L233" s="720">
        <v>86.5</v>
      </c>
      <c r="M233" s="721">
        <v>85.5</v>
      </c>
      <c r="N233" s="721">
        <v>83.5</v>
      </c>
      <c r="O233" s="722">
        <v>81</v>
      </c>
      <c r="P233" s="408">
        <v>81</v>
      </c>
      <c r="Q233" s="721">
        <v>82</v>
      </c>
      <c r="R233" s="721">
        <v>83.5</v>
      </c>
      <c r="S233" s="721">
        <v>85</v>
      </c>
      <c r="T233" s="721">
        <v>85.5</v>
      </c>
      <c r="U233" s="311">
        <v>86.5</v>
      </c>
      <c r="V233" s="720">
        <v>85.5</v>
      </c>
      <c r="W233" s="721">
        <v>84</v>
      </c>
      <c r="X233" s="721">
        <v>83</v>
      </c>
      <c r="Y233" s="722">
        <v>80</v>
      </c>
      <c r="Z233" s="716"/>
      <c r="AA233" s="713" t="s">
        <v>57</v>
      </c>
      <c r="AB233" s="713">
        <v>75.989999999999995</v>
      </c>
      <c r="AC233" s="713"/>
    </row>
    <row r="234" spans="1:29" ht="13.5" thickBot="1" x14ac:dyDescent="0.25">
      <c r="A234" s="268" t="s">
        <v>26</v>
      </c>
      <c r="B234" s="216">
        <f t="shared" ref="B234:Y234" si="119">(B233-B219)</f>
        <v>7.5</v>
      </c>
      <c r="C234" s="217">
        <f t="shared" si="119"/>
        <v>7.5</v>
      </c>
      <c r="D234" s="217">
        <f t="shared" si="119"/>
        <v>7.5</v>
      </c>
      <c r="E234" s="217">
        <f t="shared" si="119"/>
        <v>7.5</v>
      </c>
      <c r="F234" s="327">
        <f t="shared" si="119"/>
        <v>7</v>
      </c>
      <c r="G234" s="409">
        <f t="shared" si="119"/>
        <v>7</v>
      </c>
      <c r="H234" s="217">
        <f t="shared" si="119"/>
        <v>7.5</v>
      </c>
      <c r="I234" s="217">
        <f t="shared" si="119"/>
        <v>7.5</v>
      </c>
      <c r="J234" s="217">
        <f t="shared" si="119"/>
        <v>7.5</v>
      </c>
      <c r="K234" s="337">
        <f t="shared" si="119"/>
        <v>7.5</v>
      </c>
      <c r="L234" s="216">
        <f t="shared" si="119"/>
        <v>7.5</v>
      </c>
      <c r="M234" s="217">
        <f t="shared" si="119"/>
        <v>7.5</v>
      </c>
      <c r="N234" s="217">
        <f t="shared" si="119"/>
        <v>7.5</v>
      </c>
      <c r="O234" s="327">
        <f t="shared" si="119"/>
        <v>7.5</v>
      </c>
      <c r="P234" s="409">
        <f t="shared" si="119"/>
        <v>7.5</v>
      </c>
      <c r="Q234" s="217">
        <f t="shared" si="119"/>
        <v>7.5</v>
      </c>
      <c r="R234" s="217">
        <f t="shared" si="119"/>
        <v>7.5</v>
      </c>
      <c r="S234" s="217">
        <f t="shared" si="119"/>
        <v>7.5</v>
      </c>
      <c r="T234" s="217">
        <f t="shared" si="119"/>
        <v>7</v>
      </c>
      <c r="U234" s="337">
        <f t="shared" si="119"/>
        <v>7</v>
      </c>
      <c r="V234" s="216">
        <f t="shared" si="119"/>
        <v>7</v>
      </c>
      <c r="W234" s="217">
        <f t="shared" si="119"/>
        <v>7</v>
      </c>
      <c r="X234" s="217">
        <f t="shared" si="119"/>
        <v>7.5</v>
      </c>
      <c r="Y234" s="327">
        <f t="shared" si="119"/>
        <v>8</v>
      </c>
      <c r="Z234" s="338"/>
      <c r="AA234" s="713" t="s">
        <v>26</v>
      </c>
      <c r="AB234" s="713">
        <f>AB233-AB219</f>
        <v>7.0499999999999972</v>
      </c>
      <c r="AC234" s="713"/>
    </row>
    <row r="236" spans="1:29" ht="13.5" thickBot="1" x14ac:dyDescent="0.25"/>
    <row r="237" spans="1:29" ht="13.5" thickBot="1" x14ac:dyDescent="0.25">
      <c r="A237" s="230" t="s">
        <v>161</v>
      </c>
      <c r="B237" s="755" t="s">
        <v>53</v>
      </c>
      <c r="C237" s="756"/>
      <c r="D237" s="756"/>
      <c r="E237" s="756"/>
      <c r="F237" s="756"/>
      <c r="G237" s="756"/>
      <c r="H237" s="756"/>
      <c r="I237" s="756"/>
      <c r="J237" s="756"/>
      <c r="K237" s="756"/>
      <c r="L237" s="755" t="s">
        <v>114</v>
      </c>
      <c r="M237" s="756"/>
      <c r="N237" s="756"/>
      <c r="O237" s="757"/>
      <c r="P237" s="756" t="s">
        <v>63</v>
      </c>
      <c r="Q237" s="756"/>
      <c r="R237" s="756"/>
      <c r="S237" s="756"/>
      <c r="T237" s="756"/>
      <c r="U237" s="756"/>
      <c r="V237" s="756"/>
      <c r="W237" s="756"/>
      <c r="X237" s="756"/>
      <c r="Y237" s="757"/>
      <c r="Z237" s="758" t="s">
        <v>55</v>
      </c>
      <c r="AA237" s="724">
        <v>902</v>
      </c>
      <c r="AB237" s="724"/>
      <c r="AC237" s="724"/>
    </row>
    <row r="238" spans="1:29" x14ac:dyDescent="0.2">
      <c r="A238" s="231" t="s">
        <v>54</v>
      </c>
      <c r="B238" s="728">
        <v>1</v>
      </c>
      <c r="C238" s="729">
        <v>2</v>
      </c>
      <c r="D238" s="729">
        <v>3</v>
      </c>
      <c r="E238" s="729">
        <v>4</v>
      </c>
      <c r="F238" s="730">
        <v>5</v>
      </c>
      <c r="G238" s="523">
        <v>6</v>
      </c>
      <c r="H238" s="729">
        <v>7</v>
      </c>
      <c r="I238" s="729">
        <v>8</v>
      </c>
      <c r="J238" s="729">
        <v>9</v>
      </c>
      <c r="K238" s="486">
        <v>10</v>
      </c>
      <c r="L238" s="728">
        <v>1</v>
      </c>
      <c r="M238" s="729">
        <v>2</v>
      </c>
      <c r="N238" s="729">
        <v>3</v>
      </c>
      <c r="O238" s="730">
        <v>4</v>
      </c>
      <c r="P238" s="523">
        <v>1</v>
      </c>
      <c r="Q238" s="729">
        <v>2</v>
      </c>
      <c r="R238" s="729">
        <v>3</v>
      </c>
      <c r="S238" s="729">
        <v>4</v>
      </c>
      <c r="T238" s="729">
        <v>5</v>
      </c>
      <c r="U238" s="486">
        <v>6</v>
      </c>
      <c r="V238" s="728">
        <v>7</v>
      </c>
      <c r="W238" s="729">
        <v>8</v>
      </c>
      <c r="X238" s="729">
        <v>9</v>
      </c>
      <c r="Y238" s="730">
        <v>10</v>
      </c>
      <c r="Z238" s="759"/>
      <c r="AA238" s="724"/>
      <c r="AB238" s="724"/>
      <c r="AC238" s="724"/>
    </row>
    <row r="239" spans="1:29" ht="13.5" thickBot="1" x14ac:dyDescent="0.25">
      <c r="A239" s="231" t="s">
        <v>2</v>
      </c>
      <c r="B239" s="530">
        <v>5</v>
      </c>
      <c r="C239" s="294">
        <v>4</v>
      </c>
      <c r="D239" s="234">
        <v>3</v>
      </c>
      <c r="E239" s="307">
        <v>2</v>
      </c>
      <c r="F239" s="522">
        <v>1</v>
      </c>
      <c r="G239" s="568">
        <v>1</v>
      </c>
      <c r="H239" s="307">
        <v>2</v>
      </c>
      <c r="I239" s="234">
        <v>3</v>
      </c>
      <c r="J239" s="294">
        <v>4</v>
      </c>
      <c r="K239" s="618">
        <v>5</v>
      </c>
      <c r="L239" s="233">
        <v>1</v>
      </c>
      <c r="M239" s="307">
        <v>2</v>
      </c>
      <c r="N239" s="234">
        <v>3</v>
      </c>
      <c r="O239" s="531">
        <v>4</v>
      </c>
      <c r="P239" s="619">
        <v>5</v>
      </c>
      <c r="Q239" s="294">
        <v>4</v>
      </c>
      <c r="R239" s="234">
        <v>3</v>
      </c>
      <c r="S239" s="234">
        <v>3</v>
      </c>
      <c r="T239" s="307">
        <v>2</v>
      </c>
      <c r="U239" s="620">
        <v>1</v>
      </c>
      <c r="V239" s="233">
        <v>1</v>
      </c>
      <c r="W239" s="307">
        <v>2</v>
      </c>
      <c r="X239" s="234">
        <v>3</v>
      </c>
      <c r="Y239" s="531">
        <v>4</v>
      </c>
      <c r="Z239" s="760"/>
      <c r="AA239" s="724"/>
      <c r="AB239" s="313"/>
      <c r="AC239" s="313"/>
    </row>
    <row r="240" spans="1:29" x14ac:dyDescent="0.2">
      <c r="A240" s="236" t="s">
        <v>3</v>
      </c>
      <c r="B240" s="237">
        <v>1840</v>
      </c>
      <c r="C240" s="238">
        <v>1840</v>
      </c>
      <c r="D240" s="238">
        <v>1840</v>
      </c>
      <c r="E240" s="238">
        <v>1840</v>
      </c>
      <c r="F240" s="239">
        <v>1840</v>
      </c>
      <c r="G240" s="517">
        <v>1840</v>
      </c>
      <c r="H240" s="238">
        <v>1840</v>
      </c>
      <c r="I240" s="238">
        <v>1840</v>
      </c>
      <c r="J240" s="238">
        <v>1840</v>
      </c>
      <c r="K240" s="308">
        <v>1840</v>
      </c>
      <c r="L240" s="237">
        <v>1840</v>
      </c>
      <c r="M240" s="238">
        <v>1840</v>
      </c>
      <c r="N240" s="238">
        <v>1840</v>
      </c>
      <c r="O240" s="239">
        <v>1840</v>
      </c>
      <c r="P240" s="517">
        <v>1840</v>
      </c>
      <c r="Q240" s="238">
        <v>1840</v>
      </c>
      <c r="R240" s="238">
        <v>1840</v>
      </c>
      <c r="S240" s="238">
        <v>1840</v>
      </c>
      <c r="T240" s="238">
        <v>1840</v>
      </c>
      <c r="U240" s="308">
        <v>1840</v>
      </c>
      <c r="V240" s="237">
        <v>1840</v>
      </c>
      <c r="W240" s="238">
        <v>1840</v>
      </c>
      <c r="X240" s="238">
        <v>1840</v>
      </c>
      <c r="Y240" s="239">
        <v>1840</v>
      </c>
      <c r="Z240" s="527">
        <v>1840</v>
      </c>
      <c r="AA240" s="341"/>
      <c r="AB240" s="313"/>
      <c r="AC240" s="313"/>
    </row>
    <row r="241" spans="1:29" x14ac:dyDescent="0.2">
      <c r="A241" s="241" t="s">
        <v>6</v>
      </c>
      <c r="B241" s="242">
        <v>1952</v>
      </c>
      <c r="C241" s="243">
        <v>1894</v>
      </c>
      <c r="D241" s="243">
        <v>1891</v>
      </c>
      <c r="E241" s="243">
        <v>1849</v>
      </c>
      <c r="F241" s="244">
        <v>1800</v>
      </c>
      <c r="G241" s="518">
        <v>1858</v>
      </c>
      <c r="H241" s="243">
        <v>1880</v>
      </c>
      <c r="I241" s="243">
        <v>1824</v>
      </c>
      <c r="J241" s="243">
        <v>1889</v>
      </c>
      <c r="K241" s="281">
        <v>1975</v>
      </c>
      <c r="L241" s="242">
        <v>1893</v>
      </c>
      <c r="M241" s="243">
        <v>1891</v>
      </c>
      <c r="N241" s="243">
        <v>1931</v>
      </c>
      <c r="O241" s="244">
        <v>1961</v>
      </c>
      <c r="P241" s="518">
        <v>1964</v>
      </c>
      <c r="Q241" s="243">
        <v>1925</v>
      </c>
      <c r="R241" s="243">
        <v>1914</v>
      </c>
      <c r="S241" s="243">
        <v>1903</v>
      </c>
      <c r="T241" s="243">
        <v>1869</v>
      </c>
      <c r="U241" s="281">
        <v>1855</v>
      </c>
      <c r="V241" s="242">
        <v>1819</v>
      </c>
      <c r="W241" s="243">
        <v>1844</v>
      </c>
      <c r="X241" s="243">
        <v>1899</v>
      </c>
      <c r="Y241" s="244">
        <v>1939</v>
      </c>
      <c r="Z241" s="440">
        <v>1895</v>
      </c>
      <c r="AA241" s="325"/>
      <c r="AB241" s="724"/>
      <c r="AC241" s="724"/>
    </row>
    <row r="242" spans="1:29" x14ac:dyDescent="0.2">
      <c r="A242" s="231" t="s">
        <v>7</v>
      </c>
      <c r="B242" s="476">
        <v>92</v>
      </c>
      <c r="C242" s="246">
        <v>100</v>
      </c>
      <c r="D242" s="246">
        <v>100</v>
      </c>
      <c r="E242" s="246">
        <v>96.7</v>
      </c>
      <c r="F242" s="247">
        <v>92.6</v>
      </c>
      <c r="G242" s="519">
        <v>100</v>
      </c>
      <c r="H242" s="246">
        <v>100</v>
      </c>
      <c r="I242" s="246">
        <v>97.8</v>
      </c>
      <c r="J242" s="246">
        <v>97</v>
      </c>
      <c r="K242" s="282">
        <v>97.1</v>
      </c>
      <c r="L242" s="245">
        <v>88.5</v>
      </c>
      <c r="M242" s="246">
        <v>95.9</v>
      </c>
      <c r="N242" s="246">
        <v>100</v>
      </c>
      <c r="O242" s="247">
        <v>94.7</v>
      </c>
      <c r="P242" s="519">
        <v>95.5</v>
      </c>
      <c r="Q242" s="246">
        <v>97.4</v>
      </c>
      <c r="R242" s="246">
        <v>100</v>
      </c>
      <c r="S242" s="246">
        <v>97.9</v>
      </c>
      <c r="T242" s="246">
        <v>100</v>
      </c>
      <c r="U242" s="282">
        <v>86.2</v>
      </c>
      <c r="V242" s="245">
        <v>96.2</v>
      </c>
      <c r="W242" s="246">
        <v>97.5</v>
      </c>
      <c r="X242" s="246">
        <v>93.6</v>
      </c>
      <c r="Y242" s="247">
        <v>93.1</v>
      </c>
      <c r="Z242" s="528">
        <v>0.94199999999999995</v>
      </c>
      <c r="AA242" s="341"/>
      <c r="AB242" s="210"/>
      <c r="AC242" s="210"/>
    </row>
    <row r="243" spans="1:29" ht="13.5" thickBot="1" x14ac:dyDescent="0.25">
      <c r="A243" s="256" t="s">
        <v>8</v>
      </c>
      <c r="B243" s="329">
        <v>5.7000000000000002E-2</v>
      </c>
      <c r="C243" s="330">
        <v>4.7E-2</v>
      </c>
      <c r="D243" s="330">
        <v>3.9E-2</v>
      </c>
      <c r="E243" s="330">
        <v>5.1999999999999998E-2</v>
      </c>
      <c r="F243" s="480">
        <v>5.0999999999999997E-2</v>
      </c>
      <c r="G243" s="520">
        <v>4.5999999999999999E-2</v>
      </c>
      <c r="H243" s="330">
        <v>5.2999999999999999E-2</v>
      </c>
      <c r="I243" s="330">
        <v>4.2000000000000003E-2</v>
      </c>
      <c r="J243" s="330">
        <v>5.2999999999999999E-2</v>
      </c>
      <c r="K243" s="334">
        <v>4.9000000000000002E-2</v>
      </c>
      <c r="L243" s="329">
        <v>6.5000000000000002E-2</v>
      </c>
      <c r="M243" s="330">
        <v>5.0999999999999997E-2</v>
      </c>
      <c r="N243" s="330">
        <v>0.04</v>
      </c>
      <c r="O243" s="480">
        <v>5.8999999999999997E-2</v>
      </c>
      <c r="P243" s="520">
        <v>5.5E-2</v>
      </c>
      <c r="Q243" s="330">
        <v>6.6000000000000003E-2</v>
      </c>
      <c r="R243" s="330">
        <v>5.3999999999999999E-2</v>
      </c>
      <c r="S243" s="330">
        <v>0.04</v>
      </c>
      <c r="T243" s="330">
        <v>0.04</v>
      </c>
      <c r="U243" s="334">
        <v>4.8000000000000001E-2</v>
      </c>
      <c r="V243" s="329">
        <v>6.7000000000000004E-2</v>
      </c>
      <c r="W243" s="330">
        <v>5.1999999999999998E-2</v>
      </c>
      <c r="X243" s="330">
        <v>5.0999999999999997E-2</v>
      </c>
      <c r="Y243" s="480">
        <v>4.4999999999999998E-2</v>
      </c>
      <c r="Z243" s="529">
        <v>5.5E-2</v>
      </c>
      <c r="AA243" s="700"/>
      <c r="AB243" s="724"/>
      <c r="AC243" s="724"/>
    </row>
    <row r="244" spans="1:29" x14ac:dyDescent="0.2">
      <c r="A244" s="572" t="s">
        <v>1</v>
      </c>
      <c r="B244" s="332">
        <f>B241/B240*100-100</f>
        <v>6.0869565217391397</v>
      </c>
      <c r="C244" s="333">
        <f t="shared" ref="C244:E244" si="120">C241/C240*100-100</f>
        <v>2.9347826086956559</v>
      </c>
      <c r="D244" s="333">
        <f t="shared" si="120"/>
        <v>2.7717391304347814</v>
      </c>
      <c r="E244" s="333">
        <f t="shared" si="120"/>
        <v>0.48913043478260931</v>
      </c>
      <c r="F244" s="482">
        <f>F241/F240*100-100</f>
        <v>-2.1739130434782652</v>
      </c>
      <c r="G244" s="521">
        <f t="shared" ref="G244:N244" si="121">G241/G240*100-100</f>
        <v>0.97826086956523284</v>
      </c>
      <c r="H244" s="333">
        <f t="shared" si="121"/>
        <v>2.1739130434782652</v>
      </c>
      <c r="I244" s="333">
        <f t="shared" si="121"/>
        <v>-0.86956521739129755</v>
      </c>
      <c r="J244" s="333">
        <f t="shared" si="121"/>
        <v>2.6630434782608745</v>
      </c>
      <c r="K244" s="335">
        <f t="shared" si="121"/>
        <v>7.3369565217391397</v>
      </c>
      <c r="L244" s="332">
        <f t="shared" si="121"/>
        <v>2.8804347826086882</v>
      </c>
      <c r="M244" s="333">
        <f t="shared" si="121"/>
        <v>2.7717391304347814</v>
      </c>
      <c r="N244" s="333">
        <f t="shared" si="121"/>
        <v>4.9456521739130466</v>
      </c>
      <c r="O244" s="482">
        <f>O241/O240*100-100</f>
        <v>6.576086956521749</v>
      </c>
      <c r="P244" s="521">
        <f t="shared" ref="P244:Z244" si="122">P241/P240*100-100</f>
        <v>6.7391304347826093</v>
      </c>
      <c r="Q244" s="333">
        <f t="shared" si="122"/>
        <v>4.6195652173913118</v>
      </c>
      <c r="R244" s="333">
        <f t="shared" si="122"/>
        <v>4.0217391304347814</v>
      </c>
      <c r="S244" s="333">
        <f t="shared" si="122"/>
        <v>3.4239130434782652</v>
      </c>
      <c r="T244" s="333">
        <f t="shared" si="122"/>
        <v>1.5760869565217348</v>
      </c>
      <c r="U244" s="335">
        <f t="shared" si="122"/>
        <v>0.81521739130434412</v>
      </c>
      <c r="V244" s="332">
        <f t="shared" si="122"/>
        <v>-1.1413043478260931</v>
      </c>
      <c r="W244" s="333">
        <f t="shared" si="122"/>
        <v>0.21739130434784215</v>
      </c>
      <c r="X244" s="333">
        <f t="shared" si="122"/>
        <v>3.2065217391304373</v>
      </c>
      <c r="Y244" s="482">
        <f t="shared" si="122"/>
        <v>5.3804347826087024</v>
      </c>
      <c r="Z244" s="567">
        <f t="shared" si="122"/>
        <v>2.9891304347826235</v>
      </c>
      <c r="AA244" s="701"/>
      <c r="AB244" s="210"/>
      <c r="AC244" s="210"/>
    </row>
    <row r="245" spans="1:29" ht="13.5" thickBot="1" x14ac:dyDescent="0.25">
      <c r="A245" s="573" t="s">
        <v>27</v>
      </c>
      <c r="B245" s="220">
        <f t="shared" ref="B245:Z245" si="123">B241-B227</f>
        <v>92</v>
      </c>
      <c r="C245" s="221">
        <f t="shared" si="123"/>
        <v>118</v>
      </c>
      <c r="D245" s="221">
        <f t="shared" si="123"/>
        <v>117</v>
      </c>
      <c r="E245" s="221">
        <f t="shared" si="123"/>
        <v>80</v>
      </c>
      <c r="F245" s="226">
        <f t="shared" si="123"/>
        <v>79</v>
      </c>
      <c r="G245" s="609">
        <f t="shared" si="123"/>
        <v>97</v>
      </c>
      <c r="H245" s="221">
        <f t="shared" si="123"/>
        <v>135</v>
      </c>
      <c r="I245" s="221">
        <f t="shared" si="123"/>
        <v>71</v>
      </c>
      <c r="J245" s="221">
        <f t="shared" si="123"/>
        <v>81</v>
      </c>
      <c r="K245" s="328">
        <f t="shared" si="123"/>
        <v>101</v>
      </c>
      <c r="L245" s="220">
        <f t="shared" si="123"/>
        <v>173</v>
      </c>
      <c r="M245" s="221">
        <f t="shared" si="123"/>
        <v>100</v>
      </c>
      <c r="N245" s="221">
        <f t="shared" si="123"/>
        <v>116</v>
      </c>
      <c r="O245" s="226">
        <f t="shared" si="123"/>
        <v>63</v>
      </c>
      <c r="P245" s="609">
        <f t="shared" si="123"/>
        <v>77</v>
      </c>
      <c r="Q245" s="221">
        <f t="shared" si="123"/>
        <v>119</v>
      </c>
      <c r="R245" s="221">
        <f t="shared" si="123"/>
        <v>113</v>
      </c>
      <c r="S245" s="221">
        <f t="shared" si="123"/>
        <v>146</v>
      </c>
      <c r="T245" s="221">
        <f t="shared" si="123"/>
        <v>113</v>
      </c>
      <c r="U245" s="328">
        <f t="shared" si="123"/>
        <v>177</v>
      </c>
      <c r="V245" s="220">
        <f t="shared" si="123"/>
        <v>123</v>
      </c>
      <c r="W245" s="221">
        <f t="shared" si="123"/>
        <v>100</v>
      </c>
      <c r="X245" s="221">
        <f t="shared" si="123"/>
        <v>139</v>
      </c>
      <c r="Y245" s="226">
        <f t="shared" si="123"/>
        <v>129</v>
      </c>
      <c r="Z245" s="397">
        <f t="shared" si="123"/>
        <v>111</v>
      </c>
      <c r="AA245" s="342"/>
      <c r="AB245" s="724"/>
      <c r="AC245" s="724"/>
    </row>
    <row r="246" spans="1:29" x14ac:dyDescent="0.2">
      <c r="A246" s="267" t="s">
        <v>51</v>
      </c>
      <c r="B246" s="569">
        <v>663</v>
      </c>
      <c r="C246" s="570">
        <v>704</v>
      </c>
      <c r="D246" s="570">
        <v>667</v>
      </c>
      <c r="E246" s="570">
        <v>409</v>
      </c>
      <c r="F246" s="571">
        <v>372</v>
      </c>
      <c r="G246" s="610">
        <v>319</v>
      </c>
      <c r="H246" s="570">
        <v>530</v>
      </c>
      <c r="I246" s="570">
        <v>593</v>
      </c>
      <c r="J246" s="570">
        <v>452</v>
      </c>
      <c r="K246" s="347">
        <v>463</v>
      </c>
      <c r="L246" s="569">
        <v>356</v>
      </c>
      <c r="M246" s="570">
        <v>651</v>
      </c>
      <c r="N246" s="570">
        <v>587</v>
      </c>
      <c r="O246" s="571">
        <v>513</v>
      </c>
      <c r="P246" s="610">
        <v>302</v>
      </c>
      <c r="Q246" s="570">
        <v>532</v>
      </c>
      <c r="R246" s="570">
        <v>587</v>
      </c>
      <c r="S246" s="570">
        <v>635</v>
      </c>
      <c r="T246" s="570">
        <v>478</v>
      </c>
      <c r="U246" s="347">
        <v>398</v>
      </c>
      <c r="V246" s="569">
        <v>353</v>
      </c>
      <c r="W246" s="570">
        <v>539</v>
      </c>
      <c r="X246" s="570">
        <v>637</v>
      </c>
      <c r="Y246" s="571">
        <v>392</v>
      </c>
      <c r="Z246" s="398">
        <f>SUM(B246:Y246)</f>
        <v>12132</v>
      </c>
      <c r="AA246" s="724" t="s">
        <v>56</v>
      </c>
      <c r="AB246" s="265">
        <f>Z232-Z246</f>
        <v>11</v>
      </c>
      <c r="AC246" s="266">
        <f>AB246/Z232</f>
        <v>9.0587169562711032E-4</v>
      </c>
    </row>
    <row r="247" spans="1:29" x14ac:dyDescent="0.2">
      <c r="A247" s="267" t="s">
        <v>28</v>
      </c>
      <c r="B247" s="731">
        <v>88</v>
      </c>
      <c r="C247" s="732">
        <v>90</v>
      </c>
      <c r="D247" s="732">
        <v>91</v>
      </c>
      <c r="E247" s="732">
        <v>92</v>
      </c>
      <c r="F247" s="733">
        <v>94.5</v>
      </c>
      <c r="G247" s="408">
        <v>92</v>
      </c>
      <c r="H247" s="732">
        <v>90.5</v>
      </c>
      <c r="I247" s="732">
        <v>90</v>
      </c>
      <c r="J247" s="732">
        <v>88.5</v>
      </c>
      <c r="K247" s="311">
        <v>85.5</v>
      </c>
      <c r="L247" s="731">
        <v>93.5</v>
      </c>
      <c r="M247" s="732">
        <v>93</v>
      </c>
      <c r="N247" s="732">
        <v>90.5</v>
      </c>
      <c r="O247" s="733">
        <v>88</v>
      </c>
      <c r="P247" s="408">
        <v>88</v>
      </c>
      <c r="Q247" s="732">
        <v>89</v>
      </c>
      <c r="R247" s="732">
        <v>90.5</v>
      </c>
      <c r="S247" s="732">
        <v>92</v>
      </c>
      <c r="T247" s="732">
        <v>92.5</v>
      </c>
      <c r="U247" s="311">
        <v>93.5</v>
      </c>
      <c r="V247" s="731">
        <v>93</v>
      </c>
      <c r="W247" s="732">
        <v>91.5</v>
      </c>
      <c r="X247" s="732">
        <v>90</v>
      </c>
      <c r="Y247" s="733">
        <v>87</v>
      </c>
      <c r="Z247" s="727"/>
      <c r="AA247" s="724" t="s">
        <v>57</v>
      </c>
      <c r="AB247" s="724">
        <v>83.41</v>
      </c>
      <c r="AC247" s="724"/>
    </row>
    <row r="248" spans="1:29" ht="13.5" thickBot="1" x14ac:dyDescent="0.25">
      <c r="A248" s="268" t="s">
        <v>26</v>
      </c>
      <c r="B248" s="216">
        <f t="shared" ref="B248:Y248" si="124">(B247-B233)</f>
        <v>7</v>
      </c>
      <c r="C248" s="217">
        <f t="shared" si="124"/>
        <v>7.5</v>
      </c>
      <c r="D248" s="217">
        <f t="shared" si="124"/>
        <v>7</v>
      </c>
      <c r="E248" s="217">
        <f t="shared" si="124"/>
        <v>7.5</v>
      </c>
      <c r="F248" s="327">
        <f t="shared" si="124"/>
        <v>7.5</v>
      </c>
      <c r="G248" s="409">
        <f t="shared" si="124"/>
        <v>7</v>
      </c>
      <c r="H248" s="217">
        <f t="shared" si="124"/>
        <v>7</v>
      </c>
      <c r="I248" s="217">
        <f t="shared" si="124"/>
        <v>7.5</v>
      </c>
      <c r="J248" s="217">
        <f t="shared" si="124"/>
        <v>7.5</v>
      </c>
      <c r="K248" s="337">
        <f t="shared" si="124"/>
        <v>7</v>
      </c>
      <c r="L248" s="216">
        <f t="shared" si="124"/>
        <v>7</v>
      </c>
      <c r="M248" s="217">
        <f t="shared" si="124"/>
        <v>7.5</v>
      </c>
      <c r="N248" s="217">
        <f t="shared" si="124"/>
        <v>7</v>
      </c>
      <c r="O248" s="327">
        <f t="shared" si="124"/>
        <v>7</v>
      </c>
      <c r="P248" s="409">
        <f t="shared" si="124"/>
        <v>7</v>
      </c>
      <c r="Q248" s="217">
        <f t="shared" si="124"/>
        <v>7</v>
      </c>
      <c r="R248" s="217">
        <f t="shared" si="124"/>
        <v>7</v>
      </c>
      <c r="S248" s="217">
        <f t="shared" si="124"/>
        <v>7</v>
      </c>
      <c r="T248" s="217">
        <f t="shared" si="124"/>
        <v>7</v>
      </c>
      <c r="U248" s="337">
        <f t="shared" si="124"/>
        <v>7</v>
      </c>
      <c r="V248" s="216">
        <f t="shared" si="124"/>
        <v>7.5</v>
      </c>
      <c r="W248" s="217">
        <f t="shared" si="124"/>
        <v>7.5</v>
      </c>
      <c r="X248" s="217">
        <f t="shared" si="124"/>
        <v>7</v>
      </c>
      <c r="Y248" s="327">
        <f t="shared" si="124"/>
        <v>7</v>
      </c>
      <c r="Z248" s="338"/>
      <c r="AA248" s="724" t="s">
        <v>26</v>
      </c>
      <c r="AB248" s="724">
        <f>AB247-AB233</f>
        <v>7.4200000000000017</v>
      </c>
      <c r="AC248" s="724"/>
    </row>
  </sheetData>
  <mergeCells count="66">
    <mergeCell ref="AS122:AW122"/>
    <mergeCell ref="AE122:AJ122"/>
    <mergeCell ref="Z123:Z125"/>
    <mergeCell ref="B123:K123"/>
    <mergeCell ref="P123:Y123"/>
    <mergeCell ref="L123:O123"/>
    <mergeCell ref="AL122:AQ122"/>
    <mergeCell ref="AP50:AS50"/>
    <mergeCell ref="AP51:AS51"/>
    <mergeCell ref="AK48:AN48"/>
    <mergeCell ref="AK49:AN49"/>
    <mergeCell ref="N51:X51"/>
    <mergeCell ref="AE48:AH48"/>
    <mergeCell ref="AE49:AH49"/>
    <mergeCell ref="F2:I2"/>
    <mergeCell ref="B22:K22"/>
    <mergeCell ref="L22:V22"/>
    <mergeCell ref="B36:K36"/>
    <mergeCell ref="L36:V36"/>
    <mergeCell ref="B8:K8"/>
    <mergeCell ref="L8:V8"/>
    <mergeCell ref="B66:M66"/>
    <mergeCell ref="N66:X66"/>
    <mergeCell ref="B51:M51"/>
    <mergeCell ref="AG6:AH6"/>
    <mergeCell ref="AB40:AD42"/>
    <mergeCell ref="B94:M94"/>
    <mergeCell ref="N94:X94"/>
    <mergeCell ref="Y94:Y96"/>
    <mergeCell ref="B80:M80"/>
    <mergeCell ref="N80:X80"/>
    <mergeCell ref="B167:K167"/>
    <mergeCell ref="L167:O167"/>
    <mergeCell ref="P167:Y167"/>
    <mergeCell ref="Z167:Z169"/>
    <mergeCell ref="B108:M108"/>
    <mergeCell ref="N108:X108"/>
    <mergeCell ref="Y108:Y110"/>
    <mergeCell ref="B153:K153"/>
    <mergeCell ref="L153:O153"/>
    <mergeCell ref="P153:Y153"/>
    <mergeCell ref="Z153:Z155"/>
    <mergeCell ref="B138:K138"/>
    <mergeCell ref="L138:O138"/>
    <mergeCell ref="P138:Y138"/>
    <mergeCell ref="Z138:Z140"/>
    <mergeCell ref="B181:K181"/>
    <mergeCell ref="L181:O181"/>
    <mergeCell ref="P181:Y181"/>
    <mergeCell ref="Z181:Z183"/>
    <mergeCell ref="B209:K209"/>
    <mergeCell ref="L209:O209"/>
    <mergeCell ref="P209:Y209"/>
    <mergeCell ref="Z209:Z211"/>
    <mergeCell ref="B195:K195"/>
    <mergeCell ref="L195:O195"/>
    <mergeCell ref="P195:Y195"/>
    <mergeCell ref="Z195:Z197"/>
    <mergeCell ref="B237:K237"/>
    <mergeCell ref="L237:O237"/>
    <mergeCell ref="P237:Y237"/>
    <mergeCell ref="Z237:Z239"/>
    <mergeCell ref="B223:K223"/>
    <mergeCell ref="L223:O223"/>
    <mergeCell ref="P223:Y223"/>
    <mergeCell ref="Z223:Z22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2024-09-13T19:06:58Z</dcterms:modified>
</cp:coreProperties>
</file>