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DAF89B0C-50D2-47ED-A08A-E86ADD26D769}" xr6:coauthVersionLast="36" xr6:coauthVersionMax="36" xr10:uidLastSave="{00000000-0000-0000-0000-000000000000}"/>
  <bookViews>
    <workbookView xWindow="0" yWindow="0" windowWidth="19200" windowHeight="681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G239" i="251" l="1"/>
  <c r="D239" i="251"/>
  <c r="C239" i="251"/>
  <c r="B239" i="251"/>
  <c r="E237" i="25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<sst xmlns="http://schemas.openxmlformats.org/spreadsheetml/2006/main" count="1709" uniqueCount="163">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</sst>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0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2" fontId="1" fillId="0" borderId="8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61" xfId="0" applyNumberFormat="1" applyFont="1" applyFill="1" applyBorder="1" applyAlignment="1">
      <alignment horizontal="center" vertical="center"/>
    </xf>
    <xf numFmtId="10" fontId="1" fillId="0" borderId="54" xfId="0" applyNumberFormat="1" applyFont="1" applyFill="1" applyBorder="1" applyAlignment="1">
      <alignment horizontal="center" vertical="center"/>
    </xf>
    <xf numFmtId="10" fontId="1" fillId="0" borderId="67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761" t="s">
        <v>18</v>
      </c>
      <c r="C4" s="762"/>
      <c r="D4" s="762"/>
      <c r="E4" s="762"/>
      <c r="F4" s="762"/>
      <c r="G4" s="762"/>
      <c r="H4" s="762"/>
      <c r="I4" s="762"/>
      <c r="J4" s="763"/>
      <c r="K4" s="761" t="s">
        <v>21</v>
      </c>
      <c r="L4" s="762"/>
      <c r="M4" s="762"/>
      <c r="N4" s="762"/>
      <c r="O4" s="762"/>
      <c r="P4" s="762"/>
      <c r="Q4" s="762"/>
      <c r="R4" s="762"/>
      <c r="S4" s="762"/>
      <c r="T4" s="76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761" t="s">
        <v>23</v>
      </c>
      <c r="C17" s="762"/>
      <c r="D17" s="762"/>
      <c r="E17" s="762"/>
      <c r="F17" s="76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39"/>
  <sheetViews>
    <sheetView showGridLines="0" tabSelected="1" topLeftCell="A209" zoomScale="70" zoomScaleNormal="70" workbookViewId="0">
      <selection activeCell="O225" sqref="O225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7" width="8.81640625" style="319" customWidth="1"/>
    <col min="8" max="8" width="10.1796875" style="200" bestFit="1" customWidth="1"/>
    <col min="9" max="9" width="12.7265625" style="200" bestFit="1" customWidth="1"/>
    <col min="10" max="10" width="9.26953125" style="200" customWidth="1"/>
    <col min="11" max="11" width="9.81640625" style="200" bestFit="1" customWidth="1"/>
    <col min="12" max="12" width="9.81640625" style="200" customWidth="1"/>
    <col min="13" max="13" width="9.7265625" style="200" bestFit="1" customWidth="1"/>
    <col min="14" max="14" width="10.453125" style="200" customWidth="1"/>
    <col min="15" max="16" width="11" style="200" customWidth="1"/>
    <col min="17" max="17" width="8.26953125" style="200" bestFit="1" customWidth="1"/>
    <col min="18" max="18" width="16.7265625" style="200" bestFit="1" customWidth="1"/>
    <col min="19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3">
      <c r="A8" s="272" t="s">
        <v>49</v>
      </c>
      <c r="B8" s="777" t="s">
        <v>53</v>
      </c>
      <c r="C8" s="778"/>
      <c r="D8" s="778"/>
      <c r="E8" s="778"/>
      <c r="F8" s="778"/>
      <c r="G8" s="779"/>
      <c r="H8" s="357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777" t="s">
        <v>53</v>
      </c>
      <c r="C21" s="778"/>
      <c r="D21" s="778"/>
      <c r="E21" s="778"/>
      <c r="F21" s="778"/>
      <c r="G21" s="779"/>
      <c r="H21" s="357" t="s">
        <v>0</v>
      </c>
      <c r="I21" s="364"/>
      <c r="J21" s="364"/>
      <c r="K21" s="364"/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777" t="s">
        <v>53</v>
      </c>
      <c r="C34" s="778"/>
      <c r="D34" s="778"/>
      <c r="E34" s="778"/>
      <c r="F34" s="778"/>
      <c r="G34" s="779"/>
      <c r="H34" s="357" t="s">
        <v>0</v>
      </c>
      <c r="I34" s="369"/>
      <c r="J34" s="369"/>
      <c r="K34" s="369"/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777" t="s">
        <v>53</v>
      </c>
      <c r="C47" s="778"/>
      <c r="D47" s="778"/>
      <c r="E47" s="778"/>
      <c r="F47" s="778"/>
      <c r="G47" s="779"/>
      <c r="H47" s="357" t="s">
        <v>0</v>
      </c>
      <c r="I47" s="370"/>
      <c r="J47" s="370"/>
      <c r="K47" s="370"/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777" t="s">
        <v>53</v>
      </c>
      <c r="C60" s="778"/>
      <c r="D60" s="778"/>
      <c r="E60" s="778"/>
      <c r="F60" s="779"/>
      <c r="G60" s="357" t="s">
        <v>0</v>
      </c>
      <c r="H60" s="424"/>
      <c r="I60" s="424"/>
      <c r="J60" s="424"/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5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" thickBot="1" x14ac:dyDescent="0.3"/>
    <row r="73" spans="1:12" ht="13.5" thickBot="1" x14ac:dyDescent="0.3">
      <c r="A73" s="272" t="s">
        <v>105</v>
      </c>
      <c r="B73" s="777" t="s">
        <v>53</v>
      </c>
      <c r="C73" s="778"/>
      <c r="D73" s="778"/>
      <c r="E73" s="778"/>
      <c r="F73" s="779"/>
      <c r="G73" s="357" t="s">
        <v>0</v>
      </c>
      <c r="H73" s="449"/>
      <c r="I73" s="449"/>
      <c r="J73" s="449"/>
      <c r="K73" s="449"/>
      <c r="L73" s="449"/>
    </row>
    <row r="74" spans="1:12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5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" thickBot="1" x14ac:dyDescent="0.3"/>
    <row r="86" spans="1:12" ht="13.5" thickBot="1" x14ac:dyDescent="0.3">
      <c r="A86" s="272" t="s">
        <v>109</v>
      </c>
      <c r="B86" s="772" t="s">
        <v>53</v>
      </c>
      <c r="C86" s="773"/>
      <c r="D86" s="773"/>
      <c r="E86" s="773"/>
      <c r="F86" s="774"/>
      <c r="G86" s="798" t="s">
        <v>0</v>
      </c>
      <c r="H86" s="468"/>
      <c r="I86" s="468"/>
      <c r="J86" s="468"/>
    </row>
    <row r="87" spans="1:12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00"/>
      <c r="H87" s="468"/>
      <c r="I87" s="468"/>
      <c r="J87" s="468"/>
    </row>
    <row r="88" spans="1:12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" thickBot="1" x14ac:dyDescent="0.3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5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5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" thickBot="1" x14ac:dyDescent="0.3"/>
    <row r="99" spans="1:18" ht="13.5" thickBot="1" x14ac:dyDescent="0.3">
      <c r="A99" s="272" t="s">
        <v>112</v>
      </c>
      <c r="B99" s="772" t="s">
        <v>53</v>
      </c>
      <c r="C99" s="773"/>
      <c r="D99" s="773"/>
      <c r="E99" s="773"/>
      <c r="F99" s="774"/>
      <c r="G99" s="798" t="s">
        <v>0</v>
      </c>
      <c r="H99" s="489">
        <v>177</v>
      </c>
      <c r="I99" s="489"/>
      <c r="J99" s="489"/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00"/>
      <c r="H100" s="489"/>
      <c r="I100" s="489"/>
      <c r="J100" s="489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" thickBot="1" x14ac:dyDescent="0.3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5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772" t="s">
        <v>53</v>
      </c>
      <c r="C112" s="773"/>
      <c r="D112" s="773"/>
      <c r="E112" s="773"/>
      <c r="F112" s="774"/>
      <c r="G112" s="798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00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" thickBot="1" x14ac:dyDescent="0.3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" thickBot="1" x14ac:dyDescent="0.3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5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" thickBot="1" x14ac:dyDescent="0.3"/>
    <row r="125" spans="1:18" ht="13.5" thickBot="1" x14ac:dyDescent="0.3">
      <c r="A125" s="272" t="s">
        <v>148</v>
      </c>
      <c r="B125" s="772" t="s">
        <v>53</v>
      </c>
      <c r="C125" s="773"/>
      <c r="D125" s="773"/>
      <c r="E125" s="773"/>
      <c r="F125" s="774"/>
      <c r="G125" s="798" t="s">
        <v>0</v>
      </c>
      <c r="H125" s="624">
        <v>173</v>
      </c>
      <c r="I125" s="624"/>
      <c r="J125" s="624"/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00"/>
      <c r="H126" s="624"/>
      <c r="I126" s="624"/>
      <c r="J126" s="624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" thickBot="1" x14ac:dyDescent="0.3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5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" thickBot="1" x14ac:dyDescent="0.3"/>
    <row r="138" spans="1:10" ht="13.5" thickBot="1" x14ac:dyDescent="0.3">
      <c r="A138" s="272" t="s">
        <v>150</v>
      </c>
      <c r="B138" s="772" t="s">
        <v>53</v>
      </c>
      <c r="C138" s="773"/>
      <c r="D138" s="773"/>
      <c r="E138" s="773"/>
      <c r="F138" s="774"/>
      <c r="G138" s="798" t="s">
        <v>0</v>
      </c>
      <c r="H138" s="640">
        <v>169</v>
      </c>
      <c r="I138" s="640"/>
      <c r="J138" s="640"/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00"/>
      <c r="H139" s="640"/>
      <c r="I139" s="640"/>
      <c r="J139" s="640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" thickBot="1" x14ac:dyDescent="0.3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5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" thickBot="1" x14ac:dyDescent="0.3"/>
    <row r="151" spans="1:10" ht="13.5" thickBot="1" x14ac:dyDescent="0.3">
      <c r="A151" s="272" t="s">
        <v>151</v>
      </c>
      <c r="B151" s="772" t="s">
        <v>53</v>
      </c>
      <c r="C151" s="773"/>
      <c r="D151" s="773"/>
      <c r="E151" s="773"/>
      <c r="F151" s="774"/>
      <c r="G151" s="798" t="s">
        <v>0</v>
      </c>
      <c r="H151" s="646">
        <v>168</v>
      </c>
      <c r="I151" s="646"/>
      <c r="J151" s="646"/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00"/>
      <c r="H152" s="646"/>
      <c r="I152" s="646"/>
      <c r="J152" s="646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" thickBot="1" x14ac:dyDescent="0.3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5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" thickBot="1" x14ac:dyDescent="0.3"/>
    <row r="164" spans="1:10" ht="13.5" thickBot="1" x14ac:dyDescent="0.3">
      <c r="A164" s="272" t="s">
        <v>152</v>
      </c>
      <c r="B164" s="772" t="s">
        <v>53</v>
      </c>
      <c r="C164" s="773"/>
      <c r="D164" s="773"/>
      <c r="E164" s="773"/>
      <c r="F164" s="774"/>
      <c r="G164" s="798" t="s">
        <v>0</v>
      </c>
      <c r="H164" s="654">
        <v>169</v>
      </c>
      <c r="I164" s="654"/>
      <c r="J164" s="654"/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00"/>
      <c r="H165" s="654"/>
      <c r="I165" s="654"/>
      <c r="J165" s="654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" thickBot="1" x14ac:dyDescent="0.3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5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  <row r="176" spans="1:10" ht="13" thickBot="1" x14ac:dyDescent="0.3"/>
    <row r="177" spans="1:10" ht="13.5" thickBot="1" x14ac:dyDescent="0.3">
      <c r="A177" s="272" t="s">
        <v>153</v>
      </c>
      <c r="B177" s="772" t="s">
        <v>53</v>
      </c>
      <c r="C177" s="773"/>
      <c r="D177" s="773"/>
      <c r="E177" s="773"/>
      <c r="F177" s="774"/>
      <c r="G177" s="798" t="s">
        <v>0</v>
      </c>
      <c r="H177" s="670">
        <v>168</v>
      </c>
      <c r="I177" s="670"/>
      <c r="J177" s="670"/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799"/>
      <c r="H178" s="670"/>
      <c r="I178" s="670"/>
      <c r="J178" s="670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53">
        <v>2120</v>
      </c>
      <c r="G179" s="359">
        <v>2120</v>
      </c>
      <c r="H179" s="670"/>
      <c r="I179" s="670"/>
      <c r="J179" s="670"/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54">
        <v>2499</v>
      </c>
      <c r="G180" s="317">
        <v>2414</v>
      </c>
      <c r="H180" s="321"/>
      <c r="I180" s="670"/>
      <c r="J180" s="670"/>
    </row>
    <row r="181" spans="1:10" x14ac:dyDescent="0.25">
      <c r="A181" s="231" t="s">
        <v>7</v>
      </c>
      <c r="B181" s="679">
        <v>83.3</v>
      </c>
      <c r="C181" s="680">
        <v>66.7</v>
      </c>
      <c r="D181" s="681">
        <v>68.599999999999994</v>
      </c>
      <c r="E181" s="681">
        <v>88.1</v>
      </c>
      <c r="F181" s="687">
        <v>90.3</v>
      </c>
      <c r="G181" s="682">
        <v>75.599999999999994</v>
      </c>
      <c r="H181" s="321"/>
      <c r="I181" s="670"/>
      <c r="J181" s="670"/>
    </row>
    <row r="182" spans="1:10" ht="13" thickBot="1" x14ac:dyDescent="0.3">
      <c r="A182" s="231" t="s">
        <v>8</v>
      </c>
      <c r="B182" s="329">
        <v>8.5000000000000006E-2</v>
      </c>
      <c r="C182" s="330">
        <v>9.6000000000000002E-2</v>
      </c>
      <c r="D182" s="479">
        <v>9.4E-2</v>
      </c>
      <c r="E182" s="479">
        <v>6.6000000000000003E-2</v>
      </c>
      <c r="F182" s="688">
        <v>6.4000000000000001E-2</v>
      </c>
      <c r="G182" s="344">
        <v>9.0999999999999998E-2</v>
      </c>
      <c r="H182" s="321"/>
      <c r="I182" s="670"/>
      <c r="J182" s="670"/>
    </row>
    <row r="183" spans="1:10" x14ac:dyDescent="0.25">
      <c r="A183" s="241" t="s">
        <v>1</v>
      </c>
      <c r="B183" s="332">
        <f t="shared" ref="B183:G183" si="40">B180/B179*100-100</f>
        <v>3.7264150943396146</v>
      </c>
      <c r="C183" s="333">
        <f t="shared" si="40"/>
        <v>14.905660377358501</v>
      </c>
      <c r="D183" s="333">
        <f t="shared" si="40"/>
        <v>16.320754716981128</v>
      </c>
      <c r="E183" s="333">
        <f t="shared" si="40"/>
        <v>15.330188679245296</v>
      </c>
      <c r="F183" s="335">
        <f t="shared" si="40"/>
        <v>17.877358490566039</v>
      </c>
      <c r="G183" s="346">
        <f t="shared" si="40"/>
        <v>13.867924528301884</v>
      </c>
      <c r="H183" s="321"/>
      <c r="I183" s="670"/>
      <c r="J183" s="670"/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66">
        <f t="shared" si="41"/>
        <v>172</v>
      </c>
      <c r="G184" s="288">
        <f t="shared" si="41"/>
        <v>116</v>
      </c>
      <c r="H184" s="670"/>
      <c r="I184" s="670"/>
      <c r="J184" s="670"/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670" t="s">
        <v>56</v>
      </c>
      <c r="I185" s="47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671">
        <v>84</v>
      </c>
      <c r="C186" s="673">
        <v>84</v>
      </c>
      <c r="D186" s="673">
        <v>84</v>
      </c>
      <c r="E186" s="673">
        <v>84</v>
      </c>
      <c r="F186" s="672">
        <v>84</v>
      </c>
      <c r="G186" s="222"/>
      <c r="H186" s="670" t="s">
        <v>57</v>
      </c>
      <c r="I186" s="670">
        <v>81.900000000000006</v>
      </c>
      <c r="J186" s="670"/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689">
        <f>F186-F173</f>
        <v>2</v>
      </c>
      <c r="G187" s="223"/>
      <c r="H187" s="670" t="s">
        <v>26</v>
      </c>
      <c r="I187" s="670">
        <f>I186-I173</f>
        <v>2.2600000000000051</v>
      </c>
      <c r="J187" s="670"/>
    </row>
    <row r="189" spans="1:10" ht="13" thickBot="1" x14ac:dyDescent="0.3"/>
    <row r="190" spans="1:10" ht="13.5" thickBot="1" x14ac:dyDescent="0.3">
      <c r="A190" s="272" t="s">
        <v>158</v>
      </c>
      <c r="B190" s="772" t="s">
        <v>53</v>
      </c>
      <c r="C190" s="773"/>
      <c r="D190" s="773"/>
      <c r="E190" s="773"/>
      <c r="F190" s="774"/>
      <c r="G190" s="798" t="s">
        <v>0</v>
      </c>
      <c r="H190" s="699"/>
      <c r="I190" s="699"/>
      <c r="J190" s="699"/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799"/>
      <c r="H191" s="699"/>
      <c r="I191" s="699"/>
      <c r="J191" s="699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53">
        <v>2240</v>
      </c>
      <c r="G192" s="359">
        <v>2240</v>
      </c>
      <c r="H192" s="699"/>
      <c r="I192" s="699"/>
      <c r="J192" s="699"/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54">
        <v>2765</v>
      </c>
      <c r="G193" s="317">
        <v>2539</v>
      </c>
      <c r="H193" s="321"/>
      <c r="I193" s="699"/>
      <c r="J193" s="699"/>
    </row>
    <row r="194" spans="1:10" x14ac:dyDescent="0.25">
      <c r="A194" s="231" t="s">
        <v>7</v>
      </c>
      <c r="B194" s="679">
        <v>95.7</v>
      </c>
      <c r="C194" s="680">
        <v>96.4</v>
      </c>
      <c r="D194" s="681">
        <v>100</v>
      </c>
      <c r="E194" s="681">
        <v>100</v>
      </c>
      <c r="F194" s="687">
        <v>94.1</v>
      </c>
      <c r="G194" s="682">
        <v>83.9</v>
      </c>
      <c r="H194" s="321"/>
      <c r="I194" s="699"/>
      <c r="J194" s="699"/>
    </row>
    <row r="195" spans="1:10" ht="13" thickBot="1" x14ac:dyDescent="0.3">
      <c r="A195" s="231" t="s">
        <v>8</v>
      </c>
      <c r="B195" s="329">
        <v>3.5999999999999997E-2</v>
      </c>
      <c r="C195" s="330">
        <v>4.3999999999999997E-2</v>
      </c>
      <c r="D195" s="479">
        <v>3.6999999999999998E-2</v>
      </c>
      <c r="E195" s="479">
        <v>2.8000000000000001E-2</v>
      </c>
      <c r="F195" s="688">
        <v>5.2999999999999999E-2</v>
      </c>
      <c r="G195" s="344">
        <v>7.0000000000000007E-2</v>
      </c>
      <c r="H195" s="321"/>
      <c r="I195" s="699"/>
      <c r="J195" s="699"/>
    </row>
    <row r="196" spans="1:10" x14ac:dyDescent="0.25">
      <c r="A196" s="241" t="s">
        <v>1</v>
      </c>
      <c r="B196" s="332">
        <f t="shared" ref="B196:G196" si="43">B193/B192*100-100</f>
        <v>3.169642857142847</v>
      </c>
      <c r="C196" s="333">
        <f t="shared" si="43"/>
        <v>9.5089285714285836</v>
      </c>
      <c r="D196" s="333">
        <f t="shared" si="43"/>
        <v>11.964285714285722</v>
      </c>
      <c r="E196" s="333">
        <f t="shared" si="43"/>
        <v>14.464285714285708</v>
      </c>
      <c r="F196" s="335">
        <f t="shared" si="43"/>
        <v>23.4375</v>
      </c>
      <c r="G196" s="346">
        <f t="shared" si="43"/>
        <v>13.348214285714292</v>
      </c>
      <c r="H196" s="321"/>
      <c r="I196" s="699"/>
      <c r="J196" s="699"/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66">
        <f t="shared" si="44"/>
        <v>266</v>
      </c>
      <c r="G197" s="288">
        <f t="shared" si="44"/>
        <v>125</v>
      </c>
      <c r="H197" s="699"/>
      <c r="I197" s="699"/>
      <c r="J197" s="699"/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699" t="s">
        <v>56</v>
      </c>
      <c r="I198" s="47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690">
        <v>87.5</v>
      </c>
      <c r="C199" s="697">
        <v>87.5</v>
      </c>
      <c r="D199" s="711">
        <v>87.5</v>
      </c>
      <c r="E199" s="711">
        <v>87.5</v>
      </c>
      <c r="F199" s="691">
        <v>87.5</v>
      </c>
      <c r="G199" s="222"/>
      <c r="H199" s="699" t="s">
        <v>57</v>
      </c>
      <c r="I199" s="699">
        <v>84.43</v>
      </c>
      <c r="J199" s="699"/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689">
        <f>F199-F186</f>
        <v>3.5</v>
      </c>
      <c r="G200" s="223"/>
      <c r="H200" s="699" t="s">
        <v>26</v>
      </c>
      <c r="I200" s="699">
        <f>I199-I186</f>
        <v>2.5300000000000011</v>
      </c>
      <c r="J200" s="699"/>
    </row>
    <row r="202" spans="1:10" ht="13" thickBot="1" x14ac:dyDescent="0.3"/>
    <row r="203" spans="1:10" ht="13.5" thickBot="1" x14ac:dyDescent="0.3">
      <c r="A203" s="272" t="s">
        <v>159</v>
      </c>
      <c r="B203" s="772" t="s">
        <v>53</v>
      </c>
      <c r="C203" s="773"/>
      <c r="D203" s="773"/>
      <c r="E203" s="773"/>
      <c r="F203" s="774"/>
      <c r="G203" s="798" t="s">
        <v>0</v>
      </c>
      <c r="H203" s="713">
        <v>154</v>
      </c>
      <c r="I203" s="713"/>
      <c r="J203" s="713"/>
    </row>
    <row r="204" spans="1:10" ht="13" thickBot="1" x14ac:dyDescent="0.3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799"/>
      <c r="H204" s="713"/>
      <c r="I204" s="713"/>
      <c r="J204" s="713"/>
    </row>
    <row r="205" spans="1:10" ht="13" x14ac:dyDescent="0.25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53">
        <v>2370</v>
      </c>
      <c r="G205" s="359">
        <v>2370</v>
      </c>
      <c r="H205" s="713"/>
      <c r="I205" s="713"/>
      <c r="J205" s="713"/>
    </row>
    <row r="206" spans="1:10" x14ac:dyDescent="0.25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54">
        <v>2783</v>
      </c>
      <c r="G206" s="317">
        <v>2596</v>
      </c>
      <c r="H206" s="321"/>
      <c r="I206" s="713"/>
      <c r="J206" s="713"/>
    </row>
    <row r="207" spans="1:10" x14ac:dyDescent="0.25">
      <c r="A207" s="231" t="s">
        <v>7</v>
      </c>
      <c r="B207" s="679">
        <v>100</v>
      </c>
      <c r="C207" s="680">
        <v>100</v>
      </c>
      <c r="D207" s="681">
        <v>100</v>
      </c>
      <c r="E207" s="681">
        <v>100</v>
      </c>
      <c r="F207" s="687">
        <v>91.2</v>
      </c>
      <c r="G207" s="682">
        <v>89</v>
      </c>
      <c r="H207" s="321"/>
      <c r="I207" s="713"/>
      <c r="J207" s="713"/>
    </row>
    <row r="208" spans="1:10" ht="13" thickBot="1" x14ac:dyDescent="0.3">
      <c r="A208" s="231" t="s">
        <v>8</v>
      </c>
      <c r="B208" s="329">
        <v>4.2000000000000003E-2</v>
      </c>
      <c r="C208" s="330">
        <v>4.3999999999999997E-2</v>
      </c>
      <c r="D208" s="479">
        <v>4.3999999999999997E-2</v>
      </c>
      <c r="E208" s="479">
        <v>0.04</v>
      </c>
      <c r="F208" s="688">
        <v>7.2999999999999995E-2</v>
      </c>
      <c r="G208" s="344">
        <v>6.9000000000000006E-2</v>
      </c>
      <c r="H208" s="321"/>
      <c r="I208" s="713"/>
      <c r="J208" s="713"/>
    </row>
    <row r="209" spans="1:10" x14ac:dyDescent="0.25">
      <c r="A209" s="241" t="s">
        <v>1</v>
      </c>
      <c r="B209" s="332">
        <f t="shared" ref="B209:G209" si="46">B206/B205*100-100</f>
        <v>2.2784810126582187</v>
      </c>
      <c r="C209" s="333">
        <f t="shared" si="46"/>
        <v>5.0632911392405049</v>
      </c>
      <c r="D209" s="333">
        <f t="shared" si="46"/>
        <v>8.649789029535853</v>
      </c>
      <c r="E209" s="333">
        <f t="shared" si="46"/>
        <v>10.71729957805907</v>
      </c>
      <c r="F209" s="335">
        <f t="shared" si="46"/>
        <v>17.42616033755273</v>
      </c>
      <c r="G209" s="346">
        <f t="shared" si="46"/>
        <v>9.5358649789029499</v>
      </c>
      <c r="H209" s="321"/>
      <c r="I209" s="713"/>
      <c r="J209" s="713"/>
    </row>
    <row r="210" spans="1:10" ht="13" thickBot="1" x14ac:dyDescent="0.3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66">
        <f t="shared" si="47"/>
        <v>18</v>
      </c>
      <c r="G210" s="288">
        <f t="shared" si="47"/>
        <v>57</v>
      </c>
      <c r="H210" s="713"/>
      <c r="I210" s="713"/>
      <c r="J210" s="713"/>
    </row>
    <row r="211" spans="1:10" x14ac:dyDescent="0.25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713" t="s">
        <v>56</v>
      </c>
      <c r="I211" s="475">
        <f>G198-G211</f>
        <v>5</v>
      </c>
      <c r="J211" s="306">
        <f>I211/G198</f>
        <v>3.201024327784891E-3</v>
      </c>
    </row>
    <row r="212" spans="1:10" x14ac:dyDescent="0.25">
      <c r="A212" s="267" t="s">
        <v>28</v>
      </c>
      <c r="B212" s="714">
        <v>91.5</v>
      </c>
      <c r="C212" s="721">
        <v>91.5</v>
      </c>
      <c r="D212" s="723">
        <v>91.5</v>
      </c>
      <c r="E212" s="723">
        <v>91.5</v>
      </c>
      <c r="F212" s="715">
        <v>91.5</v>
      </c>
      <c r="G212" s="222"/>
      <c r="H212" s="713" t="s">
        <v>57</v>
      </c>
      <c r="I212" s="713">
        <v>87.78</v>
      </c>
      <c r="J212" s="713"/>
    </row>
    <row r="213" spans="1:10" ht="13" thickBot="1" x14ac:dyDescent="0.3">
      <c r="A213" s="268" t="s">
        <v>26</v>
      </c>
      <c r="B213" s="734">
        <f t="shared" ref="B213:E213" si="48">B212-B199</f>
        <v>4</v>
      </c>
      <c r="C213" s="735">
        <f t="shared" si="48"/>
        <v>4</v>
      </c>
      <c r="D213" s="735">
        <f t="shared" si="48"/>
        <v>4</v>
      </c>
      <c r="E213" s="735">
        <f t="shared" si="48"/>
        <v>4</v>
      </c>
      <c r="F213" s="689">
        <f>F212-F199</f>
        <v>4</v>
      </c>
      <c r="G213" s="223"/>
      <c r="H213" s="713" t="s">
        <v>26</v>
      </c>
      <c r="I213" s="713">
        <f>I212-I199</f>
        <v>3.3499999999999943</v>
      </c>
      <c r="J213" s="713"/>
    </row>
    <row r="215" spans="1:10" ht="13" thickBot="1" x14ac:dyDescent="0.3"/>
    <row r="216" spans="1:10" ht="13.5" thickBot="1" x14ac:dyDescent="0.3">
      <c r="A216" s="272" t="s">
        <v>161</v>
      </c>
      <c r="B216" s="772" t="s">
        <v>53</v>
      </c>
      <c r="C216" s="773"/>
      <c r="D216" s="773"/>
      <c r="E216" s="773"/>
      <c r="F216" s="774"/>
      <c r="G216" s="798" t="s">
        <v>0</v>
      </c>
      <c r="H216" s="724">
        <v>154</v>
      </c>
      <c r="I216" s="724"/>
      <c r="J216" s="724"/>
    </row>
    <row r="217" spans="1:10" ht="13" thickBot="1" x14ac:dyDescent="0.3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799"/>
      <c r="H217" s="724"/>
      <c r="I217" s="724"/>
      <c r="J217" s="724"/>
    </row>
    <row r="218" spans="1:10" ht="13" x14ac:dyDescent="0.25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53">
        <v>2510</v>
      </c>
      <c r="G218" s="359">
        <v>2510</v>
      </c>
      <c r="H218" s="724"/>
      <c r="I218" s="724"/>
      <c r="J218" s="724"/>
    </row>
    <row r="219" spans="1:10" x14ac:dyDescent="0.25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54">
        <v>2772</v>
      </c>
      <c r="G219" s="317">
        <v>2641</v>
      </c>
      <c r="H219" s="321"/>
      <c r="I219" s="724"/>
      <c r="J219" s="724"/>
    </row>
    <row r="220" spans="1:10" x14ac:dyDescent="0.25">
      <c r="A220" s="231" t="s">
        <v>7</v>
      </c>
      <c r="B220" s="679">
        <v>90.9</v>
      </c>
      <c r="C220" s="680">
        <v>92.9</v>
      </c>
      <c r="D220" s="681">
        <v>100</v>
      </c>
      <c r="E220" s="681">
        <v>94.7</v>
      </c>
      <c r="F220" s="687">
        <v>91.2</v>
      </c>
      <c r="G220" s="682">
        <v>89</v>
      </c>
      <c r="H220" s="321"/>
      <c r="I220" s="724"/>
      <c r="J220" s="724"/>
    </row>
    <row r="221" spans="1:10" ht="13" thickBot="1" x14ac:dyDescent="0.3">
      <c r="A221" s="231" t="s">
        <v>8</v>
      </c>
      <c r="B221" s="329">
        <v>5.2999999999999999E-2</v>
      </c>
      <c r="C221" s="330">
        <v>5.0999999999999997E-2</v>
      </c>
      <c r="D221" s="479">
        <v>3.6999999999999998E-2</v>
      </c>
      <c r="E221" s="479">
        <v>5.0999999999999997E-2</v>
      </c>
      <c r="F221" s="688">
        <v>6.0999999999999999E-2</v>
      </c>
      <c r="G221" s="344">
        <v>6.3E-2</v>
      </c>
      <c r="H221" s="321"/>
      <c r="I221" s="724"/>
      <c r="J221" s="724"/>
    </row>
    <row r="222" spans="1:10" x14ac:dyDescent="0.25">
      <c r="A222" s="241" t="s">
        <v>1</v>
      </c>
      <c r="B222" s="332">
        <f t="shared" ref="B222:G222" si="49">B219/B218*100-100</f>
        <v>-1.0358565737051748</v>
      </c>
      <c r="C222" s="333">
        <f t="shared" si="49"/>
        <v>1.2749003984063592</v>
      </c>
      <c r="D222" s="333">
        <f t="shared" si="49"/>
        <v>5.2988047808764946</v>
      </c>
      <c r="E222" s="333">
        <f t="shared" si="49"/>
        <v>7.0119521912350535</v>
      </c>
      <c r="F222" s="335">
        <f t="shared" si="49"/>
        <v>10.4382470119522</v>
      </c>
      <c r="G222" s="346">
        <f t="shared" si="49"/>
        <v>5.2191235059760857</v>
      </c>
      <c r="H222" s="321"/>
      <c r="I222" s="724"/>
      <c r="J222" s="724"/>
    </row>
    <row r="223" spans="1:10" ht="13" thickBot="1" x14ac:dyDescent="0.3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66">
        <f t="shared" si="50"/>
        <v>-11</v>
      </c>
      <c r="G223" s="288">
        <f t="shared" si="50"/>
        <v>45</v>
      </c>
      <c r="H223" s="724"/>
      <c r="I223" s="724"/>
      <c r="J223" s="724"/>
    </row>
    <row r="224" spans="1:10" x14ac:dyDescent="0.25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724" t="s">
        <v>56</v>
      </c>
      <c r="I224" s="475">
        <f>G211-G224</f>
        <v>1</v>
      </c>
      <c r="J224" s="306">
        <f>I224/G211</f>
        <v>6.4226075786769424E-4</v>
      </c>
    </row>
    <row r="225" spans="1:10" x14ac:dyDescent="0.25">
      <c r="A225" s="267" t="s">
        <v>28</v>
      </c>
      <c r="B225" s="725">
        <v>97.5</v>
      </c>
      <c r="C225" s="732">
        <v>97.5</v>
      </c>
      <c r="D225" s="732">
        <v>97.5</v>
      </c>
      <c r="E225" s="732">
        <v>97.5</v>
      </c>
      <c r="F225" s="726">
        <v>97.5</v>
      </c>
      <c r="G225" s="222"/>
      <c r="H225" s="724" t="s">
        <v>57</v>
      </c>
      <c r="I225" s="724">
        <v>91.55</v>
      </c>
      <c r="J225" s="724"/>
    </row>
    <row r="226" spans="1:10" ht="13" thickBot="1" x14ac:dyDescent="0.3">
      <c r="A226" s="268" t="s">
        <v>26</v>
      </c>
      <c r="B226" s="734">
        <f t="shared" ref="B226:E226" si="51">B225-B212</f>
        <v>6</v>
      </c>
      <c r="C226" s="735">
        <f t="shared" si="51"/>
        <v>6</v>
      </c>
      <c r="D226" s="735">
        <f t="shared" si="51"/>
        <v>6</v>
      </c>
      <c r="E226" s="735">
        <f t="shared" si="51"/>
        <v>6</v>
      </c>
      <c r="F226" s="689">
        <f>F225-F212</f>
        <v>6</v>
      </c>
      <c r="G226" s="223"/>
      <c r="H226" s="724" t="s">
        <v>26</v>
      </c>
      <c r="I226" s="724">
        <f>I225-I212</f>
        <v>3.769999999999996</v>
      </c>
      <c r="J226" s="724"/>
    </row>
    <row r="228" spans="1:10" ht="13" thickBot="1" x14ac:dyDescent="0.3"/>
    <row r="229" spans="1:10" ht="13.5" thickBot="1" x14ac:dyDescent="0.3">
      <c r="A229" s="272" t="s">
        <v>162</v>
      </c>
      <c r="B229" s="772" t="s">
        <v>53</v>
      </c>
      <c r="C229" s="773"/>
      <c r="D229" s="773"/>
      <c r="E229" s="773"/>
      <c r="F229" s="774"/>
      <c r="G229" s="798" t="s">
        <v>0</v>
      </c>
      <c r="H229" s="750">
        <v>155</v>
      </c>
      <c r="I229" s="750"/>
      <c r="J229" s="750"/>
    </row>
    <row r="230" spans="1:10" ht="13" thickBot="1" x14ac:dyDescent="0.3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799"/>
      <c r="H230" s="750"/>
      <c r="I230" s="750"/>
      <c r="J230" s="750"/>
    </row>
    <row r="231" spans="1:10" ht="13" x14ac:dyDescent="0.25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53">
        <v>2650</v>
      </c>
      <c r="G231" s="359">
        <v>2650</v>
      </c>
      <c r="H231" s="750"/>
      <c r="I231" s="750"/>
      <c r="J231" s="750"/>
    </row>
    <row r="232" spans="1:10" x14ac:dyDescent="0.25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54">
        <v>2939</v>
      </c>
      <c r="G232" s="317">
        <v>2743</v>
      </c>
      <c r="H232" s="321"/>
      <c r="I232" s="750"/>
      <c r="J232" s="750"/>
    </row>
    <row r="233" spans="1:10" x14ac:dyDescent="0.25">
      <c r="A233" s="231" t="s">
        <v>7</v>
      </c>
      <c r="B233" s="679">
        <v>95.7</v>
      </c>
      <c r="C233" s="680">
        <v>96.4</v>
      </c>
      <c r="D233" s="681">
        <v>93.8</v>
      </c>
      <c r="E233" s="681">
        <v>89.5</v>
      </c>
      <c r="F233" s="687">
        <v>97.1</v>
      </c>
      <c r="G233" s="682">
        <v>78.7</v>
      </c>
      <c r="H233" s="321"/>
      <c r="I233" s="750"/>
      <c r="J233" s="750"/>
    </row>
    <row r="234" spans="1:10" ht="13" thickBot="1" x14ac:dyDescent="0.3">
      <c r="A234" s="231" t="s">
        <v>8</v>
      </c>
      <c r="B234" s="329">
        <v>0.05</v>
      </c>
      <c r="C234" s="330">
        <v>4.9000000000000002E-2</v>
      </c>
      <c r="D234" s="479">
        <v>5.7000000000000002E-2</v>
      </c>
      <c r="E234" s="479">
        <v>6.2E-2</v>
      </c>
      <c r="F234" s="688">
        <v>0.05</v>
      </c>
      <c r="G234" s="344">
        <v>7.1999999999999995E-2</v>
      </c>
      <c r="H234" s="321"/>
      <c r="I234" s="750"/>
      <c r="J234" s="750"/>
    </row>
    <row r="235" spans="1:10" x14ac:dyDescent="0.25">
      <c r="A235" s="241" t="s">
        <v>1</v>
      </c>
      <c r="B235" s="332">
        <f t="shared" ref="B235:G235" si="52">B232/B231*100-100</f>
        <v>-3.6603773584905639</v>
      </c>
      <c r="C235" s="333">
        <f t="shared" si="52"/>
        <v>-1.4716981132075375</v>
      </c>
      <c r="D235" s="333">
        <f t="shared" si="52"/>
        <v>2.9056603773584868</v>
      </c>
      <c r="E235" s="333">
        <f t="shared" si="52"/>
        <v>5.3962264150943469</v>
      </c>
      <c r="F235" s="335">
        <f t="shared" si="52"/>
        <v>10.905660377358501</v>
      </c>
      <c r="G235" s="346">
        <f t="shared" si="52"/>
        <v>3.5094339622641542</v>
      </c>
      <c r="H235" s="321"/>
      <c r="I235" s="750"/>
      <c r="J235" s="750"/>
    </row>
    <row r="236" spans="1:10" ht="13" thickBot="1" x14ac:dyDescent="0.3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66">
        <f t="shared" si="53"/>
        <v>167</v>
      </c>
      <c r="G236" s="288">
        <f t="shared" si="53"/>
        <v>102</v>
      </c>
      <c r="H236" s="750"/>
      <c r="I236" s="750"/>
      <c r="J236" s="750"/>
    </row>
    <row r="237" spans="1:10" x14ac:dyDescent="0.25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750" t="s">
        <v>56</v>
      </c>
      <c r="I237" s="475">
        <f>G224-G237</f>
        <v>1</v>
      </c>
      <c r="J237" s="306">
        <f>I237/G224</f>
        <v>6.426735218508997E-4</v>
      </c>
    </row>
    <row r="238" spans="1:10" x14ac:dyDescent="0.25">
      <c r="A238" s="267" t="s">
        <v>28</v>
      </c>
      <c r="B238" s="751">
        <v>104.5</v>
      </c>
      <c r="C238" s="758">
        <v>104.5</v>
      </c>
      <c r="D238" s="760">
        <v>104.5</v>
      </c>
      <c r="E238" s="760">
        <v>104.5</v>
      </c>
      <c r="F238" s="752">
        <v>104</v>
      </c>
      <c r="G238" s="222"/>
      <c r="H238" s="750" t="s">
        <v>57</v>
      </c>
      <c r="I238" s="750">
        <v>97.56</v>
      </c>
      <c r="J238" s="750"/>
    </row>
    <row r="239" spans="1:10" ht="13" thickBot="1" x14ac:dyDescent="0.3">
      <c r="A239" s="268" t="s">
        <v>26</v>
      </c>
      <c r="B239" s="734">
        <f t="shared" ref="B239:E239" si="54">B238-B225</f>
        <v>7</v>
      </c>
      <c r="C239" s="735">
        <f t="shared" si="54"/>
        <v>7</v>
      </c>
      <c r="D239" s="735">
        <f t="shared" si="54"/>
        <v>7</v>
      </c>
      <c r="E239" s="735">
        <f t="shared" si="54"/>
        <v>7</v>
      </c>
      <c r="F239" s="689">
        <f>F238-F225</f>
        <v>6.5</v>
      </c>
      <c r="G239" s="223"/>
      <c r="H239" s="750" t="s">
        <v>26</v>
      </c>
      <c r="I239" s="750">
        <f>I238-I225</f>
        <v>6.0100000000000051</v>
      </c>
      <c r="J239" s="750"/>
    </row>
  </sheetData>
  <mergeCells count="30"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B203:F203"/>
    <mergeCell ref="G203:G204"/>
    <mergeCell ref="B125:F125"/>
    <mergeCell ref="G125:G126"/>
    <mergeCell ref="B229:F229"/>
    <mergeCell ref="G229:G230"/>
    <mergeCell ref="B216:F216"/>
    <mergeCell ref="G216:G217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B151:F151"/>
  </mergeCells>
  <conditionalFormatting sqref="B193:F1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267"/>
  <sheetViews>
    <sheetView showGridLines="0" topLeftCell="A230" zoomScale="60" zoomScaleNormal="60" workbookViewId="0">
      <selection activeCell="K261" sqref="K261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319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777" t="s">
        <v>50</v>
      </c>
      <c r="C8" s="778"/>
      <c r="D8" s="778"/>
      <c r="E8" s="778"/>
      <c r="F8" s="778"/>
      <c r="G8" s="779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777" t="s">
        <v>50</v>
      </c>
      <c r="C22" s="778"/>
      <c r="D22" s="778"/>
      <c r="E22" s="778"/>
      <c r="F22" s="778"/>
      <c r="G22" s="779"/>
      <c r="H22" s="292" t="s">
        <v>0</v>
      </c>
      <c r="I22" s="364"/>
      <c r="J22" s="364"/>
      <c r="K22" s="364"/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777" t="s">
        <v>50</v>
      </c>
      <c r="C36" s="778"/>
      <c r="D36" s="778"/>
      <c r="E36" s="778"/>
      <c r="F36" s="778"/>
      <c r="G36" s="779"/>
      <c r="H36" s="292" t="s">
        <v>0</v>
      </c>
      <c r="I36" s="385"/>
      <c r="J36" s="385"/>
      <c r="K36" s="385"/>
      <c r="L36" s="385"/>
      <c r="M36" s="789" t="s">
        <v>69</v>
      </c>
      <c r="N36" s="790"/>
      <c r="O36" s="790"/>
      <c r="P36" s="791"/>
      <c r="Q36" s="385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792" t="s">
        <v>70</v>
      </c>
      <c r="N37" s="793"/>
      <c r="O37" s="793"/>
      <c r="P37" s="794"/>
      <c r="Q37" s="385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5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" thickBot="1" x14ac:dyDescent="0.3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5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5"/>
    <row r="50" spans="1:17" ht="13" thickBot="1" x14ac:dyDescent="0.3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3">
      <c r="A51" s="272" t="s">
        <v>76</v>
      </c>
      <c r="B51" s="777" t="s">
        <v>50</v>
      </c>
      <c r="C51" s="778"/>
      <c r="D51" s="778"/>
      <c r="E51" s="778"/>
      <c r="F51" s="778"/>
      <c r="G51" s="778"/>
      <c r="H51" s="779"/>
      <c r="I51" s="292" t="s">
        <v>0</v>
      </c>
      <c r="J51" s="370"/>
      <c r="K51" s="370"/>
      <c r="L51" s="370"/>
    </row>
    <row r="52" spans="1:17" ht="15" customHeight="1" x14ac:dyDescent="0.25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801" t="s">
        <v>93</v>
      </c>
      <c r="L56" s="801"/>
      <c r="M56" s="801"/>
      <c r="N56" s="801"/>
      <c r="O56" s="801"/>
      <c r="P56" s="801"/>
      <c r="Q56" s="383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801"/>
      <c r="L57" s="801"/>
      <c r="M57" s="801"/>
      <c r="N57" s="801"/>
      <c r="O57" s="801"/>
      <c r="P57" s="801"/>
      <c r="Q57" s="383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777" t="s">
        <v>50</v>
      </c>
      <c r="C65" s="778"/>
      <c r="D65" s="778"/>
      <c r="E65" s="778"/>
      <c r="F65" s="778"/>
      <c r="G65" s="778"/>
      <c r="H65" s="779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5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801"/>
      <c r="L70" s="801"/>
      <c r="M70" s="801"/>
      <c r="N70" s="801"/>
      <c r="O70" s="801"/>
      <c r="P70" s="801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801"/>
      <c r="L71" s="801"/>
      <c r="M71" s="801"/>
      <c r="N71" s="801"/>
      <c r="O71" s="801"/>
      <c r="P71" s="801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5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" thickBot="1" x14ac:dyDescent="0.3"/>
    <row r="79" spans="1:16" ht="13.5" thickBot="1" x14ac:dyDescent="0.3">
      <c r="A79" s="272" t="s">
        <v>105</v>
      </c>
      <c r="B79" s="777" t="s">
        <v>50</v>
      </c>
      <c r="C79" s="778"/>
      <c r="D79" s="778"/>
      <c r="E79" s="778"/>
      <c r="F79" s="778"/>
      <c r="G79" s="778"/>
      <c r="H79" s="779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5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5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5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772" t="s">
        <v>50</v>
      </c>
      <c r="C93" s="773"/>
      <c r="D93" s="773"/>
      <c r="E93" s="773"/>
      <c r="F93" s="773"/>
      <c r="G93" s="773"/>
      <c r="H93" s="773"/>
      <c r="I93" s="769" t="s">
        <v>0</v>
      </c>
      <c r="J93" s="468"/>
      <c r="K93" s="468"/>
      <c r="L93" s="468"/>
    </row>
    <row r="94" spans="1:16" x14ac:dyDescent="0.25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775"/>
      <c r="J94" s="213"/>
      <c r="K94" s="468"/>
      <c r="L94" s="468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776"/>
      <c r="J95" s="229"/>
      <c r="K95" s="277"/>
      <c r="L95" s="36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5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" thickBot="1" x14ac:dyDescent="0.3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5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" thickBot="1" x14ac:dyDescent="0.3"/>
    <row r="107" spans="1:12" ht="13.5" thickBot="1" x14ac:dyDescent="0.3">
      <c r="A107" s="272" t="s">
        <v>112</v>
      </c>
      <c r="B107" s="772" t="s">
        <v>50</v>
      </c>
      <c r="C107" s="773"/>
      <c r="D107" s="773"/>
      <c r="E107" s="773"/>
      <c r="F107" s="773"/>
      <c r="G107" s="773"/>
      <c r="H107" s="773"/>
      <c r="I107" s="769" t="s">
        <v>0</v>
      </c>
      <c r="J107" s="489">
        <v>255</v>
      </c>
      <c r="K107" s="489"/>
      <c r="L107" s="489"/>
    </row>
    <row r="108" spans="1:12" x14ac:dyDescent="0.25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775"/>
      <c r="J108" s="213"/>
      <c r="K108" s="489"/>
      <c r="L108" s="489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776"/>
      <c r="J109" s="229"/>
      <c r="K109" s="277"/>
      <c r="L109" s="36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5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" thickBot="1" x14ac:dyDescent="0.3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5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5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5">
      <c r="C119" s="200" t="s">
        <v>65</v>
      </c>
    </row>
    <row r="120" spans="1:19" ht="13" thickBot="1" x14ac:dyDescent="0.3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3">
      <c r="A122" s="272" t="s">
        <v>113</v>
      </c>
      <c r="B122" s="767" t="s">
        <v>50</v>
      </c>
      <c r="C122" s="767"/>
      <c r="D122" s="767"/>
      <c r="E122" s="767"/>
      <c r="F122" s="767"/>
      <c r="G122" s="767"/>
      <c r="H122" s="767"/>
      <c r="I122" s="769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ht="13" x14ac:dyDescent="0.25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770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3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771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5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" thickBot="1" x14ac:dyDescent="0.3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" thickBot="1" x14ac:dyDescent="0.3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5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" thickBot="1" x14ac:dyDescent="0.3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767" t="s">
        <v>50</v>
      </c>
      <c r="C137" s="767"/>
      <c r="D137" s="767"/>
      <c r="E137" s="767"/>
      <c r="F137" s="767"/>
      <c r="G137" s="767"/>
      <c r="H137" s="767"/>
      <c r="I137" s="769" t="s">
        <v>0</v>
      </c>
      <c r="J137" s="213"/>
      <c r="K137" s="624"/>
      <c r="L137" s="624"/>
    </row>
    <row r="138" spans="1:16" ht="13" x14ac:dyDescent="0.25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770"/>
      <c r="J138" s="229"/>
      <c r="K138" s="277"/>
      <c r="L138" s="363"/>
    </row>
    <row r="139" spans="1:16" ht="13.5" thickBot="1" x14ac:dyDescent="0.3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771"/>
      <c r="J139" s="322"/>
      <c r="K139" s="277"/>
      <c r="L139" s="36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5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" thickBot="1" x14ac:dyDescent="0.3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" thickBot="1" x14ac:dyDescent="0.3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5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5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" thickBot="1" x14ac:dyDescent="0.3"/>
    <row r="152" spans="1:13" ht="13.5" thickBot="1" x14ac:dyDescent="0.3">
      <c r="A152" s="272" t="s">
        <v>150</v>
      </c>
      <c r="B152" s="767" t="s">
        <v>50</v>
      </c>
      <c r="C152" s="767"/>
      <c r="D152" s="767"/>
      <c r="E152" s="767"/>
      <c r="F152" s="767"/>
      <c r="G152" s="767"/>
      <c r="H152" s="767"/>
      <c r="I152" s="769" t="s">
        <v>0</v>
      </c>
      <c r="J152" s="213">
        <v>256</v>
      </c>
      <c r="K152" s="640"/>
      <c r="L152" s="640"/>
      <c r="M152" s="640"/>
    </row>
    <row r="153" spans="1:13" ht="13" x14ac:dyDescent="0.25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770"/>
      <c r="J153" s="229"/>
      <c r="K153" s="277"/>
      <c r="L153" s="363"/>
      <c r="M153" s="640"/>
    </row>
    <row r="154" spans="1:13" ht="13.5" thickBot="1" x14ac:dyDescent="0.3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771"/>
      <c r="J154" s="322"/>
      <c r="K154" s="277"/>
      <c r="L154" s="363"/>
      <c r="M154" s="640"/>
    </row>
    <row r="155" spans="1:13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5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" thickBot="1" x14ac:dyDescent="0.3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" thickBot="1" x14ac:dyDescent="0.3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5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5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" thickBot="1" x14ac:dyDescent="0.3"/>
    <row r="167" spans="1:13" ht="13.5" thickBot="1" x14ac:dyDescent="0.3">
      <c r="A167" s="272" t="s">
        <v>151</v>
      </c>
      <c r="B167" s="767" t="s">
        <v>50</v>
      </c>
      <c r="C167" s="767"/>
      <c r="D167" s="767"/>
      <c r="E167" s="767"/>
      <c r="F167" s="767"/>
      <c r="G167" s="767"/>
      <c r="H167" s="767"/>
      <c r="I167" s="769" t="s">
        <v>0</v>
      </c>
      <c r="J167" s="213">
        <v>256</v>
      </c>
      <c r="K167" s="646"/>
      <c r="L167" s="646"/>
    </row>
    <row r="168" spans="1:13" ht="13" x14ac:dyDescent="0.25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770"/>
      <c r="J168" s="229"/>
      <c r="K168" s="277"/>
      <c r="L168" s="363"/>
    </row>
    <row r="169" spans="1:13" ht="13.5" thickBot="1" x14ac:dyDescent="0.3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771"/>
      <c r="J169" s="322"/>
      <c r="K169" s="277"/>
      <c r="L169" s="363"/>
    </row>
    <row r="170" spans="1:13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5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" thickBot="1" x14ac:dyDescent="0.3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" thickBot="1" x14ac:dyDescent="0.3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5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5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767" t="s">
        <v>50</v>
      </c>
      <c r="C182" s="767"/>
      <c r="D182" s="767"/>
      <c r="E182" s="767"/>
      <c r="F182" s="767"/>
      <c r="G182" s="767"/>
      <c r="H182" s="767"/>
      <c r="I182" s="769" t="s">
        <v>0</v>
      </c>
      <c r="J182" s="213">
        <v>223</v>
      </c>
      <c r="K182" s="654"/>
      <c r="L182" s="654"/>
    </row>
    <row r="183" spans="1:12" ht="13" x14ac:dyDescent="0.25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770"/>
      <c r="J183" s="229"/>
      <c r="K183" s="277"/>
      <c r="L183" s="363"/>
    </row>
    <row r="184" spans="1:12" ht="13.5" thickBot="1" x14ac:dyDescent="0.3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771"/>
      <c r="J184" s="322"/>
      <c r="K184" s="277"/>
      <c r="L184" s="36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5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" thickBot="1" x14ac:dyDescent="0.3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" thickBot="1" x14ac:dyDescent="0.3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5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  <row r="196" spans="1:12" ht="13" thickBot="1" x14ac:dyDescent="0.3"/>
    <row r="197" spans="1:12" ht="13.5" thickBot="1" x14ac:dyDescent="0.3">
      <c r="A197" s="272" t="s">
        <v>153</v>
      </c>
      <c r="B197" s="767" t="s">
        <v>50</v>
      </c>
      <c r="C197" s="767"/>
      <c r="D197" s="767"/>
      <c r="E197" s="767"/>
      <c r="F197" s="767"/>
      <c r="G197" s="767"/>
      <c r="H197" s="767"/>
      <c r="I197" s="769" t="s">
        <v>0</v>
      </c>
      <c r="J197" s="213">
        <v>253</v>
      </c>
      <c r="K197" s="670"/>
      <c r="L197" s="670"/>
    </row>
    <row r="198" spans="1:12" ht="13" x14ac:dyDescent="0.25">
      <c r="A198" s="214" t="s">
        <v>54</v>
      </c>
      <c r="B198" s="664">
        <v>1</v>
      </c>
      <c r="C198" s="665">
        <v>2</v>
      </c>
      <c r="D198" s="665">
        <v>3</v>
      </c>
      <c r="E198" s="666">
        <v>4</v>
      </c>
      <c r="F198" s="664">
        <v>5</v>
      </c>
      <c r="G198" s="665">
        <v>6</v>
      </c>
      <c r="H198" s="666">
        <v>7</v>
      </c>
      <c r="I198" s="770"/>
      <c r="J198" s="229"/>
      <c r="K198" s="277"/>
      <c r="L198" s="363"/>
    </row>
    <row r="199" spans="1:12" ht="13.5" thickBot="1" x14ac:dyDescent="0.3">
      <c r="A199" s="214" t="s">
        <v>2</v>
      </c>
      <c r="B199" s="294">
        <v>4</v>
      </c>
      <c r="C199" s="607">
        <v>3</v>
      </c>
      <c r="D199" s="307">
        <v>2</v>
      </c>
      <c r="E199" s="233">
        <v>1</v>
      </c>
      <c r="F199" s="233">
        <v>1</v>
      </c>
      <c r="G199" s="307">
        <v>2</v>
      </c>
      <c r="H199" s="607">
        <v>3</v>
      </c>
      <c r="I199" s="771"/>
      <c r="J199" s="322"/>
      <c r="K199" s="277"/>
      <c r="L199" s="36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88">
        <v>1575</v>
      </c>
      <c r="J200" s="321"/>
      <c r="K200" s="277"/>
      <c r="L200" s="36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93">
        <v>1643</v>
      </c>
      <c r="J201" s="478"/>
      <c r="K201" s="461"/>
      <c r="L201" s="461"/>
    </row>
    <row r="202" spans="1:12" x14ac:dyDescent="0.25">
      <c r="A202" s="214" t="s">
        <v>7</v>
      </c>
      <c r="B202" s="476">
        <v>88.9</v>
      </c>
      <c r="C202" s="477">
        <v>100</v>
      </c>
      <c r="D202" s="477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94">
        <v>89.7</v>
      </c>
      <c r="J202" s="286"/>
      <c r="K202" s="461"/>
      <c r="L202" s="461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81">
        <v>7.0999999999999994E-2</v>
      </c>
      <c r="J203" s="321"/>
      <c r="K203" s="423"/>
      <c r="L203" s="670"/>
    </row>
    <row r="204" spans="1:12" ht="13" thickBot="1" x14ac:dyDescent="0.3">
      <c r="A204" s="280" t="s">
        <v>1</v>
      </c>
      <c r="B204" s="584">
        <f t="shared" ref="B204:I204" si="38">B201/B200*100-100</f>
        <v>9.904761904761898</v>
      </c>
      <c r="C204" s="585">
        <f t="shared" si="38"/>
        <v>6.2222222222222143</v>
      </c>
      <c r="D204" s="585">
        <f t="shared" si="38"/>
        <v>1.4603174603174551</v>
      </c>
      <c r="E204" s="586">
        <f t="shared" si="38"/>
        <v>-4.6349206349206327</v>
      </c>
      <c r="F204" s="584">
        <f t="shared" si="38"/>
        <v>-4.8888888888888857</v>
      </c>
      <c r="G204" s="585">
        <f t="shared" si="38"/>
        <v>3.5555555555555571</v>
      </c>
      <c r="H204" s="586">
        <f t="shared" si="38"/>
        <v>9.9682539682539613</v>
      </c>
      <c r="I204" s="483">
        <f t="shared" si="38"/>
        <v>4.3174603174603163</v>
      </c>
      <c r="J204" s="641"/>
      <c r="K204" s="287"/>
      <c r="L204" s="670"/>
    </row>
    <row r="205" spans="1:12" ht="13" thickBot="1" x14ac:dyDescent="0.3">
      <c r="A205" s="214" t="s">
        <v>27</v>
      </c>
      <c r="B205" s="642">
        <f t="shared" ref="B205:I205" si="39">B201-B186</f>
        <v>146</v>
      </c>
      <c r="C205" s="643">
        <f t="shared" si="39"/>
        <v>156</v>
      </c>
      <c r="D205" s="643">
        <f t="shared" si="39"/>
        <v>116</v>
      </c>
      <c r="E205" s="644">
        <f t="shared" si="39"/>
        <v>98</v>
      </c>
      <c r="F205" s="642">
        <f t="shared" si="39"/>
        <v>52</v>
      </c>
      <c r="G205" s="643">
        <f t="shared" si="39"/>
        <v>151</v>
      </c>
      <c r="H205" s="644">
        <f t="shared" si="39"/>
        <v>176</v>
      </c>
      <c r="I205" s="397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99">
        <v>370</v>
      </c>
      <c r="C206" s="500">
        <v>779</v>
      </c>
      <c r="D206" s="500">
        <v>500</v>
      </c>
      <c r="E206" s="645">
        <v>257</v>
      </c>
      <c r="F206" s="608">
        <v>245</v>
      </c>
      <c r="G206" s="501">
        <v>743</v>
      </c>
      <c r="H206" s="502">
        <v>519</v>
      </c>
      <c r="I206" s="398">
        <f>SUM(B206:H206)</f>
        <v>3413</v>
      </c>
      <c r="J206" s="670" t="s">
        <v>57</v>
      </c>
      <c r="K206" s="670">
        <v>67.010000000000005</v>
      </c>
      <c r="L206" s="670"/>
    </row>
    <row r="207" spans="1:12" x14ac:dyDescent="0.25">
      <c r="A207" s="267" t="s">
        <v>28</v>
      </c>
      <c r="B207" s="667">
        <v>68</v>
      </c>
      <c r="C207" s="668">
        <v>70</v>
      </c>
      <c r="D207" s="668">
        <v>72</v>
      </c>
      <c r="E207" s="311">
        <v>75</v>
      </c>
      <c r="F207" s="667">
        <v>72</v>
      </c>
      <c r="G207" s="668">
        <v>70</v>
      </c>
      <c r="H207" s="669">
        <v>68</v>
      </c>
      <c r="I207" s="663"/>
      <c r="J207" s="670" t="s">
        <v>26</v>
      </c>
      <c r="K207" s="321">
        <f>K206-K191</f>
        <v>2.4200000000000017</v>
      </c>
      <c r="L207" s="325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8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8"/>
      <c r="J208" s="670"/>
      <c r="K208" s="670"/>
      <c r="L208" s="670"/>
    </row>
    <row r="211" spans="1:12" ht="13" thickBot="1" x14ac:dyDescent="0.3"/>
    <row r="212" spans="1:12" ht="13.5" thickBot="1" x14ac:dyDescent="0.3">
      <c r="A212" s="272" t="s">
        <v>158</v>
      </c>
      <c r="B212" s="767" t="s">
        <v>50</v>
      </c>
      <c r="C212" s="767"/>
      <c r="D212" s="767"/>
      <c r="E212" s="767"/>
      <c r="F212" s="767"/>
      <c r="G212" s="767"/>
      <c r="H212" s="767"/>
      <c r="I212" s="769" t="s">
        <v>0</v>
      </c>
      <c r="J212" s="213"/>
      <c r="K212" s="699"/>
      <c r="L212" s="699"/>
    </row>
    <row r="213" spans="1:12" ht="13" x14ac:dyDescent="0.25">
      <c r="A213" s="214" t="s">
        <v>54</v>
      </c>
      <c r="B213" s="693">
        <v>1</v>
      </c>
      <c r="C213" s="694">
        <v>2</v>
      </c>
      <c r="D213" s="694">
        <v>3</v>
      </c>
      <c r="E213" s="695">
        <v>4</v>
      </c>
      <c r="F213" s="693">
        <v>5</v>
      </c>
      <c r="G213" s="694">
        <v>6</v>
      </c>
      <c r="H213" s="695">
        <v>7</v>
      </c>
      <c r="I213" s="770"/>
      <c r="J213" s="229"/>
      <c r="K213" s="277"/>
      <c r="L213" s="363"/>
    </row>
    <row r="214" spans="1:12" ht="13.5" thickBot="1" x14ac:dyDescent="0.3">
      <c r="A214" s="214" t="s">
        <v>2</v>
      </c>
      <c r="B214" s="294">
        <v>4</v>
      </c>
      <c r="C214" s="607">
        <v>3</v>
      </c>
      <c r="D214" s="307">
        <v>2</v>
      </c>
      <c r="E214" s="233">
        <v>1</v>
      </c>
      <c r="F214" s="233">
        <v>1</v>
      </c>
      <c r="G214" s="307">
        <v>2</v>
      </c>
      <c r="H214" s="607">
        <v>3</v>
      </c>
      <c r="I214" s="771"/>
      <c r="J214" s="322"/>
      <c r="K214" s="277"/>
      <c r="L214" s="36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88">
        <v>1685</v>
      </c>
      <c r="J215" s="321"/>
      <c r="K215" s="277"/>
      <c r="L215" s="36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93">
        <v>1753</v>
      </c>
      <c r="J216" s="478"/>
      <c r="K216" s="461"/>
      <c r="L216" s="461"/>
    </row>
    <row r="217" spans="1:12" x14ac:dyDescent="0.25">
      <c r="A217" s="214" t="s">
        <v>7</v>
      </c>
      <c r="B217" s="476">
        <v>96.4</v>
      </c>
      <c r="C217" s="477">
        <v>96.6</v>
      </c>
      <c r="D217" s="477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94">
        <v>89.7</v>
      </c>
      <c r="J217" s="286"/>
      <c r="K217" s="461"/>
      <c r="L217" s="461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81">
        <v>6.5000000000000002E-2</v>
      </c>
      <c r="J218" s="321"/>
      <c r="K218" s="423"/>
      <c r="L218" s="699"/>
    </row>
    <row r="219" spans="1:12" ht="13" thickBot="1" x14ac:dyDescent="0.3">
      <c r="A219" s="280" t="s">
        <v>1</v>
      </c>
      <c r="B219" s="584">
        <f t="shared" ref="B219:I219" si="41">B216/B215*100-100</f>
        <v>6.6468842729970277</v>
      </c>
      <c r="C219" s="585">
        <f t="shared" si="41"/>
        <v>5.2818991097922918</v>
      </c>
      <c r="D219" s="585">
        <f t="shared" si="41"/>
        <v>0.47477744807120814</v>
      </c>
      <c r="E219" s="586">
        <f t="shared" si="41"/>
        <v>-1.2462908011869445</v>
      </c>
      <c r="F219" s="584">
        <f t="shared" si="41"/>
        <v>0.53412462908011094</v>
      </c>
      <c r="G219" s="585">
        <f t="shared" si="41"/>
        <v>2.6706231454005831</v>
      </c>
      <c r="H219" s="586">
        <f t="shared" si="41"/>
        <v>9.7329376854599303</v>
      </c>
      <c r="I219" s="483">
        <f t="shared" si="41"/>
        <v>4.0356083086053474</v>
      </c>
      <c r="J219" s="641"/>
      <c r="K219" s="287"/>
      <c r="L219" s="699"/>
    </row>
    <row r="220" spans="1:12" ht="13" thickBot="1" x14ac:dyDescent="0.3">
      <c r="A220" s="214" t="s">
        <v>27</v>
      </c>
      <c r="B220" s="642">
        <f t="shared" ref="B220:I220" si="42">B216-B201</f>
        <v>66</v>
      </c>
      <c r="C220" s="643">
        <f t="shared" si="42"/>
        <v>101</v>
      </c>
      <c r="D220" s="643">
        <f t="shared" si="42"/>
        <v>95</v>
      </c>
      <c r="E220" s="644">
        <f t="shared" si="42"/>
        <v>162</v>
      </c>
      <c r="F220" s="642">
        <f t="shared" si="42"/>
        <v>196</v>
      </c>
      <c r="G220" s="643">
        <f t="shared" si="42"/>
        <v>99</v>
      </c>
      <c r="H220" s="644">
        <f t="shared" si="42"/>
        <v>117</v>
      </c>
      <c r="I220" s="397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348">
        <v>370</v>
      </c>
      <c r="C221" s="349">
        <v>776</v>
      </c>
      <c r="D221" s="349">
        <v>500</v>
      </c>
      <c r="E221" s="367">
        <v>257</v>
      </c>
      <c r="F221" s="348">
        <v>243</v>
      </c>
      <c r="G221" s="349">
        <v>743</v>
      </c>
      <c r="H221" s="410">
        <v>518</v>
      </c>
      <c r="I221" s="398">
        <f>SUM(B221:H221)</f>
        <v>3407</v>
      </c>
      <c r="J221" s="699" t="s">
        <v>57</v>
      </c>
      <c r="K221" s="699">
        <v>70.41</v>
      </c>
      <c r="L221" s="699"/>
    </row>
    <row r="222" spans="1:12" x14ac:dyDescent="0.25">
      <c r="A222" s="267" t="s">
        <v>28</v>
      </c>
      <c r="B222" s="381">
        <v>73.5</v>
      </c>
      <c r="C222" s="382">
        <v>75.5</v>
      </c>
      <c r="D222" s="382">
        <v>78</v>
      </c>
      <c r="E222" s="702">
        <v>80.5</v>
      </c>
      <c r="F222" s="381">
        <v>77.5</v>
      </c>
      <c r="G222" s="382">
        <v>76</v>
      </c>
      <c r="H222" s="498">
        <v>73.5</v>
      </c>
      <c r="I222" s="692"/>
      <c r="J222" s="699" t="s">
        <v>26</v>
      </c>
      <c r="K222" s="321">
        <f>K221-K206</f>
        <v>3.3999999999999915</v>
      </c>
      <c r="L222" s="325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8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8"/>
      <c r="J223" s="699"/>
      <c r="K223" s="699"/>
      <c r="L223" s="699"/>
    </row>
    <row r="226" spans="1:12" ht="13" thickBot="1" x14ac:dyDescent="0.3"/>
    <row r="227" spans="1:12" ht="13.5" thickBot="1" x14ac:dyDescent="0.3">
      <c r="A227" s="272" t="s">
        <v>159</v>
      </c>
      <c r="B227" s="767" t="s">
        <v>50</v>
      </c>
      <c r="C227" s="767"/>
      <c r="D227" s="767"/>
      <c r="E227" s="767"/>
      <c r="F227" s="767"/>
      <c r="G227" s="767"/>
      <c r="H227" s="767"/>
      <c r="I227" s="769" t="s">
        <v>0</v>
      </c>
      <c r="J227" s="213">
        <v>253</v>
      </c>
      <c r="K227" s="713"/>
      <c r="L227" s="713"/>
    </row>
    <row r="228" spans="1:12" ht="13" x14ac:dyDescent="0.25">
      <c r="A228" s="214" t="s">
        <v>54</v>
      </c>
      <c r="B228" s="717">
        <v>1</v>
      </c>
      <c r="C228" s="718">
        <v>2</v>
      </c>
      <c r="D228" s="718">
        <v>3</v>
      </c>
      <c r="E228" s="719">
        <v>4</v>
      </c>
      <c r="F228" s="717">
        <v>5</v>
      </c>
      <c r="G228" s="718">
        <v>6</v>
      </c>
      <c r="H228" s="719">
        <v>7</v>
      </c>
      <c r="I228" s="770"/>
      <c r="J228" s="229"/>
      <c r="K228" s="277"/>
      <c r="L228" s="363"/>
    </row>
    <row r="229" spans="1:12" ht="13.5" thickBot="1" x14ac:dyDescent="0.3">
      <c r="A229" s="214" t="s">
        <v>2</v>
      </c>
      <c r="B229" s="294">
        <v>4</v>
      </c>
      <c r="C229" s="607">
        <v>3</v>
      </c>
      <c r="D229" s="307">
        <v>2</v>
      </c>
      <c r="E229" s="233">
        <v>1</v>
      </c>
      <c r="F229" s="233">
        <v>1</v>
      </c>
      <c r="G229" s="307">
        <v>2</v>
      </c>
      <c r="H229" s="607">
        <v>3</v>
      </c>
      <c r="I229" s="771"/>
      <c r="J229" s="322"/>
      <c r="K229" s="277"/>
      <c r="L229" s="363"/>
    </row>
    <row r="230" spans="1:12" ht="13" x14ac:dyDescent="0.25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88">
        <v>1800</v>
      </c>
      <c r="J230" s="321"/>
      <c r="K230" s="277"/>
      <c r="L230" s="363"/>
    </row>
    <row r="231" spans="1:12" x14ac:dyDescent="0.25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93">
        <v>1896</v>
      </c>
      <c r="J231" s="478"/>
      <c r="K231" s="461"/>
      <c r="L231" s="461"/>
    </row>
    <row r="232" spans="1:12" x14ac:dyDescent="0.25">
      <c r="A232" s="214" t="s">
        <v>7</v>
      </c>
      <c r="B232" s="476">
        <v>89.3</v>
      </c>
      <c r="C232" s="477">
        <v>91.4</v>
      </c>
      <c r="D232" s="477">
        <v>97.4</v>
      </c>
      <c r="E232" s="247">
        <v>72.2</v>
      </c>
      <c r="F232" s="245">
        <v>94.4</v>
      </c>
      <c r="G232" s="246">
        <v>87.3</v>
      </c>
      <c r="H232" s="736">
        <v>65.8</v>
      </c>
      <c r="I232" s="394">
        <v>83.4</v>
      </c>
      <c r="J232" s="737" t="s">
        <v>160</v>
      </c>
      <c r="K232" s="461"/>
      <c r="L232" s="461"/>
    </row>
    <row r="233" spans="1:12" ht="13" thickBot="1" x14ac:dyDescent="0.3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81">
        <v>0.08</v>
      </c>
      <c r="J233" s="321"/>
      <c r="K233" s="423"/>
      <c r="L233" s="713"/>
    </row>
    <row r="234" spans="1:12" ht="13" thickBot="1" x14ac:dyDescent="0.3">
      <c r="A234" s="280" t="s">
        <v>1</v>
      </c>
      <c r="B234" s="584">
        <f t="shared" ref="B234:I234" si="44">B231/B230*100-100</f>
        <v>8.5555555555555571</v>
      </c>
      <c r="C234" s="585">
        <f t="shared" si="44"/>
        <v>5.3333333333333286</v>
      </c>
      <c r="D234" s="585">
        <f t="shared" si="44"/>
        <v>3.4444444444444571</v>
      </c>
      <c r="E234" s="586">
        <f t="shared" si="44"/>
        <v>2.4444444444444429</v>
      </c>
      <c r="F234" s="584">
        <f t="shared" si="44"/>
        <v>0</v>
      </c>
      <c r="G234" s="585">
        <f t="shared" si="44"/>
        <v>2.3888888888888857</v>
      </c>
      <c r="H234" s="586">
        <f t="shared" si="44"/>
        <v>12.999999999999986</v>
      </c>
      <c r="I234" s="483">
        <f t="shared" si="44"/>
        <v>5.3333333333333286</v>
      </c>
      <c r="J234" s="641"/>
      <c r="K234" s="287"/>
      <c r="L234" s="713"/>
    </row>
    <row r="235" spans="1:12" ht="13" thickBot="1" x14ac:dyDescent="0.3">
      <c r="A235" s="214" t="s">
        <v>27</v>
      </c>
      <c r="B235" s="642">
        <f t="shared" ref="B235:I235" si="45">B231-B216</f>
        <v>157</v>
      </c>
      <c r="C235" s="643">
        <f t="shared" si="45"/>
        <v>122</v>
      </c>
      <c r="D235" s="643">
        <f t="shared" si="45"/>
        <v>169</v>
      </c>
      <c r="E235" s="644">
        <f t="shared" si="45"/>
        <v>180</v>
      </c>
      <c r="F235" s="642">
        <f t="shared" si="45"/>
        <v>106</v>
      </c>
      <c r="G235" s="643">
        <f t="shared" si="45"/>
        <v>113</v>
      </c>
      <c r="H235" s="644">
        <f t="shared" si="45"/>
        <v>185</v>
      </c>
      <c r="I235" s="397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5">
      <c r="A236" s="267" t="s">
        <v>51</v>
      </c>
      <c r="B236" s="348">
        <v>369</v>
      </c>
      <c r="C236" s="349">
        <v>774</v>
      </c>
      <c r="D236" s="349">
        <v>500</v>
      </c>
      <c r="E236" s="367">
        <v>257</v>
      </c>
      <c r="F236" s="348">
        <v>243</v>
      </c>
      <c r="G236" s="349">
        <v>743</v>
      </c>
      <c r="H236" s="410">
        <v>518</v>
      </c>
      <c r="I236" s="398">
        <f>SUM(B236:H236)</f>
        <v>3404</v>
      </c>
      <c r="J236" s="713" t="s">
        <v>57</v>
      </c>
      <c r="K236" s="713">
        <v>76.040000000000006</v>
      </c>
      <c r="L236" s="713"/>
    </row>
    <row r="237" spans="1:12" x14ac:dyDescent="0.25">
      <c r="A237" s="267" t="s">
        <v>28</v>
      </c>
      <c r="B237" s="381">
        <v>80</v>
      </c>
      <c r="C237" s="382">
        <v>82.5</v>
      </c>
      <c r="D237" s="382">
        <v>85</v>
      </c>
      <c r="E237" s="702">
        <v>87</v>
      </c>
      <c r="F237" s="381">
        <v>84.5</v>
      </c>
      <c r="G237" s="382">
        <v>83</v>
      </c>
      <c r="H237" s="498">
        <v>80</v>
      </c>
      <c r="I237" s="716"/>
      <c r="J237" s="713" t="s">
        <v>26</v>
      </c>
      <c r="K237" s="321">
        <f>K236-K221</f>
        <v>5.6300000000000097</v>
      </c>
      <c r="L237" s="325"/>
    </row>
    <row r="238" spans="1:12" ht="13" thickBot="1" x14ac:dyDescent="0.3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8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8"/>
      <c r="J238" s="713"/>
      <c r="K238" s="713"/>
      <c r="L238" s="713"/>
    </row>
    <row r="239" spans="1:12" x14ac:dyDescent="0.25">
      <c r="H239" s="200" t="s">
        <v>65</v>
      </c>
    </row>
    <row r="241" spans="1:12" ht="13" thickBot="1" x14ac:dyDescent="0.3"/>
    <row r="242" spans="1:12" ht="13.5" thickBot="1" x14ac:dyDescent="0.3">
      <c r="A242" s="272" t="s">
        <v>161</v>
      </c>
      <c r="B242" s="767" t="s">
        <v>50</v>
      </c>
      <c r="C242" s="767"/>
      <c r="D242" s="767"/>
      <c r="E242" s="767"/>
      <c r="F242" s="767"/>
      <c r="G242" s="767"/>
      <c r="H242" s="767"/>
      <c r="I242" s="769" t="s">
        <v>0</v>
      </c>
      <c r="J242" s="213">
        <v>250</v>
      </c>
      <c r="K242" s="724"/>
      <c r="L242" s="724"/>
    </row>
    <row r="243" spans="1:12" ht="13" x14ac:dyDescent="0.25">
      <c r="A243" s="214" t="s">
        <v>54</v>
      </c>
      <c r="B243" s="728">
        <v>1</v>
      </c>
      <c r="C243" s="729">
        <v>2</v>
      </c>
      <c r="D243" s="729">
        <v>3</v>
      </c>
      <c r="E243" s="730">
        <v>4</v>
      </c>
      <c r="F243" s="728">
        <v>5</v>
      </c>
      <c r="G243" s="729">
        <v>6</v>
      </c>
      <c r="H243" s="730">
        <v>7</v>
      </c>
      <c r="I243" s="770"/>
      <c r="J243" s="229"/>
      <c r="K243" s="277"/>
      <c r="L243" s="363"/>
    </row>
    <row r="244" spans="1:12" ht="13.5" thickBot="1" x14ac:dyDescent="0.3">
      <c r="A244" s="214" t="s">
        <v>2</v>
      </c>
      <c r="B244" s="294">
        <v>4</v>
      </c>
      <c r="C244" s="607">
        <v>3</v>
      </c>
      <c r="D244" s="307">
        <v>2</v>
      </c>
      <c r="E244" s="233">
        <v>1</v>
      </c>
      <c r="F244" s="233">
        <v>1</v>
      </c>
      <c r="G244" s="307">
        <v>2</v>
      </c>
      <c r="H244" s="607">
        <v>3</v>
      </c>
      <c r="I244" s="771"/>
      <c r="J244" s="322"/>
      <c r="K244" s="277"/>
      <c r="L244" s="363"/>
    </row>
    <row r="245" spans="1:12" ht="13" x14ac:dyDescent="0.25">
      <c r="A245" s="278" t="s">
        <v>3</v>
      </c>
      <c r="B245" s="738">
        <v>1925</v>
      </c>
      <c r="C245" s="739">
        <v>1925</v>
      </c>
      <c r="D245" s="739">
        <v>1925</v>
      </c>
      <c r="E245" s="740">
        <v>1925</v>
      </c>
      <c r="F245" s="738">
        <v>1925</v>
      </c>
      <c r="G245" s="739">
        <v>1925</v>
      </c>
      <c r="H245" s="744">
        <v>1925</v>
      </c>
      <c r="I245" s="747">
        <v>1925</v>
      </c>
      <c r="J245" s="321"/>
      <c r="K245" s="277"/>
      <c r="L245" s="363"/>
    </row>
    <row r="246" spans="1:12" x14ac:dyDescent="0.25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78"/>
      <c r="K246" s="461"/>
      <c r="L246" s="461"/>
    </row>
    <row r="247" spans="1:12" x14ac:dyDescent="0.25">
      <c r="A247" s="214" t="s">
        <v>7</v>
      </c>
      <c r="B247" s="476">
        <v>81.5</v>
      </c>
      <c r="C247" s="477">
        <v>93.1</v>
      </c>
      <c r="D247" s="477">
        <v>86.5</v>
      </c>
      <c r="E247" s="741">
        <v>80</v>
      </c>
      <c r="F247" s="476">
        <v>83.3</v>
      </c>
      <c r="G247" s="477">
        <v>91.4</v>
      </c>
      <c r="H247" s="745">
        <v>71.099999999999994</v>
      </c>
      <c r="I247" s="748">
        <v>84.4</v>
      </c>
      <c r="J247" s="742"/>
      <c r="K247" s="461"/>
      <c r="L247" s="461"/>
    </row>
    <row r="248" spans="1:12" x14ac:dyDescent="0.25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749">
        <v>7.4999999999999997E-2</v>
      </c>
      <c r="J248" s="321"/>
      <c r="K248" s="423"/>
      <c r="L248" s="724"/>
    </row>
    <row r="249" spans="1:12" ht="13" thickBot="1" x14ac:dyDescent="0.3">
      <c r="A249" s="280" t="s">
        <v>1</v>
      </c>
      <c r="B249" s="584">
        <f t="shared" ref="B249:I249" si="47">B246/B245*100-100</f>
        <v>5.8701298701298725</v>
      </c>
      <c r="C249" s="585">
        <f t="shared" si="47"/>
        <v>2.3376623376623229</v>
      </c>
      <c r="D249" s="585">
        <f t="shared" si="47"/>
        <v>2.2857142857142918</v>
      </c>
      <c r="E249" s="586">
        <f t="shared" si="47"/>
        <v>-1.7142857142857082</v>
      </c>
      <c r="F249" s="584">
        <f t="shared" si="47"/>
        <v>2.4935064935065014</v>
      </c>
      <c r="G249" s="585">
        <f t="shared" si="47"/>
        <v>0.72727272727273373</v>
      </c>
      <c r="H249" s="743">
        <f t="shared" si="47"/>
        <v>7.8961038961038952</v>
      </c>
      <c r="I249" s="316">
        <f t="shared" si="47"/>
        <v>2.857142857142847</v>
      </c>
      <c r="J249" s="641"/>
      <c r="K249" s="287"/>
      <c r="L249" s="724"/>
    </row>
    <row r="250" spans="1:12" ht="13" thickBot="1" x14ac:dyDescent="0.3">
      <c r="A250" s="214" t="s">
        <v>27</v>
      </c>
      <c r="B250" s="642">
        <f t="shared" ref="B250:I250" si="48">B246-B231</f>
        <v>84</v>
      </c>
      <c r="C250" s="643">
        <f t="shared" si="48"/>
        <v>74</v>
      </c>
      <c r="D250" s="643">
        <f t="shared" si="48"/>
        <v>107</v>
      </c>
      <c r="E250" s="644">
        <f t="shared" si="48"/>
        <v>48</v>
      </c>
      <c r="F250" s="642">
        <f t="shared" si="48"/>
        <v>173</v>
      </c>
      <c r="G250" s="643">
        <f t="shared" si="48"/>
        <v>96</v>
      </c>
      <c r="H250" s="74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5">
      <c r="A251" s="267" t="s">
        <v>51</v>
      </c>
      <c r="B251" s="348">
        <v>368</v>
      </c>
      <c r="C251" s="349">
        <v>771</v>
      </c>
      <c r="D251" s="349">
        <v>496</v>
      </c>
      <c r="E251" s="367">
        <v>254</v>
      </c>
      <c r="F251" s="348">
        <v>242</v>
      </c>
      <c r="G251" s="349">
        <v>743</v>
      </c>
      <c r="H251" s="410">
        <v>518</v>
      </c>
      <c r="I251" s="398">
        <f>SUM(B251:H251)</f>
        <v>3392</v>
      </c>
      <c r="J251" s="724" t="s">
        <v>57</v>
      </c>
      <c r="K251" s="724">
        <v>83.1</v>
      </c>
      <c r="L251" s="724"/>
    </row>
    <row r="252" spans="1:12" x14ac:dyDescent="0.25">
      <c r="A252" s="267" t="s">
        <v>28</v>
      </c>
      <c r="B252" s="381">
        <v>86</v>
      </c>
      <c r="C252" s="382">
        <v>89</v>
      </c>
      <c r="D252" s="382">
        <v>91.5</v>
      </c>
      <c r="E252" s="702">
        <v>93.5</v>
      </c>
      <c r="F252" s="381">
        <v>90.5</v>
      </c>
      <c r="G252" s="382">
        <v>89.5</v>
      </c>
      <c r="H252" s="498">
        <v>86</v>
      </c>
      <c r="I252" s="727"/>
      <c r="J252" s="724" t="s">
        <v>26</v>
      </c>
      <c r="K252" s="321">
        <f>K251-K236</f>
        <v>7.0599999999999881</v>
      </c>
      <c r="L252" s="325"/>
    </row>
    <row r="253" spans="1:12" ht="13" thickBot="1" x14ac:dyDescent="0.3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8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8"/>
      <c r="J253" s="724"/>
      <c r="K253" s="724"/>
      <c r="L253" s="724"/>
    </row>
    <row r="255" spans="1:12" ht="13" thickBot="1" x14ac:dyDescent="0.3"/>
    <row r="256" spans="1:12" ht="13.5" thickBot="1" x14ac:dyDescent="0.3">
      <c r="A256" s="272" t="s">
        <v>162</v>
      </c>
      <c r="B256" s="767" t="s">
        <v>50</v>
      </c>
      <c r="C256" s="767"/>
      <c r="D256" s="767"/>
      <c r="E256" s="767"/>
      <c r="F256" s="767"/>
      <c r="G256" s="767"/>
      <c r="H256" s="767"/>
      <c r="I256" s="769" t="s">
        <v>0</v>
      </c>
      <c r="J256" s="213">
        <v>252</v>
      </c>
      <c r="K256" s="750"/>
      <c r="L256" s="750"/>
    </row>
    <row r="257" spans="1:12" ht="13" x14ac:dyDescent="0.25">
      <c r="A257" s="214" t="s">
        <v>54</v>
      </c>
      <c r="B257" s="754">
        <v>1</v>
      </c>
      <c r="C257" s="755">
        <v>2</v>
      </c>
      <c r="D257" s="755">
        <v>3</v>
      </c>
      <c r="E257" s="756">
        <v>4</v>
      </c>
      <c r="F257" s="754">
        <v>5</v>
      </c>
      <c r="G257" s="755">
        <v>6</v>
      </c>
      <c r="H257" s="756">
        <v>7</v>
      </c>
      <c r="I257" s="770"/>
      <c r="J257" s="229"/>
      <c r="K257" s="277"/>
      <c r="L257" s="363"/>
    </row>
    <row r="258" spans="1:12" ht="13.5" thickBot="1" x14ac:dyDescent="0.3">
      <c r="A258" s="214" t="s">
        <v>2</v>
      </c>
      <c r="B258" s="294">
        <v>4</v>
      </c>
      <c r="C258" s="607">
        <v>3</v>
      </c>
      <c r="D258" s="307">
        <v>2</v>
      </c>
      <c r="E258" s="233">
        <v>1</v>
      </c>
      <c r="F258" s="233">
        <v>1</v>
      </c>
      <c r="G258" s="307">
        <v>2</v>
      </c>
      <c r="H258" s="607">
        <v>3</v>
      </c>
      <c r="I258" s="771"/>
      <c r="J258" s="322"/>
      <c r="K258" s="277"/>
      <c r="L258" s="363"/>
    </row>
    <row r="259" spans="1:12" ht="13" x14ac:dyDescent="0.25">
      <c r="A259" s="278" t="s">
        <v>3</v>
      </c>
      <c r="B259" s="738">
        <v>2070</v>
      </c>
      <c r="C259" s="739">
        <v>2070</v>
      </c>
      <c r="D259" s="739">
        <v>2070</v>
      </c>
      <c r="E259" s="740">
        <v>2070</v>
      </c>
      <c r="F259" s="738">
        <v>2070</v>
      </c>
      <c r="G259" s="739">
        <v>2070</v>
      </c>
      <c r="H259" s="744">
        <v>2070</v>
      </c>
      <c r="I259" s="747">
        <v>2070</v>
      </c>
      <c r="J259" s="321"/>
      <c r="K259" s="277"/>
      <c r="L259" s="363"/>
    </row>
    <row r="260" spans="1:12" x14ac:dyDescent="0.25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78"/>
      <c r="K260" s="461"/>
      <c r="L260" s="461"/>
    </row>
    <row r="261" spans="1:12" x14ac:dyDescent="0.25">
      <c r="A261" s="214" t="s">
        <v>7</v>
      </c>
      <c r="B261" s="476">
        <v>77.8</v>
      </c>
      <c r="C261" s="477">
        <v>93.1</v>
      </c>
      <c r="D261" s="477">
        <v>97.3</v>
      </c>
      <c r="E261" s="741">
        <v>73.7</v>
      </c>
      <c r="F261" s="476">
        <v>83.3</v>
      </c>
      <c r="G261" s="477">
        <v>92.7</v>
      </c>
      <c r="H261" s="745">
        <v>71.099999999999994</v>
      </c>
      <c r="I261" s="748">
        <v>85.3</v>
      </c>
      <c r="J261" s="742"/>
      <c r="K261" s="461"/>
      <c r="L261" s="461"/>
    </row>
    <row r="262" spans="1:12" x14ac:dyDescent="0.25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749">
        <v>7.3999999999999996E-2</v>
      </c>
      <c r="J262" s="321"/>
      <c r="K262" s="423"/>
      <c r="L262" s="750"/>
    </row>
    <row r="263" spans="1:12" ht="13" thickBot="1" x14ac:dyDescent="0.3">
      <c r="A263" s="280" t="s">
        <v>1</v>
      </c>
      <c r="B263" s="584">
        <f t="shared" ref="B263:I263" si="50">B260/B259*100-100</f>
        <v>5.5072463768115938</v>
      </c>
      <c r="C263" s="585">
        <f t="shared" si="50"/>
        <v>4.5410628019323553</v>
      </c>
      <c r="D263" s="585">
        <f t="shared" si="50"/>
        <v>2.6570048309178702</v>
      </c>
      <c r="E263" s="586">
        <f t="shared" si="50"/>
        <v>-3.0434782608695627</v>
      </c>
      <c r="F263" s="584">
        <f t="shared" si="50"/>
        <v>1.6425120772946826</v>
      </c>
      <c r="G263" s="585">
        <f t="shared" si="50"/>
        <v>2.7536231884057969</v>
      </c>
      <c r="H263" s="743">
        <f t="shared" si="50"/>
        <v>6.6666666666666714</v>
      </c>
      <c r="I263" s="316">
        <f t="shared" si="50"/>
        <v>3.526570048309182</v>
      </c>
      <c r="J263" s="641"/>
      <c r="K263" s="287"/>
      <c r="L263" s="750"/>
    </row>
    <row r="264" spans="1:12" ht="13" thickBot="1" x14ac:dyDescent="0.3">
      <c r="A264" s="214" t="s">
        <v>27</v>
      </c>
      <c r="B264" s="642">
        <f>B260-B246</f>
        <v>146</v>
      </c>
      <c r="C264" s="643">
        <f>C260-C246</f>
        <v>194</v>
      </c>
      <c r="D264" s="643">
        <f>D260-D246</f>
        <v>156</v>
      </c>
      <c r="E264" s="644">
        <f>E260-E246</f>
        <v>115</v>
      </c>
      <c r="F264" s="642">
        <f>F260-F246</f>
        <v>131</v>
      </c>
      <c r="G264" s="643">
        <f>G260-G246</f>
        <v>188</v>
      </c>
      <c r="H264" s="746">
        <f>H260-H246</f>
        <v>131</v>
      </c>
      <c r="I264" s="288">
        <f>I260-I246</f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12" x14ac:dyDescent="0.25">
      <c r="A265" s="267" t="s">
        <v>51</v>
      </c>
      <c r="B265" s="348">
        <v>368</v>
      </c>
      <c r="C265" s="349">
        <v>769</v>
      </c>
      <c r="D265" s="349">
        <v>495</v>
      </c>
      <c r="E265" s="367">
        <v>253</v>
      </c>
      <c r="F265" s="348">
        <v>242</v>
      </c>
      <c r="G265" s="349">
        <v>741</v>
      </c>
      <c r="H265" s="410">
        <v>517</v>
      </c>
      <c r="I265" s="398">
        <f>SUM(B265:H265)</f>
        <v>3385</v>
      </c>
      <c r="J265" s="750" t="s">
        <v>57</v>
      </c>
      <c r="K265" s="750">
        <v>89.31</v>
      </c>
      <c r="L265" s="750"/>
    </row>
    <row r="266" spans="1:12" x14ac:dyDescent="0.25">
      <c r="A266" s="267" t="s">
        <v>28</v>
      </c>
      <c r="B266" s="381">
        <v>92</v>
      </c>
      <c r="C266" s="382">
        <v>95</v>
      </c>
      <c r="D266" s="382">
        <v>98</v>
      </c>
      <c r="E266" s="702">
        <v>100</v>
      </c>
      <c r="F266" s="381">
        <v>97</v>
      </c>
      <c r="G266" s="382">
        <v>96</v>
      </c>
      <c r="H266" s="498">
        <v>92.5</v>
      </c>
      <c r="I266" s="753"/>
      <c r="J266" s="750" t="s">
        <v>26</v>
      </c>
      <c r="K266" s="321">
        <f>K265-K251</f>
        <v>6.210000000000008</v>
      </c>
      <c r="L266" s="325"/>
    </row>
    <row r="267" spans="1:12" ht="13" thickBot="1" x14ac:dyDescent="0.3">
      <c r="A267" s="268" t="s">
        <v>26</v>
      </c>
      <c r="B267" s="220">
        <f>(B266-B252)</f>
        <v>6</v>
      </c>
      <c r="C267" s="221">
        <f>(C266-C252)</f>
        <v>6</v>
      </c>
      <c r="D267" s="221">
        <f>(D266-D252)</f>
        <v>6.5</v>
      </c>
      <c r="E267" s="328">
        <f>(E266-E252)</f>
        <v>6.5</v>
      </c>
      <c r="F267" s="220">
        <f>(F266-F252)</f>
        <v>6.5</v>
      </c>
      <c r="G267" s="221">
        <f>(G266-G252)</f>
        <v>6.5</v>
      </c>
      <c r="H267" s="226">
        <f>(H266-H252)</f>
        <v>6.5</v>
      </c>
      <c r="I267" s="338"/>
      <c r="J267" s="750"/>
      <c r="K267" s="750"/>
      <c r="L267" s="750"/>
    </row>
  </sheetData>
  <mergeCells count="34"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212:H212"/>
    <mergeCell ref="I212:I214"/>
    <mergeCell ref="B197:H197"/>
    <mergeCell ref="I197:I199"/>
    <mergeCell ref="B8:G8"/>
    <mergeCell ref="B22:G22"/>
    <mergeCell ref="B36:G36"/>
    <mergeCell ref="B152:H152"/>
    <mergeCell ref="B167:H167"/>
    <mergeCell ref="B137:H137"/>
    <mergeCell ref="B51:H51"/>
    <mergeCell ref="B182:H182"/>
    <mergeCell ref="I182:I184"/>
    <mergeCell ref="I167:I169"/>
    <mergeCell ref="I152:I154"/>
    <mergeCell ref="I137:I139"/>
    <mergeCell ref="B256:H256"/>
    <mergeCell ref="I256:I258"/>
    <mergeCell ref="B242:H242"/>
    <mergeCell ref="I242:I244"/>
    <mergeCell ref="B227:H227"/>
    <mergeCell ref="I227:I229"/>
  </mergeCells>
  <conditionalFormatting sqref="B246:H2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H2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H2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H2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239"/>
  <sheetViews>
    <sheetView showGridLines="0" topLeftCell="A209" zoomScale="70" zoomScaleNormal="70" workbookViewId="0">
      <selection activeCell="B238" sqref="B238:D238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319" bestFit="1" customWidth="1"/>
    <col min="7" max="7" width="7.453125" style="319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3">
      <c r="A8" s="272" t="s">
        <v>49</v>
      </c>
      <c r="B8" s="777" t="s">
        <v>53</v>
      </c>
      <c r="C8" s="778"/>
      <c r="D8" s="778"/>
      <c r="E8" s="778"/>
      <c r="F8" s="778"/>
      <c r="G8" s="778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777" t="s">
        <v>53</v>
      </c>
      <c r="C21" s="778"/>
      <c r="D21" s="778"/>
      <c r="E21" s="778"/>
      <c r="F21" s="778"/>
      <c r="G21" s="778"/>
      <c r="H21" s="293" t="s">
        <v>0</v>
      </c>
      <c r="I21" s="364"/>
      <c r="J21" s="364"/>
      <c r="K21" s="364"/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777" t="s">
        <v>53</v>
      </c>
      <c r="C34" s="778"/>
      <c r="D34" s="778"/>
      <c r="E34" s="778"/>
      <c r="F34" s="778"/>
      <c r="G34" s="778"/>
      <c r="H34" s="293" t="s">
        <v>0</v>
      </c>
      <c r="I34" s="369"/>
      <c r="J34" s="369"/>
      <c r="K34" s="369"/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777" t="s">
        <v>53</v>
      </c>
      <c r="C47" s="778"/>
      <c r="D47" s="778"/>
      <c r="E47" s="778"/>
      <c r="F47" s="778"/>
      <c r="G47" s="778"/>
      <c r="H47" s="293" t="s">
        <v>0</v>
      </c>
      <c r="I47" s="370"/>
      <c r="J47" s="370"/>
      <c r="K47" s="370"/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777" t="s">
        <v>53</v>
      </c>
      <c r="C60" s="778"/>
      <c r="D60" s="778"/>
      <c r="E60" s="293" t="s">
        <v>0</v>
      </c>
      <c r="F60" s="424"/>
      <c r="G60" s="424"/>
      <c r="H60" s="424"/>
    </row>
    <row r="61" spans="1:11" ht="13" thickBot="1" x14ac:dyDescent="0.3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ht="13" x14ac:dyDescent="0.25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5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5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5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" thickBot="1" x14ac:dyDescent="0.3"/>
    <row r="73" spans="1:9" ht="13.5" thickBot="1" x14ac:dyDescent="0.3">
      <c r="A73" s="272" t="s">
        <v>105</v>
      </c>
      <c r="B73" s="777" t="s">
        <v>53</v>
      </c>
      <c r="C73" s="778"/>
      <c r="D73" s="778"/>
      <c r="E73" s="293" t="s">
        <v>0</v>
      </c>
      <c r="F73" s="449"/>
      <c r="G73" s="449"/>
      <c r="H73" s="449"/>
      <c r="I73" s="449"/>
    </row>
    <row r="74" spans="1:9" ht="13" thickBot="1" x14ac:dyDescent="0.3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ht="13" x14ac:dyDescent="0.25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5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5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5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5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" thickBot="1" x14ac:dyDescent="0.3"/>
    <row r="86" spans="1:9" ht="13.5" thickBot="1" x14ac:dyDescent="0.3">
      <c r="A86" s="272" t="s">
        <v>109</v>
      </c>
      <c r="B86" s="802" t="s">
        <v>53</v>
      </c>
      <c r="C86" s="803"/>
      <c r="D86" s="803"/>
      <c r="E86" s="798" t="s">
        <v>0</v>
      </c>
      <c r="F86" s="468"/>
      <c r="G86" s="468"/>
      <c r="H86" s="468"/>
    </row>
    <row r="87" spans="1:9" ht="13" thickBot="1" x14ac:dyDescent="0.3">
      <c r="A87" s="231" t="s">
        <v>2</v>
      </c>
      <c r="B87" s="295">
        <v>1</v>
      </c>
      <c r="C87" s="225">
        <v>2</v>
      </c>
      <c r="D87" s="351">
        <v>3</v>
      </c>
      <c r="E87" s="804"/>
      <c r="F87" s="468"/>
      <c r="G87" s="468"/>
      <c r="H87" s="468"/>
    </row>
    <row r="88" spans="1:9" ht="13" x14ac:dyDescent="0.25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5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5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" thickBot="1" x14ac:dyDescent="0.3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5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5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5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" thickBot="1" x14ac:dyDescent="0.3"/>
    <row r="99" spans="1:15" ht="13.5" thickBot="1" x14ac:dyDescent="0.3">
      <c r="A99" s="272" t="s">
        <v>112</v>
      </c>
      <c r="B99" s="802" t="s">
        <v>53</v>
      </c>
      <c r="C99" s="803"/>
      <c r="D99" s="803"/>
      <c r="E99" s="798" t="s">
        <v>0</v>
      </c>
      <c r="F99" s="489">
        <v>52</v>
      </c>
      <c r="G99" s="489"/>
      <c r="H99" s="489"/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51">
        <v>3</v>
      </c>
      <c r="E100" s="804"/>
      <c r="F100" s="489"/>
      <c r="G100" s="489"/>
      <c r="H100" s="489"/>
    </row>
    <row r="101" spans="1:15" ht="13" x14ac:dyDescent="0.25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5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5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" thickBot="1" x14ac:dyDescent="0.3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5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5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" thickBot="1" x14ac:dyDescent="0.3"/>
    <row r="112" spans="1:15" ht="13.5" thickBot="1" x14ac:dyDescent="0.3">
      <c r="A112" s="272" t="s">
        <v>113</v>
      </c>
      <c r="B112" s="802" t="s">
        <v>53</v>
      </c>
      <c r="C112" s="803"/>
      <c r="D112" s="803"/>
      <c r="E112" s="798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51">
        <v>3</v>
      </c>
      <c r="E113" s="804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ht="13" x14ac:dyDescent="0.25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" thickBot="1" x14ac:dyDescent="0.3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5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5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5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" thickBot="1" x14ac:dyDescent="0.3"/>
    <row r="125" spans="1:15" ht="13.5" thickBot="1" x14ac:dyDescent="0.3">
      <c r="A125" s="272" t="s">
        <v>148</v>
      </c>
      <c r="B125" s="802" t="s">
        <v>53</v>
      </c>
      <c r="C125" s="803"/>
      <c r="D125" s="803"/>
      <c r="E125" s="798" t="s">
        <v>0</v>
      </c>
      <c r="F125" s="624"/>
      <c r="G125" s="624"/>
      <c r="H125" s="624"/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51">
        <v>3</v>
      </c>
      <c r="E126" s="804"/>
      <c r="F126" s="624"/>
      <c r="G126" s="624"/>
      <c r="H126" s="624"/>
    </row>
    <row r="127" spans="1:15" ht="13" x14ac:dyDescent="0.25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5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5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" thickBot="1" x14ac:dyDescent="0.3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5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5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" thickBot="1" x14ac:dyDescent="0.3"/>
    <row r="138" spans="1:8" ht="13.5" thickBot="1" x14ac:dyDescent="0.3">
      <c r="A138" s="272" t="s">
        <v>150</v>
      </c>
      <c r="B138" s="802" t="s">
        <v>53</v>
      </c>
      <c r="C138" s="803"/>
      <c r="D138" s="803"/>
      <c r="E138" s="798" t="s">
        <v>0</v>
      </c>
      <c r="F138" s="640">
        <v>48</v>
      </c>
      <c r="G138" s="640"/>
      <c r="H138" s="640"/>
    </row>
    <row r="139" spans="1:8" ht="13" thickBot="1" x14ac:dyDescent="0.3">
      <c r="A139" s="231" t="s">
        <v>2</v>
      </c>
      <c r="B139" s="295">
        <v>1</v>
      </c>
      <c r="C139" s="225">
        <v>2</v>
      </c>
      <c r="D139" s="351">
        <v>3</v>
      </c>
      <c r="E139" s="804"/>
      <c r="F139" s="640"/>
      <c r="G139" s="640"/>
      <c r="H139" s="640"/>
    </row>
    <row r="140" spans="1:8" ht="13" x14ac:dyDescent="0.25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5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5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" thickBot="1" x14ac:dyDescent="0.3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5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5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" thickBot="1" x14ac:dyDescent="0.3"/>
    <row r="151" spans="1:8" ht="13.5" thickBot="1" x14ac:dyDescent="0.3">
      <c r="A151" s="272" t="s">
        <v>151</v>
      </c>
      <c r="B151" s="802" t="s">
        <v>53</v>
      </c>
      <c r="C151" s="803"/>
      <c r="D151" s="803"/>
      <c r="E151" s="798" t="s">
        <v>0</v>
      </c>
      <c r="F151" s="646"/>
      <c r="G151" s="646"/>
      <c r="H151" s="646"/>
    </row>
    <row r="152" spans="1:8" ht="13" thickBot="1" x14ac:dyDescent="0.3">
      <c r="A152" s="231" t="s">
        <v>2</v>
      </c>
      <c r="B152" s="295">
        <v>1</v>
      </c>
      <c r="C152" s="225">
        <v>2</v>
      </c>
      <c r="D152" s="351">
        <v>3</v>
      </c>
      <c r="E152" s="804"/>
      <c r="F152" s="646"/>
      <c r="G152" s="646"/>
      <c r="H152" s="646"/>
    </row>
    <row r="153" spans="1:8" ht="13" x14ac:dyDescent="0.25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5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5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" thickBot="1" x14ac:dyDescent="0.3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5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5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" thickBot="1" x14ac:dyDescent="0.3"/>
    <row r="164" spans="1:8" ht="13.5" thickBot="1" x14ac:dyDescent="0.3">
      <c r="A164" s="272" t="s">
        <v>152</v>
      </c>
      <c r="B164" s="802" t="s">
        <v>53</v>
      </c>
      <c r="C164" s="803"/>
      <c r="D164" s="803"/>
      <c r="E164" s="798" t="s">
        <v>0</v>
      </c>
      <c r="F164" s="654">
        <v>46</v>
      </c>
      <c r="G164" s="654"/>
      <c r="H164" s="654"/>
    </row>
    <row r="165" spans="1:8" ht="13" thickBot="1" x14ac:dyDescent="0.3">
      <c r="A165" s="231" t="s">
        <v>2</v>
      </c>
      <c r="B165" s="295">
        <v>1</v>
      </c>
      <c r="C165" s="225">
        <v>2</v>
      </c>
      <c r="D165" s="351">
        <v>3</v>
      </c>
      <c r="E165" s="804"/>
      <c r="F165" s="654"/>
      <c r="G165" s="654"/>
      <c r="H165" s="654"/>
    </row>
    <row r="166" spans="1:8" ht="13" x14ac:dyDescent="0.25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5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5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" thickBot="1" x14ac:dyDescent="0.3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5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5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  <row r="176" spans="1:8" ht="13" thickBot="1" x14ac:dyDescent="0.3"/>
    <row r="177" spans="1:9" ht="13.5" thickBot="1" x14ac:dyDescent="0.3">
      <c r="A177" s="272" t="s">
        <v>153</v>
      </c>
      <c r="B177" s="802" t="s">
        <v>53</v>
      </c>
      <c r="C177" s="803"/>
      <c r="D177" s="803"/>
      <c r="E177" s="798" t="s">
        <v>0</v>
      </c>
      <c r="F177" s="670">
        <v>43</v>
      </c>
      <c r="G177" s="670"/>
      <c r="H177" s="670"/>
    </row>
    <row r="178" spans="1:9" ht="13" thickBot="1" x14ac:dyDescent="0.3">
      <c r="A178" s="231" t="s">
        <v>2</v>
      </c>
      <c r="B178" s="295">
        <v>1</v>
      </c>
      <c r="C178" s="225">
        <v>2</v>
      </c>
      <c r="D178" s="351">
        <v>3</v>
      </c>
      <c r="E178" s="804"/>
      <c r="F178" s="670"/>
      <c r="G178" s="670"/>
      <c r="H178" s="670"/>
    </row>
    <row r="179" spans="1:9" ht="13" x14ac:dyDescent="0.25">
      <c r="A179" s="236" t="s">
        <v>3</v>
      </c>
      <c r="B179" s="296">
        <v>2160</v>
      </c>
      <c r="C179" s="297">
        <v>2160</v>
      </c>
      <c r="D179" s="443">
        <v>2160</v>
      </c>
      <c r="E179" s="443">
        <v>2160</v>
      </c>
      <c r="F179" s="670"/>
      <c r="G179" s="670"/>
      <c r="H179" s="670"/>
    </row>
    <row r="180" spans="1:9" x14ac:dyDescent="0.25">
      <c r="A180" s="241" t="s">
        <v>6</v>
      </c>
      <c r="B180" s="300">
        <v>2344</v>
      </c>
      <c r="C180" s="301">
        <v>2501</v>
      </c>
      <c r="D180" s="444">
        <v>2662</v>
      </c>
      <c r="E180" s="440">
        <v>2372</v>
      </c>
      <c r="F180" s="321"/>
      <c r="G180" s="670"/>
      <c r="H180" s="670"/>
    </row>
    <row r="181" spans="1:9" x14ac:dyDescent="0.25">
      <c r="A181" s="231" t="s">
        <v>7</v>
      </c>
      <c r="B181" s="302">
        <v>92.3</v>
      </c>
      <c r="C181" s="683">
        <v>95</v>
      </c>
      <c r="D181" s="684">
        <v>100</v>
      </c>
      <c r="E181" s="685">
        <v>90.7</v>
      </c>
      <c r="F181" s="686" t="s">
        <v>157</v>
      </c>
      <c r="G181" s="670"/>
      <c r="H181" s="670"/>
    </row>
    <row r="182" spans="1:9" ht="13" thickBot="1" x14ac:dyDescent="0.3">
      <c r="A182" s="231" t="s">
        <v>8</v>
      </c>
      <c r="B182" s="329">
        <v>5.0999999999999997E-2</v>
      </c>
      <c r="C182" s="330">
        <v>5.1999999999999998E-2</v>
      </c>
      <c r="D182" s="484">
        <v>3.4000000000000002E-2</v>
      </c>
      <c r="E182" s="485">
        <v>6.6000000000000003E-2</v>
      </c>
      <c r="F182" s="321"/>
      <c r="G182" s="670"/>
      <c r="H182" s="670"/>
    </row>
    <row r="183" spans="1:9" x14ac:dyDescent="0.25">
      <c r="A183" s="241" t="s">
        <v>1</v>
      </c>
      <c r="B183" s="332">
        <f t="shared" ref="B183:D183" si="40">B180/B179*100-100</f>
        <v>8.518518518518519</v>
      </c>
      <c r="C183" s="333">
        <f t="shared" si="40"/>
        <v>15.787037037037038</v>
      </c>
      <c r="D183" s="482">
        <f t="shared" si="40"/>
        <v>23.240740740740733</v>
      </c>
      <c r="E183" s="483">
        <f>E180/E179*100-100</f>
        <v>9.8148148148148096</v>
      </c>
      <c r="F183" s="321"/>
      <c r="G183" s="670"/>
      <c r="H183" s="670"/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97">
        <f>E180-E167</f>
        <v>-48</v>
      </c>
      <c r="F184" s="670"/>
      <c r="G184" s="670"/>
      <c r="H184" s="670"/>
    </row>
    <row r="185" spans="1:9" x14ac:dyDescent="0.25">
      <c r="A185" s="267" t="s">
        <v>52</v>
      </c>
      <c r="B185" s="348">
        <v>108</v>
      </c>
      <c r="C185" s="349">
        <v>203</v>
      </c>
      <c r="D185" s="410">
        <v>131</v>
      </c>
      <c r="E185" s="398">
        <f>SUM(B185:D185)</f>
        <v>442</v>
      </c>
      <c r="F185" s="670" t="s">
        <v>56</v>
      </c>
      <c r="G185" s="526">
        <f>E172-E185</f>
        <v>34</v>
      </c>
      <c r="H185" s="306">
        <f>G185/E172</f>
        <v>7.1428571428571425E-2</v>
      </c>
      <c r="I185" s="674" t="s">
        <v>154</v>
      </c>
    </row>
    <row r="186" spans="1:9" x14ac:dyDescent="0.25">
      <c r="A186" s="267" t="s">
        <v>28</v>
      </c>
      <c r="B186" s="381">
        <v>78.5</v>
      </c>
      <c r="C186" s="382">
        <v>78.5</v>
      </c>
      <c r="D186" s="498">
        <v>78.5</v>
      </c>
      <c r="E186" s="663"/>
      <c r="F186" s="670" t="s">
        <v>57</v>
      </c>
      <c r="G186" s="670">
        <v>75.510000000000005</v>
      </c>
      <c r="H186" s="670"/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7">
        <f t="shared" si="42"/>
        <v>3</v>
      </c>
      <c r="E187" s="338"/>
      <c r="F187" s="670" t="s">
        <v>26</v>
      </c>
      <c r="G187" s="670">
        <f>G186-G173</f>
        <v>2.5200000000000102</v>
      </c>
      <c r="H187" s="670"/>
    </row>
    <row r="189" spans="1:9" ht="13" thickBot="1" x14ac:dyDescent="0.3"/>
    <row r="190" spans="1:9" ht="13.5" thickBot="1" x14ac:dyDescent="0.3">
      <c r="A190" s="272" t="s">
        <v>158</v>
      </c>
      <c r="B190" s="802" t="s">
        <v>53</v>
      </c>
      <c r="C190" s="803"/>
      <c r="D190" s="803"/>
      <c r="E190" s="798" t="s">
        <v>0</v>
      </c>
      <c r="F190" s="699"/>
      <c r="G190" s="699"/>
      <c r="H190" s="699"/>
      <c r="I190" s="699"/>
    </row>
    <row r="191" spans="1:9" ht="13" thickBot="1" x14ac:dyDescent="0.3">
      <c r="A191" s="231" t="s">
        <v>2</v>
      </c>
      <c r="B191" s="295">
        <v>1</v>
      </c>
      <c r="C191" s="225">
        <v>2</v>
      </c>
      <c r="D191" s="351">
        <v>3</v>
      </c>
      <c r="E191" s="804"/>
      <c r="F191" s="699"/>
      <c r="G191" s="699"/>
      <c r="H191" s="699"/>
      <c r="I191" s="699"/>
    </row>
    <row r="192" spans="1:9" ht="13" x14ac:dyDescent="0.25">
      <c r="A192" s="236" t="s">
        <v>3</v>
      </c>
      <c r="B192" s="703">
        <v>2290</v>
      </c>
      <c r="C192" s="704">
        <v>2290</v>
      </c>
      <c r="D192" s="705">
        <v>2290</v>
      </c>
      <c r="E192" s="705">
        <v>2290</v>
      </c>
      <c r="F192" s="321"/>
      <c r="G192" s="699"/>
      <c r="H192" s="699"/>
      <c r="I192" s="699"/>
    </row>
    <row r="193" spans="1:9" x14ac:dyDescent="0.25">
      <c r="A193" s="241" t="s">
        <v>6</v>
      </c>
      <c r="B193" s="706">
        <v>2445</v>
      </c>
      <c r="C193" s="681">
        <v>2635</v>
      </c>
      <c r="D193" s="707">
        <v>2922</v>
      </c>
      <c r="E193" s="712">
        <v>2678</v>
      </c>
      <c r="F193" s="321"/>
      <c r="G193" s="699"/>
      <c r="H193" s="699"/>
      <c r="I193" s="699"/>
    </row>
    <row r="194" spans="1:9" x14ac:dyDescent="0.25">
      <c r="A194" s="231" t="s">
        <v>7</v>
      </c>
      <c r="B194" s="679">
        <v>90</v>
      </c>
      <c r="C194" s="680">
        <v>100</v>
      </c>
      <c r="D194" s="707">
        <v>76.900000000000006</v>
      </c>
      <c r="E194" s="708">
        <v>81.400000000000006</v>
      </c>
      <c r="F194" s="325"/>
      <c r="G194" s="699"/>
      <c r="H194" s="699"/>
      <c r="I194" s="699"/>
    </row>
    <row r="195" spans="1:9" ht="13" thickBot="1" x14ac:dyDescent="0.3">
      <c r="A195" s="231" t="s">
        <v>8</v>
      </c>
      <c r="B195" s="329">
        <v>6.3E-2</v>
      </c>
      <c r="C195" s="330">
        <v>4.1000000000000002E-2</v>
      </c>
      <c r="D195" s="709">
        <v>0.107</v>
      </c>
      <c r="E195" s="710">
        <v>9.9000000000000005E-2</v>
      </c>
      <c r="F195" s="321"/>
      <c r="G195" s="699"/>
      <c r="H195" s="699"/>
      <c r="I195" s="699"/>
    </row>
    <row r="196" spans="1:9" x14ac:dyDescent="0.25">
      <c r="A196" s="241" t="s">
        <v>1</v>
      </c>
      <c r="B196" s="332">
        <f t="shared" ref="B196:D196" si="43">B193/B192*100-100</f>
        <v>6.768558951965062</v>
      </c>
      <c r="C196" s="333">
        <f t="shared" si="43"/>
        <v>15.065502183406124</v>
      </c>
      <c r="D196" s="482">
        <f t="shared" si="43"/>
        <v>27.598253275109158</v>
      </c>
      <c r="E196" s="483">
        <f>E193/E192*100-100</f>
        <v>16.943231441048027</v>
      </c>
      <c r="F196" s="321"/>
      <c r="G196" s="699"/>
      <c r="H196" s="699"/>
      <c r="I196" s="699"/>
    </row>
    <row r="197" spans="1:9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97">
        <f>E193-E180</f>
        <v>306</v>
      </c>
      <c r="F197" s="699"/>
      <c r="G197" s="699"/>
      <c r="H197" s="699"/>
      <c r="I197" s="699"/>
    </row>
    <row r="198" spans="1:9" x14ac:dyDescent="0.25">
      <c r="A198" s="267" t="s">
        <v>52</v>
      </c>
      <c r="B198" s="348">
        <v>108</v>
      </c>
      <c r="C198" s="349">
        <v>203</v>
      </c>
      <c r="D198" s="410">
        <v>131</v>
      </c>
      <c r="E198" s="398">
        <f>SUM(B198:D198)</f>
        <v>442</v>
      </c>
      <c r="F198" s="699" t="s">
        <v>56</v>
      </c>
      <c r="G198" s="457">
        <f>E185-E198</f>
        <v>0</v>
      </c>
      <c r="H198" s="306">
        <f>G198/E185</f>
        <v>0</v>
      </c>
      <c r="I198" s="321"/>
    </row>
    <row r="199" spans="1:9" x14ac:dyDescent="0.25">
      <c r="A199" s="267" t="s">
        <v>28</v>
      </c>
      <c r="B199" s="381">
        <v>82.5</v>
      </c>
      <c r="C199" s="382">
        <v>82.5</v>
      </c>
      <c r="D199" s="498">
        <v>82.5</v>
      </c>
      <c r="E199" s="692"/>
      <c r="F199" s="699" t="s">
        <v>57</v>
      </c>
      <c r="G199" s="699">
        <v>78.47</v>
      </c>
      <c r="H199" s="699"/>
      <c r="I199" s="699"/>
    </row>
    <row r="200" spans="1:9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7">
        <f t="shared" si="45"/>
        <v>4</v>
      </c>
      <c r="E200" s="338"/>
      <c r="F200" s="699" t="s">
        <v>26</v>
      </c>
      <c r="G200" s="699">
        <f>G199-G186</f>
        <v>2.9599999999999937</v>
      </c>
      <c r="H200" s="699"/>
      <c r="I200" s="699"/>
    </row>
    <row r="202" spans="1:9" ht="13" thickBot="1" x14ac:dyDescent="0.3"/>
    <row r="203" spans="1:9" ht="13.5" thickBot="1" x14ac:dyDescent="0.3">
      <c r="A203" s="272" t="s">
        <v>159</v>
      </c>
      <c r="B203" s="802" t="s">
        <v>53</v>
      </c>
      <c r="C203" s="803"/>
      <c r="D203" s="803"/>
      <c r="E203" s="798" t="s">
        <v>0</v>
      </c>
      <c r="F203" s="713">
        <v>43</v>
      </c>
      <c r="G203" s="713"/>
      <c r="H203" s="713"/>
    </row>
    <row r="204" spans="1:9" ht="13" thickBot="1" x14ac:dyDescent="0.3">
      <c r="A204" s="231" t="s">
        <v>2</v>
      </c>
      <c r="B204" s="295">
        <v>1</v>
      </c>
      <c r="C204" s="225">
        <v>2</v>
      </c>
      <c r="D204" s="351">
        <v>3</v>
      </c>
      <c r="E204" s="804"/>
      <c r="F204" s="713"/>
      <c r="G204" s="713"/>
      <c r="H204" s="713"/>
    </row>
    <row r="205" spans="1:9" ht="13" x14ac:dyDescent="0.25">
      <c r="A205" s="236" t="s">
        <v>3</v>
      </c>
      <c r="B205" s="703">
        <v>2420</v>
      </c>
      <c r="C205" s="704">
        <v>2420</v>
      </c>
      <c r="D205" s="705">
        <v>2420</v>
      </c>
      <c r="E205" s="705">
        <v>2420</v>
      </c>
      <c r="F205" s="321"/>
      <c r="G205" s="713"/>
      <c r="H205" s="713"/>
    </row>
    <row r="206" spans="1:9" x14ac:dyDescent="0.25">
      <c r="A206" s="241" t="s">
        <v>6</v>
      </c>
      <c r="B206" s="300">
        <v>2611</v>
      </c>
      <c r="C206" s="301">
        <v>2743</v>
      </c>
      <c r="D206" s="444">
        <v>2935</v>
      </c>
      <c r="E206" s="712">
        <v>2770</v>
      </c>
      <c r="F206" s="321"/>
      <c r="G206" s="713"/>
      <c r="H206" s="713"/>
    </row>
    <row r="207" spans="1:9" x14ac:dyDescent="0.25">
      <c r="A207" s="231" t="s">
        <v>7</v>
      </c>
      <c r="B207" s="679">
        <v>90</v>
      </c>
      <c r="C207" s="680">
        <v>95</v>
      </c>
      <c r="D207" s="707">
        <v>92.3</v>
      </c>
      <c r="E207" s="708">
        <v>88.4</v>
      </c>
      <c r="F207" s="325"/>
      <c r="G207" s="713"/>
      <c r="H207" s="713"/>
    </row>
    <row r="208" spans="1:9" ht="13" thickBot="1" x14ac:dyDescent="0.3">
      <c r="A208" s="231" t="s">
        <v>8</v>
      </c>
      <c r="B208" s="329">
        <v>5.5E-2</v>
      </c>
      <c r="C208" s="330">
        <v>4.5999999999999999E-2</v>
      </c>
      <c r="D208" s="709">
        <v>5.7000000000000002E-2</v>
      </c>
      <c r="E208" s="710">
        <v>6.7000000000000004E-2</v>
      </c>
      <c r="F208" s="321"/>
      <c r="G208" s="713"/>
      <c r="H208" s="713"/>
    </row>
    <row r="209" spans="1:8" x14ac:dyDescent="0.25">
      <c r="A209" s="241" t="s">
        <v>1</v>
      </c>
      <c r="B209" s="332">
        <f t="shared" ref="B209:D209" si="46">B206/B205*100-100</f>
        <v>7.892561983471083</v>
      </c>
      <c r="C209" s="333">
        <f t="shared" si="46"/>
        <v>13.347107438016522</v>
      </c>
      <c r="D209" s="482">
        <f t="shared" si="46"/>
        <v>21.280991735537185</v>
      </c>
      <c r="E209" s="483">
        <f>E206/E205*100-100</f>
        <v>14.462809917355372</v>
      </c>
      <c r="F209" s="321"/>
      <c r="G209" s="713"/>
      <c r="H209" s="713"/>
    </row>
    <row r="210" spans="1:8" ht="13" thickBot="1" x14ac:dyDescent="0.3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97">
        <f>E206-E193</f>
        <v>92</v>
      </c>
      <c r="F210" s="713"/>
      <c r="G210" s="713"/>
      <c r="H210" s="713"/>
    </row>
    <row r="211" spans="1:8" x14ac:dyDescent="0.25">
      <c r="A211" s="267" t="s">
        <v>52</v>
      </c>
      <c r="B211" s="348">
        <v>108</v>
      </c>
      <c r="C211" s="349">
        <v>202</v>
      </c>
      <c r="D211" s="410">
        <v>131</v>
      </c>
      <c r="E211" s="398">
        <f>SUM(B211:D211)</f>
        <v>441</v>
      </c>
      <c r="F211" s="713" t="s">
        <v>56</v>
      </c>
      <c r="G211" s="457">
        <f>E198-E211</f>
        <v>1</v>
      </c>
      <c r="H211" s="306">
        <f>G211/E198</f>
        <v>2.2624434389140274E-3</v>
      </c>
    </row>
    <row r="212" spans="1:8" x14ac:dyDescent="0.25">
      <c r="A212" s="267" t="s">
        <v>28</v>
      </c>
      <c r="B212" s="381">
        <v>87.5</v>
      </c>
      <c r="C212" s="382">
        <v>87</v>
      </c>
      <c r="D212" s="498">
        <v>87</v>
      </c>
      <c r="E212" s="716"/>
      <c r="F212" s="713" t="s">
        <v>57</v>
      </c>
      <c r="G212" s="713">
        <v>82.7</v>
      </c>
      <c r="H212" s="713"/>
    </row>
    <row r="213" spans="1:8" ht="13" thickBot="1" x14ac:dyDescent="0.3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7">
        <f t="shared" si="48"/>
        <v>4.5</v>
      </c>
      <c r="E213" s="338"/>
      <c r="F213" s="713" t="s">
        <v>26</v>
      </c>
      <c r="G213" s="713">
        <f>G212-G199</f>
        <v>4.230000000000004</v>
      </c>
      <c r="H213" s="713"/>
    </row>
    <row r="215" spans="1:8" ht="13" thickBot="1" x14ac:dyDescent="0.3"/>
    <row r="216" spans="1:8" ht="13.5" thickBot="1" x14ac:dyDescent="0.3">
      <c r="A216" s="272" t="s">
        <v>161</v>
      </c>
      <c r="B216" s="802" t="s">
        <v>53</v>
      </c>
      <c r="C216" s="803"/>
      <c r="D216" s="803"/>
      <c r="E216" s="798" t="s">
        <v>0</v>
      </c>
      <c r="F216" s="724">
        <v>43</v>
      </c>
      <c r="G216" s="724"/>
      <c r="H216" s="724"/>
    </row>
    <row r="217" spans="1:8" ht="13" thickBot="1" x14ac:dyDescent="0.3">
      <c r="A217" s="231" t="s">
        <v>2</v>
      </c>
      <c r="B217" s="295">
        <v>1</v>
      </c>
      <c r="C217" s="225">
        <v>2</v>
      </c>
      <c r="D217" s="351">
        <v>3</v>
      </c>
      <c r="E217" s="804"/>
      <c r="F217" s="724"/>
      <c r="G217" s="724"/>
      <c r="H217" s="724"/>
    </row>
    <row r="218" spans="1:8" ht="13" x14ac:dyDescent="0.25">
      <c r="A218" s="236" t="s">
        <v>3</v>
      </c>
      <c r="B218" s="703">
        <v>2560</v>
      </c>
      <c r="C218" s="704">
        <v>2560</v>
      </c>
      <c r="D218" s="705">
        <v>2560</v>
      </c>
      <c r="E218" s="705">
        <v>2560</v>
      </c>
      <c r="F218" s="321"/>
      <c r="G218" s="724"/>
      <c r="H218" s="724"/>
    </row>
    <row r="219" spans="1:8" x14ac:dyDescent="0.25">
      <c r="A219" s="241" t="s">
        <v>6</v>
      </c>
      <c r="B219" s="300">
        <v>2698</v>
      </c>
      <c r="C219" s="301">
        <v>2836</v>
      </c>
      <c r="D219" s="444">
        <v>3049</v>
      </c>
      <c r="E219" s="712">
        <v>2844</v>
      </c>
      <c r="F219" s="321"/>
      <c r="G219" s="724"/>
      <c r="H219" s="724"/>
    </row>
    <row r="220" spans="1:8" x14ac:dyDescent="0.25">
      <c r="A220" s="231" t="s">
        <v>7</v>
      </c>
      <c r="B220" s="679">
        <v>92.3</v>
      </c>
      <c r="C220" s="680">
        <v>100</v>
      </c>
      <c r="D220" s="707">
        <v>80</v>
      </c>
      <c r="E220" s="708">
        <v>90.7</v>
      </c>
      <c r="F220" s="325"/>
      <c r="G220" s="724"/>
      <c r="H220" s="724"/>
    </row>
    <row r="221" spans="1:8" ht="13" thickBot="1" x14ac:dyDescent="0.3">
      <c r="A221" s="231" t="s">
        <v>8</v>
      </c>
      <c r="B221" s="329">
        <v>4.2999999999999997E-2</v>
      </c>
      <c r="C221" s="330">
        <v>4.1000000000000002E-2</v>
      </c>
      <c r="D221" s="709">
        <v>0.123</v>
      </c>
      <c r="E221" s="710">
        <v>8.4000000000000005E-2</v>
      </c>
      <c r="F221" s="321"/>
      <c r="G221" s="724"/>
      <c r="H221" s="724"/>
    </row>
    <row r="222" spans="1:8" x14ac:dyDescent="0.25">
      <c r="A222" s="241" t="s">
        <v>1</v>
      </c>
      <c r="B222" s="332">
        <f t="shared" ref="B222:D222" si="49">B219/B218*100-100</f>
        <v>5.390625</v>
      </c>
      <c r="C222" s="333">
        <f t="shared" si="49"/>
        <v>10.781250000000014</v>
      </c>
      <c r="D222" s="482">
        <f t="shared" si="49"/>
        <v>19.101562499999986</v>
      </c>
      <c r="E222" s="483">
        <f>E219/E218*100-100</f>
        <v>11.093749999999986</v>
      </c>
      <c r="F222" s="321"/>
      <c r="G222" s="724"/>
      <c r="H222" s="724"/>
    </row>
    <row r="223" spans="1:8" ht="13" thickBot="1" x14ac:dyDescent="0.3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97">
        <f>E219-E206</f>
        <v>74</v>
      </c>
      <c r="F223" s="724"/>
      <c r="G223" s="724"/>
      <c r="H223" s="724"/>
    </row>
    <row r="224" spans="1:8" x14ac:dyDescent="0.25">
      <c r="A224" s="267" t="s">
        <v>52</v>
      </c>
      <c r="B224" s="348">
        <v>107</v>
      </c>
      <c r="C224" s="349">
        <v>200</v>
      </c>
      <c r="D224" s="410">
        <v>130</v>
      </c>
      <c r="E224" s="398">
        <f>SUM(B224:D224)</f>
        <v>437</v>
      </c>
      <c r="F224" s="724" t="s">
        <v>56</v>
      </c>
      <c r="G224" s="457">
        <f>E211-E224</f>
        <v>4</v>
      </c>
      <c r="H224" s="306">
        <f>G224/E211</f>
        <v>9.0702947845804991E-3</v>
      </c>
    </row>
    <row r="225" spans="1:8" x14ac:dyDescent="0.25">
      <c r="A225" s="267" t="s">
        <v>28</v>
      </c>
      <c r="B225" s="381">
        <v>93</v>
      </c>
      <c r="C225" s="382">
        <v>92.5</v>
      </c>
      <c r="D225" s="498">
        <v>92.5</v>
      </c>
      <c r="E225" s="727"/>
      <c r="F225" s="724" t="s">
        <v>57</v>
      </c>
      <c r="G225" s="724">
        <v>87.94</v>
      </c>
      <c r="H225" s="724"/>
    </row>
    <row r="226" spans="1:8" ht="13" thickBot="1" x14ac:dyDescent="0.3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7">
        <f t="shared" si="51"/>
        <v>5.5</v>
      </c>
      <c r="E226" s="338"/>
      <c r="F226" s="724" t="s">
        <v>26</v>
      </c>
      <c r="G226" s="724">
        <f>G225-G212</f>
        <v>5.2399999999999949</v>
      </c>
      <c r="H226" s="724"/>
    </row>
    <row r="228" spans="1:8" ht="13" thickBot="1" x14ac:dyDescent="0.3"/>
    <row r="229" spans="1:8" ht="13.5" thickBot="1" x14ac:dyDescent="0.3">
      <c r="A229" s="272" t="s">
        <v>162</v>
      </c>
      <c r="B229" s="802" t="s">
        <v>53</v>
      </c>
      <c r="C229" s="803"/>
      <c r="D229" s="803"/>
      <c r="E229" s="798" t="s">
        <v>0</v>
      </c>
      <c r="F229" s="750">
        <v>43</v>
      </c>
      <c r="G229" s="750"/>
      <c r="H229" s="750"/>
    </row>
    <row r="230" spans="1:8" ht="13" thickBot="1" x14ac:dyDescent="0.3">
      <c r="A230" s="231" t="s">
        <v>2</v>
      </c>
      <c r="B230" s="295">
        <v>1</v>
      </c>
      <c r="C230" s="225">
        <v>2</v>
      </c>
      <c r="D230" s="351">
        <v>3</v>
      </c>
      <c r="E230" s="804"/>
      <c r="F230" s="750"/>
      <c r="G230" s="750"/>
      <c r="H230" s="750"/>
    </row>
    <row r="231" spans="1:8" ht="13" x14ac:dyDescent="0.25">
      <c r="A231" s="236" t="s">
        <v>3</v>
      </c>
      <c r="B231" s="703">
        <v>2710</v>
      </c>
      <c r="C231" s="704">
        <v>2710</v>
      </c>
      <c r="D231" s="705">
        <v>2710</v>
      </c>
      <c r="E231" s="705">
        <v>2710</v>
      </c>
      <c r="F231" s="321"/>
      <c r="G231" s="750"/>
      <c r="H231" s="750"/>
    </row>
    <row r="232" spans="1:8" x14ac:dyDescent="0.25">
      <c r="A232" s="241" t="s">
        <v>6</v>
      </c>
      <c r="B232" s="300">
        <v>2840</v>
      </c>
      <c r="C232" s="301">
        <v>2939</v>
      </c>
      <c r="D232" s="444">
        <v>3261</v>
      </c>
      <c r="E232" s="712">
        <v>2984</v>
      </c>
      <c r="F232" s="321"/>
      <c r="G232" s="750"/>
      <c r="H232" s="750"/>
    </row>
    <row r="233" spans="1:8" x14ac:dyDescent="0.25">
      <c r="A233" s="231" t="s">
        <v>7</v>
      </c>
      <c r="B233" s="679">
        <v>92.3</v>
      </c>
      <c r="C233" s="680">
        <v>95</v>
      </c>
      <c r="D233" s="707">
        <v>80</v>
      </c>
      <c r="E233" s="708">
        <v>83.7</v>
      </c>
      <c r="F233" s="325"/>
      <c r="G233" s="750"/>
      <c r="H233" s="750"/>
    </row>
    <row r="234" spans="1:8" ht="13" thickBot="1" x14ac:dyDescent="0.3">
      <c r="A234" s="231" t="s">
        <v>8</v>
      </c>
      <c r="B234" s="329">
        <v>0.05</v>
      </c>
      <c r="C234" s="330">
        <v>5.3999999999999999E-2</v>
      </c>
      <c r="D234" s="709">
        <v>8.7999999999999995E-2</v>
      </c>
      <c r="E234" s="710">
        <v>8.3000000000000004E-2</v>
      </c>
      <c r="F234" s="321"/>
      <c r="G234" s="750"/>
      <c r="H234" s="750"/>
    </row>
    <row r="235" spans="1:8" x14ac:dyDescent="0.25">
      <c r="A235" s="241" t="s">
        <v>1</v>
      </c>
      <c r="B235" s="332">
        <f t="shared" ref="B235:D235" si="52">B232/B231*100-100</f>
        <v>4.79704797047971</v>
      </c>
      <c r="C235" s="333">
        <f t="shared" si="52"/>
        <v>8.4501845018450297</v>
      </c>
      <c r="D235" s="482">
        <f t="shared" si="52"/>
        <v>20.332103321033216</v>
      </c>
      <c r="E235" s="483">
        <f>E232/E231*100-100</f>
        <v>10.110701107011067</v>
      </c>
      <c r="F235" s="321"/>
      <c r="G235" s="750"/>
      <c r="H235" s="750"/>
    </row>
    <row r="236" spans="1:8" ht="13" thickBot="1" x14ac:dyDescent="0.3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97">
        <f>E232-E219</f>
        <v>140</v>
      </c>
      <c r="F236" s="750"/>
      <c r="G236" s="750"/>
      <c r="H236" s="750"/>
    </row>
    <row r="237" spans="1:8" x14ac:dyDescent="0.25">
      <c r="A237" s="267" t="s">
        <v>52</v>
      </c>
      <c r="B237" s="348">
        <v>105</v>
      </c>
      <c r="C237" s="349">
        <v>200</v>
      </c>
      <c r="D237" s="410">
        <v>130</v>
      </c>
      <c r="E237" s="398">
        <f>SUM(B237:D237)</f>
        <v>435</v>
      </c>
      <c r="F237" s="750" t="s">
        <v>56</v>
      </c>
      <c r="G237" s="457">
        <f>E224-E237</f>
        <v>2</v>
      </c>
      <c r="H237" s="306">
        <f>G237/E224</f>
        <v>4.5766590389016018E-3</v>
      </c>
    </row>
    <row r="238" spans="1:8" x14ac:dyDescent="0.25">
      <c r="A238" s="267" t="s">
        <v>28</v>
      </c>
      <c r="B238" s="381">
        <v>98.5</v>
      </c>
      <c r="C238" s="382">
        <v>98</v>
      </c>
      <c r="D238" s="498">
        <v>98</v>
      </c>
      <c r="E238" s="753"/>
      <c r="F238" s="750" t="s">
        <v>57</v>
      </c>
      <c r="G238" s="750">
        <v>93.07</v>
      </c>
      <c r="H238" s="750"/>
    </row>
    <row r="239" spans="1:8" ht="13" thickBot="1" x14ac:dyDescent="0.3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7">
        <f t="shared" si="54"/>
        <v>5.5</v>
      </c>
      <c r="E239" s="338"/>
      <c r="F239" s="750" t="s">
        <v>26</v>
      </c>
      <c r="G239" s="750">
        <f>G238-G225</f>
        <v>5.1299999999999955</v>
      </c>
      <c r="H239" s="750"/>
    </row>
  </sheetData>
  <mergeCells count="30">
    <mergeCell ref="B112:D112"/>
    <mergeCell ref="B164:D164"/>
    <mergeCell ref="B190:D190"/>
    <mergeCell ref="E190:E191"/>
    <mergeCell ref="B177:D177"/>
    <mergeCell ref="E177:E178"/>
    <mergeCell ref="E138:E139"/>
    <mergeCell ref="E164:E165"/>
    <mergeCell ref="E151:E152"/>
    <mergeCell ref="B138:D138"/>
    <mergeCell ref="B203:D203"/>
    <mergeCell ref="E203:E204"/>
    <mergeCell ref="B125:D125"/>
    <mergeCell ref="E125:E126"/>
    <mergeCell ref="B229:D229"/>
    <mergeCell ref="E229:E230"/>
    <mergeCell ref="B216:D216"/>
    <mergeCell ref="E216:E217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E112:E113"/>
    <mergeCell ref="B151:D151"/>
  </mergeCells>
  <conditionalFormatting sqref="B193:D1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61" t="s">
        <v>18</v>
      </c>
      <c r="C4" s="762"/>
      <c r="D4" s="762"/>
      <c r="E4" s="762"/>
      <c r="F4" s="762"/>
      <c r="G4" s="762"/>
      <c r="H4" s="762"/>
      <c r="I4" s="762"/>
      <c r="J4" s="763"/>
      <c r="K4" s="761" t="s">
        <v>21</v>
      </c>
      <c r="L4" s="762"/>
      <c r="M4" s="762"/>
      <c r="N4" s="762"/>
      <c r="O4" s="762"/>
      <c r="P4" s="762"/>
      <c r="Q4" s="762"/>
      <c r="R4" s="762"/>
      <c r="S4" s="762"/>
      <c r="T4" s="762"/>
      <c r="U4" s="762"/>
      <c r="V4" s="762"/>
      <c r="W4" s="7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61" t="s">
        <v>23</v>
      </c>
      <c r="C17" s="762"/>
      <c r="D17" s="762"/>
      <c r="E17" s="762"/>
      <c r="F17" s="76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61" t="s">
        <v>18</v>
      </c>
      <c r="C4" s="762"/>
      <c r="D4" s="762"/>
      <c r="E4" s="762"/>
      <c r="F4" s="762"/>
      <c r="G4" s="762"/>
      <c r="H4" s="762"/>
      <c r="I4" s="762"/>
      <c r="J4" s="763"/>
      <c r="K4" s="761" t="s">
        <v>21</v>
      </c>
      <c r="L4" s="762"/>
      <c r="M4" s="762"/>
      <c r="N4" s="762"/>
      <c r="O4" s="762"/>
      <c r="P4" s="762"/>
      <c r="Q4" s="762"/>
      <c r="R4" s="762"/>
      <c r="S4" s="762"/>
      <c r="T4" s="762"/>
      <c r="U4" s="762"/>
      <c r="V4" s="762"/>
      <c r="W4" s="7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61" t="s">
        <v>23</v>
      </c>
      <c r="C17" s="762"/>
      <c r="D17" s="762"/>
      <c r="E17" s="762"/>
      <c r="F17" s="76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61" t="s">
        <v>18</v>
      </c>
      <c r="C4" s="762"/>
      <c r="D4" s="762"/>
      <c r="E4" s="762"/>
      <c r="F4" s="762"/>
      <c r="G4" s="762"/>
      <c r="H4" s="762"/>
      <c r="I4" s="762"/>
      <c r="J4" s="763"/>
      <c r="K4" s="761" t="s">
        <v>21</v>
      </c>
      <c r="L4" s="762"/>
      <c r="M4" s="762"/>
      <c r="N4" s="762"/>
      <c r="O4" s="762"/>
      <c r="P4" s="762"/>
      <c r="Q4" s="762"/>
      <c r="R4" s="762"/>
      <c r="S4" s="762"/>
      <c r="T4" s="762"/>
      <c r="U4" s="762"/>
      <c r="V4" s="762"/>
      <c r="W4" s="7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61" t="s">
        <v>23</v>
      </c>
      <c r="C17" s="762"/>
      <c r="D17" s="762"/>
      <c r="E17" s="762"/>
      <c r="F17" s="76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64" t="s">
        <v>42</v>
      </c>
      <c r="B1" s="76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764" t="s">
        <v>42</v>
      </c>
      <c r="B1" s="76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765" t="s">
        <v>42</v>
      </c>
      <c r="B1" s="76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64" t="s">
        <v>42</v>
      </c>
      <c r="B1" s="76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262"/>
  <sheetViews>
    <sheetView showGridLines="0" topLeftCell="A227" zoomScale="60" zoomScaleNormal="60" workbookViewId="0">
      <selection activeCell="X263" sqref="X263"/>
    </sheetView>
  </sheetViews>
  <sheetFormatPr baseColWidth="10" defaultColWidth="11.453125" defaultRowHeight="12.5" x14ac:dyDescent="0.25"/>
  <cols>
    <col min="1" max="1" width="16.26953125" style="200" bestFit="1" customWidth="1"/>
    <col min="2" max="20" width="8.81640625" style="200" customWidth="1"/>
    <col min="21" max="22" width="8.81640625" style="319" customWidth="1"/>
    <col min="23" max="25" width="8.81640625" style="200" customWidth="1"/>
    <col min="26" max="29" width="11.453125" style="200"/>
    <col min="30" max="30" width="3.26953125" style="200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7" x14ac:dyDescent="0.25">
      <c r="A1" s="200" t="s">
        <v>58</v>
      </c>
    </row>
    <row r="2" spans="1:37" x14ac:dyDescent="0.25">
      <c r="A2" s="200" t="s">
        <v>59</v>
      </c>
      <c r="B2" s="227">
        <v>39.825396825396822</v>
      </c>
      <c r="F2" s="780"/>
      <c r="G2" s="780"/>
      <c r="H2" s="780"/>
      <c r="I2" s="780"/>
    </row>
    <row r="3" spans="1:37" x14ac:dyDescent="0.25">
      <c r="A3" s="200" t="s">
        <v>7</v>
      </c>
      <c r="B3" s="227">
        <v>65.52771450265756</v>
      </c>
    </row>
    <row r="4" spans="1:37" x14ac:dyDescent="0.25">
      <c r="A4" s="200" t="s">
        <v>60</v>
      </c>
      <c r="B4" s="200">
        <v>12855</v>
      </c>
    </row>
    <row r="6" spans="1:37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80"/>
      <c r="AH6" s="780"/>
    </row>
    <row r="7" spans="1:37" ht="13" thickBot="1" x14ac:dyDescent="0.3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3">
      <c r="A8" s="230" t="s">
        <v>49</v>
      </c>
      <c r="B8" s="777" t="s">
        <v>53</v>
      </c>
      <c r="C8" s="778"/>
      <c r="D8" s="778"/>
      <c r="E8" s="778"/>
      <c r="F8" s="778"/>
      <c r="G8" s="778"/>
      <c r="H8" s="778"/>
      <c r="I8" s="778"/>
      <c r="J8" s="778"/>
      <c r="K8" s="778"/>
      <c r="L8" s="777" t="s">
        <v>63</v>
      </c>
      <c r="M8" s="778"/>
      <c r="N8" s="778"/>
      <c r="O8" s="778"/>
      <c r="P8" s="778"/>
      <c r="Q8" s="778"/>
      <c r="R8" s="778"/>
      <c r="S8" s="778"/>
      <c r="T8" s="778"/>
      <c r="U8" s="778"/>
      <c r="V8" s="779"/>
      <c r="W8" s="292" t="s">
        <v>55</v>
      </c>
    </row>
    <row r="9" spans="1:37" x14ac:dyDescent="0.25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3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5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5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777" t="s">
        <v>53</v>
      </c>
      <c r="C22" s="778"/>
      <c r="D22" s="778"/>
      <c r="E22" s="778"/>
      <c r="F22" s="778"/>
      <c r="G22" s="778"/>
      <c r="H22" s="778"/>
      <c r="I22" s="778"/>
      <c r="J22" s="778"/>
      <c r="K22" s="778"/>
      <c r="L22" s="777" t="s">
        <v>63</v>
      </c>
      <c r="M22" s="778"/>
      <c r="N22" s="778"/>
      <c r="O22" s="778"/>
      <c r="P22" s="778"/>
      <c r="Q22" s="778"/>
      <c r="R22" s="778"/>
      <c r="S22" s="778"/>
      <c r="T22" s="778"/>
      <c r="U22" s="778"/>
      <c r="V22" s="779"/>
      <c r="W22" s="292" t="s">
        <v>55</v>
      </c>
      <c r="X22" s="364"/>
      <c r="Y22" s="364"/>
      <c r="Z22" s="364"/>
    </row>
    <row r="23" spans="1:27" x14ac:dyDescent="0.25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" thickBot="1" x14ac:dyDescent="0.3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5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" thickBot="1" x14ac:dyDescent="0.3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3">
      <c r="A36" s="230" t="s">
        <v>66</v>
      </c>
      <c r="B36" s="777" t="s">
        <v>53</v>
      </c>
      <c r="C36" s="778"/>
      <c r="D36" s="778"/>
      <c r="E36" s="778"/>
      <c r="F36" s="778"/>
      <c r="G36" s="778"/>
      <c r="H36" s="778"/>
      <c r="I36" s="778"/>
      <c r="J36" s="778"/>
      <c r="K36" s="778"/>
      <c r="L36" s="777" t="s">
        <v>63</v>
      </c>
      <c r="M36" s="778"/>
      <c r="N36" s="778"/>
      <c r="O36" s="778"/>
      <c r="P36" s="778"/>
      <c r="Q36" s="778"/>
      <c r="R36" s="778"/>
      <c r="S36" s="778"/>
      <c r="T36" s="778"/>
      <c r="U36" s="778"/>
      <c r="V36" s="779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5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781" t="s">
        <v>67</v>
      </c>
      <c r="AC40" s="781"/>
      <c r="AD40" s="781"/>
      <c r="AE40" s="385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781"/>
      <c r="AC41" s="781"/>
      <c r="AD41" s="781"/>
      <c r="AE41" s="385"/>
    </row>
    <row r="42" spans="1:40" ht="13" thickBot="1" x14ac:dyDescent="0.3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781"/>
      <c r="AC42" s="781"/>
      <c r="AD42" s="781"/>
      <c r="AE42" s="385"/>
    </row>
    <row r="43" spans="1:40" x14ac:dyDescent="0.25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5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5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789" t="s">
        <v>77</v>
      </c>
      <c r="AF48" s="790"/>
      <c r="AG48" s="790"/>
      <c r="AH48" s="791"/>
      <c r="AI48" s="414"/>
      <c r="AJ48" s="210"/>
      <c r="AK48" s="783" t="s">
        <v>85</v>
      </c>
      <c r="AL48" s="784"/>
      <c r="AM48" s="784"/>
      <c r="AN48" s="785"/>
    </row>
    <row r="49" spans="1:47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792" t="s">
        <v>78</v>
      </c>
      <c r="AF49" s="793"/>
      <c r="AG49" s="793"/>
      <c r="AH49" s="794"/>
      <c r="AI49" s="414"/>
      <c r="AJ49" s="210"/>
      <c r="AK49" s="786" t="s">
        <v>86</v>
      </c>
      <c r="AL49" s="787"/>
      <c r="AM49" s="787"/>
      <c r="AN49" s="788"/>
    </row>
    <row r="50" spans="1:47" ht="13" thickBot="1" x14ac:dyDescent="0.3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782"/>
      <c r="AQ50" s="782"/>
      <c r="AR50" s="782"/>
      <c r="AS50" s="782"/>
      <c r="AT50" s="413"/>
      <c r="AU50" s="413"/>
    </row>
    <row r="51" spans="1:47" ht="13.5" thickBot="1" x14ac:dyDescent="0.3">
      <c r="A51" s="230" t="s">
        <v>76</v>
      </c>
      <c r="B51" s="777" t="s">
        <v>53</v>
      </c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9"/>
      <c r="N51" s="777" t="s">
        <v>63</v>
      </c>
      <c r="O51" s="778"/>
      <c r="P51" s="778"/>
      <c r="Q51" s="778"/>
      <c r="R51" s="778"/>
      <c r="S51" s="778"/>
      <c r="T51" s="778"/>
      <c r="U51" s="778"/>
      <c r="V51" s="778"/>
      <c r="W51" s="778"/>
      <c r="X51" s="779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782"/>
      <c r="AQ51" s="782"/>
      <c r="AR51" s="782"/>
      <c r="AS51" s="782"/>
      <c r="AT51" s="413"/>
      <c r="AU51" s="413"/>
    </row>
    <row r="52" spans="1:47" x14ac:dyDescent="0.25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" thickBot="1" x14ac:dyDescent="0.3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5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" thickBot="1" x14ac:dyDescent="0.3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5">
      <c r="AP64" s="413"/>
      <c r="AQ64" s="413"/>
      <c r="AR64" s="413"/>
      <c r="AS64" s="413"/>
      <c r="AT64" s="413"/>
      <c r="AU64" s="413"/>
    </row>
    <row r="65" spans="1:33" ht="13" thickBot="1" x14ac:dyDescent="0.3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3">
      <c r="A66" s="230" t="s">
        <v>103</v>
      </c>
      <c r="B66" s="777" t="s">
        <v>53</v>
      </c>
      <c r="C66" s="778"/>
      <c r="D66" s="778"/>
      <c r="E66" s="778"/>
      <c r="F66" s="778"/>
      <c r="G66" s="778"/>
      <c r="H66" s="778"/>
      <c r="I66" s="778"/>
      <c r="J66" s="778"/>
      <c r="K66" s="778"/>
      <c r="L66" s="778"/>
      <c r="M66" s="779"/>
      <c r="N66" s="777" t="s">
        <v>63</v>
      </c>
      <c r="O66" s="778"/>
      <c r="P66" s="778"/>
      <c r="Q66" s="778"/>
      <c r="R66" s="778"/>
      <c r="S66" s="778"/>
      <c r="T66" s="778"/>
      <c r="U66" s="778"/>
      <c r="V66" s="778"/>
      <c r="W66" s="778"/>
      <c r="X66" s="779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5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" thickBot="1" x14ac:dyDescent="0.3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5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5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5">
      <c r="Q78" s="319"/>
    </row>
    <row r="79" spans="1:33" ht="13" thickBot="1" x14ac:dyDescent="0.3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3">
      <c r="A80" s="230" t="s">
        <v>105</v>
      </c>
      <c r="B80" s="777" t="s">
        <v>53</v>
      </c>
      <c r="C80" s="778"/>
      <c r="D80" s="778"/>
      <c r="E80" s="778"/>
      <c r="F80" s="778"/>
      <c r="G80" s="778"/>
      <c r="H80" s="778"/>
      <c r="I80" s="778"/>
      <c r="J80" s="778"/>
      <c r="K80" s="778"/>
      <c r="L80" s="778"/>
      <c r="M80" s="779"/>
      <c r="N80" s="777" t="s">
        <v>63</v>
      </c>
      <c r="O80" s="778"/>
      <c r="P80" s="778"/>
      <c r="Q80" s="778"/>
      <c r="R80" s="778"/>
      <c r="S80" s="778"/>
      <c r="T80" s="778"/>
      <c r="U80" s="778"/>
      <c r="V80" s="778"/>
      <c r="W80" s="778"/>
      <c r="X80" s="779"/>
      <c r="Y80" s="292" t="s">
        <v>55</v>
      </c>
      <c r="Z80" s="449"/>
      <c r="AA80" s="449"/>
      <c r="AB80" s="449"/>
    </row>
    <row r="81" spans="1:28" x14ac:dyDescent="0.25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5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" thickBot="1" x14ac:dyDescent="0.3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5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772" t="s">
        <v>53</v>
      </c>
      <c r="C94" s="773"/>
      <c r="D94" s="773"/>
      <c r="E94" s="773"/>
      <c r="F94" s="773"/>
      <c r="G94" s="773"/>
      <c r="H94" s="773"/>
      <c r="I94" s="773"/>
      <c r="J94" s="773"/>
      <c r="K94" s="773"/>
      <c r="L94" s="773"/>
      <c r="M94" s="774"/>
      <c r="N94" s="772" t="s">
        <v>63</v>
      </c>
      <c r="O94" s="773"/>
      <c r="P94" s="773"/>
      <c r="Q94" s="773"/>
      <c r="R94" s="773"/>
      <c r="S94" s="773"/>
      <c r="T94" s="773"/>
      <c r="U94" s="773"/>
      <c r="V94" s="773"/>
      <c r="W94" s="773"/>
      <c r="X94" s="774"/>
      <c r="Y94" s="769" t="s">
        <v>55</v>
      </c>
      <c r="Z94" s="468">
        <v>920</v>
      </c>
      <c r="AA94" s="468"/>
      <c r="AB94" s="468"/>
    </row>
    <row r="95" spans="1:28" x14ac:dyDescent="0.25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775"/>
      <c r="Z95" s="468"/>
      <c r="AA95" s="468"/>
      <c r="AB95" s="46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776"/>
      <c r="Z96" s="468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5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" thickBot="1" x14ac:dyDescent="0.3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5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" thickBot="1" x14ac:dyDescent="0.3"/>
    <row r="108" spans="1:28" ht="13.5" thickBot="1" x14ac:dyDescent="0.3">
      <c r="A108" s="230" t="s">
        <v>112</v>
      </c>
      <c r="B108" s="772" t="s">
        <v>53</v>
      </c>
      <c r="C108" s="773"/>
      <c r="D108" s="773"/>
      <c r="E108" s="773"/>
      <c r="F108" s="773"/>
      <c r="G108" s="773"/>
      <c r="H108" s="773"/>
      <c r="I108" s="773"/>
      <c r="J108" s="773"/>
      <c r="K108" s="773"/>
      <c r="L108" s="773"/>
      <c r="M108" s="774"/>
      <c r="N108" s="772" t="s">
        <v>63</v>
      </c>
      <c r="O108" s="773"/>
      <c r="P108" s="773"/>
      <c r="Q108" s="773"/>
      <c r="R108" s="773"/>
      <c r="S108" s="773"/>
      <c r="T108" s="773"/>
      <c r="U108" s="773"/>
      <c r="V108" s="773"/>
      <c r="W108" s="773"/>
      <c r="X108" s="774"/>
      <c r="Y108" s="769" t="s">
        <v>55</v>
      </c>
      <c r="Z108" s="489">
        <v>921</v>
      </c>
      <c r="AA108" s="489"/>
      <c r="AB108" s="489"/>
    </row>
    <row r="109" spans="1:28" x14ac:dyDescent="0.25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775"/>
      <c r="Z109" s="489"/>
      <c r="AA109" s="489"/>
      <c r="AB109" s="489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776"/>
      <c r="Z110" s="489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5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" thickBot="1" x14ac:dyDescent="0.3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5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5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5">
      <c r="B120" s="200" t="s">
        <v>65</v>
      </c>
    </row>
    <row r="121" spans="1:49" s="611" customFormat="1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795" t="s">
        <v>63</v>
      </c>
      <c r="AF122" s="796"/>
      <c r="AG122" s="796"/>
      <c r="AH122" s="796"/>
      <c r="AI122" s="796"/>
      <c r="AJ122" s="797"/>
      <c r="AK122" s="516"/>
      <c r="AL122" s="795" t="s">
        <v>63</v>
      </c>
      <c r="AM122" s="796"/>
      <c r="AN122" s="796"/>
      <c r="AO122" s="796"/>
      <c r="AP122" s="796"/>
      <c r="AQ122" s="797"/>
      <c r="AS122" s="795" t="s">
        <v>114</v>
      </c>
      <c r="AT122" s="796"/>
      <c r="AU122" s="796"/>
      <c r="AV122" s="796"/>
      <c r="AW122" s="797"/>
    </row>
    <row r="123" spans="1:49" ht="15" thickBot="1" x14ac:dyDescent="0.3">
      <c r="A123" s="230" t="s">
        <v>113</v>
      </c>
      <c r="B123" s="766" t="s">
        <v>53</v>
      </c>
      <c r="C123" s="767"/>
      <c r="D123" s="767"/>
      <c r="E123" s="767"/>
      <c r="F123" s="767"/>
      <c r="G123" s="767"/>
      <c r="H123" s="767"/>
      <c r="I123" s="767"/>
      <c r="J123" s="767"/>
      <c r="K123" s="767"/>
      <c r="L123" s="766" t="s">
        <v>114</v>
      </c>
      <c r="M123" s="767"/>
      <c r="N123" s="767"/>
      <c r="O123" s="768"/>
      <c r="P123" s="767" t="s">
        <v>63</v>
      </c>
      <c r="Q123" s="767"/>
      <c r="R123" s="767"/>
      <c r="S123" s="767"/>
      <c r="T123" s="767"/>
      <c r="U123" s="767"/>
      <c r="V123" s="767"/>
      <c r="W123" s="767"/>
      <c r="X123" s="767"/>
      <c r="Y123" s="768"/>
      <c r="Z123" s="769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4.5" x14ac:dyDescent="0.25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770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" thickBot="1" x14ac:dyDescent="0.3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771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" thickBot="1" x14ac:dyDescent="0.3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" thickBot="1" x14ac:dyDescent="0.3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4.5" x14ac:dyDescent="0.25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" thickBot="1" x14ac:dyDescent="0.3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4.5" x14ac:dyDescent="0.25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" thickBot="1" x14ac:dyDescent="0.3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766" t="s">
        <v>53</v>
      </c>
      <c r="C138" s="767"/>
      <c r="D138" s="767"/>
      <c r="E138" s="767"/>
      <c r="F138" s="767"/>
      <c r="G138" s="767"/>
      <c r="H138" s="767"/>
      <c r="I138" s="767"/>
      <c r="J138" s="767"/>
      <c r="K138" s="767"/>
      <c r="L138" s="766" t="s">
        <v>114</v>
      </c>
      <c r="M138" s="767"/>
      <c r="N138" s="767"/>
      <c r="O138" s="768"/>
      <c r="P138" s="767" t="s">
        <v>63</v>
      </c>
      <c r="Q138" s="767"/>
      <c r="R138" s="767"/>
      <c r="S138" s="767"/>
      <c r="T138" s="767"/>
      <c r="U138" s="767"/>
      <c r="V138" s="767"/>
      <c r="W138" s="767"/>
      <c r="X138" s="767"/>
      <c r="Y138" s="768"/>
      <c r="Z138" s="769" t="s">
        <v>55</v>
      </c>
      <c r="AA138" s="624">
        <v>904</v>
      </c>
      <c r="AB138" s="624"/>
      <c r="AC138" s="624"/>
    </row>
    <row r="139" spans="1:43" x14ac:dyDescent="0.25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770"/>
      <c r="AA139" s="624"/>
      <c r="AB139" s="624"/>
      <c r="AC139" s="624"/>
    </row>
    <row r="140" spans="1:43" ht="13" thickBot="1" x14ac:dyDescent="0.3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771"/>
      <c r="AA140" s="624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5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" thickBot="1" x14ac:dyDescent="0.3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5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" thickBot="1" x14ac:dyDescent="0.3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5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" thickBot="1" x14ac:dyDescent="0.3"/>
    <row r="153" spans="1:29" ht="13.5" thickBot="1" x14ac:dyDescent="0.3">
      <c r="A153" s="230" t="s">
        <v>150</v>
      </c>
      <c r="B153" s="766" t="s">
        <v>53</v>
      </c>
      <c r="C153" s="767"/>
      <c r="D153" s="767"/>
      <c r="E153" s="767"/>
      <c r="F153" s="767"/>
      <c r="G153" s="767"/>
      <c r="H153" s="767"/>
      <c r="I153" s="767"/>
      <c r="J153" s="767"/>
      <c r="K153" s="767"/>
      <c r="L153" s="766" t="s">
        <v>114</v>
      </c>
      <c r="M153" s="767"/>
      <c r="N153" s="767"/>
      <c r="O153" s="768"/>
      <c r="P153" s="767" t="s">
        <v>63</v>
      </c>
      <c r="Q153" s="767"/>
      <c r="R153" s="767"/>
      <c r="S153" s="767"/>
      <c r="T153" s="767"/>
      <c r="U153" s="767"/>
      <c r="V153" s="767"/>
      <c r="W153" s="767"/>
      <c r="X153" s="767"/>
      <c r="Y153" s="768"/>
      <c r="Z153" s="769" t="s">
        <v>55</v>
      </c>
      <c r="AA153" s="640">
        <v>912</v>
      </c>
      <c r="AB153" s="640"/>
      <c r="AC153" s="640"/>
    </row>
    <row r="154" spans="1:29" x14ac:dyDescent="0.25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770"/>
      <c r="AA154" s="640"/>
      <c r="AB154" s="640"/>
      <c r="AC154" s="640"/>
    </row>
    <row r="155" spans="1:29" ht="13" thickBot="1" x14ac:dyDescent="0.3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771"/>
      <c r="AA155" s="640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5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" thickBot="1" x14ac:dyDescent="0.3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5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" thickBot="1" x14ac:dyDescent="0.3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5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" thickBot="1" x14ac:dyDescent="0.3"/>
    <row r="167" spans="1:29" ht="13.5" thickBot="1" x14ac:dyDescent="0.3">
      <c r="A167" s="230" t="s">
        <v>151</v>
      </c>
      <c r="B167" s="766" t="s">
        <v>53</v>
      </c>
      <c r="C167" s="767"/>
      <c r="D167" s="767"/>
      <c r="E167" s="767"/>
      <c r="F167" s="767"/>
      <c r="G167" s="767"/>
      <c r="H167" s="767"/>
      <c r="I167" s="767"/>
      <c r="J167" s="767"/>
      <c r="K167" s="767"/>
      <c r="L167" s="766" t="s">
        <v>114</v>
      </c>
      <c r="M167" s="767"/>
      <c r="N167" s="767"/>
      <c r="O167" s="768"/>
      <c r="P167" s="767" t="s">
        <v>63</v>
      </c>
      <c r="Q167" s="767"/>
      <c r="R167" s="767"/>
      <c r="S167" s="767"/>
      <c r="T167" s="767"/>
      <c r="U167" s="767"/>
      <c r="V167" s="767"/>
      <c r="W167" s="767"/>
      <c r="X167" s="767"/>
      <c r="Y167" s="768"/>
      <c r="Z167" s="769" t="s">
        <v>55</v>
      </c>
      <c r="AA167" s="646">
        <v>924</v>
      </c>
      <c r="AB167" s="646"/>
      <c r="AC167" s="646"/>
    </row>
    <row r="168" spans="1:29" x14ac:dyDescent="0.25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770"/>
      <c r="AA168" s="646"/>
      <c r="AB168" s="646"/>
      <c r="AC168" s="646"/>
    </row>
    <row r="169" spans="1:29" ht="13" thickBot="1" x14ac:dyDescent="0.3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771"/>
      <c r="AA169" s="646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5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" thickBot="1" x14ac:dyDescent="0.3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5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" thickBot="1" x14ac:dyDescent="0.3">
      <c r="A175" s="573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609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8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609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8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97">
        <f t="shared" si="75"/>
        <v>92</v>
      </c>
      <c r="AA175" s="342"/>
      <c r="AB175" s="646"/>
      <c r="AC175" s="646"/>
    </row>
    <row r="176" spans="1:29" x14ac:dyDescent="0.25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7">
        <f t="shared" si="76"/>
        <v>3.5</v>
      </c>
      <c r="G178" s="409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7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7">
        <f t="shared" si="76"/>
        <v>3</v>
      </c>
      <c r="P178" s="409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7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7">
        <f t="shared" si="76"/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" thickBot="1" x14ac:dyDescent="0.3"/>
    <row r="181" spans="1:29" ht="13.5" thickBot="1" x14ac:dyDescent="0.3">
      <c r="A181" s="230" t="s">
        <v>152</v>
      </c>
      <c r="B181" s="766" t="s">
        <v>53</v>
      </c>
      <c r="C181" s="767"/>
      <c r="D181" s="767"/>
      <c r="E181" s="767"/>
      <c r="F181" s="767"/>
      <c r="G181" s="767"/>
      <c r="H181" s="767"/>
      <c r="I181" s="767"/>
      <c r="J181" s="767"/>
      <c r="K181" s="767"/>
      <c r="L181" s="766" t="s">
        <v>114</v>
      </c>
      <c r="M181" s="767"/>
      <c r="N181" s="767"/>
      <c r="O181" s="768"/>
      <c r="P181" s="767" t="s">
        <v>63</v>
      </c>
      <c r="Q181" s="767"/>
      <c r="R181" s="767"/>
      <c r="S181" s="767"/>
      <c r="T181" s="767"/>
      <c r="U181" s="767"/>
      <c r="V181" s="767"/>
      <c r="W181" s="767"/>
      <c r="X181" s="767"/>
      <c r="Y181" s="768"/>
      <c r="Z181" s="769" t="s">
        <v>55</v>
      </c>
      <c r="AA181" s="654">
        <v>916</v>
      </c>
      <c r="AB181" s="654"/>
      <c r="AC181" s="654"/>
    </row>
    <row r="182" spans="1:29" x14ac:dyDescent="0.25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770"/>
      <c r="AA182" s="654"/>
      <c r="AB182" s="654"/>
      <c r="AC182" s="654"/>
    </row>
    <row r="183" spans="1:29" ht="13" thickBot="1" x14ac:dyDescent="0.3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771"/>
      <c r="AA183" s="654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5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" thickBot="1" x14ac:dyDescent="0.3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5">
      <c r="A188" s="572" t="s">
        <v>1</v>
      </c>
      <c r="B188" s="332">
        <f>B185/B184*100-100</f>
        <v>6.1313868613138709</v>
      </c>
      <c r="C188" s="333">
        <f t="shared" ref="C188:E188" si="77">C185/C184*100-100</f>
        <v>4.3065693430657035</v>
      </c>
      <c r="D188" s="333">
        <f t="shared" si="77"/>
        <v>3.9416058394160558</v>
      </c>
      <c r="E188" s="333">
        <f t="shared" si="77"/>
        <v>1.8978102189781083</v>
      </c>
      <c r="F188" s="482">
        <f>F185/F184*100-100</f>
        <v>0.51094890510950108</v>
      </c>
      <c r="G188" s="521">
        <f t="shared" ref="G188:N188" si="78">G185/G184*100-100</f>
        <v>3.2846715328467013</v>
      </c>
      <c r="H188" s="333">
        <f t="shared" si="78"/>
        <v>2.7737226277372287</v>
      </c>
      <c r="I188" s="333">
        <f t="shared" si="78"/>
        <v>4.1605839416058359</v>
      </c>
      <c r="J188" s="333">
        <f t="shared" si="78"/>
        <v>4.5985401459853961</v>
      </c>
      <c r="K188" s="335">
        <f t="shared" si="78"/>
        <v>4.9635036496350295</v>
      </c>
      <c r="L188" s="332">
        <f t="shared" si="78"/>
        <v>0.80291970802919366</v>
      </c>
      <c r="M188" s="333">
        <f t="shared" si="78"/>
        <v>5.1094890510948971</v>
      </c>
      <c r="N188" s="333">
        <f t="shared" si="78"/>
        <v>6.4963503649635044</v>
      </c>
      <c r="O188" s="482">
        <f>O185/O184*100-100</f>
        <v>11.167883211678827</v>
      </c>
      <c r="P188" s="521">
        <f t="shared" ref="P188:Z188" si="79">P185/P184*100-100</f>
        <v>5.7664233576642374</v>
      </c>
      <c r="Q188" s="333">
        <f t="shared" si="79"/>
        <v>3.5766423357664223</v>
      </c>
      <c r="R188" s="333">
        <f t="shared" si="79"/>
        <v>3.0656934306569212</v>
      </c>
      <c r="S188" s="333">
        <f t="shared" si="79"/>
        <v>2.9927007299270088</v>
      </c>
      <c r="T188" s="333">
        <f t="shared" si="79"/>
        <v>2.6277372262773895</v>
      </c>
      <c r="U188" s="335">
        <f t="shared" si="79"/>
        <v>-1.2408759124087538</v>
      </c>
      <c r="V188" s="332">
        <f t="shared" si="79"/>
        <v>0.94890510948906126</v>
      </c>
      <c r="W188" s="333">
        <f t="shared" si="79"/>
        <v>2.700729927007302</v>
      </c>
      <c r="X188" s="333">
        <f t="shared" si="79"/>
        <v>3.9416058394160558</v>
      </c>
      <c r="Y188" s="482">
        <f t="shared" si="79"/>
        <v>5.4014598540145897</v>
      </c>
      <c r="Z188" s="567">
        <f t="shared" si="79"/>
        <v>3.7956204379562024</v>
      </c>
      <c r="AA188" s="434"/>
      <c r="AB188" s="210"/>
      <c r="AC188" s="210"/>
    </row>
    <row r="189" spans="1:29" ht="13" thickBot="1" x14ac:dyDescent="0.3">
      <c r="A189" s="573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609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8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609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8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97">
        <f t="shared" si="80"/>
        <v>108</v>
      </c>
      <c r="AA189" s="342"/>
      <c r="AB189" s="654"/>
      <c r="AC189" s="654"/>
    </row>
    <row r="190" spans="1:29" x14ac:dyDescent="0.25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7">
        <f t="shared" si="81"/>
        <v>4</v>
      </c>
      <c r="G192" s="409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7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7">
        <f t="shared" si="81"/>
        <v>3.5</v>
      </c>
      <c r="P192" s="409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7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7">
        <f t="shared" si="81"/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766" t="s">
        <v>53</v>
      </c>
      <c r="C195" s="767"/>
      <c r="D195" s="767"/>
      <c r="E195" s="767"/>
      <c r="F195" s="767"/>
      <c r="G195" s="767"/>
      <c r="H195" s="767"/>
      <c r="I195" s="767"/>
      <c r="J195" s="767"/>
      <c r="K195" s="767"/>
      <c r="L195" s="766" t="s">
        <v>114</v>
      </c>
      <c r="M195" s="767"/>
      <c r="N195" s="767"/>
      <c r="O195" s="768"/>
      <c r="P195" s="767" t="s">
        <v>63</v>
      </c>
      <c r="Q195" s="767"/>
      <c r="R195" s="767"/>
      <c r="S195" s="767"/>
      <c r="T195" s="767"/>
      <c r="U195" s="767"/>
      <c r="V195" s="767"/>
      <c r="W195" s="767"/>
      <c r="X195" s="767"/>
      <c r="Y195" s="768"/>
      <c r="Z195" s="769" t="s">
        <v>55</v>
      </c>
      <c r="AA195" s="670">
        <v>905</v>
      </c>
      <c r="AB195" s="670"/>
      <c r="AC195" s="670"/>
    </row>
    <row r="196" spans="1:29" x14ac:dyDescent="0.25">
      <c r="A196" s="231" t="s">
        <v>54</v>
      </c>
      <c r="B196" s="664">
        <v>1</v>
      </c>
      <c r="C196" s="665">
        <v>2</v>
      </c>
      <c r="D196" s="665">
        <v>3</v>
      </c>
      <c r="E196" s="665">
        <v>4</v>
      </c>
      <c r="F196" s="666">
        <v>5</v>
      </c>
      <c r="G196" s="523">
        <v>6</v>
      </c>
      <c r="H196" s="665">
        <v>7</v>
      </c>
      <c r="I196" s="665">
        <v>8</v>
      </c>
      <c r="J196" s="665">
        <v>9</v>
      </c>
      <c r="K196" s="486">
        <v>10</v>
      </c>
      <c r="L196" s="664">
        <v>1</v>
      </c>
      <c r="M196" s="665">
        <v>2</v>
      </c>
      <c r="N196" s="665">
        <v>3</v>
      </c>
      <c r="O196" s="666">
        <v>4</v>
      </c>
      <c r="P196" s="523">
        <v>1</v>
      </c>
      <c r="Q196" s="665">
        <v>2</v>
      </c>
      <c r="R196" s="665">
        <v>3</v>
      </c>
      <c r="S196" s="665">
        <v>4</v>
      </c>
      <c r="T196" s="665">
        <v>5</v>
      </c>
      <c r="U196" s="486">
        <v>6</v>
      </c>
      <c r="V196" s="664">
        <v>7</v>
      </c>
      <c r="W196" s="665">
        <v>8</v>
      </c>
      <c r="X196" s="665">
        <v>9</v>
      </c>
      <c r="Y196" s="666">
        <v>10</v>
      </c>
      <c r="Z196" s="770"/>
      <c r="AA196" s="670"/>
      <c r="AB196" s="670"/>
      <c r="AC196" s="670"/>
    </row>
    <row r="197" spans="1:29" ht="13" thickBot="1" x14ac:dyDescent="0.3">
      <c r="A197" s="231" t="s">
        <v>2</v>
      </c>
      <c r="B197" s="530">
        <v>5</v>
      </c>
      <c r="C197" s="294">
        <v>4</v>
      </c>
      <c r="D197" s="234">
        <v>3</v>
      </c>
      <c r="E197" s="307">
        <v>2</v>
      </c>
      <c r="F197" s="522">
        <v>1</v>
      </c>
      <c r="G197" s="568">
        <v>1</v>
      </c>
      <c r="H197" s="307">
        <v>2</v>
      </c>
      <c r="I197" s="234">
        <v>3</v>
      </c>
      <c r="J197" s="294">
        <v>4</v>
      </c>
      <c r="K197" s="618">
        <v>5</v>
      </c>
      <c r="L197" s="233">
        <v>1</v>
      </c>
      <c r="M197" s="307">
        <v>2</v>
      </c>
      <c r="N197" s="234">
        <v>3</v>
      </c>
      <c r="O197" s="531">
        <v>4</v>
      </c>
      <c r="P197" s="619">
        <v>5</v>
      </c>
      <c r="Q197" s="294">
        <v>4</v>
      </c>
      <c r="R197" s="234">
        <v>3</v>
      </c>
      <c r="S197" s="234">
        <v>3</v>
      </c>
      <c r="T197" s="307">
        <v>2</v>
      </c>
      <c r="U197" s="620">
        <v>1</v>
      </c>
      <c r="V197" s="233">
        <v>1</v>
      </c>
      <c r="W197" s="307">
        <v>2</v>
      </c>
      <c r="X197" s="234">
        <v>3</v>
      </c>
      <c r="Y197" s="531">
        <v>4</v>
      </c>
      <c r="Z197" s="771"/>
      <c r="AA197" s="670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517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517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527">
        <v>1480</v>
      </c>
      <c r="AA198" s="341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518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518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440">
        <v>1538</v>
      </c>
      <c r="AA199" s="325"/>
      <c r="AB199" s="670"/>
      <c r="AC199" s="670"/>
    </row>
    <row r="200" spans="1:29" x14ac:dyDescent="0.25">
      <c r="A200" s="231" t="s">
        <v>7</v>
      </c>
      <c r="B200" s="476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519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519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528">
        <v>0.91300000000000003</v>
      </c>
      <c r="AA200" s="341"/>
      <c r="AB200" s="210"/>
      <c r="AC200" s="210"/>
    </row>
    <row r="201" spans="1:29" ht="13" thickBot="1" x14ac:dyDescent="0.3">
      <c r="A201" s="256" t="s">
        <v>8</v>
      </c>
      <c r="B201" s="329">
        <v>3.9E-2</v>
      </c>
      <c r="C201" s="330">
        <v>2.8000000000000001E-2</v>
      </c>
      <c r="D201" s="330">
        <v>3.3000000000000002E-2</v>
      </c>
      <c r="E201" s="330">
        <v>2.5999999999999999E-2</v>
      </c>
      <c r="F201" s="480">
        <v>5.0999999999999997E-2</v>
      </c>
      <c r="G201" s="520">
        <v>3.9E-2</v>
      </c>
      <c r="H201" s="330">
        <v>2.5000000000000001E-2</v>
      </c>
      <c r="I201" s="330">
        <v>2.8000000000000001E-2</v>
      </c>
      <c r="J201" s="330">
        <v>2.5000000000000001E-2</v>
      </c>
      <c r="K201" s="334">
        <v>0.04</v>
      </c>
      <c r="L201" s="329">
        <v>4.8000000000000001E-2</v>
      </c>
      <c r="M201" s="330">
        <v>3.5000000000000003E-2</v>
      </c>
      <c r="N201" s="330">
        <v>3.5000000000000003E-2</v>
      </c>
      <c r="O201" s="675">
        <v>5.3999999999999999E-2</v>
      </c>
      <c r="P201" s="520">
        <v>4.7E-2</v>
      </c>
      <c r="Q201" s="330">
        <v>2.5999999999999999E-2</v>
      </c>
      <c r="R201" s="330">
        <v>2.9000000000000001E-2</v>
      </c>
      <c r="S201" s="330">
        <v>2.7E-2</v>
      </c>
      <c r="T201" s="330">
        <v>3.9E-2</v>
      </c>
      <c r="U201" s="334">
        <v>3.7999999999999999E-2</v>
      </c>
      <c r="V201" s="329">
        <v>3.6999999999999998E-2</v>
      </c>
      <c r="W201" s="330">
        <v>2.8000000000000001E-2</v>
      </c>
      <c r="X201" s="330">
        <v>3.1E-2</v>
      </c>
      <c r="Y201" s="480">
        <v>3.6999999999999998E-2</v>
      </c>
      <c r="Z201" s="529">
        <v>0.06</v>
      </c>
      <c r="AA201" s="678" t="s">
        <v>155</v>
      </c>
      <c r="AB201" s="670"/>
      <c r="AC201" s="670"/>
    </row>
    <row r="202" spans="1:29" x14ac:dyDescent="0.25">
      <c r="A202" s="572" t="s">
        <v>1</v>
      </c>
      <c r="B202" s="332">
        <f>B199/B198*100-100</f>
        <v>10.675675675675663</v>
      </c>
      <c r="C202" s="333">
        <f t="shared" ref="C202:E202" si="82">C199/C198*100-100</f>
        <v>6.3513513513513402</v>
      </c>
      <c r="D202" s="333">
        <f t="shared" si="82"/>
        <v>3.0405405405405475</v>
      </c>
      <c r="E202" s="333">
        <f t="shared" si="82"/>
        <v>-0.54054054054053324</v>
      </c>
      <c r="F202" s="482">
        <f>F199/F198*100-100</f>
        <v>-5.2702702702702737</v>
      </c>
      <c r="G202" s="521">
        <f t="shared" ref="G202:N202" si="83">G199/G198*100-100</f>
        <v>-1.9594594594594525</v>
      </c>
      <c r="H202" s="333">
        <f t="shared" si="83"/>
        <v>1.1486486486486598</v>
      </c>
      <c r="I202" s="333">
        <f t="shared" si="83"/>
        <v>3.3783783783783718</v>
      </c>
      <c r="J202" s="333">
        <f t="shared" si="83"/>
        <v>5.8783783783783718</v>
      </c>
      <c r="K202" s="335">
        <f t="shared" si="83"/>
        <v>11.756756756756758</v>
      </c>
      <c r="L202" s="676">
        <f t="shared" si="83"/>
        <v>-1.689189189189193</v>
      </c>
      <c r="M202" s="333">
        <f t="shared" si="83"/>
        <v>2.7027027027026946</v>
      </c>
      <c r="N202" s="333">
        <f t="shared" si="83"/>
        <v>6.4864864864864842</v>
      </c>
      <c r="O202" s="482">
        <f>O199/O198*100-100</f>
        <v>13.783783783783775</v>
      </c>
      <c r="P202" s="521">
        <f t="shared" ref="P202:Z202" si="84">P199/P198*100-100</f>
        <v>11.959459459459467</v>
      </c>
      <c r="Q202" s="333">
        <f t="shared" si="84"/>
        <v>7.0270270270270174</v>
      </c>
      <c r="R202" s="333">
        <f t="shared" si="84"/>
        <v>5.0675675675675649</v>
      </c>
      <c r="S202" s="333">
        <f t="shared" si="84"/>
        <v>2.7027027027026946</v>
      </c>
      <c r="T202" s="333">
        <f t="shared" si="84"/>
        <v>-0.33783783783783861</v>
      </c>
      <c r="U202" s="335">
        <f t="shared" si="84"/>
        <v>-6.3513513513513544</v>
      </c>
      <c r="V202" s="332">
        <f t="shared" si="84"/>
        <v>-4.2567567567567579</v>
      </c>
      <c r="W202" s="333">
        <f t="shared" si="84"/>
        <v>6.7567567567564879E-2</v>
      </c>
      <c r="X202" s="333">
        <f t="shared" si="84"/>
        <v>4.5270270270270316</v>
      </c>
      <c r="Y202" s="482">
        <f t="shared" si="84"/>
        <v>9.1891891891891788</v>
      </c>
      <c r="Z202" s="567">
        <f t="shared" si="84"/>
        <v>3.9189189189189051</v>
      </c>
      <c r="AA202" s="677" t="s">
        <v>156</v>
      </c>
      <c r="AB202" s="210"/>
      <c r="AC202" s="210"/>
    </row>
    <row r="203" spans="1:29" ht="13" thickBot="1" x14ac:dyDescent="0.3">
      <c r="A203" s="573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609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8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609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8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97">
        <f t="shared" si="85"/>
        <v>116</v>
      </c>
      <c r="AA203" s="342"/>
      <c r="AB203" s="670"/>
      <c r="AC203" s="670"/>
    </row>
    <row r="204" spans="1:29" x14ac:dyDescent="0.25">
      <c r="A204" s="267" t="s">
        <v>51</v>
      </c>
      <c r="B204" s="569">
        <v>664</v>
      </c>
      <c r="C204" s="570">
        <v>706</v>
      </c>
      <c r="D204" s="570">
        <v>670</v>
      </c>
      <c r="E204" s="570">
        <v>411</v>
      </c>
      <c r="F204" s="571">
        <v>373</v>
      </c>
      <c r="G204" s="610">
        <v>321</v>
      </c>
      <c r="H204" s="570">
        <v>531</v>
      </c>
      <c r="I204" s="570">
        <v>595</v>
      </c>
      <c r="J204" s="570">
        <v>453</v>
      </c>
      <c r="K204" s="347">
        <v>463</v>
      </c>
      <c r="L204" s="569">
        <v>358</v>
      </c>
      <c r="M204" s="570">
        <v>657</v>
      </c>
      <c r="N204" s="570">
        <v>587</v>
      </c>
      <c r="O204" s="571">
        <v>514</v>
      </c>
      <c r="P204" s="610">
        <v>302</v>
      </c>
      <c r="Q204" s="570">
        <v>533</v>
      </c>
      <c r="R204" s="570">
        <v>588</v>
      </c>
      <c r="S204" s="570">
        <v>636</v>
      </c>
      <c r="T204" s="570">
        <v>481</v>
      </c>
      <c r="U204" s="347">
        <v>399</v>
      </c>
      <c r="V204" s="569">
        <v>353</v>
      </c>
      <c r="W204" s="570">
        <v>540</v>
      </c>
      <c r="X204" s="570">
        <v>637</v>
      </c>
      <c r="Y204" s="571">
        <v>392</v>
      </c>
      <c r="Z204" s="398">
        <f>SUM(B204:Y204)</f>
        <v>12164</v>
      </c>
      <c r="AA204" s="67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667">
        <v>67</v>
      </c>
      <c r="C205" s="668">
        <v>68</v>
      </c>
      <c r="D205" s="668">
        <v>69.5</v>
      </c>
      <c r="E205" s="668">
        <v>70</v>
      </c>
      <c r="F205" s="669">
        <v>73</v>
      </c>
      <c r="G205" s="408">
        <v>70.5</v>
      </c>
      <c r="H205" s="668">
        <v>69</v>
      </c>
      <c r="I205" s="668">
        <v>68</v>
      </c>
      <c r="J205" s="668">
        <v>66.5</v>
      </c>
      <c r="K205" s="311">
        <v>64.5</v>
      </c>
      <c r="L205" s="667">
        <v>72</v>
      </c>
      <c r="M205" s="668">
        <v>71</v>
      </c>
      <c r="N205" s="668">
        <v>69</v>
      </c>
      <c r="O205" s="669">
        <v>67</v>
      </c>
      <c r="P205" s="408">
        <v>66.5</v>
      </c>
      <c r="Q205" s="668">
        <v>67.5</v>
      </c>
      <c r="R205" s="668">
        <v>69</v>
      </c>
      <c r="S205" s="668">
        <v>70</v>
      </c>
      <c r="T205" s="668">
        <v>71</v>
      </c>
      <c r="U205" s="311">
        <v>72.5</v>
      </c>
      <c r="V205" s="667">
        <v>71.5</v>
      </c>
      <c r="W205" s="668">
        <v>69.5</v>
      </c>
      <c r="X205" s="668">
        <v>68</v>
      </c>
      <c r="Y205" s="669">
        <v>65</v>
      </c>
      <c r="Z205" s="663"/>
      <c r="AA205" s="670" t="s">
        <v>57</v>
      </c>
      <c r="AB205" s="670">
        <v>63.77</v>
      </c>
      <c r="AC205" s="670"/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7">
        <f t="shared" ref="F206" si="90">(F205-F191)</f>
        <v>6</v>
      </c>
      <c r="G206" s="409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7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7">
        <f t="shared" ref="O206" si="99">(O205-O191)</f>
        <v>4.5</v>
      </c>
      <c r="P206" s="409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7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7">
        <f t="shared" ref="Y206" si="109">(Y205-Y191)</f>
        <v>5</v>
      </c>
      <c r="Z206" s="338"/>
      <c r="AA206" s="670" t="s">
        <v>26</v>
      </c>
      <c r="AB206" s="670">
        <f>AB205-AB191</f>
        <v>3.6600000000000037</v>
      </c>
      <c r="AC206" s="670"/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766" t="s">
        <v>53</v>
      </c>
      <c r="C209" s="767"/>
      <c r="D209" s="767"/>
      <c r="E209" s="767"/>
      <c r="F209" s="767"/>
      <c r="G209" s="767"/>
      <c r="H209" s="767"/>
      <c r="I209" s="767"/>
      <c r="J209" s="767"/>
      <c r="K209" s="767"/>
      <c r="L209" s="766" t="s">
        <v>114</v>
      </c>
      <c r="M209" s="767"/>
      <c r="N209" s="767"/>
      <c r="O209" s="768"/>
      <c r="P209" s="767" t="s">
        <v>63</v>
      </c>
      <c r="Q209" s="767"/>
      <c r="R209" s="767"/>
      <c r="S209" s="767"/>
      <c r="T209" s="767"/>
      <c r="U209" s="767"/>
      <c r="V209" s="767"/>
      <c r="W209" s="767"/>
      <c r="X209" s="767"/>
      <c r="Y209" s="768"/>
      <c r="Z209" s="769" t="s">
        <v>55</v>
      </c>
      <c r="AA209" s="699">
        <v>912</v>
      </c>
      <c r="AB209" s="699"/>
      <c r="AC209" s="699"/>
    </row>
    <row r="210" spans="1:29" x14ac:dyDescent="0.25">
      <c r="A210" s="231" t="s">
        <v>54</v>
      </c>
      <c r="B210" s="693">
        <v>1</v>
      </c>
      <c r="C210" s="694">
        <v>2</v>
      </c>
      <c r="D210" s="694">
        <v>3</v>
      </c>
      <c r="E210" s="694">
        <v>4</v>
      </c>
      <c r="F210" s="695">
        <v>5</v>
      </c>
      <c r="G210" s="523">
        <v>6</v>
      </c>
      <c r="H210" s="694">
        <v>7</v>
      </c>
      <c r="I210" s="694">
        <v>8</v>
      </c>
      <c r="J210" s="694">
        <v>9</v>
      </c>
      <c r="K210" s="486">
        <v>10</v>
      </c>
      <c r="L210" s="693">
        <v>1</v>
      </c>
      <c r="M210" s="694">
        <v>2</v>
      </c>
      <c r="N210" s="694">
        <v>3</v>
      </c>
      <c r="O210" s="695">
        <v>4</v>
      </c>
      <c r="P210" s="523">
        <v>1</v>
      </c>
      <c r="Q210" s="694">
        <v>2</v>
      </c>
      <c r="R210" s="694">
        <v>3</v>
      </c>
      <c r="S210" s="694">
        <v>4</v>
      </c>
      <c r="T210" s="694">
        <v>5</v>
      </c>
      <c r="U210" s="486">
        <v>6</v>
      </c>
      <c r="V210" s="693">
        <v>7</v>
      </c>
      <c r="W210" s="694">
        <v>8</v>
      </c>
      <c r="X210" s="694">
        <v>9</v>
      </c>
      <c r="Y210" s="695">
        <v>10</v>
      </c>
      <c r="Z210" s="770"/>
      <c r="AA210" s="699"/>
      <c r="AB210" s="699"/>
      <c r="AC210" s="699"/>
    </row>
    <row r="211" spans="1:29" ht="13" thickBot="1" x14ac:dyDescent="0.3">
      <c r="A211" s="231" t="s">
        <v>2</v>
      </c>
      <c r="B211" s="530">
        <v>5</v>
      </c>
      <c r="C211" s="294">
        <v>4</v>
      </c>
      <c r="D211" s="234">
        <v>3</v>
      </c>
      <c r="E211" s="307">
        <v>2</v>
      </c>
      <c r="F211" s="522">
        <v>1</v>
      </c>
      <c r="G211" s="568">
        <v>1</v>
      </c>
      <c r="H211" s="307">
        <v>2</v>
      </c>
      <c r="I211" s="234">
        <v>3</v>
      </c>
      <c r="J211" s="294">
        <v>4</v>
      </c>
      <c r="K211" s="618">
        <v>5</v>
      </c>
      <c r="L211" s="233">
        <v>1</v>
      </c>
      <c r="M211" s="307">
        <v>2</v>
      </c>
      <c r="N211" s="234">
        <v>3</v>
      </c>
      <c r="O211" s="531">
        <v>4</v>
      </c>
      <c r="P211" s="619">
        <v>5</v>
      </c>
      <c r="Q211" s="294">
        <v>4</v>
      </c>
      <c r="R211" s="234">
        <v>3</v>
      </c>
      <c r="S211" s="234">
        <v>3</v>
      </c>
      <c r="T211" s="307">
        <v>2</v>
      </c>
      <c r="U211" s="620">
        <v>1</v>
      </c>
      <c r="V211" s="233">
        <v>1</v>
      </c>
      <c r="W211" s="307">
        <v>2</v>
      </c>
      <c r="X211" s="234">
        <v>3</v>
      </c>
      <c r="Y211" s="531">
        <v>4</v>
      </c>
      <c r="Z211" s="771"/>
      <c r="AA211" s="699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517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517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527">
        <v>1590</v>
      </c>
      <c r="AA212" s="341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518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518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440">
        <v>1637</v>
      </c>
      <c r="AA213" s="325"/>
      <c r="AB213" s="699"/>
      <c r="AC213" s="699"/>
    </row>
    <row r="214" spans="1:29" x14ac:dyDescent="0.25">
      <c r="A214" s="231" t="s">
        <v>7</v>
      </c>
      <c r="B214" s="476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519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519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528">
        <v>0.93100000000000005</v>
      </c>
      <c r="AA214" s="341"/>
      <c r="AB214" s="210"/>
      <c r="AC214" s="210"/>
    </row>
    <row r="215" spans="1:29" ht="13" thickBot="1" x14ac:dyDescent="0.3">
      <c r="A215" s="256" t="s">
        <v>8</v>
      </c>
      <c r="B215" s="329">
        <v>6.2E-2</v>
      </c>
      <c r="C215" s="330">
        <v>3.7999999999999999E-2</v>
      </c>
      <c r="D215" s="330">
        <v>3.5000000000000003E-2</v>
      </c>
      <c r="E215" s="330">
        <v>3.2000000000000001E-2</v>
      </c>
      <c r="F215" s="480">
        <v>0.06</v>
      </c>
      <c r="G215" s="520">
        <v>5.5E-2</v>
      </c>
      <c r="H215" s="330">
        <v>3.2000000000000001E-2</v>
      </c>
      <c r="I215" s="330">
        <v>2.9000000000000001E-2</v>
      </c>
      <c r="J215" s="330">
        <v>3.1E-2</v>
      </c>
      <c r="K215" s="334">
        <v>3.6999999999999998E-2</v>
      </c>
      <c r="L215" s="329">
        <v>6.7000000000000004E-2</v>
      </c>
      <c r="M215" s="330">
        <v>3.9E-2</v>
      </c>
      <c r="N215" s="330">
        <v>4.7E-2</v>
      </c>
      <c r="O215" s="480">
        <v>4.9000000000000002E-2</v>
      </c>
      <c r="P215" s="520">
        <v>3.5000000000000003E-2</v>
      </c>
      <c r="Q215" s="330">
        <v>3.3000000000000002E-2</v>
      </c>
      <c r="R215" s="330">
        <v>2.9000000000000001E-2</v>
      </c>
      <c r="S215" s="330">
        <v>0.03</v>
      </c>
      <c r="T215" s="330">
        <v>2.8000000000000001E-2</v>
      </c>
      <c r="U215" s="334">
        <v>0.04</v>
      </c>
      <c r="V215" s="329">
        <v>3.2000000000000001E-2</v>
      </c>
      <c r="W215" s="330">
        <v>3.5999999999999997E-2</v>
      </c>
      <c r="X215" s="330">
        <v>3.4000000000000002E-2</v>
      </c>
      <c r="Y215" s="480">
        <v>4.2999999999999997E-2</v>
      </c>
      <c r="Z215" s="529">
        <v>5.6000000000000001E-2</v>
      </c>
      <c r="AA215" s="700"/>
      <c r="AB215" s="699"/>
      <c r="AC215" s="699"/>
    </row>
    <row r="216" spans="1:29" x14ac:dyDescent="0.25">
      <c r="A216" s="572" t="s">
        <v>1</v>
      </c>
      <c r="B216" s="332">
        <f>B213/B212*100-100</f>
        <v>8.9308176100628884</v>
      </c>
      <c r="C216" s="333">
        <f t="shared" ref="C216:E216" si="110">C213/C212*100-100</f>
        <v>4.4025157232704402</v>
      </c>
      <c r="D216" s="333">
        <f t="shared" si="110"/>
        <v>2.0125786163522008</v>
      </c>
      <c r="E216" s="333">
        <f t="shared" si="110"/>
        <v>-0.37735849056603854</v>
      </c>
      <c r="F216" s="482">
        <f>F213/F212*100-100</f>
        <v>-3.3962264150943327</v>
      </c>
      <c r="G216" s="521">
        <f t="shared" ref="G216:N216" si="111">G213/G212*100-100</f>
        <v>-2.9559748427672901</v>
      </c>
      <c r="H216" s="333">
        <f t="shared" si="111"/>
        <v>0.25157232704403043</v>
      </c>
      <c r="I216" s="333">
        <f t="shared" si="111"/>
        <v>2.6415094339622698</v>
      </c>
      <c r="J216" s="333">
        <f t="shared" si="111"/>
        <v>4.7798742138364787</v>
      </c>
      <c r="K216" s="335">
        <f t="shared" si="111"/>
        <v>10.377358490566053</v>
      </c>
      <c r="L216" s="332">
        <f t="shared" si="111"/>
        <v>-0.81761006289308114</v>
      </c>
      <c r="M216" s="333">
        <f t="shared" si="111"/>
        <v>3.7106918238993813</v>
      </c>
      <c r="N216" s="333">
        <f t="shared" si="111"/>
        <v>5.5345911949685558</v>
      </c>
      <c r="O216" s="482">
        <f>O213/O212*100-100</f>
        <v>11.572327044025158</v>
      </c>
      <c r="P216" s="521">
        <f t="shared" ref="P216:Z216" si="112">P213/P212*100-100</f>
        <v>8.49056603773586</v>
      </c>
      <c r="Q216" s="333">
        <f t="shared" si="112"/>
        <v>3.5849056603773732</v>
      </c>
      <c r="R216" s="333">
        <f t="shared" si="112"/>
        <v>3.3333333333333428</v>
      </c>
      <c r="S216" s="333">
        <f t="shared" si="112"/>
        <v>1.4465408805031501</v>
      </c>
      <c r="T216" s="333">
        <f t="shared" si="112"/>
        <v>-0.31446540880503449</v>
      </c>
      <c r="U216" s="335">
        <f t="shared" si="112"/>
        <v>-4.0251572327044016</v>
      </c>
      <c r="V216" s="332">
        <f t="shared" si="112"/>
        <v>-3.8364779874213895</v>
      </c>
      <c r="W216" s="333">
        <f t="shared" si="112"/>
        <v>-0.50314465408804665</v>
      </c>
      <c r="X216" s="333">
        <f t="shared" si="112"/>
        <v>1.8867924528301927</v>
      </c>
      <c r="Y216" s="482">
        <f t="shared" si="112"/>
        <v>6.415094339622641</v>
      </c>
      <c r="Z216" s="567">
        <f t="shared" si="112"/>
        <v>2.9559748427673043</v>
      </c>
      <c r="AA216" s="701"/>
      <c r="AB216" s="210"/>
      <c r="AC216" s="210"/>
    </row>
    <row r="217" spans="1:29" ht="13" thickBot="1" x14ac:dyDescent="0.3">
      <c r="A217" s="573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609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8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609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8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97">
        <f t="shared" si="113"/>
        <v>99</v>
      </c>
      <c r="AA217" s="342"/>
      <c r="AB217" s="699"/>
      <c r="AC217" s="699"/>
    </row>
    <row r="218" spans="1:29" x14ac:dyDescent="0.25">
      <c r="A218" s="267" t="s">
        <v>51</v>
      </c>
      <c r="B218" s="569">
        <v>664</v>
      </c>
      <c r="C218" s="570">
        <v>706</v>
      </c>
      <c r="D218" s="570">
        <v>668</v>
      </c>
      <c r="E218" s="570">
        <v>411</v>
      </c>
      <c r="F218" s="571">
        <v>372</v>
      </c>
      <c r="G218" s="610">
        <v>321</v>
      </c>
      <c r="H218" s="570">
        <v>531</v>
      </c>
      <c r="I218" s="570">
        <v>595</v>
      </c>
      <c r="J218" s="570">
        <v>453</v>
      </c>
      <c r="K218" s="347">
        <v>463</v>
      </c>
      <c r="L218" s="569">
        <v>357</v>
      </c>
      <c r="M218" s="570">
        <v>653</v>
      </c>
      <c r="N218" s="570">
        <v>587</v>
      </c>
      <c r="O218" s="571">
        <v>514</v>
      </c>
      <c r="P218" s="610">
        <v>302</v>
      </c>
      <c r="Q218" s="570">
        <v>532</v>
      </c>
      <c r="R218" s="570">
        <v>587</v>
      </c>
      <c r="S218" s="570">
        <v>636</v>
      </c>
      <c r="T218" s="570">
        <v>481</v>
      </c>
      <c r="U218" s="347">
        <v>399</v>
      </c>
      <c r="V218" s="569">
        <v>353</v>
      </c>
      <c r="W218" s="570">
        <v>540</v>
      </c>
      <c r="X218" s="570">
        <v>637</v>
      </c>
      <c r="Y218" s="571">
        <v>392</v>
      </c>
      <c r="Z218" s="398">
        <f>SUM(B218:Y218)</f>
        <v>12154</v>
      </c>
      <c r="AA218" s="699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696">
        <v>73.5</v>
      </c>
      <c r="C219" s="697">
        <v>75</v>
      </c>
      <c r="D219" s="697">
        <v>76.5</v>
      </c>
      <c r="E219" s="697">
        <v>77</v>
      </c>
      <c r="F219" s="698">
        <v>80</v>
      </c>
      <c r="G219" s="408">
        <v>78</v>
      </c>
      <c r="H219" s="697">
        <v>76</v>
      </c>
      <c r="I219" s="697">
        <v>75</v>
      </c>
      <c r="J219" s="697">
        <v>73.5</v>
      </c>
      <c r="K219" s="311">
        <v>71</v>
      </c>
      <c r="L219" s="696">
        <v>79</v>
      </c>
      <c r="M219" s="697">
        <v>78</v>
      </c>
      <c r="N219" s="697">
        <v>76</v>
      </c>
      <c r="O219" s="698">
        <v>73.5</v>
      </c>
      <c r="P219" s="408">
        <v>73.5</v>
      </c>
      <c r="Q219" s="697">
        <v>74.5</v>
      </c>
      <c r="R219" s="697">
        <v>76</v>
      </c>
      <c r="S219" s="697">
        <v>77.5</v>
      </c>
      <c r="T219" s="697">
        <v>78.5</v>
      </c>
      <c r="U219" s="311">
        <v>79.5</v>
      </c>
      <c r="V219" s="696">
        <v>78.5</v>
      </c>
      <c r="W219" s="697">
        <v>77</v>
      </c>
      <c r="X219" s="697">
        <v>75.5</v>
      </c>
      <c r="Y219" s="698">
        <v>72</v>
      </c>
      <c r="Z219" s="692"/>
      <c r="AA219" s="699" t="s">
        <v>57</v>
      </c>
      <c r="AB219" s="699">
        <v>68.94</v>
      </c>
      <c r="AC219" s="699"/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7">
        <f t="shared" si="114"/>
        <v>7</v>
      </c>
      <c r="G220" s="409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7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7">
        <f t="shared" si="114"/>
        <v>6.5</v>
      </c>
      <c r="P220" s="409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7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7">
        <f t="shared" si="114"/>
        <v>7</v>
      </c>
      <c r="Z220" s="338"/>
      <c r="AA220" s="699" t="s">
        <v>26</v>
      </c>
      <c r="AB220" s="699">
        <f>AB219-AB205</f>
        <v>5.1699999999999946</v>
      </c>
      <c r="AC220" s="699"/>
    </row>
    <row r="222" spans="1:29" ht="13" thickBot="1" x14ac:dyDescent="0.3"/>
    <row r="223" spans="1:29" ht="13.5" thickBot="1" x14ac:dyDescent="0.3">
      <c r="A223" s="230" t="s">
        <v>159</v>
      </c>
      <c r="B223" s="766" t="s">
        <v>53</v>
      </c>
      <c r="C223" s="767"/>
      <c r="D223" s="767"/>
      <c r="E223" s="767"/>
      <c r="F223" s="767"/>
      <c r="G223" s="767"/>
      <c r="H223" s="767"/>
      <c r="I223" s="767"/>
      <c r="J223" s="767"/>
      <c r="K223" s="767"/>
      <c r="L223" s="766" t="s">
        <v>114</v>
      </c>
      <c r="M223" s="767"/>
      <c r="N223" s="767"/>
      <c r="O223" s="768"/>
      <c r="P223" s="767" t="s">
        <v>63</v>
      </c>
      <c r="Q223" s="767"/>
      <c r="R223" s="767"/>
      <c r="S223" s="767"/>
      <c r="T223" s="767"/>
      <c r="U223" s="767"/>
      <c r="V223" s="767"/>
      <c r="W223" s="767"/>
      <c r="X223" s="767"/>
      <c r="Y223" s="768"/>
      <c r="Z223" s="769" t="s">
        <v>55</v>
      </c>
      <c r="AA223" s="713">
        <v>901</v>
      </c>
      <c r="AB223" s="713"/>
      <c r="AC223" s="713"/>
    </row>
    <row r="224" spans="1:29" x14ac:dyDescent="0.25">
      <c r="A224" s="231" t="s">
        <v>54</v>
      </c>
      <c r="B224" s="717">
        <v>1</v>
      </c>
      <c r="C224" s="718">
        <v>2</v>
      </c>
      <c r="D224" s="718">
        <v>3</v>
      </c>
      <c r="E224" s="718">
        <v>4</v>
      </c>
      <c r="F224" s="719">
        <v>5</v>
      </c>
      <c r="G224" s="523">
        <v>6</v>
      </c>
      <c r="H224" s="718">
        <v>7</v>
      </c>
      <c r="I224" s="718">
        <v>8</v>
      </c>
      <c r="J224" s="718">
        <v>9</v>
      </c>
      <c r="K224" s="486">
        <v>10</v>
      </c>
      <c r="L224" s="717">
        <v>1</v>
      </c>
      <c r="M224" s="718">
        <v>2</v>
      </c>
      <c r="N224" s="718">
        <v>3</v>
      </c>
      <c r="O224" s="719">
        <v>4</v>
      </c>
      <c r="P224" s="523">
        <v>1</v>
      </c>
      <c r="Q224" s="718">
        <v>2</v>
      </c>
      <c r="R224" s="718">
        <v>3</v>
      </c>
      <c r="S224" s="718">
        <v>4</v>
      </c>
      <c r="T224" s="718">
        <v>5</v>
      </c>
      <c r="U224" s="486">
        <v>6</v>
      </c>
      <c r="V224" s="717">
        <v>7</v>
      </c>
      <c r="W224" s="718">
        <v>8</v>
      </c>
      <c r="X224" s="718">
        <v>9</v>
      </c>
      <c r="Y224" s="719">
        <v>10</v>
      </c>
      <c r="Z224" s="770"/>
      <c r="AA224" s="713"/>
      <c r="AB224" s="713"/>
      <c r="AC224" s="713"/>
    </row>
    <row r="225" spans="1:29" ht="13" thickBot="1" x14ac:dyDescent="0.3">
      <c r="A225" s="231" t="s">
        <v>2</v>
      </c>
      <c r="B225" s="530">
        <v>5</v>
      </c>
      <c r="C225" s="294">
        <v>4</v>
      </c>
      <c r="D225" s="234">
        <v>3</v>
      </c>
      <c r="E225" s="307">
        <v>2</v>
      </c>
      <c r="F225" s="522">
        <v>1</v>
      </c>
      <c r="G225" s="568">
        <v>1</v>
      </c>
      <c r="H225" s="307">
        <v>2</v>
      </c>
      <c r="I225" s="234">
        <v>3</v>
      </c>
      <c r="J225" s="294">
        <v>4</v>
      </c>
      <c r="K225" s="618">
        <v>5</v>
      </c>
      <c r="L225" s="233">
        <v>1</v>
      </c>
      <c r="M225" s="307">
        <v>2</v>
      </c>
      <c r="N225" s="234">
        <v>3</v>
      </c>
      <c r="O225" s="531">
        <v>4</v>
      </c>
      <c r="P225" s="619">
        <v>5</v>
      </c>
      <c r="Q225" s="294">
        <v>4</v>
      </c>
      <c r="R225" s="234">
        <v>3</v>
      </c>
      <c r="S225" s="234">
        <v>3</v>
      </c>
      <c r="T225" s="307">
        <v>2</v>
      </c>
      <c r="U225" s="620">
        <v>1</v>
      </c>
      <c r="V225" s="233">
        <v>1</v>
      </c>
      <c r="W225" s="307">
        <v>2</v>
      </c>
      <c r="X225" s="234">
        <v>3</v>
      </c>
      <c r="Y225" s="531">
        <v>4</v>
      </c>
      <c r="Z225" s="771"/>
      <c r="AA225" s="713"/>
      <c r="AB225" s="313"/>
      <c r="AC225" s="313"/>
    </row>
    <row r="226" spans="1:29" ht="13" x14ac:dyDescent="0.25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517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517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527">
        <v>1710</v>
      </c>
      <c r="AA226" s="341"/>
      <c r="AB226" s="313"/>
      <c r="AC226" s="313"/>
    </row>
    <row r="227" spans="1:29" x14ac:dyDescent="0.25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518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518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440">
        <v>1784</v>
      </c>
      <c r="AA227" s="325"/>
      <c r="AB227" s="713"/>
      <c r="AC227" s="713"/>
    </row>
    <row r="228" spans="1:29" x14ac:dyDescent="0.25">
      <c r="A228" s="231" t="s">
        <v>7</v>
      </c>
      <c r="B228" s="476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519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519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528">
        <v>0.92300000000000004</v>
      </c>
      <c r="AA228" s="341"/>
      <c r="AB228" s="210"/>
      <c r="AC228" s="210"/>
    </row>
    <row r="229" spans="1:29" ht="13" thickBot="1" x14ac:dyDescent="0.3">
      <c r="A229" s="256" t="s">
        <v>8</v>
      </c>
      <c r="B229" s="329">
        <v>5.6000000000000001E-2</v>
      </c>
      <c r="C229" s="330">
        <v>4.7E-2</v>
      </c>
      <c r="D229" s="330">
        <v>3.5999999999999997E-2</v>
      </c>
      <c r="E229" s="330">
        <v>5.3999999999999999E-2</v>
      </c>
      <c r="F229" s="480">
        <v>5.8000000000000003E-2</v>
      </c>
      <c r="G229" s="520">
        <v>6.5000000000000002E-2</v>
      </c>
      <c r="H229" s="330">
        <v>4.8000000000000001E-2</v>
      </c>
      <c r="I229" s="330">
        <v>4.9000000000000002E-2</v>
      </c>
      <c r="J229" s="330">
        <v>3.7999999999999999E-2</v>
      </c>
      <c r="K229" s="334">
        <v>5.7000000000000002E-2</v>
      </c>
      <c r="L229" s="329">
        <v>6.2E-2</v>
      </c>
      <c r="M229" s="330">
        <v>5.6000000000000001E-2</v>
      </c>
      <c r="N229" s="330">
        <v>3.7999999999999999E-2</v>
      </c>
      <c r="O229" s="480">
        <v>5.8999999999999997E-2</v>
      </c>
      <c r="P229" s="520">
        <v>5.3999999999999999E-2</v>
      </c>
      <c r="Q229" s="330">
        <v>4.1000000000000002E-2</v>
      </c>
      <c r="R229" s="330">
        <v>0.04</v>
      </c>
      <c r="S229" s="330">
        <v>4.2999999999999997E-2</v>
      </c>
      <c r="T229" s="330">
        <v>3.5999999999999997E-2</v>
      </c>
      <c r="U229" s="334">
        <v>5.3999999999999999E-2</v>
      </c>
      <c r="V229" s="329">
        <v>6.0999999999999999E-2</v>
      </c>
      <c r="W229" s="330">
        <v>4.2000000000000003E-2</v>
      </c>
      <c r="X229" s="330">
        <v>0.04</v>
      </c>
      <c r="Y229" s="480">
        <v>5.5E-2</v>
      </c>
      <c r="Z229" s="529">
        <v>5.7000000000000002E-2</v>
      </c>
      <c r="AA229" s="700"/>
      <c r="AB229" s="713"/>
      <c r="AC229" s="713"/>
    </row>
    <row r="230" spans="1:29" x14ac:dyDescent="0.25">
      <c r="A230" s="572" t="s">
        <v>1</v>
      </c>
      <c r="B230" s="332">
        <f>B227/B226*100-100</f>
        <v>8.7719298245614112</v>
      </c>
      <c r="C230" s="333">
        <f t="shared" ref="C230:E230" si="115">C227/C226*100-100</f>
        <v>3.8596491228070136</v>
      </c>
      <c r="D230" s="333">
        <f t="shared" si="115"/>
        <v>3.7426900584795391</v>
      </c>
      <c r="E230" s="333">
        <f t="shared" si="115"/>
        <v>3.4502923976608173</v>
      </c>
      <c r="F230" s="482">
        <f>F227/F226*100-100</f>
        <v>0.64327485380117366</v>
      </c>
      <c r="G230" s="521">
        <f t="shared" ref="G230:N230" si="116">G227/G226*100-100</f>
        <v>2.9824561403508909</v>
      </c>
      <c r="H230" s="333">
        <f t="shared" si="116"/>
        <v>2.0467836257309813</v>
      </c>
      <c r="I230" s="333">
        <f t="shared" si="116"/>
        <v>2.5146198830409361</v>
      </c>
      <c r="J230" s="333">
        <f t="shared" si="116"/>
        <v>5.7309941520467902</v>
      </c>
      <c r="K230" s="335">
        <f t="shared" si="116"/>
        <v>9.5906432748537895</v>
      </c>
      <c r="L230" s="332">
        <f t="shared" si="116"/>
        <v>0.5847953216374151</v>
      </c>
      <c r="M230" s="333">
        <f t="shared" si="116"/>
        <v>4.7368421052631504</v>
      </c>
      <c r="N230" s="333">
        <f t="shared" si="116"/>
        <v>6.1403508771929864</v>
      </c>
      <c r="O230" s="482">
        <f>O227/O226*100-100</f>
        <v>10.994152046783626</v>
      </c>
      <c r="P230" s="521">
        <f t="shared" ref="P230:Z230" si="117">P227/P226*100-100</f>
        <v>10.350877192982466</v>
      </c>
      <c r="Q230" s="333">
        <f t="shared" si="117"/>
        <v>5.6140350877192873</v>
      </c>
      <c r="R230" s="333">
        <f t="shared" si="117"/>
        <v>5.3216374269005939</v>
      </c>
      <c r="S230" s="333">
        <f t="shared" si="117"/>
        <v>2.7485380116958993</v>
      </c>
      <c r="T230" s="333">
        <f t="shared" si="117"/>
        <v>2.6900584795321691</v>
      </c>
      <c r="U230" s="335">
        <f t="shared" si="117"/>
        <v>-1.8713450292397624</v>
      </c>
      <c r="V230" s="332">
        <f t="shared" si="117"/>
        <v>-0.81871345029239251</v>
      </c>
      <c r="W230" s="333">
        <f t="shared" si="117"/>
        <v>1.9883040935672511</v>
      </c>
      <c r="X230" s="333">
        <f t="shared" si="117"/>
        <v>2.9239766081871323</v>
      </c>
      <c r="Y230" s="482">
        <f t="shared" si="117"/>
        <v>5.8479532163742789</v>
      </c>
      <c r="Z230" s="567">
        <f t="shared" si="117"/>
        <v>4.3274853801169542</v>
      </c>
      <c r="AA230" s="701"/>
      <c r="AB230" s="210"/>
      <c r="AC230" s="210"/>
    </row>
    <row r="231" spans="1:29" ht="13" thickBot="1" x14ac:dyDescent="0.3">
      <c r="A231" s="573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609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8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609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8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97">
        <f t="shared" si="118"/>
        <v>147</v>
      </c>
      <c r="AA231" s="342"/>
      <c r="AB231" s="713"/>
      <c r="AC231" s="713"/>
    </row>
    <row r="232" spans="1:29" x14ac:dyDescent="0.25">
      <c r="A232" s="267" t="s">
        <v>51</v>
      </c>
      <c r="B232" s="569">
        <v>664</v>
      </c>
      <c r="C232" s="570">
        <v>705</v>
      </c>
      <c r="D232" s="570">
        <v>668</v>
      </c>
      <c r="E232" s="570">
        <v>411</v>
      </c>
      <c r="F232" s="571">
        <v>372</v>
      </c>
      <c r="G232" s="610">
        <v>320</v>
      </c>
      <c r="H232" s="570">
        <v>530</v>
      </c>
      <c r="I232" s="570">
        <v>594</v>
      </c>
      <c r="J232" s="570">
        <v>453</v>
      </c>
      <c r="K232" s="347">
        <v>463</v>
      </c>
      <c r="L232" s="569">
        <v>357</v>
      </c>
      <c r="M232" s="570">
        <v>651</v>
      </c>
      <c r="N232" s="570">
        <v>587</v>
      </c>
      <c r="O232" s="571">
        <v>513</v>
      </c>
      <c r="P232" s="610">
        <v>302</v>
      </c>
      <c r="Q232" s="570">
        <v>532</v>
      </c>
      <c r="R232" s="570">
        <v>587</v>
      </c>
      <c r="S232" s="570">
        <v>635</v>
      </c>
      <c r="T232" s="570">
        <v>479</v>
      </c>
      <c r="U232" s="347">
        <v>399</v>
      </c>
      <c r="V232" s="569">
        <v>353</v>
      </c>
      <c r="W232" s="570">
        <v>539</v>
      </c>
      <c r="X232" s="570">
        <v>637</v>
      </c>
      <c r="Y232" s="571">
        <v>392</v>
      </c>
      <c r="Z232" s="398">
        <f>SUM(B232:Y232)</f>
        <v>12143</v>
      </c>
      <c r="AA232" s="713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5">
      <c r="A233" s="267" t="s">
        <v>28</v>
      </c>
      <c r="B233" s="720">
        <v>81</v>
      </c>
      <c r="C233" s="721">
        <v>82.5</v>
      </c>
      <c r="D233" s="721">
        <v>84</v>
      </c>
      <c r="E233" s="721">
        <v>84.5</v>
      </c>
      <c r="F233" s="722">
        <v>87</v>
      </c>
      <c r="G233" s="408">
        <v>85</v>
      </c>
      <c r="H233" s="721">
        <v>83.5</v>
      </c>
      <c r="I233" s="721">
        <v>82.5</v>
      </c>
      <c r="J233" s="721">
        <v>81</v>
      </c>
      <c r="K233" s="311">
        <v>78.5</v>
      </c>
      <c r="L233" s="720">
        <v>86.5</v>
      </c>
      <c r="M233" s="721">
        <v>85.5</v>
      </c>
      <c r="N233" s="721">
        <v>83.5</v>
      </c>
      <c r="O233" s="722">
        <v>81</v>
      </c>
      <c r="P233" s="408">
        <v>81</v>
      </c>
      <c r="Q233" s="721">
        <v>82</v>
      </c>
      <c r="R233" s="721">
        <v>83.5</v>
      </c>
      <c r="S233" s="721">
        <v>85</v>
      </c>
      <c r="T233" s="721">
        <v>85.5</v>
      </c>
      <c r="U233" s="311">
        <v>86.5</v>
      </c>
      <c r="V233" s="720">
        <v>85.5</v>
      </c>
      <c r="W233" s="721">
        <v>84</v>
      </c>
      <c r="X233" s="721">
        <v>83</v>
      </c>
      <c r="Y233" s="722">
        <v>80</v>
      </c>
      <c r="Z233" s="716"/>
      <c r="AA233" s="713" t="s">
        <v>57</v>
      </c>
      <c r="AB233" s="713">
        <v>75.989999999999995</v>
      </c>
      <c r="AC233" s="713"/>
    </row>
    <row r="234" spans="1:29" ht="13" thickBot="1" x14ac:dyDescent="0.3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7">
        <f t="shared" si="119"/>
        <v>7</v>
      </c>
      <c r="G234" s="409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7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7">
        <f t="shared" si="119"/>
        <v>7.5</v>
      </c>
      <c r="P234" s="409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7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7">
        <f t="shared" si="119"/>
        <v>8</v>
      </c>
      <c r="Z234" s="338"/>
      <c r="AA234" s="713" t="s">
        <v>26</v>
      </c>
      <c r="AB234" s="713">
        <f>AB233-AB219</f>
        <v>7.0499999999999972</v>
      </c>
      <c r="AC234" s="713"/>
    </row>
    <row r="236" spans="1:29" ht="13" thickBot="1" x14ac:dyDescent="0.3"/>
    <row r="237" spans="1:29" ht="13.5" thickBot="1" x14ac:dyDescent="0.3">
      <c r="A237" s="230" t="s">
        <v>161</v>
      </c>
      <c r="B237" s="766" t="s">
        <v>53</v>
      </c>
      <c r="C237" s="767"/>
      <c r="D237" s="767"/>
      <c r="E237" s="767"/>
      <c r="F237" s="767"/>
      <c r="G237" s="767"/>
      <c r="H237" s="767"/>
      <c r="I237" s="767"/>
      <c r="J237" s="767"/>
      <c r="K237" s="767"/>
      <c r="L237" s="766" t="s">
        <v>114</v>
      </c>
      <c r="M237" s="767"/>
      <c r="N237" s="767"/>
      <c r="O237" s="768"/>
      <c r="P237" s="767" t="s">
        <v>63</v>
      </c>
      <c r="Q237" s="767"/>
      <c r="R237" s="767"/>
      <c r="S237" s="767"/>
      <c r="T237" s="767"/>
      <c r="U237" s="767"/>
      <c r="V237" s="767"/>
      <c r="W237" s="767"/>
      <c r="X237" s="767"/>
      <c r="Y237" s="768"/>
      <c r="Z237" s="769" t="s">
        <v>55</v>
      </c>
      <c r="AA237" s="724">
        <v>902</v>
      </c>
      <c r="AB237" s="724"/>
      <c r="AC237" s="724"/>
    </row>
    <row r="238" spans="1:29" x14ac:dyDescent="0.25">
      <c r="A238" s="231" t="s">
        <v>54</v>
      </c>
      <c r="B238" s="728">
        <v>1</v>
      </c>
      <c r="C238" s="729">
        <v>2</v>
      </c>
      <c r="D238" s="729">
        <v>3</v>
      </c>
      <c r="E238" s="729">
        <v>4</v>
      </c>
      <c r="F238" s="730">
        <v>5</v>
      </c>
      <c r="G238" s="523">
        <v>6</v>
      </c>
      <c r="H238" s="729">
        <v>7</v>
      </c>
      <c r="I238" s="729">
        <v>8</v>
      </c>
      <c r="J238" s="729">
        <v>9</v>
      </c>
      <c r="K238" s="486">
        <v>10</v>
      </c>
      <c r="L238" s="728">
        <v>1</v>
      </c>
      <c r="M238" s="729">
        <v>2</v>
      </c>
      <c r="N238" s="729">
        <v>3</v>
      </c>
      <c r="O238" s="730">
        <v>4</v>
      </c>
      <c r="P238" s="523">
        <v>1</v>
      </c>
      <c r="Q238" s="729">
        <v>2</v>
      </c>
      <c r="R238" s="729">
        <v>3</v>
      </c>
      <c r="S238" s="729">
        <v>4</v>
      </c>
      <c r="T238" s="729">
        <v>5</v>
      </c>
      <c r="U238" s="486">
        <v>6</v>
      </c>
      <c r="V238" s="728">
        <v>7</v>
      </c>
      <c r="W238" s="729">
        <v>8</v>
      </c>
      <c r="X238" s="729">
        <v>9</v>
      </c>
      <c r="Y238" s="730">
        <v>10</v>
      </c>
      <c r="Z238" s="770"/>
      <c r="AA238" s="724"/>
      <c r="AB238" s="724"/>
      <c r="AC238" s="724"/>
    </row>
    <row r="239" spans="1:29" ht="13" thickBot="1" x14ac:dyDescent="0.3">
      <c r="A239" s="231" t="s">
        <v>2</v>
      </c>
      <c r="B239" s="530">
        <v>5</v>
      </c>
      <c r="C239" s="294">
        <v>4</v>
      </c>
      <c r="D239" s="234">
        <v>3</v>
      </c>
      <c r="E239" s="307">
        <v>2</v>
      </c>
      <c r="F239" s="522">
        <v>1</v>
      </c>
      <c r="G239" s="568">
        <v>1</v>
      </c>
      <c r="H239" s="307">
        <v>2</v>
      </c>
      <c r="I239" s="234">
        <v>3</v>
      </c>
      <c r="J239" s="294">
        <v>4</v>
      </c>
      <c r="K239" s="618">
        <v>5</v>
      </c>
      <c r="L239" s="233">
        <v>1</v>
      </c>
      <c r="M239" s="307">
        <v>2</v>
      </c>
      <c r="N239" s="234">
        <v>3</v>
      </c>
      <c r="O239" s="531">
        <v>4</v>
      </c>
      <c r="P239" s="619">
        <v>5</v>
      </c>
      <c r="Q239" s="294">
        <v>4</v>
      </c>
      <c r="R239" s="234">
        <v>3</v>
      </c>
      <c r="S239" s="234">
        <v>3</v>
      </c>
      <c r="T239" s="307">
        <v>2</v>
      </c>
      <c r="U239" s="620">
        <v>1</v>
      </c>
      <c r="V239" s="233">
        <v>1</v>
      </c>
      <c r="W239" s="307">
        <v>2</v>
      </c>
      <c r="X239" s="234">
        <v>3</v>
      </c>
      <c r="Y239" s="531">
        <v>4</v>
      </c>
      <c r="Z239" s="771"/>
      <c r="AA239" s="724"/>
      <c r="AB239" s="313"/>
      <c r="AC239" s="313"/>
    </row>
    <row r="240" spans="1:29" ht="13" x14ac:dyDescent="0.25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517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517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527">
        <v>1840</v>
      </c>
      <c r="AA240" s="341"/>
      <c r="AB240" s="313"/>
      <c r="AC240" s="313"/>
    </row>
    <row r="241" spans="1:29" x14ac:dyDescent="0.25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518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518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440">
        <v>1895</v>
      </c>
      <c r="AA241" s="325"/>
      <c r="AB241" s="724"/>
      <c r="AC241" s="724"/>
    </row>
    <row r="242" spans="1:29" x14ac:dyDescent="0.25">
      <c r="A242" s="231" t="s">
        <v>7</v>
      </c>
      <c r="B242" s="476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519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519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528">
        <v>0.94199999999999995</v>
      </c>
      <c r="AA242" s="341"/>
      <c r="AB242" s="210"/>
      <c r="AC242" s="210"/>
    </row>
    <row r="243" spans="1:29" ht="13" thickBot="1" x14ac:dyDescent="0.3">
      <c r="A243" s="256" t="s">
        <v>8</v>
      </c>
      <c r="B243" s="329">
        <v>5.7000000000000002E-2</v>
      </c>
      <c r="C243" s="330">
        <v>4.7E-2</v>
      </c>
      <c r="D243" s="330">
        <v>3.9E-2</v>
      </c>
      <c r="E243" s="330">
        <v>5.1999999999999998E-2</v>
      </c>
      <c r="F243" s="480">
        <v>5.0999999999999997E-2</v>
      </c>
      <c r="G243" s="520">
        <v>4.5999999999999999E-2</v>
      </c>
      <c r="H243" s="330">
        <v>5.2999999999999999E-2</v>
      </c>
      <c r="I243" s="330">
        <v>4.2000000000000003E-2</v>
      </c>
      <c r="J243" s="330">
        <v>5.2999999999999999E-2</v>
      </c>
      <c r="K243" s="334">
        <v>4.9000000000000002E-2</v>
      </c>
      <c r="L243" s="329">
        <v>6.5000000000000002E-2</v>
      </c>
      <c r="M243" s="330">
        <v>5.0999999999999997E-2</v>
      </c>
      <c r="N243" s="330">
        <v>0.04</v>
      </c>
      <c r="O243" s="480">
        <v>5.8999999999999997E-2</v>
      </c>
      <c r="P243" s="520">
        <v>5.5E-2</v>
      </c>
      <c r="Q243" s="330">
        <v>6.6000000000000003E-2</v>
      </c>
      <c r="R243" s="330">
        <v>5.3999999999999999E-2</v>
      </c>
      <c r="S243" s="330">
        <v>0.04</v>
      </c>
      <c r="T243" s="330">
        <v>0.04</v>
      </c>
      <c r="U243" s="334">
        <v>4.8000000000000001E-2</v>
      </c>
      <c r="V243" s="329">
        <v>6.7000000000000004E-2</v>
      </c>
      <c r="W243" s="330">
        <v>5.1999999999999998E-2</v>
      </c>
      <c r="X243" s="330">
        <v>5.0999999999999997E-2</v>
      </c>
      <c r="Y243" s="480">
        <v>4.4999999999999998E-2</v>
      </c>
      <c r="Z243" s="529">
        <v>5.5E-2</v>
      </c>
      <c r="AA243" s="700"/>
      <c r="AB243" s="724"/>
      <c r="AC243" s="724"/>
    </row>
    <row r="244" spans="1:29" x14ac:dyDescent="0.25">
      <c r="A244" s="572" t="s">
        <v>1</v>
      </c>
      <c r="B244" s="332">
        <f>B241/B240*100-100</f>
        <v>6.0869565217391397</v>
      </c>
      <c r="C244" s="333">
        <f t="shared" ref="C244:E244" si="120">C241/C240*100-100</f>
        <v>2.9347826086956559</v>
      </c>
      <c r="D244" s="333">
        <f t="shared" si="120"/>
        <v>2.7717391304347814</v>
      </c>
      <c r="E244" s="333">
        <f t="shared" si="120"/>
        <v>0.48913043478260931</v>
      </c>
      <c r="F244" s="482">
        <f>F241/F240*100-100</f>
        <v>-2.1739130434782652</v>
      </c>
      <c r="G244" s="521">
        <f t="shared" ref="G244:N244" si="121">G241/G240*100-100</f>
        <v>0.97826086956523284</v>
      </c>
      <c r="H244" s="333">
        <f t="shared" si="121"/>
        <v>2.1739130434782652</v>
      </c>
      <c r="I244" s="333">
        <f t="shared" si="121"/>
        <v>-0.86956521739129755</v>
      </c>
      <c r="J244" s="333">
        <f t="shared" si="121"/>
        <v>2.6630434782608745</v>
      </c>
      <c r="K244" s="335">
        <f t="shared" si="121"/>
        <v>7.3369565217391397</v>
      </c>
      <c r="L244" s="332">
        <f t="shared" si="121"/>
        <v>2.8804347826086882</v>
      </c>
      <c r="M244" s="333">
        <f t="shared" si="121"/>
        <v>2.7717391304347814</v>
      </c>
      <c r="N244" s="333">
        <f t="shared" si="121"/>
        <v>4.9456521739130466</v>
      </c>
      <c r="O244" s="482">
        <f>O241/O240*100-100</f>
        <v>6.576086956521749</v>
      </c>
      <c r="P244" s="521">
        <f t="shared" ref="P244:Z244" si="122">P241/P240*100-100</f>
        <v>6.7391304347826093</v>
      </c>
      <c r="Q244" s="333">
        <f t="shared" si="122"/>
        <v>4.6195652173913118</v>
      </c>
      <c r="R244" s="333">
        <f t="shared" si="122"/>
        <v>4.0217391304347814</v>
      </c>
      <c r="S244" s="333">
        <f t="shared" si="122"/>
        <v>3.4239130434782652</v>
      </c>
      <c r="T244" s="333">
        <f t="shared" si="122"/>
        <v>1.5760869565217348</v>
      </c>
      <c r="U244" s="335">
        <f t="shared" si="122"/>
        <v>0.81521739130434412</v>
      </c>
      <c r="V244" s="332">
        <f t="shared" si="122"/>
        <v>-1.1413043478260931</v>
      </c>
      <c r="W244" s="333">
        <f t="shared" si="122"/>
        <v>0.21739130434784215</v>
      </c>
      <c r="X244" s="333">
        <f t="shared" si="122"/>
        <v>3.2065217391304373</v>
      </c>
      <c r="Y244" s="482">
        <f t="shared" si="122"/>
        <v>5.3804347826087024</v>
      </c>
      <c r="Z244" s="567">
        <f t="shared" si="122"/>
        <v>2.9891304347826235</v>
      </c>
      <c r="AA244" s="701"/>
      <c r="AB244" s="210"/>
      <c r="AC244" s="210"/>
    </row>
    <row r="245" spans="1:29" ht="13" thickBot="1" x14ac:dyDescent="0.3">
      <c r="A245" s="573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609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8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609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8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97">
        <f t="shared" si="123"/>
        <v>111</v>
      </c>
      <c r="AA245" s="342"/>
      <c r="AB245" s="724"/>
      <c r="AC245" s="724"/>
    </row>
    <row r="246" spans="1:29" x14ac:dyDescent="0.25">
      <c r="A246" s="267" t="s">
        <v>51</v>
      </c>
      <c r="B246" s="569">
        <v>663</v>
      </c>
      <c r="C246" s="570">
        <v>704</v>
      </c>
      <c r="D246" s="570">
        <v>667</v>
      </c>
      <c r="E246" s="570">
        <v>409</v>
      </c>
      <c r="F246" s="571">
        <v>372</v>
      </c>
      <c r="G246" s="610">
        <v>319</v>
      </c>
      <c r="H246" s="570">
        <v>530</v>
      </c>
      <c r="I246" s="570">
        <v>593</v>
      </c>
      <c r="J246" s="570">
        <v>452</v>
      </c>
      <c r="K246" s="347">
        <v>463</v>
      </c>
      <c r="L246" s="569">
        <v>356</v>
      </c>
      <c r="M246" s="570">
        <v>651</v>
      </c>
      <c r="N246" s="570">
        <v>587</v>
      </c>
      <c r="O246" s="571">
        <v>513</v>
      </c>
      <c r="P246" s="610">
        <v>302</v>
      </c>
      <c r="Q246" s="570">
        <v>532</v>
      </c>
      <c r="R246" s="570">
        <v>587</v>
      </c>
      <c r="S246" s="570">
        <v>635</v>
      </c>
      <c r="T246" s="570">
        <v>478</v>
      </c>
      <c r="U246" s="347">
        <v>398</v>
      </c>
      <c r="V246" s="569">
        <v>353</v>
      </c>
      <c r="W246" s="570">
        <v>539</v>
      </c>
      <c r="X246" s="570">
        <v>637</v>
      </c>
      <c r="Y246" s="571">
        <v>392</v>
      </c>
      <c r="Z246" s="398">
        <f>SUM(B246:Y246)</f>
        <v>12132</v>
      </c>
      <c r="AA246" s="724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5">
      <c r="A247" s="267" t="s">
        <v>28</v>
      </c>
      <c r="B247" s="731">
        <v>88</v>
      </c>
      <c r="C247" s="732">
        <v>90</v>
      </c>
      <c r="D247" s="732">
        <v>91</v>
      </c>
      <c r="E247" s="732">
        <v>92</v>
      </c>
      <c r="F247" s="733">
        <v>94.5</v>
      </c>
      <c r="G247" s="408">
        <v>92</v>
      </c>
      <c r="H247" s="732">
        <v>90.5</v>
      </c>
      <c r="I247" s="732">
        <v>90</v>
      </c>
      <c r="J247" s="732">
        <v>88.5</v>
      </c>
      <c r="K247" s="311">
        <v>85.5</v>
      </c>
      <c r="L247" s="731">
        <v>93.5</v>
      </c>
      <c r="M247" s="732">
        <v>93</v>
      </c>
      <c r="N247" s="732">
        <v>90.5</v>
      </c>
      <c r="O247" s="733">
        <v>88</v>
      </c>
      <c r="P247" s="408">
        <v>88</v>
      </c>
      <c r="Q247" s="732">
        <v>89</v>
      </c>
      <c r="R247" s="732">
        <v>90.5</v>
      </c>
      <c r="S247" s="732">
        <v>92</v>
      </c>
      <c r="T247" s="732">
        <v>92.5</v>
      </c>
      <c r="U247" s="311">
        <v>93.5</v>
      </c>
      <c r="V247" s="731">
        <v>93</v>
      </c>
      <c r="W247" s="732">
        <v>91.5</v>
      </c>
      <c r="X247" s="732">
        <v>90</v>
      </c>
      <c r="Y247" s="733">
        <v>87</v>
      </c>
      <c r="Z247" s="727"/>
      <c r="AA247" s="724" t="s">
        <v>57</v>
      </c>
      <c r="AB247" s="724">
        <v>83.41</v>
      </c>
      <c r="AC247" s="724"/>
    </row>
    <row r="248" spans="1:29" ht="13" thickBot="1" x14ac:dyDescent="0.3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7">
        <f t="shared" si="124"/>
        <v>7.5</v>
      </c>
      <c r="G248" s="409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7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7">
        <f t="shared" si="124"/>
        <v>7</v>
      </c>
      <c r="P248" s="409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7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7">
        <f t="shared" si="124"/>
        <v>7</v>
      </c>
      <c r="Z248" s="338"/>
      <c r="AA248" s="724" t="s">
        <v>26</v>
      </c>
      <c r="AB248" s="724">
        <f>AB247-AB233</f>
        <v>7.4200000000000017</v>
      </c>
      <c r="AC248" s="724"/>
    </row>
    <row r="250" spans="1:29" ht="13" thickBot="1" x14ac:dyDescent="0.3"/>
    <row r="251" spans="1:29" ht="13.5" thickBot="1" x14ac:dyDescent="0.3">
      <c r="A251" s="230" t="s">
        <v>162</v>
      </c>
      <c r="B251" s="766" t="s">
        <v>53</v>
      </c>
      <c r="C251" s="767"/>
      <c r="D251" s="767"/>
      <c r="E251" s="767"/>
      <c r="F251" s="767"/>
      <c r="G251" s="767"/>
      <c r="H251" s="767"/>
      <c r="I251" s="767"/>
      <c r="J251" s="767"/>
      <c r="K251" s="767"/>
      <c r="L251" s="766" t="s">
        <v>114</v>
      </c>
      <c r="M251" s="767"/>
      <c r="N251" s="767"/>
      <c r="O251" s="768"/>
      <c r="P251" s="767" t="s">
        <v>63</v>
      </c>
      <c r="Q251" s="767"/>
      <c r="R251" s="767"/>
      <c r="S251" s="767"/>
      <c r="T251" s="767"/>
      <c r="U251" s="767"/>
      <c r="V251" s="767"/>
      <c r="W251" s="767"/>
      <c r="X251" s="767"/>
      <c r="Y251" s="768"/>
      <c r="Z251" s="769" t="s">
        <v>55</v>
      </c>
      <c r="AA251" s="750">
        <v>903</v>
      </c>
      <c r="AB251" s="750"/>
      <c r="AC251" s="750"/>
    </row>
    <row r="252" spans="1:29" x14ac:dyDescent="0.25">
      <c r="A252" s="231" t="s">
        <v>54</v>
      </c>
      <c r="B252" s="754">
        <v>1</v>
      </c>
      <c r="C252" s="755">
        <v>2</v>
      </c>
      <c r="D252" s="755">
        <v>3</v>
      </c>
      <c r="E252" s="755">
        <v>4</v>
      </c>
      <c r="F252" s="756">
        <v>5</v>
      </c>
      <c r="G252" s="523">
        <v>6</v>
      </c>
      <c r="H252" s="755">
        <v>7</v>
      </c>
      <c r="I252" s="755">
        <v>8</v>
      </c>
      <c r="J252" s="755">
        <v>9</v>
      </c>
      <c r="K252" s="486">
        <v>10</v>
      </c>
      <c r="L252" s="754">
        <v>1</v>
      </c>
      <c r="M252" s="755">
        <v>2</v>
      </c>
      <c r="N252" s="755">
        <v>3</v>
      </c>
      <c r="O252" s="756">
        <v>4</v>
      </c>
      <c r="P252" s="523">
        <v>1</v>
      </c>
      <c r="Q252" s="755">
        <v>2</v>
      </c>
      <c r="R252" s="755">
        <v>3</v>
      </c>
      <c r="S252" s="755">
        <v>4</v>
      </c>
      <c r="T252" s="755">
        <v>5</v>
      </c>
      <c r="U252" s="486">
        <v>6</v>
      </c>
      <c r="V252" s="754">
        <v>7</v>
      </c>
      <c r="W252" s="755">
        <v>8</v>
      </c>
      <c r="X252" s="755">
        <v>9</v>
      </c>
      <c r="Y252" s="756">
        <v>10</v>
      </c>
      <c r="Z252" s="770"/>
      <c r="AA252" s="750"/>
      <c r="AB252" s="750"/>
      <c r="AC252" s="750"/>
    </row>
    <row r="253" spans="1:29" ht="13" thickBot="1" x14ac:dyDescent="0.3">
      <c r="A253" s="231" t="s">
        <v>2</v>
      </c>
      <c r="B253" s="530">
        <v>5</v>
      </c>
      <c r="C253" s="294">
        <v>4</v>
      </c>
      <c r="D253" s="234">
        <v>3</v>
      </c>
      <c r="E253" s="307">
        <v>2</v>
      </c>
      <c r="F253" s="522">
        <v>1</v>
      </c>
      <c r="G253" s="568">
        <v>1</v>
      </c>
      <c r="H253" s="307">
        <v>2</v>
      </c>
      <c r="I253" s="234">
        <v>3</v>
      </c>
      <c r="J253" s="294">
        <v>4</v>
      </c>
      <c r="K253" s="618">
        <v>5</v>
      </c>
      <c r="L253" s="233">
        <v>1</v>
      </c>
      <c r="M253" s="307">
        <v>2</v>
      </c>
      <c r="N253" s="234">
        <v>3</v>
      </c>
      <c r="O253" s="531">
        <v>4</v>
      </c>
      <c r="P253" s="619">
        <v>5</v>
      </c>
      <c r="Q253" s="294">
        <v>4</v>
      </c>
      <c r="R253" s="234">
        <v>3</v>
      </c>
      <c r="S253" s="234">
        <v>3</v>
      </c>
      <c r="T253" s="307">
        <v>2</v>
      </c>
      <c r="U253" s="620">
        <v>1</v>
      </c>
      <c r="V253" s="233">
        <v>1</v>
      </c>
      <c r="W253" s="307">
        <v>2</v>
      </c>
      <c r="X253" s="234">
        <v>3</v>
      </c>
      <c r="Y253" s="531">
        <v>4</v>
      </c>
      <c r="Z253" s="771"/>
      <c r="AA253" s="750"/>
      <c r="AB253" s="313"/>
      <c r="AC253" s="313"/>
    </row>
    <row r="254" spans="1:29" ht="13" x14ac:dyDescent="0.25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517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517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527">
        <v>1980</v>
      </c>
      <c r="AA254" s="341"/>
      <c r="AB254" s="313"/>
      <c r="AC254" s="313"/>
    </row>
    <row r="255" spans="1:29" x14ac:dyDescent="0.25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518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518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440">
        <v>2056</v>
      </c>
      <c r="AA255" s="325"/>
      <c r="AB255" s="750"/>
      <c r="AC255" s="750"/>
    </row>
    <row r="256" spans="1:29" x14ac:dyDescent="0.25">
      <c r="A256" s="231" t="s">
        <v>7</v>
      </c>
      <c r="B256" s="476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519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519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528">
        <v>0.92500000000000004</v>
      </c>
      <c r="AA256" s="341"/>
      <c r="AB256" s="210"/>
      <c r="AC256" s="210"/>
    </row>
    <row r="257" spans="1:29" ht="13" thickBot="1" x14ac:dyDescent="0.3">
      <c r="A257" s="256" t="s">
        <v>8</v>
      </c>
      <c r="B257" s="329">
        <v>6.7000000000000004E-2</v>
      </c>
      <c r="C257" s="330">
        <v>4.8000000000000001E-2</v>
      </c>
      <c r="D257" s="330">
        <v>4.8000000000000001E-2</v>
      </c>
      <c r="E257" s="330">
        <v>0.04</v>
      </c>
      <c r="F257" s="480">
        <v>5.2999999999999999E-2</v>
      </c>
      <c r="G257" s="520">
        <v>6.4000000000000001E-2</v>
      </c>
      <c r="H257" s="330">
        <v>5.7000000000000002E-2</v>
      </c>
      <c r="I257" s="330">
        <v>4.7E-2</v>
      </c>
      <c r="J257" s="330">
        <v>6.9000000000000006E-2</v>
      </c>
      <c r="K257" s="334">
        <v>6.5000000000000002E-2</v>
      </c>
      <c r="L257" s="329">
        <v>7.0000000000000007E-2</v>
      </c>
      <c r="M257" s="330">
        <v>6.0999999999999999E-2</v>
      </c>
      <c r="N257" s="330">
        <v>5.8999999999999997E-2</v>
      </c>
      <c r="O257" s="480">
        <v>6.0999999999999999E-2</v>
      </c>
      <c r="P257" s="520">
        <v>5.2999999999999999E-2</v>
      </c>
      <c r="Q257" s="330">
        <v>4.5999999999999999E-2</v>
      </c>
      <c r="R257" s="330">
        <v>4.8000000000000001E-2</v>
      </c>
      <c r="S257" s="330">
        <v>3.7999999999999999E-2</v>
      </c>
      <c r="T257" s="330">
        <v>4.4999999999999998E-2</v>
      </c>
      <c r="U257" s="334">
        <v>5.1999999999999998E-2</v>
      </c>
      <c r="V257" s="329">
        <v>6.2E-2</v>
      </c>
      <c r="W257" s="330">
        <v>4.8000000000000001E-2</v>
      </c>
      <c r="X257" s="330">
        <v>5.1999999999999998E-2</v>
      </c>
      <c r="Y257" s="480">
        <v>6.4000000000000001E-2</v>
      </c>
      <c r="Z257" s="529">
        <v>5.7000000000000002E-2</v>
      </c>
      <c r="AA257" s="700"/>
      <c r="AB257" s="750"/>
      <c r="AC257" s="750"/>
    </row>
    <row r="258" spans="1:29" x14ac:dyDescent="0.25">
      <c r="A258" s="572" t="s">
        <v>1</v>
      </c>
      <c r="B258" s="332">
        <f>B255/B254*100-100</f>
        <v>4.1414141414141312</v>
      </c>
      <c r="C258" s="333">
        <f t="shared" ref="C258:E258" si="125">C255/C254*100-100</f>
        <v>4.6464646464646506</v>
      </c>
      <c r="D258" s="333">
        <f t="shared" si="125"/>
        <v>4.0404040404040416</v>
      </c>
      <c r="E258" s="333">
        <f t="shared" si="125"/>
        <v>2.6262626262626156</v>
      </c>
      <c r="F258" s="482">
        <f>F255/F254*100-100</f>
        <v>5.8585858585858546</v>
      </c>
      <c r="G258" s="521">
        <f t="shared" ref="G258:N258" si="126">G255/G254*100-100</f>
        <v>4.1414141414141312</v>
      </c>
      <c r="H258" s="333">
        <f t="shared" si="126"/>
        <v>2.8282828282828234</v>
      </c>
      <c r="I258" s="333">
        <f t="shared" si="126"/>
        <v>1.7676767676767753</v>
      </c>
      <c r="J258" s="333">
        <f t="shared" si="126"/>
        <v>3.0808080808080831</v>
      </c>
      <c r="K258" s="335">
        <f t="shared" si="126"/>
        <v>4.343434343434339</v>
      </c>
      <c r="L258" s="332">
        <f t="shared" si="126"/>
        <v>2.474747474747474</v>
      </c>
      <c r="M258" s="333">
        <f t="shared" si="126"/>
        <v>5.1010101010100897</v>
      </c>
      <c r="N258" s="333">
        <f t="shared" si="126"/>
        <v>5.7070707070706987</v>
      </c>
      <c r="O258" s="482">
        <f>O255/O254*100-100</f>
        <v>8.1818181818181728</v>
      </c>
      <c r="P258" s="521">
        <f t="shared" ref="P258:Z258" si="127">P255/P254*100-100</f>
        <v>5.0505050505050662</v>
      </c>
      <c r="Q258" s="333">
        <f t="shared" si="127"/>
        <v>3.8888888888888999</v>
      </c>
      <c r="R258" s="333">
        <f t="shared" si="127"/>
        <v>4.0404040404040416</v>
      </c>
      <c r="S258" s="333">
        <f t="shared" si="127"/>
        <v>3.6363636363636402</v>
      </c>
      <c r="T258" s="333">
        <f t="shared" si="127"/>
        <v>2.2727272727272663</v>
      </c>
      <c r="U258" s="335">
        <f t="shared" si="127"/>
        <v>3.1818181818181728</v>
      </c>
      <c r="V258" s="332">
        <f t="shared" si="127"/>
        <v>0.20202020202020776</v>
      </c>
      <c r="W258" s="333">
        <f t="shared" si="127"/>
        <v>1.969696969696983</v>
      </c>
      <c r="X258" s="333">
        <f t="shared" si="127"/>
        <v>2.2727272727272663</v>
      </c>
      <c r="Y258" s="482">
        <f t="shared" si="127"/>
        <v>6.313131313131322</v>
      </c>
      <c r="Z258" s="567">
        <f t="shared" si="127"/>
        <v>3.8383838383838338</v>
      </c>
      <c r="AA258" s="701"/>
      <c r="AB258" s="210"/>
      <c r="AC258" s="210"/>
    </row>
    <row r="259" spans="1:29" ht="13" thickBot="1" x14ac:dyDescent="0.3">
      <c r="A259" s="573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609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8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609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8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97">
        <f t="shared" si="128"/>
        <v>161</v>
      </c>
      <c r="AA259" s="342"/>
      <c r="AB259" s="750"/>
      <c r="AC259" s="750"/>
    </row>
    <row r="260" spans="1:29" x14ac:dyDescent="0.25">
      <c r="A260" s="267" t="s">
        <v>51</v>
      </c>
      <c r="B260" s="569">
        <v>663</v>
      </c>
      <c r="C260" s="570">
        <v>704</v>
      </c>
      <c r="D260" s="570">
        <v>667</v>
      </c>
      <c r="E260" s="570">
        <v>409</v>
      </c>
      <c r="F260" s="571">
        <v>370</v>
      </c>
      <c r="G260" s="610">
        <v>319</v>
      </c>
      <c r="H260" s="570">
        <v>530</v>
      </c>
      <c r="I260" s="570">
        <v>593</v>
      </c>
      <c r="J260" s="570">
        <v>452</v>
      </c>
      <c r="K260" s="347">
        <v>463</v>
      </c>
      <c r="L260" s="569">
        <v>353</v>
      </c>
      <c r="M260" s="570">
        <v>651</v>
      </c>
      <c r="N260" s="570">
        <v>587</v>
      </c>
      <c r="O260" s="571">
        <v>513</v>
      </c>
      <c r="P260" s="610">
        <v>302</v>
      </c>
      <c r="Q260" s="570">
        <v>532</v>
      </c>
      <c r="R260" s="570">
        <v>587</v>
      </c>
      <c r="S260" s="570">
        <v>635</v>
      </c>
      <c r="T260" s="570">
        <v>478</v>
      </c>
      <c r="U260" s="347">
        <v>396</v>
      </c>
      <c r="V260" s="569">
        <v>353</v>
      </c>
      <c r="W260" s="570">
        <v>539</v>
      </c>
      <c r="X260" s="570">
        <v>637</v>
      </c>
      <c r="Y260" s="571">
        <v>392</v>
      </c>
      <c r="Z260" s="398">
        <f>SUM(B260:Y260)</f>
        <v>12125</v>
      </c>
      <c r="AA260" s="75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5">
      <c r="A261" s="267" t="s">
        <v>28</v>
      </c>
      <c r="B261" s="757">
        <v>95</v>
      </c>
      <c r="C261" s="758">
        <v>96.5</v>
      </c>
      <c r="D261" s="758">
        <v>97.5</v>
      </c>
      <c r="E261" s="758">
        <v>99</v>
      </c>
      <c r="F261" s="759">
        <v>101</v>
      </c>
      <c r="G261" s="408">
        <v>98.5</v>
      </c>
      <c r="H261" s="758">
        <v>97.5</v>
      </c>
      <c r="I261" s="758">
        <v>97</v>
      </c>
      <c r="J261" s="758">
        <v>95.5</v>
      </c>
      <c r="K261" s="311">
        <v>92.5</v>
      </c>
      <c r="L261" s="757">
        <v>100.5</v>
      </c>
      <c r="M261" s="758">
        <v>99.5</v>
      </c>
      <c r="N261" s="758">
        <v>97</v>
      </c>
      <c r="O261" s="759">
        <v>94.5</v>
      </c>
      <c r="P261" s="408">
        <v>95</v>
      </c>
      <c r="Q261" s="758">
        <v>96</v>
      </c>
      <c r="R261" s="758">
        <v>97</v>
      </c>
      <c r="S261" s="758">
        <v>99</v>
      </c>
      <c r="T261" s="758">
        <v>99.5</v>
      </c>
      <c r="U261" s="311">
        <v>100</v>
      </c>
      <c r="V261" s="757">
        <v>100</v>
      </c>
      <c r="W261" s="758">
        <v>98.5</v>
      </c>
      <c r="X261" s="758">
        <v>97</v>
      </c>
      <c r="Y261" s="759">
        <v>93.5</v>
      </c>
      <c r="Z261" s="753"/>
      <c r="AA261" s="750" t="s">
        <v>57</v>
      </c>
      <c r="AB261" s="750">
        <v>90.56</v>
      </c>
      <c r="AC261" s="750"/>
    </row>
    <row r="262" spans="1:29" ht="13" thickBot="1" x14ac:dyDescent="0.3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7">
        <f t="shared" si="129"/>
        <v>6.5</v>
      </c>
      <c r="G262" s="409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7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7">
        <f t="shared" si="129"/>
        <v>6.5</v>
      </c>
      <c r="P262" s="409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7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7">
        <f t="shared" si="129"/>
        <v>6.5</v>
      </c>
      <c r="Z262" s="338"/>
      <c r="AA262" s="750" t="s">
        <v>26</v>
      </c>
      <c r="AB262" s="750">
        <f>AB261-AB247</f>
        <v>7.1500000000000057</v>
      </c>
      <c r="AC262" s="750"/>
    </row>
  </sheetData>
  <mergeCells count="70">
    <mergeCell ref="AS122:AW122"/>
    <mergeCell ref="AE122:AJ122"/>
    <mergeCell ref="Z123:Z125"/>
    <mergeCell ref="B123:K123"/>
    <mergeCell ref="P123:Y123"/>
    <mergeCell ref="L123:O123"/>
    <mergeCell ref="AL122:AQ122"/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  <mergeCell ref="B94:M94"/>
    <mergeCell ref="N94:X94"/>
    <mergeCell ref="Y94:Y96"/>
    <mergeCell ref="B80:M80"/>
    <mergeCell ref="N80:X80"/>
    <mergeCell ref="B167:K167"/>
    <mergeCell ref="L167:O167"/>
    <mergeCell ref="P167:Y167"/>
    <mergeCell ref="Z167:Z169"/>
    <mergeCell ref="B108:M108"/>
    <mergeCell ref="N108:X108"/>
    <mergeCell ref="Y108:Y110"/>
    <mergeCell ref="B153:K153"/>
    <mergeCell ref="L153:O153"/>
    <mergeCell ref="P153:Y153"/>
    <mergeCell ref="Z153:Z155"/>
    <mergeCell ref="B138:K138"/>
    <mergeCell ref="L138:O138"/>
    <mergeCell ref="P138:Y138"/>
    <mergeCell ref="Z138:Z140"/>
    <mergeCell ref="B223:K223"/>
    <mergeCell ref="L223:O223"/>
    <mergeCell ref="P223:Y223"/>
    <mergeCell ref="Z223:Z225"/>
    <mergeCell ref="B181:K181"/>
    <mergeCell ref="L181:O181"/>
    <mergeCell ref="P181:Y181"/>
    <mergeCell ref="Z181:Z183"/>
    <mergeCell ref="B209:K209"/>
    <mergeCell ref="L209:O209"/>
    <mergeCell ref="P209:Y209"/>
    <mergeCell ref="Z209:Z211"/>
    <mergeCell ref="B195:K195"/>
    <mergeCell ref="L195:O195"/>
    <mergeCell ref="P195:Y195"/>
    <mergeCell ref="Z195:Z197"/>
    <mergeCell ref="B251:K251"/>
    <mergeCell ref="L251:O251"/>
    <mergeCell ref="P251:Y251"/>
    <mergeCell ref="Z251:Z253"/>
    <mergeCell ref="B237:K237"/>
    <mergeCell ref="L237:O237"/>
    <mergeCell ref="P237:Y237"/>
    <mergeCell ref="Z237:Z239"/>
  </mergeCells>
  <conditionalFormatting sqref="B255:Y2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2024-09-19T21:58:43Z</dcterms:modified>
</cp:coreProperties>
</file>