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20\"/>
    </mc:Choice>
  </mc:AlternateContent>
  <bookViews>
    <workbookView xWindow="0" yWindow="0" windowWidth="19200" windowHeight="681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B286" i="248" l="1"/>
  <c r="B287" i="248"/>
  <c r="B290" i="248"/>
  <c r="G265" i="251"/>
  <c r="D265" i="251"/>
  <c r="C265" i="251"/>
  <c r="B265" i="251"/>
  <c r="E263" i="251"/>
  <c r="G263" i="251" s="1"/>
  <c r="H263" i="251" s="1"/>
  <c r="E262" i="251"/>
  <c r="D262" i="251"/>
  <c r="C262" i="251"/>
  <c r="B262" i="251"/>
  <c r="E261" i="251"/>
  <c r="D261" i="251"/>
  <c r="C261" i="251"/>
  <c r="B261" i="251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K294" i="250"/>
  <c r="I293" i="250"/>
  <c r="K292" i="250" s="1"/>
  <c r="L292" i="250" s="1"/>
  <c r="I291" i="250"/>
  <c r="H291" i="250"/>
  <c r="G291" i="250"/>
  <c r="F291" i="250"/>
  <c r="E291" i="250"/>
  <c r="D291" i="250"/>
  <c r="C291" i="250"/>
  <c r="B291" i="250"/>
  <c r="I265" i="249"/>
  <c r="F265" i="249"/>
  <c r="E265" i="249"/>
  <c r="D265" i="249"/>
  <c r="C265" i="249"/>
  <c r="B265" i="249"/>
  <c r="G263" i="249"/>
  <c r="I263" i="249" s="1"/>
  <c r="J263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288" i="248" s="1"/>
  <c r="AC288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X278" i="250" l="1"/>
  <c r="W278" i="250"/>
  <c r="W280" i="250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I250" i="249" l="1"/>
  <c r="J250" i="249" s="1"/>
  <c r="G250" i="251"/>
  <c r="H250" i="251" s="1"/>
  <c r="G239" i="251"/>
  <c r="D239" i="251"/>
  <c r="C239" i="251"/>
  <c r="B239" i="251"/>
  <c r="E237" i="25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78" i="250" s="1"/>
  <c r="L278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<sst xmlns="http://schemas.openxmlformats.org/spreadsheetml/2006/main" count="1863" uniqueCount="166">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</sst>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83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2" fillId="0" borderId="0" xfId="10" applyNumberFormat="1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9" fillId="0" borderId="0" xfId="0" applyNumberFormat="1" applyFont="1" applyFill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Border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Border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Border="1" applyAlignment="1">
      <alignment horizontal="right" vertical="center"/>
    </xf>
    <xf numFmtId="0" fontId="36" fillId="20" borderId="0" xfId="0" applyFont="1" applyFill="1" applyBorder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Border="1" applyAlignment="1">
      <alignment horizontal="right" vertical="center"/>
    </xf>
    <xf numFmtId="0" fontId="37" fillId="21" borderId="0" xfId="0" applyFont="1" applyFill="1" applyBorder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Border="1" applyAlignment="1">
      <alignment vertical="center"/>
    </xf>
    <xf numFmtId="0" fontId="39" fillId="20" borderId="0" xfId="0" applyFont="1" applyFill="1" applyBorder="1" applyAlignment="1">
      <alignment horizontal="center" vertical="center"/>
    </xf>
    <xf numFmtId="0" fontId="39" fillId="20" borderId="0" xfId="0" applyFont="1" applyFill="1" applyBorder="1" applyAlignment="1">
      <alignment horizontal="right" vertical="center"/>
    </xf>
    <xf numFmtId="0" fontId="34" fillId="0" borderId="0" xfId="0" applyFont="1" applyBorder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Border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Border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Border="1" applyAlignment="1">
      <alignment horizontal="left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2" fontId="1" fillId="0" borderId="8" xfId="0" applyNumberFormat="1" applyFont="1" applyFill="1" applyBorder="1" applyAlignment="1">
      <alignment horizontal="center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17" xfId="0" applyNumberFormat="1" applyFont="1" applyFill="1" applyBorder="1" applyAlignment="1">
      <alignment horizontal="center" vertical="center"/>
    </xf>
    <xf numFmtId="2" fontId="1" fillId="0" borderId="61" xfId="0" applyNumberFormat="1" applyFont="1" applyFill="1" applyBorder="1" applyAlignment="1">
      <alignment horizontal="center" vertical="center"/>
    </xf>
    <xf numFmtId="10" fontId="1" fillId="0" borderId="54" xfId="0" applyNumberFormat="1" applyFont="1" applyFill="1" applyBorder="1" applyAlignment="1">
      <alignment horizontal="center" vertical="center"/>
    </xf>
    <xf numFmtId="10" fontId="1" fillId="0" borderId="67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788" t="s">
        <v>18</v>
      </c>
      <c r="C4" s="789"/>
      <c r="D4" s="789"/>
      <c r="E4" s="789"/>
      <c r="F4" s="789"/>
      <c r="G4" s="789"/>
      <c r="H4" s="789"/>
      <c r="I4" s="789"/>
      <c r="J4" s="790"/>
      <c r="K4" s="788" t="s">
        <v>21</v>
      </c>
      <c r="L4" s="789"/>
      <c r="M4" s="789"/>
      <c r="N4" s="789"/>
      <c r="O4" s="789"/>
      <c r="P4" s="789"/>
      <c r="Q4" s="789"/>
      <c r="R4" s="789"/>
      <c r="S4" s="789"/>
      <c r="T4" s="790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788" t="s">
        <v>23</v>
      </c>
      <c r="C17" s="789"/>
      <c r="D17" s="789"/>
      <c r="E17" s="789"/>
      <c r="F17" s="790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265"/>
  <sheetViews>
    <sheetView showGridLines="0" topLeftCell="A246" zoomScale="70" zoomScaleNormal="70" workbookViewId="0">
      <selection activeCell="B263" sqref="B263:F263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7" width="8.85546875" style="319" customWidth="1"/>
    <col min="8" max="8" width="10.140625" style="200" bestFit="1" customWidth="1"/>
    <col min="9" max="9" width="12.7109375" style="200" bestFit="1" customWidth="1"/>
    <col min="10" max="10" width="9.28515625" style="200" customWidth="1"/>
    <col min="11" max="11" width="9.85546875" style="200" bestFit="1" customWidth="1"/>
    <col min="12" max="12" width="9.85546875" style="200" customWidth="1"/>
    <col min="13" max="13" width="9.7109375" style="200" bestFit="1" customWidth="1"/>
    <col min="14" max="14" width="10.42578125" style="200" customWidth="1"/>
    <col min="15" max="16" width="11" style="200" customWidth="1"/>
    <col min="17" max="17" width="8.28515625" style="200" bestFit="1" customWidth="1"/>
    <col min="18" max="18" width="16.7109375" style="200" bestFit="1" customWidth="1"/>
    <col min="19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320">
        <v>30.62</v>
      </c>
      <c r="D7" s="320">
        <v>30.62</v>
      </c>
      <c r="E7" s="320">
        <v>30.62</v>
      </c>
      <c r="F7" s="320">
        <v>30.62</v>
      </c>
      <c r="G7" s="320">
        <v>30.62</v>
      </c>
    </row>
    <row r="8" spans="1:11" ht="13.5" thickBot="1" x14ac:dyDescent="0.25">
      <c r="A8" s="272" t="s">
        <v>49</v>
      </c>
      <c r="B8" s="804" t="s">
        <v>53</v>
      </c>
      <c r="C8" s="805"/>
      <c r="D8" s="805"/>
      <c r="E8" s="805"/>
      <c r="F8" s="805"/>
      <c r="G8" s="806"/>
      <c r="H8" s="357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2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54">
        <v>129.68333333333334</v>
      </c>
      <c r="H11" s="317">
        <v>132.34502923976609</v>
      </c>
      <c r="I11" s="321"/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55">
        <v>73.333333333333329</v>
      </c>
      <c r="H12" s="248">
        <v>52.923976608187132</v>
      </c>
      <c r="I12" s="321"/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56">
        <v>9.8574285937169936E-2</v>
      </c>
      <c r="H13" s="252">
        <v>0.13808580442477236</v>
      </c>
      <c r="I13" s="321"/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  <c r="I14" s="321"/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7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.5" thickBot="1" x14ac:dyDescent="0.25"/>
    <row r="21" spans="1:11" ht="13.5" thickBot="1" x14ac:dyDescent="0.25">
      <c r="A21" s="272" t="s">
        <v>64</v>
      </c>
      <c r="B21" s="804" t="s">
        <v>53</v>
      </c>
      <c r="C21" s="805"/>
      <c r="D21" s="805"/>
      <c r="E21" s="805"/>
      <c r="F21" s="805"/>
      <c r="G21" s="806"/>
      <c r="H21" s="357" t="s">
        <v>0</v>
      </c>
      <c r="I21" s="364"/>
      <c r="J21" s="364"/>
      <c r="K21" s="364"/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2">
        <v>6</v>
      </c>
      <c r="H22" s="224">
        <v>325</v>
      </c>
      <c r="I22" s="364"/>
      <c r="J22" s="364"/>
      <c r="K22" s="364"/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  <c r="I23" s="364"/>
      <c r="J23" s="364"/>
      <c r="K23" s="364"/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54">
        <v>343</v>
      </c>
      <c r="H24" s="317">
        <v>337</v>
      </c>
      <c r="I24" s="321"/>
      <c r="J24" s="364"/>
      <c r="K24" s="364"/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55">
        <v>50</v>
      </c>
      <c r="H25" s="248">
        <v>56.6</v>
      </c>
      <c r="I25" s="321"/>
      <c r="J25" s="364"/>
      <c r="K25" s="364"/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56">
        <v>0.13900000000000001</v>
      </c>
      <c r="H26" s="252">
        <v>0.13</v>
      </c>
      <c r="I26" s="321"/>
      <c r="J26" s="364"/>
      <c r="K26" s="364"/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  <c r="I27" s="321"/>
      <c r="J27" s="364"/>
      <c r="K27" s="364"/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  <c r="I28" s="364"/>
      <c r="J28" s="364"/>
      <c r="K28" s="364"/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364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364" t="s">
        <v>57</v>
      </c>
      <c r="J30" s="364">
        <v>66.27</v>
      </c>
      <c r="K30" s="364"/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68">
        <f t="shared" si="6"/>
        <v>30</v>
      </c>
      <c r="G31" s="337">
        <f t="shared" si="6"/>
        <v>30</v>
      </c>
      <c r="H31" s="223"/>
      <c r="I31" s="364" t="s">
        <v>26</v>
      </c>
      <c r="J31" s="364">
        <f>J30-J17</f>
        <v>35.649999999999991</v>
      </c>
      <c r="K31" s="364"/>
    </row>
    <row r="32" spans="1:11" x14ac:dyDescent="0.2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.5" thickBot="1" x14ac:dyDescent="0.25"/>
    <row r="34" spans="1:11" ht="13.5" thickBot="1" x14ac:dyDescent="0.25">
      <c r="A34" s="272" t="s">
        <v>66</v>
      </c>
      <c r="B34" s="804" t="s">
        <v>53</v>
      </c>
      <c r="C34" s="805"/>
      <c r="D34" s="805"/>
      <c r="E34" s="805"/>
      <c r="F34" s="805"/>
      <c r="G34" s="806"/>
      <c r="H34" s="357" t="s">
        <v>0</v>
      </c>
      <c r="I34" s="369"/>
      <c r="J34" s="369"/>
      <c r="K34" s="369"/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2">
        <v>6</v>
      </c>
      <c r="H35" s="224">
        <v>361</v>
      </c>
      <c r="I35" s="369"/>
      <c r="J35" s="369"/>
      <c r="K35" s="369"/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  <c r="I36" s="369"/>
      <c r="J36" s="369"/>
      <c r="K36" s="369"/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54"/>
      <c r="H37" s="317">
        <v>561</v>
      </c>
      <c r="I37" s="321"/>
      <c r="J37" s="369"/>
      <c r="K37" s="369"/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  <c r="I40" s="321"/>
      <c r="J40" s="369"/>
      <c r="K40" s="369"/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  <c r="I41" s="369"/>
      <c r="J41" s="369"/>
      <c r="K41" s="369"/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369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369" t="s">
        <v>57</v>
      </c>
      <c r="J43" s="369">
        <v>96.03</v>
      </c>
      <c r="K43" s="369"/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68">
        <f t="shared" si="9"/>
        <v>-95</v>
      </c>
      <c r="G44" s="337">
        <f t="shared" si="9"/>
        <v>-95</v>
      </c>
      <c r="H44" s="223"/>
      <c r="I44" s="369" t="s">
        <v>26</v>
      </c>
      <c r="J44" s="369">
        <f>J43-J30</f>
        <v>29.760000000000005</v>
      </c>
      <c r="K44" s="369"/>
    </row>
    <row r="46" spans="1:11" ht="13.5" thickBot="1" x14ac:dyDescent="0.25"/>
    <row r="47" spans="1:11" ht="13.5" thickBot="1" x14ac:dyDescent="0.25">
      <c r="A47" s="272" t="s">
        <v>76</v>
      </c>
      <c r="B47" s="804" t="s">
        <v>53</v>
      </c>
      <c r="C47" s="805"/>
      <c r="D47" s="805"/>
      <c r="E47" s="805"/>
      <c r="F47" s="805"/>
      <c r="G47" s="806"/>
      <c r="H47" s="357" t="s">
        <v>0</v>
      </c>
      <c r="I47" s="370"/>
      <c r="J47" s="370"/>
      <c r="K47" s="370"/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2">
        <v>6</v>
      </c>
      <c r="H48" s="224">
        <v>324</v>
      </c>
      <c r="I48" s="370"/>
      <c r="J48" s="370"/>
      <c r="K48" s="370"/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  <c r="I49" s="370"/>
      <c r="J49" s="370"/>
      <c r="K49" s="370"/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54"/>
      <c r="H50" s="317">
        <v>886</v>
      </c>
      <c r="I50" s="321"/>
      <c r="J50" s="370"/>
      <c r="K50" s="370"/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55"/>
      <c r="H51" s="248">
        <v>46.7</v>
      </c>
      <c r="I51" s="321"/>
      <c r="J51" s="370"/>
      <c r="K51" s="370"/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56"/>
      <c r="H52" s="252">
        <v>0.154</v>
      </c>
      <c r="I52" s="321"/>
      <c r="J52" s="370"/>
      <c r="K52" s="370"/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  <c r="I53" s="321"/>
      <c r="J53" s="370"/>
      <c r="K53" s="370"/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  <c r="I54" s="370"/>
      <c r="J54" s="370"/>
      <c r="K54" s="370"/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37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373">
        <v>100</v>
      </c>
      <c r="C56" s="374"/>
      <c r="D56" s="374"/>
      <c r="E56" s="374"/>
      <c r="F56" s="374"/>
      <c r="G56" s="311"/>
      <c r="H56" s="222"/>
      <c r="I56" s="370" t="s">
        <v>57</v>
      </c>
      <c r="J56" s="370">
        <v>128.77000000000001</v>
      </c>
      <c r="K56" s="370"/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68">
        <f t="shared" si="12"/>
        <v>0</v>
      </c>
      <c r="G57" s="337">
        <f t="shared" si="12"/>
        <v>0</v>
      </c>
      <c r="H57" s="223"/>
      <c r="I57" s="370" t="s">
        <v>26</v>
      </c>
      <c r="J57" s="370">
        <f>J56-J43</f>
        <v>32.740000000000009</v>
      </c>
      <c r="K57" s="370"/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804" t="s">
        <v>53</v>
      </c>
      <c r="C60" s="805"/>
      <c r="D60" s="805"/>
      <c r="E60" s="805"/>
      <c r="F60" s="806"/>
      <c r="G60" s="357" t="s">
        <v>0</v>
      </c>
      <c r="H60" s="424"/>
      <c r="I60" s="424"/>
      <c r="J60" s="424"/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  <c r="H61" s="424"/>
      <c r="I61" s="424"/>
      <c r="J61" s="424"/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  <c r="H62" s="424"/>
      <c r="I62" s="424"/>
      <c r="J62" s="424"/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  <c r="H63" s="321"/>
      <c r="I63" s="424"/>
      <c r="J63" s="424"/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  <c r="H64" s="321"/>
      <c r="I64" s="424"/>
      <c r="J64" s="424"/>
    </row>
    <row r="65" spans="1:12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  <c r="H65" s="321"/>
      <c r="I65" s="424"/>
      <c r="J65" s="424"/>
    </row>
    <row r="66" spans="1:12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  <c r="H66" s="321"/>
      <c r="I66" s="424"/>
      <c r="J66" s="424"/>
    </row>
    <row r="67" spans="1:12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  <c r="H67" s="424"/>
      <c r="I67" s="424"/>
      <c r="J67" s="424"/>
    </row>
    <row r="68" spans="1:12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424" t="s">
        <v>56</v>
      </c>
      <c r="I68" s="437">
        <f>H55-G68</f>
        <v>1329</v>
      </c>
      <c r="J68" s="306">
        <f>I68/H55</f>
        <v>0.42500799488327473</v>
      </c>
      <c r="K68" s="438" t="s">
        <v>104</v>
      </c>
    </row>
    <row r="69" spans="1:12" x14ac:dyDescent="0.2">
      <c r="A69" s="267" t="s">
        <v>28</v>
      </c>
      <c r="B69" s="429">
        <v>70</v>
      </c>
      <c r="C69" s="448">
        <v>70</v>
      </c>
      <c r="D69" s="448">
        <v>70</v>
      </c>
      <c r="E69" s="448">
        <v>70</v>
      </c>
      <c r="F69" s="448">
        <v>70</v>
      </c>
      <c r="G69" s="222"/>
      <c r="H69" s="424" t="s">
        <v>57</v>
      </c>
      <c r="I69" s="424">
        <v>100.82</v>
      </c>
      <c r="J69" s="424"/>
    </row>
    <row r="70" spans="1:12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68">
        <f t="shared" si="15"/>
        <v>70</v>
      </c>
      <c r="G70" s="223"/>
      <c r="H70" s="424" t="s">
        <v>26</v>
      </c>
      <c r="I70" s="424">
        <f>I69-J56</f>
        <v>-27.950000000000017</v>
      </c>
      <c r="J70" s="424"/>
    </row>
    <row r="72" spans="1:12" ht="13.5" thickBot="1" x14ac:dyDescent="0.25"/>
    <row r="73" spans="1:12" ht="13.5" thickBot="1" x14ac:dyDescent="0.25">
      <c r="A73" s="272" t="s">
        <v>105</v>
      </c>
      <c r="B73" s="804" t="s">
        <v>53</v>
      </c>
      <c r="C73" s="805"/>
      <c r="D73" s="805"/>
      <c r="E73" s="805"/>
      <c r="F73" s="806"/>
      <c r="G73" s="357" t="s">
        <v>0</v>
      </c>
      <c r="H73" s="449"/>
      <c r="I73" s="449"/>
      <c r="J73" s="449"/>
      <c r="K73" s="449"/>
      <c r="L73" s="449"/>
    </row>
    <row r="74" spans="1:12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  <c r="H74" s="449"/>
      <c r="I74" s="449"/>
      <c r="J74" s="449"/>
      <c r="K74" s="449"/>
      <c r="L74" s="449"/>
    </row>
    <row r="75" spans="1:12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  <c r="H75" s="449"/>
      <c r="I75" s="449"/>
      <c r="J75" s="449"/>
      <c r="K75" s="449"/>
      <c r="L75" s="449"/>
    </row>
    <row r="76" spans="1:12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  <c r="H76" s="321"/>
      <c r="I76" s="449"/>
      <c r="J76" s="449"/>
      <c r="K76" s="449"/>
      <c r="L76" s="449"/>
    </row>
    <row r="77" spans="1:12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  <c r="H77" s="321"/>
      <c r="I77" s="449"/>
      <c r="J77" s="449"/>
      <c r="K77" s="449"/>
      <c r="L77" s="449"/>
    </row>
    <row r="78" spans="1:12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  <c r="H78" s="321"/>
      <c r="I78" s="449"/>
      <c r="J78" s="449"/>
      <c r="K78" s="449"/>
      <c r="L78" s="449"/>
    </row>
    <row r="79" spans="1:12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  <c r="H79" s="321"/>
      <c r="I79" s="449"/>
      <c r="J79" s="449"/>
      <c r="K79" s="449"/>
      <c r="L79" s="449"/>
    </row>
    <row r="80" spans="1:12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  <c r="H80" s="449"/>
      <c r="I80" s="449"/>
      <c r="J80" s="449"/>
      <c r="K80" s="449"/>
      <c r="L80" s="449"/>
    </row>
    <row r="81" spans="1:12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98">
        <f>SUM(B81:F81)</f>
        <v>1790</v>
      </c>
      <c r="H81" s="449" t="s">
        <v>56</v>
      </c>
      <c r="I81" s="464">
        <f>G68-G81</f>
        <v>8</v>
      </c>
      <c r="J81" s="306">
        <f>I81/G68</f>
        <v>4.4493882091212458E-3</v>
      </c>
      <c r="K81" s="465" t="s">
        <v>107</v>
      </c>
      <c r="L81" s="449"/>
    </row>
    <row r="82" spans="1:12" x14ac:dyDescent="0.2">
      <c r="A82" s="267" t="s">
        <v>28</v>
      </c>
      <c r="B82" s="454">
        <v>71</v>
      </c>
      <c r="C82" s="455">
        <v>71</v>
      </c>
      <c r="D82" s="460">
        <v>71</v>
      </c>
      <c r="E82" s="460">
        <v>71</v>
      </c>
      <c r="F82" s="460">
        <v>71</v>
      </c>
      <c r="G82" s="450"/>
      <c r="H82" s="449" t="s">
        <v>57</v>
      </c>
      <c r="I82" s="449">
        <v>70.319999999999993</v>
      </c>
      <c r="J82" s="449"/>
      <c r="K82" s="449"/>
      <c r="L82" s="449"/>
    </row>
    <row r="83" spans="1:12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458">
        <f t="shared" si="18"/>
        <v>1</v>
      </c>
      <c r="G83" s="338"/>
      <c r="H83" s="449" t="s">
        <v>26</v>
      </c>
      <c r="I83" s="449">
        <f>I82-I69</f>
        <v>-30.5</v>
      </c>
      <c r="J83" s="449"/>
      <c r="K83" s="449"/>
      <c r="L83" s="449"/>
    </row>
    <row r="85" spans="1:12" ht="13.5" thickBot="1" x14ac:dyDescent="0.25"/>
    <row r="86" spans="1:12" ht="13.5" thickBot="1" x14ac:dyDescent="0.25">
      <c r="A86" s="272" t="s">
        <v>109</v>
      </c>
      <c r="B86" s="799" t="s">
        <v>53</v>
      </c>
      <c r="C86" s="800"/>
      <c r="D86" s="800"/>
      <c r="E86" s="800"/>
      <c r="F86" s="801"/>
      <c r="G86" s="825" t="s">
        <v>0</v>
      </c>
      <c r="H86" s="468"/>
      <c r="I86" s="468"/>
      <c r="J86" s="468"/>
    </row>
    <row r="87" spans="1:12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827"/>
      <c r="H87" s="468"/>
      <c r="I87" s="468"/>
      <c r="J87" s="468"/>
    </row>
    <row r="88" spans="1:12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  <c r="H88" s="468"/>
      <c r="I88" s="468"/>
      <c r="J88" s="468"/>
    </row>
    <row r="89" spans="1:12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  <c r="H89" s="321"/>
      <c r="I89" s="468"/>
      <c r="J89" s="468"/>
    </row>
    <row r="90" spans="1:12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  <c r="H90" s="321"/>
      <c r="I90" s="468"/>
      <c r="J90" s="468"/>
    </row>
    <row r="91" spans="1:12" ht="13.5" thickBot="1" x14ac:dyDescent="0.25">
      <c r="A91" s="231" t="s">
        <v>8</v>
      </c>
      <c r="B91" s="329">
        <v>0.05</v>
      </c>
      <c r="C91" s="330">
        <v>4.3999999999999997E-2</v>
      </c>
      <c r="D91" s="479">
        <v>0.05</v>
      </c>
      <c r="E91" s="479">
        <v>5.0999999999999997E-2</v>
      </c>
      <c r="F91" s="479">
        <v>5.2999999999999999E-2</v>
      </c>
      <c r="G91" s="344">
        <v>7.6999999999999999E-2</v>
      </c>
      <c r="H91" s="321"/>
      <c r="I91" s="468"/>
      <c r="J91" s="468"/>
    </row>
    <row r="92" spans="1:12" x14ac:dyDescent="0.2">
      <c r="A92" s="241" t="s">
        <v>1</v>
      </c>
      <c r="B92" s="332">
        <f t="shared" ref="B92:G92" si="19">B89/B88*100-100</f>
        <v>23.120000000000005</v>
      </c>
      <c r="C92" s="333">
        <f t="shared" si="19"/>
        <v>30.319999999999993</v>
      </c>
      <c r="D92" s="333">
        <f t="shared" si="19"/>
        <v>38.159999999999997</v>
      </c>
      <c r="E92" s="333">
        <f t="shared" si="19"/>
        <v>36.95999999999998</v>
      </c>
      <c r="F92" s="333">
        <f t="shared" si="19"/>
        <v>49.039999999999992</v>
      </c>
      <c r="G92" s="346">
        <f t="shared" si="19"/>
        <v>33.680000000000007</v>
      </c>
      <c r="H92" s="321"/>
      <c r="I92" s="468"/>
      <c r="J92" s="468"/>
    </row>
    <row r="93" spans="1:12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  <c r="H93" s="468"/>
      <c r="I93" s="468"/>
      <c r="J93" s="468"/>
    </row>
    <row r="94" spans="1:12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98">
        <f>SUM(B94:F94)</f>
        <v>1788</v>
      </c>
      <c r="H94" s="468" t="s">
        <v>56</v>
      </c>
      <c r="I94" s="475">
        <f>G81-G94</f>
        <v>2</v>
      </c>
      <c r="J94" s="306">
        <f>I94/G81</f>
        <v>1.1173184357541898E-3</v>
      </c>
    </row>
    <row r="95" spans="1:12" x14ac:dyDescent="0.2">
      <c r="A95" s="267" t="s">
        <v>28</v>
      </c>
      <c r="B95" s="493">
        <v>72</v>
      </c>
      <c r="C95" s="494">
        <v>72</v>
      </c>
      <c r="D95" s="494">
        <v>72</v>
      </c>
      <c r="E95" s="494">
        <v>72</v>
      </c>
      <c r="F95" s="495">
        <v>72</v>
      </c>
      <c r="G95" s="490"/>
      <c r="H95" s="468" t="s">
        <v>57</v>
      </c>
      <c r="I95" s="468">
        <v>71.069999999999993</v>
      </c>
      <c r="J95" s="468"/>
    </row>
    <row r="96" spans="1:12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458">
        <f t="shared" si="21"/>
        <v>1</v>
      </c>
      <c r="G96" s="338"/>
      <c r="H96" s="468" t="s">
        <v>26</v>
      </c>
      <c r="I96" s="468">
        <f>I95-I82</f>
        <v>0.75</v>
      </c>
      <c r="J96" s="468"/>
    </row>
    <row r="98" spans="1:18" ht="13.5" thickBot="1" x14ac:dyDescent="0.25"/>
    <row r="99" spans="1:18" ht="13.5" thickBot="1" x14ac:dyDescent="0.25">
      <c r="A99" s="272" t="s">
        <v>112</v>
      </c>
      <c r="B99" s="799" t="s">
        <v>53</v>
      </c>
      <c r="C99" s="800"/>
      <c r="D99" s="800"/>
      <c r="E99" s="800"/>
      <c r="F99" s="801"/>
      <c r="G99" s="825" t="s">
        <v>0</v>
      </c>
      <c r="H99" s="489">
        <v>177</v>
      </c>
      <c r="I99" s="489"/>
      <c r="J99" s="489"/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827"/>
      <c r="H100" s="489"/>
      <c r="I100" s="489"/>
      <c r="J100" s="489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  <c r="H101" s="489"/>
      <c r="I101" s="489"/>
      <c r="J101" s="489"/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  <c r="H102" s="321"/>
      <c r="I102" s="489"/>
      <c r="J102" s="489"/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  <c r="H103" s="321"/>
      <c r="I103" s="489"/>
      <c r="J103" s="489"/>
    </row>
    <row r="104" spans="1:18" ht="13.5" thickBot="1" x14ac:dyDescent="0.25">
      <c r="A104" s="231" t="s">
        <v>8</v>
      </c>
      <c r="B104" s="329">
        <v>5.2999999999999999E-2</v>
      </c>
      <c r="C104" s="330">
        <v>5.5E-2</v>
      </c>
      <c r="D104" s="479">
        <v>4.7E-2</v>
      </c>
      <c r="E104" s="479">
        <v>4.1000000000000002E-2</v>
      </c>
      <c r="F104" s="479">
        <v>5.6000000000000001E-2</v>
      </c>
      <c r="G104" s="344">
        <v>0.06</v>
      </c>
      <c r="H104" s="321"/>
      <c r="I104" s="489"/>
      <c r="J104" s="489"/>
    </row>
    <row r="105" spans="1:18" x14ac:dyDescent="0.2">
      <c r="A105" s="241" t="s">
        <v>1</v>
      </c>
      <c r="B105" s="332">
        <f t="shared" ref="B105:G105" si="22">B102/B101*100-100</f>
        <v>21.500000000000014</v>
      </c>
      <c r="C105" s="333">
        <f t="shared" si="22"/>
        <v>25.142857142857139</v>
      </c>
      <c r="D105" s="333">
        <f t="shared" si="22"/>
        <v>27.499999999999986</v>
      </c>
      <c r="E105" s="333">
        <f t="shared" si="22"/>
        <v>30.571428571428555</v>
      </c>
      <c r="F105" s="333">
        <f t="shared" si="22"/>
        <v>35</v>
      </c>
      <c r="G105" s="346">
        <f t="shared" si="22"/>
        <v>26.928571428571431</v>
      </c>
      <c r="H105" s="321"/>
      <c r="I105" s="489"/>
      <c r="J105" s="489"/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  <c r="H106" s="489"/>
      <c r="I106" s="489"/>
      <c r="J106" s="489"/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98">
        <f>SUM(B107:F107)</f>
        <v>1788</v>
      </c>
      <c r="H107" s="489" t="s">
        <v>56</v>
      </c>
      <c r="I107" s="47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493">
        <v>73</v>
      </c>
      <c r="C108" s="494">
        <v>73</v>
      </c>
      <c r="D108" s="497">
        <v>73</v>
      </c>
      <c r="E108" s="497">
        <v>73</v>
      </c>
      <c r="F108" s="495">
        <v>73</v>
      </c>
      <c r="G108" s="490"/>
      <c r="H108" s="489" t="s">
        <v>57</v>
      </c>
      <c r="I108" s="489">
        <v>72</v>
      </c>
      <c r="J108" s="489"/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458">
        <f t="shared" si="24"/>
        <v>1</v>
      </c>
      <c r="G109" s="338"/>
      <c r="H109" s="489" t="s">
        <v>26</v>
      </c>
      <c r="I109" s="489">
        <f>I108-I95</f>
        <v>0.93000000000000682</v>
      </c>
      <c r="J109" s="489"/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799" t="s">
        <v>53</v>
      </c>
      <c r="C112" s="800"/>
      <c r="D112" s="800"/>
      <c r="E112" s="800"/>
      <c r="F112" s="801"/>
      <c r="G112" s="825" t="s">
        <v>0</v>
      </c>
      <c r="H112" s="516">
        <v>170</v>
      </c>
      <c r="I112" s="516"/>
      <c r="J112" s="516"/>
      <c r="N112" s="577" t="s">
        <v>127</v>
      </c>
      <c r="O112" s="561" t="s">
        <v>128</v>
      </c>
      <c r="P112" s="578" t="s">
        <v>129</v>
      </c>
      <c r="Q112" s="578" t="s">
        <v>120</v>
      </c>
      <c r="R112" s="579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827"/>
      <c r="H113" s="516"/>
      <c r="I113" s="516"/>
      <c r="J113" s="516"/>
      <c r="N113" s="557" t="s">
        <v>137</v>
      </c>
      <c r="O113" s="562">
        <v>105</v>
      </c>
      <c r="P113" s="552">
        <v>1540</v>
      </c>
      <c r="Q113" s="576"/>
      <c r="R113" s="580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H114" s="516"/>
      <c r="I114" s="516"/>
      <c r="J114" s="516"/>
      <c r="N114" s="557">
        <v>1</v>
      </c>
      <c r="O114" s="562">
        <v>300</v>
      </c>
      <c r="P114" s="552" t="s">
        <v>138</v>
      </c>
      <c r="Q114" s="553">
        <v>7.1</v>
      </c>
      <c r="R114" s="558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H115" s="321"/>
      <c r="I115" s="516"/>
      <c r="J115" s="516"/>
      <c r="N115" s="557">
        <v>2</v>
      </c>
      <c r="O115" s="562">
        <v>292</v>
      </c>
      <c r="P115" s="552" t="s">
        <v>139</v>
      </c>
      <c r="Q115" s="553">
        <v>7.1</v>
      </c>
      <c r="R115" s="558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H116" s="321"/>
      <c r="I116" s="516"/>
      <c r="J116" s="516"/>
      <c r="N116" s="557">
        <v>3</v>
      </c>
      <c r="O116" s="562">
        <v>355</v>
      </c>
      <c r="P116" s="552" t="s">
        <v>140</v>
      </c>
      <c r="Q116" s="553">
        <v>8.5</v>
      </c>
      <c r="R116" s="558">
        <v>16</v>
      </c>
    </row>
    <row r="117" spans="1:18" ht="15.75" thickBot="1" x14ac:dyDescent="0.25">
      <c r="A117" s="231" t="s">
        <v>8</v>
      </c>
      <c r="B117" s="329">
        <v>3.3000000000000002E-2</v>
      </c>
      <c r="C117" s="330">
        <v>2.1999999999999999E-2</v>
      </c>
      <c r="D117" s="479">
        <v>2.1999999999999999E-2</v>
      </c>
      <c r="E117" s="479">
        <v>2.5999999999999999E-2</v>
      </c>
      <c r="F117" s="479">
        <v>0.04</v>
      </c>
      <c r="G117" s="344">
        <v>6.4000000000000001E-2</v>
      </c>
      <c r="H117" s="321"/>
      <c r="I117" s="516"/>
      <c r="J117" s="516"/>
      <c r="N117" s="557">
        <v>4</v>
      </c>
      <c r="O117" s="562">
        <v>420</v>
      </c>
      <c r="P117" s="552" t="s">
        <v>141</v>
      </c>
      <c r="Q117" s="553">
        <v>10</v>
      </c>
      <c r="R117" s="558">
        <v>19</v>
      </c>
    </row>
    <row r="118" spans="1:18" ht="15.75" thickBot="1" x14ac:dyDescent="0.25">
      <c r="A118" s="241" t="s">
        <v>1</v>
      </c>
      <c r="B118" s="332">
        <f t="shared" ref="B118:G118" si="25">B115/B114*100-100</f>
        <v>11.623376623376629</v>
      </c>
      <c r="C118" s="333">
        <f t="shared" si="25"/>
        <v>17.337662337662337</v>
      </c>
      <c r="D118" s="333">
        <f t="shared" si="25"/>
        <v>20.389610389610382</v>
      </c>
      <c r="E118" s="333">
        <f t="shared" si="25"/>
        <v>25</v>
      </c>
      <c r="F118" s="333">
        <f t="shared" si="25"/>
        <v>32.987012987012974</v>
      </c>
      <c r="G118" s="346">
        <f t="shared" si="25"/>
        <v>21.818181818181827</v>
      </c>
      <c r="H118" s="321"/>
      <c r="I118" s="516"/>
      <c r="J118" s="516"/>
      <c r="N118" s="532">
        <v>5</v>
      </c>
      <c r="O118" s="533">
        <v>318</v>
      </c>
      <c r="P118" s="559">
        <v>1930</v>
      </c>
      <c r="Q118" s="560">
        <v>7</v>
      </c>
      <c r="R118" s="534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H119" s="516"/>
      <c r="I119" s="516"/>
      <c r="J119" s="516"/>
      <c r="N119" s="554"/>
      <c r="O119" s="533">
        <v>1790</v>
      </c>
      <c r="P119" s="554"/>
      <c r="Q119" s="554"/>
      <c r="R119" s="554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98">
        <f>SUM(B120:F120)</f>
        <v>1685</v>
      </c>
      <c r="H120" s="516" t="s">
        <v>56</v>
      </c>
      <c r="I120" s="524">
        <f>G107-G120</f>
        <v>103</v>
      </c>
      <c r="J120" s="306">
        <f>I120/G107</f>
        <v>5.7606263982102911E-2</v>
      </c>
      <c r="K120" s="525" t="s">
        <v>115</v>
      </c>
    </row>
    <row r="121" spans="1:18" x14ac:dyDescent="0.2">
      <c r="A121" s="267" t="s">
        <v>28</v>
      </c>
      <c r="B121" s="513">
        <v>75</v>
      </c>
      <c r="C121" s="514">
        <v>75</v>
      </c>
      <c r="D121" s="616">
        <v>75</v>
      </c>
      <c r="E121" s="616">
        <v>75</v>
      </c>
      <c r="F121" s="515">
        <v>75</v>
      </c>
      <c r="G121" s="511"/>
      <c r="H121" s="516" t="s">
        <v>57</v>
      </c>
      <c r="I121" s="516">
        <v>73.069999999999993</v>
      </c>
      <c r="J121" s="516"/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458">
        <f t="shared" si="27"/>
        <v>2</v>
      </c>
      <c r="G122" s="338"/>
      <c r="H122" s="516" t="s">
        <v>26</v>
      </c>
      <c r="I122" s="516">
        <f>I121-I108</f>
        <v>1.0699999999999932</v>
      </c>
      <c r="J122" s="516"/>
    </row>
    <row r="124" spans="1:18" ht="13.5" thickBot="1" x14ac:dyDescent="0.25"/>
    <row r="125" spans="1:18" ht="13.5" thickBot="1" x14ac:dyDescent="0.25">
      <c r="A125" s="272" t="s">
        <v>148</v>
      </c>
      <c r="B125" s="799" t="s">
        <v>53</v>
      </c>
      <c r="C125" s="800"/>
      <c r="D125" s="800"/>
      <c r="E125" s="800"/>
      <c r="F125" s="801"/>
      <c r="G125" s="825" t="s">
        <v>0</v>
      </c>
      <c r="H125" s="624">
        <v>173</v>
      </c>
      <c r="I125" s="624"/>
      <c r="J125" s="624"/>
    </row>
    <row r="126" spans="1:18" x14ac:dyDescent="0.2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827"/>
      <c r="H126" s="624"/>
      <c r="I126" s="624"/>
      <c r="J126" s="624"/>
    </row>
    <row r="127" spans="1:18" x14ac:dyDescent="0.2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  <c r="H127" s="624"/>
      <c r="I127" s="624"/>
      <c r="J127" s="624"/>
    </row>
    <row r="128" spans="1:18" x14ac:dyDescent="0.2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  <c r="H128" s="321"/>
      <c r="I128" s="624"/>
      <c r="J128" s="624"/>
    </row>
    <row r="129" spans="1:10" x14ac:dyDescent="0.2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  <c r="H129" s="321"/>
      <c r="I129" s="624"/>
      <c r="J129" s="624"/>
    </row>
    <row r="130" spans="1:10" ht="13.5" thickBot="1" x14ac:dyDescent="0.25">
      <c r="A130" s="231" t="s">
        <v>8</v>
      </c>
      <c r="B130" s="329">
        <v>4.1000000000000002E-2</v>
      </c>
      <c r="C130" s="330">
        <v>3.2000000000000001E-2</v>
      </c>
      <c r="D130" s="479">
        <v>2.5999999999999999E-2</v>
      </c>
      <c r="E130" s="479">
        <v>3.2000000000000001E-2</v>
      </c>
      <c r="F130" s="479">
        <v>3.5000000000000003E-2</v>
      </c>
      <c r="G130" s="344">
        <v>5.6000000000000001E-2</v>
      </c>
      <c r="H130" s="321"/>
      <c r="I130" s="624"/>
      <c r="J130" s="624"/>
    </row>
    <row r="131" spans="1:10" x14ac:dyDescent="0.2">
      <c r="A131" s="241" t="s">
        <v>1</v>
      </c>
      <c r="B131" s="332">
        <f t="shared" ref="B131:G131" si="28">B128/B127*100-100</f>
        <v>8.5628742514969929</v>
      </c>
      <c r="C131" s="333">
        <f t="shared" si="28"/>
        <v>14.850299401197603</v>
      </c>
      <c r="D131" s="333">
        <f t="shared" si="28"/>
        <v>16.407185628742511</v>
      </c>
      <c r="E131" s="333">
        <f t="shared" si="28"/>
        <v>20.059880239520965</v>
      </c>
      <c r="F131" s="333">
        <f t="shared" si="28"/>
        <v>25.089820359281447</v>
      </c>
      <c r="G131" s="346">
        <f t="shared" si="28"/>
        <v>17.485029940119759</v>
      </c>
      <c r="H131" s="321"/>
      <c r="I131" s="624"/>
      <c r="J131" s="624"/>
    </row>
    <row r="132" spans="1:10" ht="13.5" thickBot="1" x14ac:dyDescent="0.25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  <c r="H132" s="624"/>
      <c r="I132" s="624"/>
      <c r="J132" s="624"/>
    </row>
    <row r="133" spans="1:10" x14ac:dyDescent="0.2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98">
        <f>SUM(B133:F133)</f>
        <v>1685</v>
      </c>
      <c r="H133" s="624" t="s">
        <v>56</v>
      </c>
      <c r="I133" s="475">
        <f>G120-G133</f>
        <v>0</v>
      </c>
      <c r="J133" s="306">
        <f>I133/G120</f>
        <v>0</v>
      </c>
    </row>
    <row r="134" spans="1:10" x14ac:dyDescent="0.2">
      <c r="A134" s="267" t="s">
        <v>28</v>
      </c>
      <c r="B134" s="629">
        <v>76</v>
      </c>
      <c r="C134" s="630">
        <v>76</v>
      </c>
      <c r="D134" s="632">
        <v>76</v>
      </c>
      <c r="E134" s="632">
        <v>76</v>
      </c>
      <c r="F134" s="631">
        <v>76</v>
      </c>
      <c r="G134" s="625"/>
      <c r="H134" s="624" t="s">
        <v>57</v>
      </c>
      <c r="I134" s="624">
        <v>75.010000000000005</v>
      </c>
      <c r="J134" s="624"/>
    </row>
    <row r="135" spans="1:10" ht="13.5" thickBot="1" x14ac:dyDescent="0.25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458">
        <f t="shared" si="30"/>
        <v>1</v>
      </c>
      <c r="G135" s="338"/>
      <c r="H135" s="624" t="s">
        <v>26</v>
      </c>
      <c r="I135" s="624">
        <f>I134-I121</f>
        <v>1.9400000000000119</v>
      </c>
      <c r="J135" s="624"/>
    </row>
    <row r="137" spans="1:10" ht="13.5" thickBot="1" x14ac:dyDescent="0.25"/>
    <row r="138" spans="1:10" ht="13.5" thickBot="1" x14ac:dyDescent="0.25">
      <c r="A138" s="272" t="s">
        <v>150</v>
      </c>
      <c r="B138" s="799" t="s">
        <v>53</v>
      </c>
      <c r="C138" s="800"/>
      <c r="D138" s="800"/>
      <c r="E138" s="800"/>
      <c r="F138" s="801"/>
      <c r="G138" s="825" t="s">
        <v>0</v>
      </c>
      <c r="H138" s="640">
        <v>169</v>
      </c>
      <c r="I138" s="640"/>
      <c r="J138" s="640"/>
    </row>
    <row r="139" spans="1:10" x14ac:dyDescent="0.2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827"/>
      <c r="H139" s="640"/>
      <c r="I139" s="640"/>
      <c r="J139" s="640"/>
    </row>
    <row r="140" spans="1:10" x14ac:dyDescent="0.2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  <c r="H140" s="640"/>
      <c r="I140" s="640"/>
      <c r="J140" s="640"/>
    </row>
    <row r="141" spans="1:10" x14ac:dyDescent="0.2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  <c r="H141" s="321"/>
      <c r="I141" s="640"/>
      <c r="J141" s="640"/>
    </row>
    <row r="142" spans="1:10" x14ac:dyDescent="0.2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  <c r="H142" s="321"/>
      <c r="I142" s="640"/>
      <c r="J142" s="640"/>
    </row>
    <row r="143" spans="1:10" ht="13.5" thickBot="1" x14ac:dyDescent="0.25">
      <c r="A143" s="231" t="s">
        <v>8</v>
      </c>
      <c r="B143" s="329">
        <v>4.2000000000000003E-2</v>
      </c>
      <c r="C143" s="330">
        <v>4.7E-2</v>
      </c>
      <c r="D143" s="479">
        <v>4.5999999999999999E-2</v>
      </c>
      <c r="E143" s="479">
        <v>4.3999999999999997E-2</v>
      </c>
      <c r="F143" s="479">
        <v>4.5999999999999999E-2</v>
      </c>
      <c r="G143" s="344">
        <v>5.8999999999999997E-2</v>
      </c>
      <c r="H143" s="321"/>
      <c r="I143" s="640"/>
      <c r="J143" s="640"/>
    </row>
    <row r="144" spans="1:10" x14ac:dyDescent="0.2">
      <c r="A144" s="241" t="s">
        <v>1</v>
      </c>
      <c r="B144" s="332">
        <f t="shared" ref="B144:G144" si="31">B141/B140*100-100</f>
        <v>7.8770949720670274</v>
      </c>
      <c r="C144" s="333">
        <f t="shared" si="31"/>
        <v>16.703910614525142</v>
      </c>
      <c r="D144" s="333">
        <f t="shared" si="31"/>
        <v>18.435754189944149</v>
      </c>
      <c r="E144" s="333">
        <f t="shared" si="31"/>
        <v>19.329608938547494</v>
      </c>
      <c r="F144" s="333">
        <f t="shared" si="31"/>
        <v>21.731843575418992</v>
      </c>
      <c r="G144" s="346">
        <f t="shared" si="31"/>
        <v>17.094972067039123</v>
      </c>
      <c r="H144" s="321"/>
      <c r="I144" s="640"/>
      <c r="J144" s="640"/>
    </row>
    <row r="145" spans="1:10" ht="13.5" thickBot="1" x14ac:dyDescent="0.25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  <c r="H145" s="640"/>
      <c r="I145" s="640"/>
      <c r="J145" s="640"/>
    </row>
    <row r="146" spans="1:10" x14ac:dyDescent="0.2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98">
        <f>SUM(B146:F146)</f>
        <v>1685</v>
      </c>
      <c r="H146" s="640" t="s">
        <v>56</v>
      </c>
      <c r="I146" s="475">
        <f>G133-G146</f>
        <v>0</v>
      </c>
      <c r="J146" s="306">
        <f>I146/G133</f>
        <v>0</v>
      </c>
    </row>
    <row r="147" spans="1:10" x14ac:dyDescent="0.2">
      <c r="A147" s="267" t="s">
        <v>28</v>
      </c>
      <c r="B147" s="637">
        <v>77</v>
      </c>
      <c r="C147" s="638">
        <v>77</v>
      </c>
      <c r="D147" s="638">
        <v>77</v>
      </c>
      <c r="E147" s="638">
        <v>77</v>
      </c>
      <c r="F147" s="639">
        <v>77</v>
      </c>
      <c r="G147" s="633"/>
      <c r="H147" s="640" t="s">
        <v>57</v>
      </c>
      <c r="I147" s="640">
        <v>76</v>
      </c>
      <c r="J147" s="640"/>
    </row>
    <row r="148" spans="1:10" ht="13.5" thickBot="1" x14ac:dyDescent="0.25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458">
        <f t="shared" si="33"/>
        <v>1</v>
      </c>
      <c r="G148" s="338"/>
      <c r="H148" s="640" t="s">
        <v>26</v>
      </c>
      <c r="I148" s="640">
        <f>I147-I134</f>
        <v>0.98999999999999488</v>
      </c>
      <c r="J148" s="640"/>
    </row>
    <row r="150" spans="1:10" ht="13.5" thickBot="1" x14ac:dyDescent="0.25"/>
    <row r="151" spans="1:10" ht="13.5" thickBot="1" x14ac:dyDescent="0.25">
      <c r="A151" s="272" t="s">
        <v>151</v>
      </c>
      <c r="B151" s="799" t="s">
        <v>53</v>
      </c>
      <c r="C151" s="800"/>
      <c r="D151" s="800"/>
      <c r="E151" s="800"/>
      <c r="F151" s="801"/>
      <c r="G151" s="825" t="s">
        <v>0</v>
      </c>
      <c r="H151" s="646">
        <v>168</v>
      </c>
      <c r="I151" s="646"/>
      <c r="J151" s="646"/>
    </row>
    <row r="152" spans="1:10" x14ac:dyDescent="0.2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827"/>
      <c r="H152" s="646"/>
      <c r="I152" s="646"/>
      <c r="J152" s="646"/>
    </row>
    <row r="153" spans="1:10" x14ac:dyDescent="0.2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  <c r="H153" s="646"/>
      <c r="I153" s="646"/>
      <c r="J153" s="646"/>
    </row>
    <row r="154" spans="1:10" x14ac:dyDescent="0.2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  <c r="H154" s="321"/>
      <c r="I154" s="646"/>
      <c r="J154" s="646"/>
    </row>
    <row r="155" spans="1:10" x14ac:dyDescent="0.2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  <c r="H155" s="321"/>
      <c r="I155" s="646"/>
      <c r="J155" s="646"/>
    </row>
    <row r="156" spans="1:10" ht="13.5" thickBot="1" x14ac:dyDescent="0.25">
      <c r="A156" s="231" t="s">
        <v>8</v>
      </c>
      <c r="B156" s="329">
        <v>6.3E-2</v>
      </c>
      <c r="C156" s="330">
        <v>6.6000000000000003E-2</v>
      </c>
      <c r="D156" s="479">
        <v>6.9000000000000006E-2</v>
      </c>
      <c r="E156" s="479">
        <v>5.5E-2</v>
      </c>
      <c r="F156" s="479">
        <v>5.5E-2</v>
      </c>
      <c r="G156" s="344">
        <v>7.0000000000000007E-2</v>
      </c>
      <c r="H156" s="321"/>
      <c r="I156" s="646"/>
      <c r="J156" s="646"/>
    </row>
    <row r="157" spans="1:10" x14ac:dyDescent="0.2">
      <c r="A157" s="241" t="s">
        <v>1</v>
      </c>
      <c r="B157" s="332">
        <f t="shared" ref="B157:G157" si="34">B154/B153*100-100</f>
        <v>5</v>
      </c>
      <c r="C157" s="333">
        <f t="shared" si="34"/>
        <v>14.26315789473685</v>
      </c>
      <c r="D157" s="333">
        <f t="shared" si="34"/>
        <v>14.421052631578959</v>
      </c>
      <c r="E157" s="333">
        <f t="shared" si="34"/>
        <v>15.31578947368422</v>
      </c>
      <c r="F157" s="333">
        <f t="shared" si="34"/>
        <v>16.26315789473685</v>
      </c>
      <c r="G157" s="346">
        <f t="shared" si="34"/>
        <v>13.26315789473685</v>
      </c>
      <c r="H157" s="321"/>
      <c r="I157" s="646"/>
      <c r="J157" s="646"/>
    </row>
    <row r="158" spans="1:10" ht="13.5" thickBot="1" x14ac:dyDescent="0.25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  <c r="H158" s="646"/>
      <c r="I158" s="646"/>
      <c r="J158" s="646"/>
    </row>
    <row r="159" spans="1:10" x14ac:dyDescent="0.2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98">
        <f>SUM(B159:F159)</f>
        <v>1682</v>
      </c>
      <c r="H159" s="646" t="s">
        <v>56</v>
      </c>
      <c r="I159" s="475">
        <f>G146-G159</f>
        <v>3</v>
      </c>
      <c r="J159" s="306">
        <f>I159/G146</f>
        <v>1.7804154302670622E-3</v>
      </c>
    </row>
    <row r="160" spans="1:10" x14ac:dyDescent="0.2">
      <c r="A160" s="267" t="s">
        <v>28</v>
      </c>
      <c r="B160" s="651">
        <v>79.5</v>
      </c>
      <c r="C160" s="652">
        <v>79.5</v>
      </c>
      <c r="D160" s="652">
        <v>79.5</v>
      </c>
      <c r="E160" s="652">
        <v>79.5</v>
      </c>
      <c r="F160" s="653">
        <v>79.5</v>
      </c>
      <c r="G160" s="647"/>
      <c r="H160" s="646" t="s">
        <v>57</v>
      </c>
      <c r="I160" s="646">
        <v>77.14</v>
      </c>
      <c r="J160" s="646"/>
    </row>
    <row r="161" spans="1:10" ht="13.5" thickBot="1" x14ac:dyDescent="0.25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662">
        <f>F160-F147</f>
        <v>2.5</v>
      </c>
      <c r="G161" s="338"/>
      <c r="H161" s="646" t="s">
        <v>26</v>
      </c>
      <c r="I161" s="646">
        <f>I160-I147</f>
        <v>1.1400000000000006</v>
      </c>
      <c r="J161" s="646"/>
    </row>
    <row r="163" spans="1:10" ht="13.5" thickBot="1" x14ac:dyDescent="0.25"/>
    <row r="164" spans="1:10" ht="13.5" thickBot="1" x14ac:dyDescent="0.25">
      <c r="A164" s="272" t="s">
        <v>152</v>
      </c>
      <c r="B164" s="799" t="s">
        <v>53</v>
      </c>
      <c r="C164" s="800"/>
      <c r="D164" s="800"/>
      <c r="E164" s="800"/>
      <c r="F164" s="801"/>
      <c r="G164" s="825" t="s">
        <v>0</v>
      </c>
      <c r="H164" s="654">
        <v>169</v>
      </c>
      <c r="I164" s="654"/>
      <c r="J164" s="654"/>
    </row>
    <row r="165" spans="1:10" x14ac:dyDescent="0.2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827"/>
      <c r="H165" s="654"/>
      <c r="I165" s="654"/>
      <c r="J165" s="654"/>
    </row>
    <row r="166" spans="1:10" x14ac:dyDescent="0.2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  <c r="H166" s="654"/>
      <c r="I166" s="654"/>
      <c r="J166" s="654"/>
    </row>
    <row r="167" spans="1:10" x14ac:dyDescent="0.2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  <c r="H167" s="321"/>
      <c r="I167" s="654"/>
      <c r="J167" s="654"/>
    </row>
    <row r="168" spans="1:10" x14ac:dyDescent="0.2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  <c r="H168" s="321"/>
      <c r="I168" s="654"/>
      <c r="J168" s="654"/>
    </row>
    <row r="169" spans="1:10" ht="13.5" thickBot="1" x14ac:dyDescent="0.25">
      <c r="A169" s="231" t="s">
        <v>8</v>
      </c>
      <c r="B169" s="329">
        <v>4.7E-2</v>
      </c>
      <c r="C169" s="330">
        <v>5.7000000000000002E-2</v>
      </c>
      <c r="D169" s="479">
        <v>8.6999999999999994E-2</v>
      </c>
      <c r="E169" s="479">
        <v>6.9000000000000006E-2</v>
      </c>
      <c r="F169" s="479">
        <v>7.0999999999999994E-2</v>
      </c>
      <c r="G169" s="344">
        <v>7.3999999999999996E-2</v>
      </c>
      <c r="H169" s="321"/>
      <c r="I169" s="654"/>
      <c r="J169" s="654"/>
    </row>
    <row r="170" spans="1:10" x14ac:dyDescent="0.2">
      <c r="A170" s="241" t="s">
        <v>1</v>
      </c>
      <c r="B170" s="332">
        <f t="shared" ref="B170:G170" si="37">B167/B166*100-100</f>
        <v>7.2636815920398021</v>
      </c>
      <c r="C170" s="333">
        <f t="shared" si="37"/>
        <v>16.666666666666671</v>
      </c>
      <c r="D170" s="333">
        <f t="shared" si="37"/>
        <v>15.621890547263689</v>
      </c>
      <c r="E170" s="333">
        <f t="shared" si="37"/>
        <v>15.472636815920396</v>
      </c>
      <c r="F170" s="333">
        <f t="shared" si="37"/>
        <v>15.771144278606968</v>
      </c>
      <c r="G170" s="346">
        <f t="shared" si="37"/>
        <v>14.328358208955223</v>
      </c>
      <c r="H170" s="321"/>
      <c r="I170" s="654"/>
      <c r="J170" s="654"/>
    </row>
    <row r="171" spans="1:10" ht="13.5" thickBot="1" x14ac:dyDescent="0.25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  <c r="H171" s="654"/>
      <c r="I171" s="654"/>
      <c r="J171" s="654"/>
    </row>
    <row r="172" spans="1:10" x14ac:dyDescent="0.2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98">
        <f>SUM(B172:F172)</f>
        <v>1679</v>
      </c>
      <c r="H172" s="654" t="s">
        <v>56</v>
      </c>
      <c r="I172" s="475">
        <f>G159-G172</f>
        <v>3</v>
      </c>
      <c r="J172" s="306">
        <f>I172/G159</f>
        <v>1.7835909631391202E-3</v>
      </c>
    </row>
    <row r="173" spans="1:10" x14ac:dyDescent="0.2">
      <c r="A173" s="267" t="s">
        <v>28</v>
      </c>
      <c r="B173" s="659">
        <v>81.5</v>
      </c>
      <c r="C173" s="660">
        <v>81.5</v>
      </c>
      <c r="D173" s="660">
        <v>81.5</v>
      </c>
      <c r="E173" s="660">
        <v>81.5</v>
      </c>
      <c r="F173" s="661">
        <v>82</v>
      </c>
      <c r="G173" s="655"/>
      <c r="H173" s="654" t="s">
        <v>57</v>
      </c>
      <c r="I173" s="654">
        <v>79.64</v>
      </c>
      <c r="J173" s="654"/>
    </row>
    <row r="174" spans="1:10" ht="13.5" thickBot="1" x14ac:dyDescent="0.25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662">
        <f>F173-F160</f>
        <v>2.5</v>
      </c>
      <c r="G174" s="338"/>
      <c r="H174" s="654" t="s">
        <v>26</v>
      </c>
      <c r="I174" s="654">
        <f>I173-I160</f>
        <v>2.5</v>
      </c>
      <c r="J174" s="654"/>
    </row>
    <row r="176" spans="1:10" ht="13.5" thickBot="1" x14ac:dyDescent="0.25"/>
    <row r="177" spans="1:10" ht="13.5" thickBot="1" x14ac:dyDescent="0.25">
      <c r="A177" s="272" t="s">
        <v>153</v>
      </c>
      <c r="B177" s="799" t="s">
        <v>53</v>
      </c>
      <c r="C177" s="800"/>
      <c r="D177" s="800"/>
      <c r="E177" s="800"/>
      <c r="F177" s="801"/>
      <c r="G177" s="825" t="s">
        <v>0</v>
      </c>
      <c r="H177" s="670">
        <v>168</v>
      </c>
      <c r="I177" s="670"/>
      <c r="J177" s="670"/>
    </row>
    <row r="178" spans="1:10" ht="13.5" thickBot="1" x14ac:dyDescent="0.25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826"/>
      <c r="H178" s="670"/>
      <c r="I178" s="670"/>
      <c r="J178" s="670"/>
    </row>
    <row r="179" spans="1:10" x14ac:dyDescent="0.2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53">
        <v>2120</v>
      </c>
      <c r="G179" s="359">
        <v>2120</v>
      </c>
      <c r="H179" s="670"/>
      <c r="I179" s="670"/>
      <c r="J179" s="670"/>
    </row>
    <row r="180" spans="1:10" x14ac:dyDescent="0.2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54">
        <v>2499</v>
      </c>
      <c r="G180" s="317">
        <v>2414</v>
      </c>
      <c r="H180" s="321"/>
      <c r="I180" s="670"/>
      <c r="J180" s="670"/>
    </row>
    <row r="181" spans="1:10" x14ac:dyDescent="0.2">
      <c r="A181" s="231" t="s">
        <v>7</v>
      </c>
      <c r="B181" s="679">
        <v>83.3</v>
      </c>
      <c r="C181" s="680">
        <v>66.7</v>
      </c>
      <c r="D181" s="681">
        <v>68.599999999999994</v>
      </c>
      <c r="E181" s="681">
        <v>88.1</v>
      </c>
      <c r="F181" s="687">
        <v>90.3</v>
      </c>
      <c r="G181" s="682">
        <v>75.599999999999994</v>
      </c>
      <c r="H181" s="321"/>
      <c r="I181" s="670"/>
      <c r="J181" s="670"/>
    </row>
    <row r="182" spans="1:10" ht="13.5" thickBot="1" x14ac:dyDescent="0.25">
      <c r="A182" s="231" t="s">
        <v>8</v>
      </c>
      <c r="B182" s="329">
        <v>8.5000000000000006E-2</v>
      </c>
      <c r="C182" s="330">
        <v>9.6000000000000002E-2</v>
      </c>
      <c r="D182" s="479">
        <v>9.4E-2</v>
      </c>
      <c r="E182" s="479">
        <v>6.6000000000000003E-2</v>
      </c>
      <c r="F182" s="688">
        <v>6.4000000000000001E-2</v>
      </c>
      <c r="G182" s="344">
        <v>9.0999999999999998E-2</v>
      </c>
      <c r="H182" s="321"/>
      <c r="I182" s="670"/>
      <c r="J182" s="670"/>
    </row>
    <row r="183" spans="1:10" x14ac:dyDescent="0.2">
      <c r="A183" s="241" t="s">
        <v>1</v>
      </c>
      <c r="B183" s="332">
        <f t="shared" ref="B183:G183" si="40">B180/B179*100-100</f>
        <v>3.7264150943396146</v>
      </c>
      <c r="C183" s="333">
        <f t="shared" si="40"/>
        <v>14.905660377358501</v>
      </c>
      <c r="D183" s="333">
        <f t="shared" si="40"/>
        <v>16.320754716981128</v>
      </c>
      <c r="E183" s="333">
        <f t="shared" si="40"/>
        <v>15.330188679245296</v>
      </c>
      <c r="F183" s="335">
        <f t="shared" si="40"/>
        <v>17.877358490566039</v>
      </c>
      <c r="G183" s="346">
        <f t="shared" si="40"/>
        <v>13.867924528301884</v>
      </c>
      <c r="H183" s="321"/>
      <c r="I183" s="670"/>
      <c r="J183" s="670"/>
    </row>
    <row r="184" spans="1:10" ht="13.5" thickBot="1" x14ac:dyDescent="0.25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66">
        <f t="shared" si="41"/>
        <v>172</v>
      </c>
      <c r="G184" s="288">
        <f t="shared" si="41"/>
        <v>116</v>
      </c>
      <c r="H184" s="670"/>
      <c r="I184" s="670"/>
      <c r="J184" s="670"/>
    </row>
    <row r="185" spans="1:10" x14ac:dyDescent="0.2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670" t="s">
        <v>56</v>
      </c>
      <c r="I185" s="475">
        <f>G172-G185</f>
        <v>6</v>
      </c>
      <c r="J185" s="306">
        <f>I185/G172</f>
        <v>3.5735556879094698E-3</v>
      </c>
    </row>
    <row r="186" spans="1:10" x14ac:dyDescent="0.2">
      <c r="A186" s="267" t="s">
        <v>28</v>
      </c>
      <c r="B186" s="671">
        <v>84</v>
      </c>
      <c r="C186" s="673">
        <v>84</v>
      </c>
      <c r="D186" s="673">
        <v>84</v>
      </c>
      <c r="E186" s="673">
        <v>84</v>
      </c>
      <c r="F186" s="672">
        <v>84</v>
      </c>
      <c r="G186" s="222"/>
      <c r="H186" s="670" t="s">
        <v>57</v>
      </c>
      <c r="I186" s="670">
        <v>81.900000000000006</v>
      </c>
      <c r="J186" s="670"/>
    </row>
    <row r="187" spans="1:10" ht="13.5" thickBot="1" x14ac:dyDescent="0.25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689">
        <f>F186-F173</f>
        <v>2</v>
      </c>
      <c r="G187" s="223"/>
      <c r="H187" s="670" t="s">
        <v>26</v>
      </c>
      <c r="I187" s="670">
        <f>I186-I173</f>
        <v>2.2600000000000051</v>
      </c>
      <c r="J187" s="670"/>
    </row>
    <row r="189" spans="1:10" ht="13.5" thickBot="1" x14ac:dyDescent="0.25"/>
    <row r="190" spans="1:10" ht="13.5" thickBot="1" x14ac:dyDescent="0.25">
      <c r="A190" s="272" t="s">
        <v>158</v>
      </c>
      <c r="B190" s="799" t="s">
        <v>53</v>
      </c>
      <c r="C190" s="800"/>
      <c r="D190" s="800"/>
      <c r="E190" s="800"/>
      <c r="F190" s="801"/>
      <c r="G190" s="825" t="s">
        <v>0</v>
      </c>
      <c r="H190" s="699"/>
      <c r="I190" s="699"/>
      <c r="J190" s="699"/>
    </row>
    <row r="191" spans="1:10" ht="13.5" thickBot="1" x14ac:dyDescent="0.25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826"/>
      <c r="H191" s="699"/>
      <c r="I191" s="699"/>
      <c r="J191" s="699"/>
    </row>
    <row r="192" spans="1:10" x14ac:dyDescent="0.2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53">
        <v>2240</v>
      </c>
      <c r="G192" s="359">
        <v>2240</v>
      </c>
      <c r="H192" s="699"/>
      <c r="I192" s="699"/>
      <c r="J192" s="699"/>
    </row>
    <row r="193" spans="1:10" x14ac:dyDescent="0.2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54">
        <v>2765</v>
      </c>
      <c r="G193" s="317">
        <v>2539</v>
      </c>
      <c r="H193" s="321"/>
      <c r="I193" s="699"/>
      <c r="J193" s="699"/>
    </row>
    <row r="194" spans="1:10" x14ac:dyDescent="0.2">
      <c r="A194" s="231" t="s">
        <v>7</v>
      </c>
      <c r="B194" s="679">
        <v>95.7</v>
      </c>
      <c r="C194" s="680">
        <v>96.4</v>
      </c>
      <c r="D194" s="681">
        <v>100</v>
      </c>
      <c r="E194" s="681">
        <v>100</v>
      </c>
      <c r="F194" s="687">
        <v>94.1</v>
      </c>
      <c r="G194" s="682">
        <v>83.9</v>
      </c>
      <c r="H194" s="321"/>
      <c r="I194" s="699"/>
      <c r="J194" s="699"/>
    </row>
    <row r="195" spans="1:10" ht="13.5" thickBot="1" x14ac:dyDescent="0.25">
      <c r="A195" s="231" t="s">
        <v>8</v>
      </c>
      <c r="B195" s="329">
        <v>3.5999999999999997E-2</v>
      </c>
      <c r="C195" s="330">
        <v>4.3999999999999997E-2</v>
      </c>
      <c r="D195" s="479">
        <v>3.6999999999999998E-2</v>
      </c>
      <c r="E195" s="479">
        <v>2.8000000000000001E-2</v>
      </c>
      <c r="F195" s="688">
        <v>5.2999999999999999E-2</v>
      </c>
      <c r="G195" s="344">
        <v>7.0000000000000007E-2</v>
      </c>
      <c r="H195" s="321"/>
      <c r="I195" s="699"/>
      <c r="J195" s="699"/>
    </row>
    <row r="196" spans="1:10" x14ac:dyDescent="0.2">
      <c r="A196" s="241" t="s">
        <v>1</v>
      </c>
      <c r="B196" s="332">
        <f t="shared" ref="B196:G196" si="43">B193/B192*100-100</f>
        <v>3.169642857142847</v>
      </c>
      <c r="C196" s="333">
        <f t="shared" si="43"/>
        <v>9.5089285714285836</v>
      </c>
      <c r="D196" s="333">
        <f t="shared" si="43"/>
        <v>11.964285714285722</v>
      </c>
      <c r="E196" s="333">
        <f t="shared" si="43"/>
        <v>14.464285714285708</v>
      </c>
      <c r="F196" s="335">
        <f t="shared" si="43"/>
        <v>23.4375</v>
      </c>
      <c r="G196" s="346">
        <f t="shared" si="43"/>
        <v>13.348214285714292</v>
      </c>
      <c r="H196" s="321"/>
      <c r="I196" s="699"/>
      <c r="J196" s="699"/>
    </row>
    <row r="197" spans="1:10" ht="13.5" thickBot="1" x14ac:dyDescent="0.25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66">
        <f t="shared" si="44"/>
        <v>266</v>
      </c>
      <c r="G197" s="288">
        <f t="shared" si="44"/>
        <v>125</v>
      </c>
      <c r="H197" s="699"/>
      <c r="I197" s="699"/>
      <c r="J197" s="699"/>
    </row>
    <row r="198" spans="1:10" x14ac:dyDescent="0.2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699" t="s">
        <v>56</v>
      </c>
      <c r="I198" s="475">
        <f>G185-G198</f>
        <v>111</v>
      </c>
      <c r="J198" s="306">
        <f>I198/G185</f>
        <v>6.6347878063359234E-2</v>
      </c>
    </row>
    <row r="199" spans="1:10" x14ac:dyDescent="0.2">
      <c r="A199" s="267" t="s">
        <v>28</v>
      </c>
      <c r="B199" s="690">
        <v>87.5</v>
      </c>
      <c r="C199" s="697">
        <v>87.5</v>
      </c>
      <c r="D199" s="711">
        <v>87.5</v>
      </c>
      <c r="E199" s="711">
        <v>87.5</v>
      </c>
      <c r="F199" s="691">
        <v>87.5</v>
      </c>
      <c r="G199" s="222"/>
      <c r="H199" s="699" t="s">
        <v>57</v>
      </c>
      <c r="I199" s="699">
        <v>84.43</v>
      </c>
      <c r="J199" s="699"/>
    </row>
    <row r="200" spans="1:10" ht="13.5" thickBot="1" x14ac:dyDescent="0.25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689">
        <f>F199-F186</f>
        <v>3.5</v>
      </c>
      <c r="G200" s="223"/>
      <c r="H200" s="699" t="s">
        <v>26</v>
      </c>
      <c r="I200" s="699">
        <f>I199-I186</f>
        <v>2.5300000000000011</v>
      </c>
      <c r="J200" s="699"/>
    </row>
    <row r="202" spans="1:10" ht="13.5" thickBot="1" x14ac:dyDescent="0.25"/>
    <row r="203" spans="1:10" ht="13.5" thickBot="1" x14ac:dyDescent="0.25">
      <c r="A203" s="272" t="s">
        <v>159</v>
      </c>
      <c r="B203" s="799" t="s">
        <v>53</v>
      </c>
      <c r="C203" s="800"/>
      <c r="D203" s="800"/>
      <c r="E203" s="800"/>
      <c r="F203" s="801"/>
      <c r="G203" s="825" t="s">
        <v>0</v>
      </c>
      <c r="H203" s="713">
        <v>154</v>
      </c>
      <c r="I203" s="713"/>
      <c r="J203" s="713"/>
    </row>
    <row r="204" spans="1:10" ht="13.5" thickBot="1" x14ac:dyDescent="0.25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826"/>
      <c r="H204" s="713"/>
      <c r="I204" s="713"/>
      <c r="J204" s="713"/>
    </row>
    <row r="205" spans="1:10" x14ac:dyDescent="0.2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53">
        <v>2370</v>
      </c>
      <c r="G205" s="359">
        <v>2370</v>
      </c>
      <c r="H205" s="713"/>
      <c r="I205" s="713"/>
      <c r="J205" s="713"/>
    </row>
    <row r="206" spans="1:10" x14ac:dyDescent="0.2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54">
        <v>2783</v>
      </c>
      <c r="G206" s="317">
        <v>2596</v>
      </c>
      <c r="H206" s="321"/>
      <c r="I206" s="713"/>
      <c r="J206" s="713"/>
    </row>
    <row r="207" spans="1:10" x14ac:dyDescent="0.2">
      <c r="A207" s="231" t="s">
        <v>7</v>
      </c>
      <c r="B207" s="679">
        <v>100</v>
      </c>
      <c r="C207" s="680">
        <v>100</v>
      </c>
      <c r="D207" s="681">
        <v>100</v>
      </c>
      <c r="E207" s="681">
        <v>100</v>
      </c>
      <c r="F207" s="687">
        <v>91.2</v>
      </c>
      <c r="G207" s="682">
        <v>89</v>
      </c>
      <c r="H207" s="321"/>
      <c r="I207" s="713"/>
      <c r="J207" s="713"/>
    </row>
    <row r="208" spans="1:10" ht="13.5" thickBot="1" x14ac:dyDescent="0.25">
      <c r="A208" s="231" t="s">
        <v>8</v>
      </c>
      <c r="B208" s="329">
        <v>4.2000000000000003E-2</v>
      </c>
      <c r="C208" s="330">
        <v>4.3999999999999997E-2</v>
      </c>
      <c r="D208" s="479">
        <v>4.3999999999999997E-2</v>
      </c>
      <c r="E208" s="479">
        <v>0.04</v>
      </c>
      <c r="F208" s="688">
        <v>7.2999999999999995E-2</v>
      </c>
      <c r="G208" s="344">
        <v>6.9000000000000006E-2</v>
      </c>
      <c r="H208" s="321"/>
      <c r="I208" s="713"/>
      <c r="J208" s="713"/>
    </row>
    <row r="209" spans="1:10" x14ac:dyDescent="0.2">
      <c r="A209" s="241" t="s">
        <v>1</v>
      </c>
      <c r="B209" s="332">
        <f t="shared" ref="B209:G209" si="46">B206/B205*100-100</f>
        <v>2.2784810126582187</v>
      </c>
      <c r="C209" s="333">
        <f t="shared" si="46"/>
        <v>5.0632911392405049</v>
      </c>
      <c r="D209" s="333">
        <f t="shared" si="46"/>
        <v>8.649789029535853</v>
      </c>
      <c r="E209" s="333">
        <f t="shared" si="46"/>
        <v>10.71729957805907</v>
      </c>
      <c r="F209" s="335">
        <f t="shared" si="46"/>
        <v>17.42616033755273</v>
      </c>
      <c r="G209" s="346">
        <f t="shared" si="46"/>
        <v>9.5358649789029499</v>
      </c>
      <c r="H209" s="321"/>
      <c r="I209" s="713"/>
      <c r="J209" s="713"/>
    </row>
    <row r="210" spans="1:10" ht="13.5" thickBot="1" x14ac:dyDescent="0.25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66">
        <f t="shared" si="47"/>
        <v>18</v>
      </c>
      <c r="G210" s="288">
        <f t="shared" si="47"/>
        <v>57</v>
      </c>
      <c r="H210" s="713"/>
      <c r="I210" s="713"/>
      <c r="J210" s="713"/>
    </row>
    <row r="211" spans="1:10" x14ac:dyDescent="0.2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713" t="s">
        <v>56</v>
      </c>
      <c r="I211" s="475">
        <f>G198-G211</f>
        <v>5</v>
      </c>
      <c r="J211" s="306">
        <f>I211/G198</f>
        <v>3.201024327784891E-3</v>
      </c>
    </row>
    <row r="212" spans="1:10" x14ac:dyDescent="0.2">
      <c r="A212" s="267" t="s">
        <v>28</v>
      </c>
      <c r="B212" s="714">
        <v>91.5</v>
      </c>
      <c r="C212" s="721">
        <v>91.5</v>
      </c>
      <c r="D212" s="723">
        <v>91.5</v>
      </c>
      <c r="E212" s="723">
        <v>91.5</v>
      </c>
      <c r="F212" s="715">
        <v>91.5</v>
      </c>
      <c r="G212" s="222"/>
      <c r="H212" s="713" t="s">
        <v>57</v>
      </c>
      <c r="I212" s="713">
        <v>87.78</v>
      </c>
      <c r="J212" s="713"/>
    </row>
    <row r="213" spans="1:10" ht="13.5" thickBot="1" x14ac:dyDescent="0.25">
      <c r="A213" s="268" t="s">
        <v>26</v>
      </c>
      <c r="B213" s="734">
        <f t="shared" ref="B213:E213" si="48">B212-B199</f>
        <v>4</v>
      </c>
      <c r="C213" s="735">
        <f t="shared" si="48"/>
        <v>4</v>
      </c>
      <c r="D213" s="735">
        <f t="shared" si="48"/>
        <v>4</v>
      </c>
      <c r="E213" s="735">
        <f t="shared" si="48"/>
        <v>4</v>
      </c>
      <c r="F213" s="689">
        <f>F212-F199</f>
        <v>4</v>
      </c>
      <c r="G213" s="223"/>
      <c r="H213" s="713" t="s">
        <v>26</v>
      </c>
      <c r="I213" s="713">
        <f>I212-I199</f>
        <v>3.3499999999999943</v>
      </c>
      <c r="J213" s="713"/>
    </row>
    <row r="215" spans="1:10" ht="13.5" thickBot="1" x14ac:dyDescent="0.25"/>
    <row r="216" spans="1:10" ht="13.5" thickBot="1" x14ac:dyDescent="0.25">
      <c r="A216" s="272" t="s">
        <v>161</v>
      </c>
      <c r="B216" s="799" t="s">
        <v>53</v>
      </c>
      <c r="C216" s="800"/>
      <c r="D216" s="800"/>
      <c r="E216" s="800"/>
      <c r="F216" s="801"/>
      <c r="G216" s="825" t="s">
        <v>0</v>
      </c>
      <c r="H216" s="724">
        <v>154</v>
      </c>
      <c r="I216" s="724"/>
      <c r="J216" s="724"/>
    </row>
    <row r="217" spans="1:10" ht="13.5" thickBot="1" x14ac:dyDescent="0.25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826"/>
      <c r="H217" s="724"/>
      <c r="I217" s="724"/>
      <c r="J217" s="724"/>
    </row>
    <row r="218" spans="1:10" x14ac:dyDescent="0.2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53">
        <v>2510</v>
      </c>
      <c r="G218" s="359">
        <v>2510</v>
      </c>
      <c r="H218" s="724"/>
      <c r="I218" s="724"/>
      <c r="J218" s="724"/>
    </row>
    <row r="219" spans="1:10" x14ac:dyDescent="0.2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54">
        <v>2772</v>
      </c>
      <c r="G219" s="317">
        <v>2641</v>
      </c>
      <c r="H219" s="321"/>
      <c r="I219" s="724"/>
      <c r="J219" s="724"/>
    </row>
    <row r="220" spans="1:10" x14ac:dyDescent="0.2">
      <c r="A220" s="231" t="s">
        <v>7</v>
      </c>
      <c r="B220" s="679">
        <v>90.9</v>
      </c>
      <c r="C220" s="680">
        <v>92.9</v>
      </c>
      <c r="D220" s="681">
        <v>100</v>
      </c>
      <c r="E220" s="681">
        <v>94.7</v>
      </c>
      <c r="F220" s="687">
        <v>91.2</v>
      </c>
      <c r="G220" s="682">
        <v>89</v>
      </c>
      <c r="H220" s="321"/>
      <c r="I220" s="724"/>
      <c r="J220" s="724"/>
    </row>
    <row r="221" spans="1:10" ht="13.5" thickBot="1" x14ac:dyDescent="0.25">
      <c r="A221" s="231" t="s">
        <v>8</v>
      </c>
      <c r="B221" s="329">
        <v>5.2999999999999999E-2</v>
      </c>
      <c r="C221" s="330">
        <v>5.0999999999999997E-2</v>
      </c>
      <c r="D221" s="479">
        <v>3.6999999999999998E-2</v>
      </c>
      <c r="E221" s="479">
        <v>5.0999999999999997E-2</v>
      </c>
      <c r="F221" s="688">
        <v>6.0999999999999999E-2</v>
      </c>
      <c r="G221" s="344">
        <v>6.3E-2</v>
      </c>
      <c r="H221" s="321"/>
      <c r="I221" s="724"/>
      <c r="J221" s="724"/>
    </row>
    <row r="222" spans="1:10" x14ac:dyDescent="0.2">
      <c r="A222" s="241" t="s">
        <v>1</v>
      </c>
      <c r="B222" s="332">
        <f t="shared" ref="B222:G222" si="49">B219/B218*100-100</f>
        <v>-1.0358565737051748</v>
      </c>
      <c r="C222" s="333">
        <f t="shared" si="49"/>
        <v>1.2749003984063592</v>
      </c>
      <c r="D222" s="333">
        <f t="shared" si="49"/>
        <v>5.2988047808764946</v>
      </c>
      <c r="E222" s="333">
        <f t="shared" si="49"/>
        <v>7.0119521912350535</v>
      </c>
      <c r="F222" s="335">
        <f t="shared" si="49"/>
        <v>10.4382470119522</v>
      </c>
      <c r="G222" s="346">
        <f t="shared" si="49"/>
        <v>5.2191235059760857</v>
      </c>
      <c r="H222" s="321"/>
      <c r="I222" s="724"/>
      <c r="J222" s="724"/>
    </row>
    <row r="223" spans="1:10" ht="13.5" thickBot="1" x14ac:dyDescent="0.25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66">
        <f t="shared" si="50"/>
        <v>-11</v>
      </c>
      <c r="G223" s="288">
        <f t="shared" si="50"/>
        <v>45</v>
      </c>
      <c r="H223" s="724"/>
      <c r="I223" s="724"/>
      <c r="J223" s="724"/>
    </row>
    <row r="224" spans="1:10" x14ac:dyDescent="0.2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724" t="s">
        <v>56</v>
      </c>
      <c r="I224" s="475">
        <f>G211-G224</f>
        <v>1</v>
      </c>
      <c r="J224" s="306">
        <f>I224/G211</f>
        <v>6.4226075786769424E-4</v>
      </c>
    </row>
    <row r="225" spans="1:10" x14ac:dyDescent="0.2">
      <c r="A225" s="267" t="s">
        <v>28</v>
      </c>
      <c r="B225" s="725">
        <v>97.5</v>
      </c>
      <c r="C225" s="732">
        <v>97.5</v>
      </c>
      <c r="D225" s="732">
        <v>97.5</v>
      </c>
      <c r="E225" s="732">
        <v>97.5</v>
      </c>
      <c r="F225" s="726">
        <v>97.5</v>
      </c>
      <c r="G225" s="222"/>
      <c r="H225" s="724" t="s">
        <v>57</v>
      </c>
      <c r="I225" s="724">
        <v>91.55</v>
      </c>
      <c r="J225" s="724"/>
    </row>
    <row r="226" spans="1:10" ht="13.5" thickBot="1" x14ac:dyDescent="0.25">
      <c r="A226" s="268" t="s">
        <v>26</v>
      </c>
      <c r="B226" s="734">
        <f t="shared" ref="B226:E226" si="51">B225-B212</f>
        <v>6</v>
      </c>
      <c r="C226" s="735">
        <f t="shared" si="51"/>
        <v>6</v>
      </c>
      <c r="D226" s="735">
        <f t="shared" si="51"/>
        <v>6</v>
      </c>
      <c r="E226" s="735">
        <f t="shared" si="51"/>
        <v>6</v>
      </c>
      <c r="F226" s="689">
        <f>F225-F212</f>
        <v>6</v>
      </c>
      <c r="G226" s="223"/>
      <c r="H226" s="724" t="s">
        <v>26</v>
      </c>
      <c r="I226" s="724">
        <f>I225-I212</f>
        <v>3.769999999999996</v>
      </c>
      <c r="J226" s="724"/>
    </row>
    <row r="228" spans="1:10" ht="13.5" thickBot="1" x14ac:dyDescent="0.25"/>
    <row r="229" spans="1:10" ht="13.5" thickBot="1" x14ac:dyDescent="0.25">
      <c r="A229" s="272" t="s">
        <v>162</v>
      </c>
      <c r="B229" s="799" t="s">
        <v>53</v>
      </c>
      <c r="C229" s="800"/>
      <c r="D229" s="800"/>
      <c r="E229" s="800"/>
      <c r="F229" s="801"/>
      <c r="G229" s="825" t="s">
        <v>0</v>
      </c>
      <c r="H229" s="750">
        <v>155</v>
      </c>
      <c r="I229" s="750"/>
      <c r="J229" s="750"/>
    </row>
    <row r="230" spans="1:10" ht="13.5" thickBot="1" x14ac:dyDescent="0.25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826"/>
      <c r="H230" s="750"/>
      <c r="I230" s="750"/>
      <c r="J230" s="750"/>
    </row>
    <row r="231" spans="1:10" x14ac:dyDescent="0.2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53">
        <v>2650</v>
      </c>
      <c r="G231" s="359">
        <v>2650</v>
      </c>
      <c r="H231" s="750"/>
      <c r="I231" s="750"/>
      <c r="J231" s="750"/>
    </row>
    <row r="232" spans="1:10" x14ac:dyDescent="0.2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54">
        <v>2939</v>
      </c>
      <c r="G232" s="317">
        <v>2743</v>
      </c>
      <c r="H232" s="321"/>
      <c r="I232" s="750"/>
      <c r="J232" s="750"/>
    </row>
    <row r="233" spans="1:10" x14ac:dyDescent="0.2">
      <c r="A233" s="231" t="s">
        <v>7</v>
      </c>
      <c r="B233" s="679">
        <v>95.7</v>
      </c>
      <c r="C233" s="680">
        <v>96.4</v>
      </c>
      <c r="D233" s="681">
        <v>93.8</v>
      </c>
      <c r="E233" s="681">
        <v>89.5</v>
      </c>
      <c r="F233" s="687">
        <v>97.1</v>
      </c>
      <c r="G233" s="682">
        <v>78.7</v>
      </c>
      <c r="H233" s="321"/>
      <c r="I233" s="750"/>
      <c r="J233" s="750"/>
    </row>
    <row r="234" spans="1:10" ht="13.5" thickBot="1" x14ac:dyDescent="0.25">
      <c r="A234" s="231" t="s">
        <v>8</v>
      </c>
      <c r="B234" s="329">
        <v>0.05</v>
      </c>
      <c r="C234" s="330">
        <v>4.9000000000000002E-2</v>
      </c>
      <c r="D234" s="479">
        <v>5.7000000000000002E-2</v>
      </c>
      <c r="E234" s="479">
        <v>6.2E-2</v>
      </c>
      <c r="F234" s="688">
        <v>0.05</v>
      </c>
      <c r="G234" s="344">
        <v>7.1999999999999995E-2</v>
      </c>
      <c r="H234" s="321"/>
      <c r="I234" s="750"/>
      <c r="J234" s="750"/>
    </row>
    <row r="235" spans="1:10" x14ac:dyDescent="0.2">
      <c r="A235" s="241" t="s">
        <v>1</v>
      </c>
      <c r="B235" s="332">
        <f t="shared" ref="B235:G235" si="52">B232/B231*100-100</f>
        <v>-3.6603773584905639</v>
      </c>
      <c r="C235" s="333">
        <f t="shared" si="52"/>
        <v>-1.4716981132075375</v>
      </c>
      <c r="D235" s="333">
        <f t="shared" si="52"/>
        <v>2.9056603773584868</v>
      </c>
      <c r="E235" s="333">
        <f t="shared" si="52"/>
        <v>5.3962264150943469</v>
      </c>
      <c r="F235" s="335">
        <f t="shared" si="52"/>
        <v>10.905660377358501</v>
      </c>
      <c r="G235" s="346">
        <f t="shared" si="52"/>
        <v>3.5094339622641542</v>
      </c>
      <c r="H235" s="321"/>
      <c r="I235" s="750"/>
      <c r="J235" s="750"/>
    </row>
    <row r="236" spans="1:10" ht="13.5" thickBot="1" x14ac:dyDescent="0.25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66">
        <f t="shared" si="53"/>
        <v>167</v>
      </c>
      <c r="G236" s="288">
        <f t="shared" si="53"/>
        <v>102</v>
      </c>
      <c r="H236" s="750"/>
      <c r="I236" s="750"/>
      <c r="J236" s="750"/>
    </row>
    <row r="237" spans="1:10" x14ac:dyDescent="0.2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750" t="s">
        <v>56</v>
      </c>
      <c r="I237" s="475">
        <f>G224-G237</f>
        <v>1</v>
      </c>
      <c r="J237" s="306">
        <f>I237/G224</f>
        <v>6.426735218508997E-4</v>
      </c>
    </row>
    <row r="238" spans="1:10" x14ac:dyDescent="0.2">
      <c r="A238" s="267" t="s">
        <v>28</v>
      </c>
      <c r="B238" s="751">
        <v>104.5</v>
      </c>
      <c r="C238" s="758">
        <v>104.5</v>
      </c>
      <c r="D238" s="760">
        <v>104.5</v>
      </c>
      <c r="E238" s="760">
        <v>104.5</v>
      </c>
      <c r="F238" s="752">
        <v>104</v>
      </c>
      <c r="G238" s="222"/>
      <c r="H238" s="750" t="s">
        <v>57</v>
      </c>
      <c r="I238" s="750">
        <v>97.56</v>
      </c>
      <c r="J238" s="750"/>
    </row>
    <row r="239" spans="1:10" ht="13.5" thickBot="1" x14ac:dyDescent="0.25">
      <c r="A239" s="268" t="s">
        <v>26</v>
      </c>
      <c r="B239" s="734">
        <f t="shared" ref="B239:E239" si="54">B238-B225</f>
        <v>7</v>
      </c>
      <c r="C239" s="735">
        <f t="shared" si="54"/>
        <v>7</v>
      </c>
      <c r="D239" s="735">
        <f t="shared" si="54"/>
        <v>7</v>
      </c>
      <c r="E239" s="735">
        <f t="shared" si="54"/>
        <v>7</v>
      </c>
      <c r="F239" s="689">
        <f>F238-F225</f>
        <v>6.5</v>
      </c>
      <c r="G239" s="223"/>
      <c r="H239" s="750" t="s">
        <v>26</v>
      </c>
      <c r="I239" s="750">
        <f>I238-I225</f>
        <v>6.0100000000000051</v>
      </c>
      <c r="J239" s="750"/>
    </row>
    <row r="241" spans="1:10" ht="13.5" thickBot="1" x14ac:dyDescent="0.25"/>
    <row r="242" spans="1:10" ht="13.5" thickBot="1" x14ac:dyDescent="0.25">
      <c r="A242" s="272" t="s">
        <v>163</v>
      </c>
      <c r="B242" s="799" t="s">
        <v>53</v>
      </c>
      <c r="C242" s="800"/>
      <c r="D242" s="800"/>
      <c r="E242" s="800"/>
      <c r="F242" s="801"/>
      <c r="G242" s="825" t="s">
        <v>0</v>
      </c>
      <c r="H242" s="761">
        <v>154</v>
      </c>
      <c r="I242" s="761"/>
      <c r="J242" s="761"/>
    </row>
    <row r="243" spans="1:10" ht="13.5" thickBot="1" x14ac:dyDescent="0.25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826"/>
      <c r="H243" s="761"/>
      <c r="I243" s="761"/>
      <c r="J243" s="761"/>
    </row>
    <row r="244" spans="1:10" x14ac:dyDescent="0.2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53">
        <v>2800</v>
      </c>
      <c r="G244" s="359">
        <v>2800</v>
      </c>
      <c r="H244" s="761"/>
      <c r="I244" s="761"/>
      <c r="J244" s="761"/>
    </row>
    <row r="245" spans="1:10" x14ac:dyDescent="0.2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54">
        <v>3091</v>
      </c>
      <c r="G245" s="317">
        <v>2906</v>
      </c>
      <c r="H245" s="321"/>
      <c r="I245" s="761"/>
      <c r="J245" s="761"/>
    </row>
    <row r="246" spans="1:10" x14ac:dyDescent="0.2">
      <c r="A246" s="231" t="s">
        <v>7</v>
      </c>
      <c r="B246" s="679">
        <v>86.4</v>
      </c>
      <c r="C246" s="680">
        <v>96.4</v>
      </c>
      <c r="D246" s="681">
        <v>96.9</v>
      </c>
      <c r="E246" s="681">
        <v>89.5</v>
      </c>
      <c r="F246" s="687">
        <v>91.2</v>
      </c>
      <c r="G246" s="682">
        <v>81.8</v>
      </c>
      <c r="H246" s="321"/>
      <c r="I246" s="761"/>
      <c r="J246" s="761"/>
    </row>
    <row r="247" spans="1:10" ht="13.5" thickBot="1" x14ac:dyDescent="0.25">
      <c r="A247" s="231" t="s">
        <v>8</v>
      </c>
      <c r="B247" s="329">
        <v>6.8000000000000005E-2</v>
      </c>
      <c r="C247" s="330">
        <v>0.05</v>
      </c>
      <c r="D247" s="479">
        <v>5.2999999999999999E-2</v>
      </c>
      <c r="E247" s="479">
        <v>6.5000000000000002E-2</v>
      </c>
      <c r="F247" s="688">
        <v>6.2E-2</v>
      </c>
      <c r="G247" s="344">
        <v>7.3999999999999996E-2</v>
      </c>
      <c r="H247" s="321"/>
      <c r="I247" s="761"/>
      <c r="J247" s="761"/>
    </row>
    <row r="248" spans="1:10" x14ac:dyDescent="0.2">
      <c r="A248" s="241" t="s">
        <v>1</v>
      </c>
      <c r="B248" s="332">
        <f t="shared" ref="B248:G248" si="55">B245/B244*100-100</f>
        <v>-3.3214285714285694</v>
      </c>
      <c r="C248" s="333">
        <f t="shared" si="55"/>
        <v>-1.0714285714285694</v>
      </c>
      <c r="D248" s="333">
        <f t="shared" si="55"/>
        <v>4.2857142857142918</v>
      </c>
      <c r="E248" s="333">
        <f t="shared" si="55"/>
        <v>5.1428571428571388</v>
      </c>
      <c r="F248" s="335">
        <f t="shared" si="55"/>
        <v>10.392857142857139</v>
      </c>
      <c r="G248" s="346">
        <f t="shared" si="55"/>
        <v>3.7857142857142776</v>
      </c>
      <c r="H248" s="321"/>
      <c r="I248" s="761"/>
      <c r="J248" s="761"/>
    </row>
    <row r="249" spans="1:10" ht="13.5" thickBot="1" x14ac:dyDescent="0.25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66">
        <f t="shared" si="56"/>
        <v>152</v>
      </c>
      <c r="G249" s="288">
        <f t="shared" si="56"/>
        <v>163</v>
      </c>
      <c r="H249" s="761"/>
      <c r="I249" s="761"/>
      <c r="J249" s="761"/>
    </row>
    <row r="250" spans="1:10" x14ac:dyDescent="0.2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761" t="s">
        <v>56</v>
      </c>
      <c r="I250" s="475">
        <f>G237-G250</f>
        <v>2</v>
      </c>
      <c r="J250" s="306">
        <f>I250/G237</f>
        <v>1.2861736334405145E-3</v>
      </c>
    </row>
    <row r="251" spans="1:10" x14ac:dyDescent="0.2">
      <c r="A251" s="267" t="s">
        <v>28</v>
      </c>
      <c r="B251" s="762">
        <v>111.5</v>
      </c>
      <c r="C251" s="769">
        <v>111.5</v>
      </c>
      <c r="D251" s="769">
        <v>111</v>
      </c>
      <c r="E251" s="769">
        <v>111</v>
      </c>
      <c r="F251" s="763">
        <v>110.5</v>
      </c>
      <c r="G251" s="222"/>
      <c r="H251" s="761" t="s">
        <v>57</v>
      </c>
      <c r="I251" s="761">
        <v>104.53</v>
      </c>
      <c r="J251" s="761"/>
    </row>
    <row r="252" spans="1:10" ht="13.5" thickBot="1" x14ac:dyDescent="0.25">
      <c r="A252" s="268" t="s">
        <v>26</v>
      </c>
      <c r="B252" s="734">
        <f t="shared" ref="B252:E252" si="57">B251-B238</f>
        <v>7</v>
      </c>
      <c r="C252" s="735">
        <f t="shared" si="57"/>
        <v>7</v>
      </c>
      <c r="D252" s="735">
        <f t="shared" si="57"/>
        <v>6.5</v>
      </c>
      <c r="E252" s="735">
        <f t="shared" si="57"/>
        <v>6.5</v>
      </c>
      <c r="F252" s="689">
        <f>F251-F238</f>
        <v>6.5</v>
      </c>
      <c r="G252" s="223"/>
      <c r="H252" s="761" t="s">
        <v>26</v>
      </c>
      <c r="I252" s="761">
        <f>I251-I238</f>
        <v>6.9699999999999989</v>
      </c>
      <c r="J252" s="761"/>
    </row>
    <row r="254" spans="1:10" ht="13.5" thickBot="1" x14ac:dyDescent="0.25"/>
    <row r="255" spans="1:10" ht="13.5" thickBot="1" x14ac:dyDescent="0.25">
      <c r="A255" s="272" t="s">
        <v>165</v>
      </c>
      <c r="B255" s="799" t="s">
        <v>53</v>
      </c>
      <c r="C255" s="800"/>
      <c r="D255" s="800"/>
      <c r="E255" s="800"/>
      <c r="F255" s="801"/>
      <c r="G255" s="825" t="s">
        <v>0</v>
      </c>
      <c r="H255" s="787">
        <v>152</v>
      </c>
      <c r="I255" s="787"/>
      <c r="J255" s="787"/>
    </row>
    <row r="256" spans="1:10" ht="13.5" thickBot="1" x14ac:dyDescent="0.25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826"/>
      <c r="H256" s="787"/>
      <c r="I256" s="787"/>
      <c r="J256" s="787"/>
    </row>
    <row r="257" spans="1:10" x14ac:dyDescent="0.2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53">
        <v>2960</v>
      </c>
      <c r="G257" s="359">
        <v>2960</v>
      </c>
      <c r="H257" s="787"/>
      <c r="I257" s="787"/>
      <c r="J257" s="787"/>
    </row>
    <row r="258" spans="1:10" x14ac:dyDescent="0.2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54">
        <v>3409</v>
      </c>
      <c r="G258" s="317">
        <v>3133</v>
      </c>
      <c r="H258" s="321"/>
      <c r="I258" s="787"/>
      <c r="J258" s="787"/>
    </row>
    <row r="259" spans="1:10" x14ac:dyDescent="0.2">
      <c r="A259" s="231" t="s">
        <v>7</v>
      </c>
      <c r="B259" s="679">
        <v>90.9</v>
      </c>
      <c r="C259" s="680">
        <v>100</v>
      </c>
      <c r="D259" s="681">
        <v>93.5</v>
      </c>
      <c r="E259" s="681">
        <v>92.1</v>
      </c>
      <c r="F259" s="687">
        <v>78.8</v>
      </c>
      <c r="G259" s="682">
        <v>80.3</v>
      </c>
      <c r="H259" s="321"/>
      <c r="I259" s="787"/>
      <c r="J259" s="787"/>
    </row>
    <row r="260" spans="1:10" ht="13.5" thickBot="1" x14ac:dyDescent="0.25">
      <c r="A260" s="231" t="s">
        <v>8</v>
      </c>
      <c r="B260" s="329">
        <v>6.4000000000000001E-2</v>
      </c>
      <c r="C260" s="330">
        <v>4.9000000000000002E-2</v>
      </c>
      <c r="D260" s="479">
        <v>5.3999999999999999E-2</v>
      </c>
      <c r="E260" s="479">
        <v>5.2999999999999999E-2</v>
      </c>
      <c r="F260" s="688">
        <v>0.08</v>
      </c>
      <c r="G260" s="344">
        <v>8.1000000000000003E-2</v>
      </c>
      <c r="H260" s="321"/>
      <c r="I260" s="787"/>
      <c r="J260" s="787"/>
    </row>
    <row r="261" spans="1:10" x14ac:dyDescent="0.2">
      <c r="A261" s="241" t="s">
        <v>1</v>
      </c>
      <c r="B261" s="332">
        <f t="shared" ref="B261:G261" si="58">B258/B257*100-100</f>
        <v>-1.9256756756756772</v>
      </c>
      <c r="C261" s="333">
        <f t="shared" si="58"/>
        <v>1.7567567567567437</v>
      </c>
      <c r="D261" s="333">
        <f t="shared" si="58"/>
        <v>4.6621621621621472</v>
      </c>
      <c r="E261" s="333">
        <f t="shared" si="58"/>
        <v>6.25</v>
      </c>
      <c r="F261" s="335">
        <f t="shared" si="58"/>
        <v>15.168918918918919</v>
      </c>
      <c r="G261" s="346">
        <f t="shared" si="58"/>
        <v>5.8445945945945823</v>
      </c>
      <c r="H261" s="321"/>
      <c r="I261" s="787"/>
      <c r="J261" s="787"/>
    </row>
    <row r="262" spans="1:10" ht="13.5" thickBot="1" x14ac:dyDescent="0.25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66">
        <f t="shared" si="59"/>
        <v>318</v>
      </c>
      <c r="G262" s="288">
        <f t="shared" si="59"/>
        <v>227</v>
      </c>
      <c r="H262" s="787"/>
      <c r="I262" s="787"/>
      <c r="J262" s="787"/>
    </row>
    <row r="263" spans="1:10" x14ac:dyDescent="0.2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787" t="s">
        <v>56</v>
      </c>
      <c r="I263" s="475">
        <f>G250-G263</f>
        <v>0</v>
      </c>
      <c r="J263" s="306">
        <f>I263/G250</f>
        <v>0</v>
      </c>
    </row>
    <row r="264" spans="1:10" x14ac:dyDescent="0.2">
      <c r="A264" s="267" t="s">
        <v>28</v>
      </c>
      <c r="B264" s="778"/>
      <c r="C264" s="785"/>
      <c r="D264" s="785"/>
      <c r="E264" s="785"/>
      <c r="F264" s="779"/>
      <c r="G264" s="222"/>
      <c r="H264" s="787" t="s">
        <v>57</v>
      </c>
      <c r="I264" s="787">
        <v>111.05</v>
      </c>
      <c r="J264" s="787"/>
    </row>
    <row r="265" spans="1:10" ht="13.5" thickBot="1" x14ac:dyDescent="0.25">
      <c r="A265" s="268" t="s">
        <v>26</v>
      </c>
      <c r="B265" s="734">
        <f t="shared" ref="B265:E265" si="60">B264-B251</f>
        <v>-111.5</v>
      </c>
      <c r="C265" s="735">
        <f t="shared" si="60"/>
        <v>-111.5</v>
      </c>
      <c r="D265" s="735">
        <f t="shared" si="60"/>
        <v>-111</v>
      </c>
      <c r="E265" s="735">
        <f t="shared" si="60"/>
        <v>-111</v>
      </c>
      <c r="F265" s="689">
        <f>F264-F251</f>
        <v>-110.5</v>
      </c>
      <c r="G265" s="223"/>
      <c r="H265" s="787" t="s">
        <v>26</v>
      </c>
      <c r="I265" s="787">
        <f>I264-I251</f>
        <v>6.519999999999996</v>
      </c>
      <c r="J265" s="787"/>
    </row>
  </sheetData>
  <mergeCells count="34">
    <mergeCell ref="B255:F255"/>
    <mergeCell ref="G255:G256"/>
    <mergeCell ref="B112:F112"/>
    <mergeCell ref="B164:F164"/>
    <mergeCell ref="B190:F190"/>
    <mergeCell ref="G190:G191"/>
    <mergeCell ref="B177:F177"/>
    <mergeCell ref="G177:G178"/>
    <mergeCell ref="G138:G139"/>
    <mergeCell ref="G164:G165"/>
    <mergeCell ref="G151:G152"/>
    <mergeCell ref="B138:F138"/>
    <mergeCell ref="G112:G113"/>
    <mergeCell ref="B229:F229"/>
    <mergeCell ref="G229:G230"/>
    <mergeCell ref="B216:F216"/>
    <mergeCell ref="G216:G217"/>
    <mergeCell ref="B151:F151"/>
    <mergeCell ref="B242:F242"/>
    <mergeCell ref="G242:G243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B203:F203"/>
    <mergeCell ref="G203:G204"/>
    <mergeCell ref="B125:F125"/>
    <mergeCell ref="G125:G126"/>
  </mergeCells>
  <conditionalFormatting sqref="B193:F19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295"/>
  <sheetViews>
    <sheetView showGridLines="0" topLeftCell="A263" zoomScale="85" zoomScaleNormal="85" workbookViewId="0">
      <selection activeCell="B293" sqref="B293:H293"/>
    </sheetView>
  </sheetViews>
  <sheetFormatPr baseColWidth="10" defaultColWidth="11.42578125" defaultRowHeight="12.75" x14ac:dyDescent="0.2"/>
  <cols>
    <col min="1" max="1" width="16.28515625" style="200" bestFit="1" customWidth="1"/>
    <col min="2" max="8" width="9" style="200" customWidth="1"/>
    <col min="9" max="9" width="11.28515625" style="200" bestFit="1" customWidth="1"/>
    <col min="10" max="10" width="12" style="200" customWidth="1"/>
    <col min="11" max="12" width="11.42578125" style="200"/>
    <col min="13" max="13" width="15.5703125" style="200" bestFit="1" customWidth="1"/>
    <col min="14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319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804" t="s">
        <v>50</v>
      </c>
      <c r="C8" s="805"/>
      <c r="D8" s="805"/>
      <c r="E8" s="805"/>
      <c r="F8" s="805"/>
      <c r="G8" s="806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63"/>
      <c r="L10" s="363"/>
      <c r="M10" s="363"/>
      <c r="N10" s="363"/>
      <c r="O10" s="36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22"/>
      <c r="J11" s="277"/>
      <c r="K11" s="363"/>
      <c r="L11" s="363"/>
      <c r="M11" s="363"/>
      <c r="N11" s="363"/>
      <c r="O11" s="36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I12" s="321"/>
      <c r="J12" s="277"/>
      <c r="K12" s="363"/>
      <c r="L12" s="363"/>
      <c r="M12" s="363"/>
      <c r="N12" s="363"/>
      <c r="O12" s="36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3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I15" s="321"/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324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804" t="s">
        <v>50</v>
      </c>
      <c r="C22" s="805"/>
      <c r="D22" s="805"/>
      <c r="E22" s="805"/>
      <c r="F22" s="805"/>
      <c r="G22" s="806"/>
      <c r="H22" s="292" t="s">
        <v>0</v>
      </c>
      <c r="I22" s="364"/>
      <c r="J22" s="364"/>
      <c r="K22" s="364"/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  <c r="J23" s="364"/>
      <c r="K23" s="364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6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22"/>
      <c r="J25" s="277"/>
      <c r="K25" s="36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I26" s="321"/>
      <c r="J26" s="277"/>
      <c r="K26" s="36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3"/>
      <c r="J27" s="277"/>
      <c r="K27" s="364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  <c r="K28" s="364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I29" s="321"/>
      <c r="J29" s="287"/>
      <c r="K29" s="364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324"/>
      <c r="J30" s="287"/>
      <c r="K30" s="364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364" t="s">
        <v>57</v>
      </c>
      <c r="J32" s="364">
        <v>29.73</v>
      </c>
      <c r="K32" s="364"/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364" t="s">
        <v>26</v>
      </c>
      <c r="J33" s="364">
        <f>J32-J18</f>
        <v>7.3300000000000018</v>
      </c>
      <c r="K33" s="364"/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804" t="s">
        <v>50</v>
      </c>
      <c r="C36" s="805"/>
      <c r="D36" s="805"/>
      <c r="E36" s="805"/>
      <c r="F36" s="805"/>
      <c r="G36" s="806"/>
      <c r="H36" s="292" t="s">
        <v>0</v>
      </c>
      <c r="I36" s="385"/>
      <c r="J36" s="385"/>
      <c r="K36" s="385"/>
      <c r="L36" s="385"/>
      <c r="M36" s="816" t="s">
        <v>69</v>
      </c>
      <c r="N36" s="817"/>
      <c r="O36" s="817"/>
      <c r="P36" s="818"/>
      <c r="Q36" s="385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J37" s="385"/>
      <c r="K37" s="385"/>
      <c r="L37" s="385"/>
      <c r="M37" s="819" t="s">
        <v>70</v>
      </c>
      <c r="N37" s="820"/>
      <c r="O37" s="820"/>
      <c r="P37" s="821"/>
      <c r="Q37" s="385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63"/>
      <c r="L38" s="385"/>
      <c r="M38" s="376" t="s">
        <v>54</v>
      </c>
      <c r="N38" s="377" t="s">
        <v>68</v>
      </c>
      <c r="O38" s="377" t="s">
        <v>59</v>
      </c>
      <c r="P38" s="378" t="s">
        <v>51</v>
      </c>
      <c r="Q38" s="385"/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22"/>
      <c r="J39" s="277"/>
      <c r="K39" s="363"/>
      <c r="L39" s="385"/>
      <c r="M39" s="379">
        <v>1</v>
      </c>
      <c r="N39" s="380">
        <v>1</v>
      </c>
      <c r="O39" s="380">
        <v>350</v>
      </c>
      <c r="P39" s="386">
        <v>232</v>
      </c>
      <c r="Q39" s="42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I40" s="321"/>
      <c r="J40" s="277"/>
      <c r="K40" s="363"/>
      <c r="L40" s="385"/>
      <c r="M40" s="381">
        <v>2</v>
      </c>
      <c r="N40" s="382">
        <v>2</v>
      </c>
      <c r="O40" s="382" t="s">
        <v>71</v>
      </c>
      <c r="P40" s="389">
        <v>368</v>
      </c>
      <c r="Q40" s="42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3"/>
      <c r="J41" s="277"/>
      <c r="K41" s="385"/>
      <c r="L41" s="385"/>
      <c r="M41" s="381">
        <v>3</v>
      </c>
      <c r="N41" s="382">
        <v>3</v>
      </c>
      <c r="O41" s="382" t="s">
        <v>72</v>
      </c>
      <c r="P41" s="389">
        <v>587</v>
      </c>
      <c r="Q41" s="42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K42" s="385"/>
      <c r="L42" s="385"/>
      <c r="M42" s="381">
        <v>4</v>
      </c>
      <c r="N42" s="382">
        <v>4</v>
      </c>
      <c r="O42" s="382" t="s">
        <v>73</v>
      </c>
      <c r="P42" s="389">
        <v>750</v>
      </c>
      <c r="Q42" s="42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I43" s="321"/>
      <c r="J43" s="287"/>
      <c r="K43" s="385"/>
      <c r="L43" s="385"/>
      <c r="M43" s="381">
        <v>5</v>
      </c>
      <c r="N43" s="382">
        <v>5</v>
      </c>
      <c r="O43" s="382" t="s">
        <v>74</v>
      </c>
      <c r="P43" s="389">
        <v>702</v>
      </c>
      <c r="Q43" s="42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324"/>
      <c r="J44" s="287"/>
      <c r="K44" s="385"/>
      <c r="L44" s="385"/>
      <c r="M44" s="387">
        <v>6</v>
      </c>
      <c r="N44" s="388">
        <v>6</v>
      </c>
      <c r="O44" s="388" t="s">
        <v>75</v>
      </c>
      <c r="P44" s="389">
        <v>596</v>
      </c>
      <c r="Q44" s="42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L45" s="385"/>
      <c r="M45" s="216">
        <v>7</v>
      </c>
      <c r="N45" s="217">
        <v>7</v>
      </c>
      <c r="O45" s="217">
        <v>580</v>
      </c>
      <c r="P45" s="327">
        <v>222</v>
      </c>
      <c r="Q45" s="421">
        <v>38.5</v>
      </c>
    </row>
    <row r="46" spans="1:17" x14ac:dyDescent="0.2">
      <c r="A46" s="289" t="s">
        <v>28</v>
      </c>
      <c r="B46" s="387">
        <v>39</v>
      </c>
      <c r="C46" s="388">
        <v>39</v>
      </c>
      <c r="D46" s="388">
        <v>39</v>
      </c>
      <c r="E46" s="388">
        <v>38</v>
      </c>
      <c r="F46" s="388">
        <v>38</v>
      </c>
      <c r="G46" s="389">
        <v>38</v>
      </c>
      <c r="H46" s="222"/>
      <c r="I46" s="385" t="s">
        <v>57</v>
      </c>
      <c r="J46" s="385">
        <v>34.58</v>
      </c>
      <c r="K46" s="385"/>
      <c r="L46" s="385"/>
      <c r="M46" s="385"/>
      <c r="N46" s="385"/>
      <c r="O46" s="385"/>
      <c r="P46" s="385"/>
      <c r="Q46" s="385"/>
    </row>
    <row r="47" spans="1:17" ht="13.5" thickBot="1" x14ac:dyDescent="0.25">
      <c r="A47" s="291" t="s">
        <v>26</v>
      </c>
      <c r="B47" s="418">
        <f>(B46-B32)</f>
        <v>4</v>
      </c>
      <c r="C47" s="419">
        <f>C46-C32</f>
        <v>4</v>
      </c>
      <c r="D47" s="419">
        <f>D46-D32</f>
        <v>4.5</v>
      </c>
      <c r="E47" s="419">
        <f>E46-E32</f>
        <v>4</v>
      </c>
      <c r="F47" s="419">
        <f>F46-F32</f>
        <v>4</v>
      </c>
      <c r="G47" s="420">
        <f>G46-G32</f>
        <v>4.5</v>
      </c>
      <c r="H47" s="223"/>
      <c r="I47" s="385" t="s">
        <v>26</v>
      </c>
      <c r="J47" s="385">
        <f>J46-J32</f>
        <v>4.8499999999999979</v>
      </c>
      <c r="K47" s="385"/>
      <c r="L47" s="385"/>
      <c r="M47" s="385"/>
      <c r="N47" s="385"/>
      <c r="O47" s="385"/>
      <c r="P47" s="385"/>
      <c r="Q47" s="385"/>
    </row>
    <row r="48" spans="1:17" x14ac:dyDescent="0.2">
      <c r="A48" s="385"/>
      <c r="B48" s="385"/>
      <c r="C48" s="385"/>
      <c r="D48" s="385">
        <v>39</v>
      </c>
      <c r="E48" s="385"/>
      <c r="F48" s="385"/>
      <c r="G48" s="385">
        <v>38</v>
      </c>
      <c r="H48" s="385"/>
      <c r="I48" s="385"/>
      <c r="J48" s="385"/>
      <c r="K48" s="385"/>
      <c r="L48" s="385"/>
      <c r="M48" s="385"/>
      <c r="N48" s="385"/>
      <c r="O48" s="385"/>
      <c r="P48" s="385"/>
      <c r="Q48" s="385"/>
    </row>
    <row r="49" spans="1:17" s="411" customFormat="1" x14ac:dyDescent="0.2"/>
    <row r="50" spans="1:17" ht="13.5" thickBot="1" x14ac:dyDescent="0.25">
      <c r="B50" s="421">
        <v>40.5</v>
      </c>
      <c r="C50" s="421">
        <v>40</v>
      </c>
      <c r="D50" s="421">
        <v>39.5</v>
      </c>
      <c r="E50" s="421">
        <v>39</v>
      </c>
      <c r="F50" s="421">
        <v>39</v>
      </c>
      <c r="G50" s="421">
        <v>38.5</v>
      </c>
      <c r="H50" s="421">
        <v>38.5</v>
      </c>
    </row>
    <row r="51" spans="1:17" ht="15" customHeight="1" thickBot="1" x14ac:dyDescent="0.25">
      <c r="A51" s="272" t="s">
        <v>76</v>
      </c>
      <c r="B51" s="804" t="s">
        <v>50</v>
      </c>
      <c r="C51" s="805"/>
      <c r="D51" s="805"/>
      <c r="E51" s="805"/>
      <c r="F51" s="805"/>
      <c r="G51" s="805"/>
      <c r="H51" s="806"/>
      <c r="I51" s="292" t="s">
        <v>0</v>
      </c>
      <c r="J51" s="370"/>
      <c r="K51" s="370"/>
      <c r="L51" s="370"/>
    </row>
    <row r="52" spans="1:17" ht="15" customHeight="1" x14ac:dyDescent="0.2">
      <c r="A52" s="231" t="s">
        <v>54</v>
      </c>
      <c r="B52" s="371">
        <v>1</v>
      </c>
      <c r="C52" s="372">
        <v>2</v>
      </c>
      <c r="D52" s="372">
        <v>3</v>
      </c>
      <c r="E52" s="372">
        <v>4</v>
      </c>
      <c r="F52" s="372">
        <v>5</v>
      </c>
      <c r="G52" s="372">
        <v>6</v>
      </c>
      <c r="H52" s="384">
        <v>6</v>
      </c>
      <c r="I52" s="390">
        <v>257</v>
      </c>
      <c r="J52" s="213"/>
      <c r="K52" s="370"/>
      <c r="L52" s="370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91" t="s">
        <v>0</v>
      </c>
      <c r="J53" s="229"/>
      <c r="K53" s="277"/>
      <c r="L53" s="363"/>
      <c r="Q53" s="383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92">
        <v>525</v>
      </c>
      <c r="J54" s="322"/>
      <c r="K54" s="277"/>
      <c r="L54" s="363"/>
      <c r="Q54" s="383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93">
        <v>532</v>
      </c>
      <c r="J55" s="321"/>
      <c r="K55" s="277"/>
      <c r="L55" s="363"/>
      <c r="Q55" s="383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94">
        <v>60.7</v>
      </c>
      <c r="J56" s="323"/>
      <c r="K56" s="828" t="s">
        <v>93</v>
      </c>
      <c r="L56" s="828"/>
      <c r="M56" s="828"/>
      <c r="N56" s="828"/>
      <c r="O56" s="828"/>
      <c r="P56" s="828"/>
      <c r="Q56" s="383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95">
        <v>0.11799999999999999</v>
      </c>
      <c r="J57" s="286"/>
      <c r="K57" s="828"/>
      <c r="L57" s="828"/>
      <c r="M57" s="828"/>
      <c r="N57" s="828"/>
      <c r="O57" s="828"/>
      <c r="P57" s="828"/>
      <c r="Q57" s="383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96">
        <f t="shared" si="7"/>
        <v>1.3333333333333428</v>
      </c>
      <c r="J58" s="321"/>
      <c r="K58" s="423" t="s">
        <v>102</v>
      </c>
      <c r="L58" s="370"/>
      <c r="Q58" s="383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97">
        <f>I55-H48</f>
        <v>532</v>
      </c>
      <c r="J59" s="324"/>
      <c r="K59" s="287"/>
      <c r="L59" s="370"/>
      <c r="Q59" s="383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98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400">
        <v>46</v>
      </c>
      <c r="C61" s="401">
        <v>45</v>
      </c>
      <c r="D61" s="401">
        <v>44.5</v>
      </c>
      <c r="E61" s="401">
        <v>44</v>
      </c>
      <c r="F61" s="401">
        <v>43.5</v>
      </c>
      <c r="G61" s="401">
        <v>42.5</v>
      </c>
      <c r="H61" s="402">
        <v>42</v>
      </c>
      <c r="I61" s="336"/>
      <c r="J61" s="370" t="s">
        <v>57</v>
      </c>
      <c r="K61" s="370">
        <v>38.450000000000003</v>
      </c>
      <c r="L61" s="370"/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8"/>
      <c r="J62" s="370" t="s">
        <v>26</v>
      </c>
      <c r="K62" s="421">
        <f>K61-J46</f>
        <v>3.8700000000000045</v>
      </c>
      <c r="L62" s="422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804" t="s">
        <v>50</v>
      </c>
      <c r="C65" s="805"/>
      <c r="D65" s="805"/>
      <c r="E65" s="805"/>
      <c r="F65" s="805"/>
      <c r="G65" s="805"/>
      <c r="H65" s="806"/>
      <c r="I65" s="292" t="s">
        <v>0</v>
      </c>
      <c r="J65" s="424"/>
      <c r="K65" s="424"/>
      <c r="L65" s="424"/>
      <c r="M65" s="424"/>
      <c r="N65" s="424"/>
      <c r="O65" s="424"/>
      <c r="P65" s="424"/>
    </row>
    <row r="66" spans="1:16" x14ac:dyDescent="0.2">
      <c r="A66" s="231" t="s">
        <v>54</v>
      </c>
      <c r="B66" s="426">
        <v>1</v>
      </c>
      <c r="C66" s="427">
        <v>2</v>
      </c>
      <c r="D66" s="427">
        <v>3</v>
      </c>
      <c r="E66" s="427">
        <v>4</v>
      </c>
      <c r="F66" s="427">
        <v>5</v>
      </c>
      <c r="G66" s="427">
        <v>6</v>
      </c>
      <c r="H66" s="428">
        <v>6</v>
      </c>
      <c r="I66" s="390">
        <v>258</v>
      </c>
      <c r="J66" s="213"/>
      <c r="K66" s="424"/>
      <c r="L66" s="424"/>
      <c r="M66" s="424"/>
      <c r="N66" s="424"/>
      <c r="O66" s="424"/>
      <c r="P66" s="424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91" t="s">
        <v>0</v>
      </c>
      <c r="J67" s="229"/>
      <c r="K67" s="277"/>
      <c r="L67" s="363"/>
      <c r="M67" s="424"/>
      <c r="N67" s="424"/>
      <c r="O67" s="424"/>
      <c r="P67" s="424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92">
        <v>650</v>
      </c>
      <c r="J68" s="322"/>
      <c r="K68" s="277"/>
      <c r="L68" s="363"/>
      <c r="M68" s="424"/>
      <c r="N68" s="424"/>
      <c r="O68" s="424"/>
      <c r="P68" s="424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93">
        <v>643</v>
      </c>
      <c r="J69" s="321"/>
      <c r="K69" s="277"/>
      <c r="L69" s="363"/>
      <c r="M69" s="424"/>
      <c r="N69" s="424"/>
      <c r="O69" s="424"/>
      <c r="P69" s="424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94">
        <v>76.7</v>
      </c>
      <c r="J70" s="323"/>
      <c r="K70" s="828"/>
      <c r="L70" s="828"/>
      <c r="M70" s="828"/>
      <c r="N70" s="828"/>
      <c r="O70" s="828"/>
      <c r="P70" s="828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95">
        <v>9.0999999999999998E-2</v>
      </c>
      <c r="J71" s="286"/>
      <c r="K71" s="828"/>
      <c r="L71" s="828"/>
      <c r="M71" s="828"/>
      <c r="N71" s="828"/>
      <c r="O71" s="828"/>
      <c r="P71" s="828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96">
        <f t="shared" si="11"/>
        <v>-1.0769230769230802</v>
      </c>
      <c r="J72" s="321"/>
      <c r="K72" s="423"/>
      <c r="L72" s="424"/>
      <c r="M72" s="424"/>
      <c r="N72" s="424"/>
      <c r="O72" s="424"/>
      <c r="P72" s="424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97">
        <f>I69-H63</f>
        <v>643</v>
      </c>
      <c r="J73" s="324"/>
      <c r="K73" s="287"/>
      <c r="L73" s="424"/>
      <c r="M73" s="424"/>
      <c r="N73" s="424"/>
      <c r="O73" s="424"/>
      <c r="P73" s="424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98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  <c r="M74" s="424"/>
      <c r="N74" s="424"/>
      <c r="O74" s="424"/>
      <c r="P74" s="424"/>
    </row>
    <row r="75" spans="1:16" x14ac:dyDescent="0.2">
      <c r="A75" s="267" t="s">
        <v>28</v>
      </c>
      <c r="B75" s="429">
        <v>50</v>
      </c>
      <c r="C75" s="430">
        <v>49</v>
      </c>
      <c r="D75" s="430">
        <v>49</v>
      </c>
      <c r="E75" s="430">
        <v>48</v>
      </c>
      <c r="F75" s="430">
        <v>47.5</v>
      </c>
      <c r="G75" s="430">
        <v>46.5</v>
      </c>
      <c r="H75" s="431">
        <v>46</v>
      </c>
      <c r="I75" s="425"/>
      <c r="J75" s="424" t="s">
        <v>57</v>
      </c>
      <c r="K75" s="424">
        <v>43.86</v>
      </c>
      <c r="L75" s="424"/>
      <c r="M75" s="424"/>
      <c r="N75" s="424"/>
      <c r="O75" s="424"/>
      <c r="P75" s="424"/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8"/>
      <c r="J76" s="424" t="s">
        <v>26</v>
      </c>
      <c r="K76" s="321">
        <f>K75-K61</f>
        <v>5.4099999999999966</v>
      </c>
      <c r="L76" s="325"/>
      <c r="M76" s="424"/>
      <c r="N76" s="424"/>
      <c r="O76" s="424"/>
      <c r="P76" s="424"/>
    </row>
    <row r="78" spans="1:16" ht="13.5" thickBot="1" x14ac:dyDescent="0.25"/>
    <row r="79" spans="1:16" ht="13.5" thickBot="1" x14ac:dyDescent="0.25">
      <c r="A79" s="272" t="s">
        <v>105</v>
      </c>
      <c r="B79" s="804" t="s">
        <v>50</v>
      </c>
      <c r="C79" s="805"/>
      <c r="D79" s="805"/>
      <c r="E79" s="805"/>
      <c r="F79" s="805"/>
      <c r="G79" s="805"/>
      <c r="H79" s="806"/>
      <c r="I79" s="292" t="s">
        <v>0</v>
      </c>
      <c r="J79" s="449"/>
      <c r="K79" s="449"/>
      <c r="L79" s="449"/>
      <c r="M79" s="449"/>
      <c r="N79" s="449"/>
      <c r="O79" s="449"/>
      <c r="P79" s="449"/>
    </row>
    <row r="80" spans="1:16" x14ac:dyDescent="0.2">
      <c r="A80" s="231" t="s">
        <v>54</v>
      </c>
      <c r="B80" s="451">
        <v>1</v>
      </c>
      <c r="C80" s="452">
        <v>2</v>
      </c>
      <c r="D80" s="452">
        <v>3</v>
      </c>
      <c r="E80" s="452">
        <v>4</v>
      </c>
      <c r="F80" s="452">
        <v>5</v>
      </c>
      <c r="G80" s="452">
        <v>6</v>
      </c>
      <c r="H80" s="453">
        <v>6</v>
      </c>
      <c r="I80" s="390">
        <v>255</v>
      </c>
      <c r="J80" s="213"/>
      <c r="K80" s="449"/>
      <c r="L80" s="449"/>
      <c r="M80" s="449"/>
      <c r="N80" s="449"/>
      <c r="O80" s="449"/>
      <c r="P80" s="449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91" t="s">
        <v>0</v>
      </c>
      <c r="J81" s="229"/>
      <c r="K81" s="277"/>
      <c r="L81" s="363"/>
      <c r="M81" s="449"/>
      <c r="N81" s="449"/>
      <c r="O81" s="449"/>
      <c r="P81" s="449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92">
        <v>765</v>
      </c>
      <c r="J82" s="322"/>
      <c r="K82" s="277"/>
      <c r="L82" s="363"/>
      <c r="M82" s="449"/>
      <c r="N82" s="449"/>
      <c r="O82" s="449"/>
      <c r="P82" s="449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93">
        <v>750</v>
      </c>
      <c r="J83" s="321"/>
      <c r="K83" s="277"/>
      <c r="L83" s="363"/>
      <c r="M83" s="449"/>
      <c r="N83" s="449"/>
      <c r="O83" s="449"/>
      <c r="P83" s="449"/>
    </row>
    <row r="84" spans="1:16" x14ac:dyDescent="0.2">
      <c r="A84" s="231" t="s">
        <v>7</v>
      </c>
      <c r="B84" s="462">
        <v>64.7</v>
      </c>
      <c r="C84" s="463">
        <v>74.099999999999994</v>
      </c>
      <c r="D84" s="463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94">
        <v>81.2</v>
      </c>
      <c r="J84" s="467" t="s">
        <v>106</v>
      </c>
      <c r="K84" s="461"/>
      <c r="L84" s="461"/>
      <c r="M84" s="461"/>
      <c r="N84" s="461"/>
      <c r="O84" s="461"/>
      <c r="P84" s="461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95">
        <v>8.1000000000000003E-2</v>
      </c>
      <c r="J85" s="286"/>
      <c r="K85" s="461"/>
      <c r="L85" s="461"/>
      <c r="M85" s="461"/>
      <c r="N85" s="461"/>
      <c r="O85" s="461"/>
      <c r="P85" s="461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96">
        <f t="shared" si="14"/>
        <v>-1.9607843137254974</v>
      </c>
      <c r="J86" s="321"/>
      <c r="K86" s="423"/>
      <c r="L86" s="449"/>
      <c r="M86" s="449"/>
      <c r="N86" s="449"/>
      <c r="O86" s="449"/>
      <c r="P86" s="449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97">
        <f t="shared" si="15"/>
        <v>107</v>
      </c>
      <c r="J87" s="324"/>
      <c r="K87" s="287"/>
      <c r="L87" s="449"/>
      <c r="M87" s="449"/>
      <c r="N87" s="449"/>
      <c r="O87" s="449"/>
      <c r="P87" s="449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98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  <c r="M88" s="449"/>
      <c r="N88" s="449"/>
      <c r="O88" s="449"/>
      <c r="P88" s="449"/>
    </row>
    <row r="89" spans="1:16" x14ac:dyDescent="0.2">
      <c r="A89" s="267" t="s">
        <v>28</v>
      </c>
      <c r="B89" s="454">
        <v>52.5</v>
      </c>
      <c r="C89" s="455">
        <v>51.5</v>
      </c>
      <c r="D89" s="455">
        <v>51.5</v>
      </c>
      <c r="E89" s="455">
        <v>51</v>
      </c>
      <c r="F89" s="455">
        <v>50.5</v>
      </c>
      <c r="G89" s="455">
        <v>49.5</v>
      </c>
      <c r="H89" s="456">
        <v>49</v>
      </c>
      <c r="I89" s="450"/>
      <c r="J89" s="449" t="s">
        <v>57</v>
      </c>
      <c r="K89" s="449">
        <v>47.95</v>
      </c>
      <c r="L89" s="449"/>
      <c r="M89" s="449"/>
      <c r="N89" s="449"/>
      <c r="O89" s="449"/>
      <c r="P89" s="449"/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8"/>
      <c r="J90" s="449" t="s">
        <v>26</v>
      </c>
      <c r="K90" s="321">
        <f>K89-K75</f>
        <v>4.0900000000000034</v>
      </c>
      <c r="L90" s="325"/>
      <c r="M90" s="449"/>
      <c r="N90" s="449"/>
      <c r="O90" s="449"/>
      <c r="P90" s="449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799" t="s">
        <v>50</v>
      </c>
      <c r="C93" s="800"/>
      <c r="D93" s="800"/>
      <c r="E93" s="800"/>
      <c r="F93" s="800"/>
      <c r="G93" s="800"/>
      <c r="H93" s="800"/>
      <c r="I93" s="796" t="s">
        <v>0</v>
      </c>
      <c r="J93" s="468"/>
      <c r="K93" s="468"/>
      <c r="L93" s="468"/>
    </row>
    <row r="94" spans="1:16" x14ac:dyDescent="0.2">
      <c r="A94" s="231" t="s">
        <v>54</v>
      </c>
      <c r="B94" s="470">
        <v>1</v>
      </c>
      <c r="C94" s="471">
        <v>2</v>
      </c>
      <c r="D94" s="471">
        <v>3</v>
      </c>
      <c r="E94" s="471">
        <v>4</v>
      </c>
      <c r="F94" s="471">
        <v>5</v>
      </c>
      <c r="G94" s="471">
        <v>6</v>
      </c>
      <c r="H94" s="486">
        <v>7</v>
      </c>
      <c r="I94" s="802"/>
      <c r="J94" s="213"/>
      <c r="K94" s="468"/>
      <c r="L94" s="468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87">
        <v>7</v>
      </c>
      <c r="I95" s="803"/>
      <c r="J95" s="229"/>
      <c r="K95" s="277"/>
      <c r="L95" s="36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88">
        <v>880</v>
      </c>
      <c r="J96" s="322"/>
      <c r="K96" s="277"/>
      <c r="L96" s="36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93">
        <v>877</v>
      </c>
      <c r="J97" s="321"/>
      <c r="K97" s="277"/>
      <c r="L97" s="363"/>
    </row>
    <row r="98" spans="1:12" x14ac:dyDescent="0.2">
      <c r="A98" s="231" t="s">
        <v>7</v>
      </c>
      <c r="B98" s="476">
        <v>77.8</v>
      </c>
      <c r="C98" s="477">
        <v>74.099999999999994</v>
      </c>
      <c r="D98" s="477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94">
        <v>80.5</v>
      </c>
      <c r="J98" s="478"/>
      <c r="K98" s="461"/>
      <c r="L98" s="461"/>
    </row>
    <row r="99" spans="1:12" ht="13.5" thickBot="1" x14ac:dyDescent="0.25">
      <c r="A99" s="231" t="s">
        <v>8</v>
      </c>
      <c r="B99" s="329">
        <v>9.1999999999999998E-2</v>
      </c>
      <c r="C99" s="330">
        <v>8.7999999999999995E-2</v>
      </c>
      <c r="D99" s="330">
        <v>7.3999999999999996E-2</v>
      </c>
      <c r="E99" s="330">
        <v>6.5000000000000002E-2</v>
      </c>
      <c r="F99" s="330">
        <v>6.4000000000000001E-2</v>
      </c>
      <c r="G99" s="330">
        <v>7.0000000000000007E-2</v>
      </c>
      <c r="H99" s="480">
        <v>0.08</v>
      </c>
      <c r="I99" s="481">
        <v>8.1000000000000003E-2</v>
      </c>
      <c r="J99" s="286"/>
      <c r="K99" s="461"/>
      <c r="L99" s="461"/>
    </row>
    <row r="100" spans="1:12" x14ac:dyDescent="0.2">
      <c r="A100" s="241" t="s">
        <v>1</v>
      </c>
      <c r="B100" s="332">
        <f t="shared" ref="B100:I100" si="17">B97/B96*100-100</f>
        <v>2.8409090909090793</v>
      </c>
      <c r="C100" s="333">
        <f t="shared" si="17"/>
        <v>8.5227272727272663</v>
      </c>
      <c r="D100" s="333">
        <f t="shared" si="17"/>
        <v>-2.0454545454545467</v>
      </c>
      <c r="E100" s="333">
        <f t="shared" si="17"/>
        <v>-3.181818181818187</v>
      </c>
      <c r="F100" s="333">
        <f t="shared" si="17"/>
        <v>-2.7272727272727195</v>
      </c>
      <c r="G100" s="333">
        <f t="shared" si="17"/>
        <v>0.11363636363637397</v>
      </c>
      <c r="H100" s="482">
        <f t="shared" si="17"/>
        <v>2.3863636363636402</v>
      </c>
      <c r="I100" s="483">
        <f t="shared" si="17"/>
        <v>-0.34090909090909349</v>
      </c>
      <c r="J100" s="321"/>
      <c r="K100" s="423"/>
      <c r="L100" s="468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97">
        <f t="shared" si="18"/>
        <v>127</v>
      </c>
      <c r="J101" s="324"/>
      <c r="K101" s="287"/>
      <c r="L101" s="468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98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472">
        <v>54.5</v>
      </c>
      <c r="C103" s="473">
        <v>53.5</v>
      </c>
      <c r="D103" s="473">
        <v>54</v>
      </c>
      <c r="E103" s="473">
        <v>54</v>
      </c>
      <c r="F103" s="473">
        <v>53.5</v>
      </c>
      <c r="G103" s="473">
        <v>52</v>
      </c>
      <c r="H103" s="474">
        <v>52</v>
      </c>
      <c r="I103" s="469"/>
      <c r="J103" s="468" t="s">
        <v>57</v>
      </c>
      <c r="K103" s="468">
        <v>50.77</v>
      </c>
      <c r="L103" s="468"/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8"/>
      <c r="J104" s="468" t="s">
        <v>26</v>
      </c>
      <c r="K104" s="321">
        <f>K103-K89</f>
        <v>2.8200000000000003</v>
      </c>
      <c r="L104" s="325"/>
    </row>
    <row r="106" spans="1:12" ht="13.5" thickBot="1" x14ac:dyDescent="0.25"/>
    <row r="107" spans="1:12" ht="13.5" thickBot="1" x14ac:dyDescent="0.25">
      <c r="A107" s="272" t="s">
        <v>112</v>
      </c>
      <c r="B107" s="799" t="s">
        <v>50</v>
      </c>
      <c r="C107" s="800"/>
      <c r="D107" s="800"/>
      <c r="E107" s="800"/>
      <c r="F107" s="800"/>
      <c r="G107" s="800"/>
      <c r="H107" s="800"/>
      <c r="I107" s="796" t="s">
        <v>0</v>
      </c>
      <c r="J107" s="489">
        <v>255</v>
      </c>
      <c r="K107" s="489"/>
      <c r="L107" s="489"/>
    </row>
    <row r="108" spans="1:12" x14ac:dyDescent="0.2">
      <c r="A108" s="231" t="s">
        <v>54</v>
      </c>
      <c r="B108" s="491">
        <v>1</v>
      </c>
      <c r="C108" s="492">
        <v>2</v>
      </c>
      <c r="D108" s="492">
        <v>3</v>
      </c>
      <c r="E108" s="492">
        <v>4</v>
      </c>
      <c r="F108" s="492">
        <v>5</v>
      </c>
      <c r="G108" s="492">
        <v>6</v>
      </c>
      <c r="H108" s="486">
        <v>7</v>
      </c>
      <c r="I108" s="802"/>
      <c r="J108" s="213"/>
      <c r="K108" s="489"/>
      <c r="L108" s="489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87">
        <v>7</v>
      </c>
      <c r="I109" s="803"/>
      <c r="J109" s="229"/>
      <c r="K109" s="277"/>
      <c r="L109" s="36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88">
        <v>990</v>
      </c>
      <c r="J110" s="322"/>
      <c r="K110" s="277"/>
      <c r="L110" s="36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93">
        <v>991</v>
      </c>
      <c r="J111" s="321"/>
      <c r="K111" s="277"/>
      <c r="L111" s="363"/>
    </row>
    <row r="112" spans="1:12" x14ac:dyDescent="0.2">
      <c r="A112" s="231" t="s">
        <v>7</v>
      </c>
      <c r="B112" s="476">
        <v>70.599999999999994</v>
      </c>
      <c r="C112" s="477">
        <v>81.5</v>
      </c>
      <c r="D112" s="477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94">
        <v>77.599999999999994</v>
      </c>
      <c r="J112" s="478"/>
      <c r="K112" s="461"/>
      <c r="L112" s="461"/>
    </row>
    <row r="113" spans="1:19" ht="13.5" thickBot="1" x14ac:dyDescent="0.25">
      <c r="A113" s="231" t="s">
        <v>8</v>
      </c>
      <c r="B113" s="329">
        <v>9.5000000000000001E-2</v>
      </c>
      <c r="C113" s="330">
        <v>8.2000000000000003E-2</v>
      </c>
      <c r="D113" s="330">
        <v>8.1000000000000003E-2</v>
      </c>
      <c r="E113" s="330">
        <v>7.9000000000000001E-2</v>
      </c>
      <c r="F113" s="330">
        <v>6.9000000000000006E-2</v>
      </c>
      <c r="G113" s="330">
        <v>6.6000000000000003E-2</v>
      </c>
      <c r="H113" s="480">
        <v>5.0999999999999997E-2</v>
      </c>
      <c r="I113" s="481">
        <v>8.3000000000000004E-2</v>
      </c>
      <c r="J113" s="286"/>
      <c r="K113" s="461"/>
      <c r="L113" s="461"/>
    </row>
    <row r="114" spans="1:19" x14ac:dyDescent="0.2">
      <c r="A114" s="241" t="s">
        <v>1</v>
      </c>
      <c r="B114" s="332">
        <f t="shared" ref="B114:I114" si="20">B111/B110*100-100</f>
        <v>1.1111111111111143</v>
      </c>
      <c r="C114" s="333">
        <f t="shared" si="20"/>
        <v>7.9797979797979792</v>
      </c>
      <c r="D114" s="333">
        <f t="shared" si="20"/>
        <v>-1.818181818181813</v>
      </c>
      <c r="E114" s="333">
        <f t="shared" si="20"/>
        <v>-4.5454545454545467</v>
      </c>
      <c r="F114" s="333">
        <f t="shared" si="20"/>
        <v>0.20202020202020776</v>
      </c>
      <c r="G114" s="333">
        <f t="shared" si="20"/>
        <v>1.5151515151515156</v>
      </c>
      <c r="H114" s="482">
        <f t="shared" si="20"/>
        <v>2.6262626262626156</v>
      </c>
      <c r="I114" s="483">
        <f t="shared" si="20"/>
        <v>0.10101010101008967</v>
      </c>
      <c r="J114" s="321"/>
      <c r="K114" s="423"/>
      <c r="L114" s="489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97">
        <f t="shared" si="21"/>
        <v>114</v>
      </c>
      <c r="J115" s="324"/>
      <c r="K115" s="287"/>
      <c r="L115" s="489"/>
    </row>
    <row r="116" spans="1:19" x14ac:dyDescent="0.2">
      <c r="A116" s="267" t="s">
        <v>51</v>
      </c>
      <c r="B116" s="499">
        <v>229</v>
      </c>
      <c r="C116" s="500">
        <v>368</v>
      </c>
      <c r="D116" s="500">
        <v>584</v>
      </c>
      <c r="E116" s="500">
        <v>748</v>
      </c>
      <c r="F116" s="501">
        <v>702</v>
      </c>
      <c r="G116" s="501">
        <v>595</v>
      </c>
      <c r="H116" s="502">
        <v>220</v>
      </c>
      <c r="I116" s="398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493">
        <v>57</v>
      </c>
      <c r="C117" s="494">
        <v>55.5</v>
      </c>
      <c r="D117" s="494">
        <v>56.5</v>
      </c>
      <c r="E117" s="494">
        <v>56.5</v>
      </c>
      <c r="F117" s="494">
        <v>56</v>
      </c>
      <c r="G117" s="494">
        <v>54</v>
      </c>
      <c r="H117" s="495">
        <v>54.5</v>
      </c>
      <c r="I117" s="490"/>
      <c r="J117" s="489" t="s">
        <v>57</v>
      </c>
      <c r="K117" s="489">
        <v>53.45</v>
      </c>
      <c r="L117" s="489"/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8"/>
      <c r="J118" s="489" t="s">
        <v>26</v>
      </c>
      <c r="K118" s="321">
        <f>K117-K103</f>
        <v>2.6799999999999997</v>
      </c>
      <c r="L118" s="325"/>
    </row>
    <row r="119" spans="1:19" x14ac:dyDescent="0.2">
      <c r="C119" s="200" t="s">
        <v>65</v>
      </c>
    </row>
    <row r="120" spans="1:19" ht="13.5" thickBot="1" x14ac:dyDescent="0.25">
      <c r="A120" s="611"/>
      <c r="B120" s="611"/>
      <c r="C120" s="611"/>
      <c r="D120" s="611"/>
      <c r="E120" s="611"/>
      <c r="F120" s="611"/>
      <c r="G120" s="611"/>
      <c r="H120" s="611"/>
      <c r="I120" s="611"/>
    </row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J121" s="516"/>
      <c r="K121" s="516"/>
      <c r="L121" s="516"/>
      <c r="N121" s="587" t="s">
        <v>117</v>
      </c>
      <c r="O121" s="588" t="s">
        <v>118</v>
      </c>
      <c r="P121" s="596" t="s">
        <v>128</v>
      </c>
      <c r="Q121" s="588" t="s">
        <v>129</v>
      </c>
      <c r="R121" s="588" t="s">
        <v>120</v>
      </c>
      <c r="S121" s="589" t="s">
        <v>121</v>
      </c>
    </row>
    <row r="122" spans="1:19" ht="13.5" thickBot="1" x14ac:dyDescent="0.25">
      <c r="A122" s="272" t="s">
        <v>113</v>
      </c>
      <c r="B122" s="794" t="s">
        <v>50</v>
      </c>
      <c r="C122" s="794"/>
      <c r="D122" s="794"/>
      <c r="E122" s="794"/>
      <c r="F122" s="794"/>
      <c r="G122" s="794"/>
      <c r="H122" s="794"/>
      <c r="I122" s="796" t="s">
        <v>0</v>
      </c>
      <c r="J122" s="213">
        <v>257</v>
      </c>
      <c r="K122" s="516"/>
      <c r="L122" s="516"/>
      <c r="N122" s="593">
        <v>1</v>
      </c>
      <c r="O122" s="594">
        <v>7</v>
      </c>
      <c r="P122" s="599">
        <v>459</v>
      </c>
      <c r="Q122" s="594">
        <v>980</v>
      </c>
      <c r="R122" s="594">
        <v>5.5</v>
      </c>
      <c r="S122" s="595">
        <v>30</v>
      </c>
    </row>
    <row r="123" spans="1:19" x14ac:dyDescent="0.2">
      <c r="A123" s="214" t="s">
        <v>54</v>
      </c>
      <c r="B123" s="612">
        <v>1</v>
      </c>
      <c r="C123" s="613">
        <v>2</v>
      </c>
      <c r="D123" s="613">
        <v>3</v>
      </c>
      <c r="E123" s="614">
        <v>4</v>
      </c>
      <c r="F123" s="612">
        <v>5</v>
      </c>
      <c r="G123" s="613">
        <v>6</v>
      </c>
      <c r="H123" s="614">
        <v>7</v>
      </c>
      <c r="I123" s="797"/>
      <c r="J123" s="229"/>
      <c r="K123" s="277"/>
      <c r="L123" s="363"/>
      <c r="N123" s="593">
        <v>2</v>
      </c>
      <c r="O123" s="594">
        <v>6</v>
      </c>
      <c r="P123" s="599">
        <v>749</v>
      </c>
      <c r="Q123" s="594" t="s">
        <v>142</v>
      </c>
      <c r="R123" s="594">
        <v>8.9</v>
      </c>
      <c r="S123" s="595">
        <v>50</v>
      </c>
    </row>
    <row r="124" spans="1:19" ht="13.5" thickBot="1" x14ac:dyDescent="0.25">
      <c r="A124" s="214" t="s">
        <v>2</v>
      </c>
      <c r="B124" s="294">
        <v>4</v>
      </c>
      <c r="C124" s="607">
        <v>3</v>
      </c>
      <c r="D124" s="307">
        <v>2</v>
      </c>
      <c r="E124" s="233">
        <v>1</v>
      </c>
      <c r="F124" s="233">
        <v>1</v>
      </c>
      <c r="G124" s="307">
        <v>2</v>
      </c>
      <c r="H124" s="607">
        <v>3</v>
      </c>
      <c r="I124" s="798"/>
      <c r="J124" s="322"/>
      <c r="K124" s="277"/>
      <c r="L124" s="363"/>
      <c r="N124" s="593">
        <v>3</v>
      </c>
      <c r="O124" s="594">
        <v>5</v>
      </c>
      <c r="P124" s="599">
        <v>501</v>
      </c>
      <c r="Q124" s="594" t="s">
        <v>143</v>
      </c>
      <c r="R124" s="594">
        <v>6</v>
      </c>
      <c r="S124" s="595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88">
        <v>1090</v>
      </c>
      <c r="J125" s="321"/>
      <c r="K125" s="277"/>
      <c r="L125" s="363"/>
      <c r="N125" s="593">
        <v>4</v>
      </c>
      <c r="O125" s="594">
        <v>4</v>
      </c>
      <c r="P125" s="599">
        <v>216</v>
      </c>
      <c r="Q125" s="594">
        <v>810</v>
      </c>
      <c r="R125" s="594">
        <v>2.5</v>
      </c>
      <c r="S125" s="595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93">
        <v>1088</v>
      </c>
      <c r="J126" s="478"/>
      <c r="K126" s="461"/>
      <c r="L126" s="461"/>
      <c r="N126" s="590">
        <v>5</v>
      </c>
      <c r="O126" s="591">
        <v>1</v>
      </c>
      <c r="P126" s="597">
        <v>275</v>
      </c>
      <c r="Q126" s="591">
        <v>850</v>
      </c>
      <c r="R126" s="591">
        <v>3.3</v>
      </c>
      <c r="S126" s="592">
        <v>18</v>
      </c>
    </row>
    <row r="127" spans="1:19" x14ac:dyDescent="0.2">
      <c r="A127" s="214" t="s">
        <v>7</v>
      </c>
      <c r="B127" s="476">
        <v>97.1</v>
      </c>
      <c r="C127" s="477">
        <v>100</v>
      </c>
      <c r="D127" s="477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94">
        <v>88.7</v>
      </c>
      <c r="J127" s="286"/>
      <c r="K127" s="461"/>
      <c r="L127" s="461"/>
      <c r="N127" s="590">
        <v>6</v>
      </c>
      <c r="O127" s="591">
        <v>2</v>
      </c>
      <c r="P127" s="597">
        <v>758</v>
      </c>
      <c r="Q127" s="591" t="s">
        <v>144</v>
      </c>
      <c r="R127" s="591">
        <v>9</v>
      </c>
      <c r="S127" s="592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81">
        <v>6.8000000000000005E-2</v>
      </c>
      <c r="J128" s="321"/>
      <c r="K128" s="423"/>
      <c r="L128" s="516"/>
      <c r="N128" s="600">
        <v>7</v>
      </c>
      <c r="O128" s="601">
        <v>3</v>
      </c>
      <c r="P128" s="598">
        <v>484</v>
      </c>
      <c r="Q128" s="601">
        <v>950</v>
      </c>
      <c r="R128" s="601">
        <v>5.8</v>
      </c>
      <c r="S128" s="602">
        <v>32</v>
      </c>
    </row>
    <row r="129" spans="1:16" ht="13.5" thickBot="1" x14ac:dyDescent="0.25">
      <c r="A129" s="280" t="s">
        <v>1</v>
      </c>
      <c r="B129" s="584">
        <f t="shared" ref="B129:I129" si="23">B126/B125*100-100</f>
        <v>6.8807339449541161</v>
      </c>
      <c r="C129" s="585">
        <f t="shared" si="23"/>
        <v>1.2844036697247816</v>
      </c>
      <c r="D129" s="622">
        <f t="shared" si="23"/>
        <v>-7.431192660550451</v>
      </c>
      <c r="E129" s="586">
        <f t="shared" si="23"/>
        <v>-4.036697247706428</v>
      </c>
      <c r="F129" s="584">
        <f t="shared" si="23"/>
        <v>-5.6880733944954045</v>
      </c>
      <c r="G129" s="585">
        <f t="shared" si="23"/>
        <v>-1.3761467889908232</v>
      </c>
      <c r="H129" s="586">
        <f t="shared" si="23"/>
        <v>4.7706422018348462</v>
      </c>
      <c r="I129" s="483">
        <f t="shared" si="23"/>
        <v>-0.18348623853211166</v>
      </c>
      <c r="J129" s="623" t="s">
        <v>147</v>
      </c>
      <c r="K129" s="287"/>
      <c r="L129" s="516"/>
      <c r="P129" s="598">
        <f>SUM(P122:P128)</f>
        <v>3442</v>
      </c>
    </row>
    <row r="130" spans="1:16" ht="13.5" thickBot="1" x14ac:dyDescent="0.25">
      <c r="A130" s="214" t="s">
        <v>27</v>
      </c>
      <c r="B130" s="581">
        <f t="shared" ref="B130:I130" si="24">B126-B111</f>
        <v>164</v>
      </c>
      <c r="C130" s="582">
        <f t="shared" si="24"/>
        <v>35</v>
      </c>
      <c r="D130" s="582">
        <f t="shared" si="24"/>
        <v>37</v>
      </c>
      <c r="E130" s="583">
        <f t="shared" si="24"/>
        <v>101</v>
      </c>
      <c r="F130" s="581">
        <f t="shared" si="24"/>
        <v>36</v>
      </c>
      <c r="G130" s="582">
        <f t="shared" si="24"/>
        <v>70</v>
      </c>
      <c r="H130" s="583">
        <f t="shared" si="24"/>
        <v>126</v>
      </c>
      <c r="I130" s="397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99">
        <v>459</v>
      </c>
      <c r="C131" s="500">
        <v>749</v>
      </c>
      <c r="D131" s="500">
        <v>501</v>
      </c>
      <c r="E131" s="621">
        <v>214</v>
      </c>
      <c r="F131" s="608">
        <v>275</v>
      </c>
      <c r="G131" s="501">
        <v>757</v>
      </c>
      <c r="H131" s="502">
        <v>483</v>
      </c>
      <c r="I131" s="398">
        <f>SUM(B131:H131)</f>
        <v>3438</v>
      </c>
      <c r="J131" s="516" t="s">
        <v>57</v>
      </c>
      <c r="K131" s="516">
        <v>55.63</v>
      </c>
      <c r="L131" s="516"/>
    </row>
    <row r="132" spans="1:16" x14ac:dyDescent="0.2">
      <c r="A132" s="289" t="s">
        <v>28</v>
      </c>
      <c r="B132" s="615">
        <v>57.5</v>
      </c>
      <c r="C132" s="616">
        <v>58.5</v>
      </c>
      <c r="D132" s="616">
        <v>59.5</v>
      </c>
      <c r="E132" s="617">
        <v>60</v>
      </c>
      <c r="F132" s="615">
        <v>59</v>
      </c>
      <c r="G132" s="616">
        <v>57.5</v>
      </c>
      <c r="H132" s="617">
        <v>56.5</v>
      </c>
      <c r="I132" s="511"/>
      <c r="J132" s="516" t="s">
        <v>26</v>
      </c>
      <c r="K132" s="321">
        <f>K131-K117</f>
        <v>2.1799999999999997</v>
      </c>
      <c r="L132" s="325"/>
    </row>
    <row r="133" spans="1:16" ht="13.5" thickBot="1" x14ac:dyDescent="0.25">
      <c r="A133" s="291" t="s">
        <v>26</v>
      </c>
      <c r="B133" s="220">
        <f>(B132-B121)</f>
        <v>2</v>
      </c>
      <c r="C133" s="609">
        <f t="shared" ref="C133:H133" si="25">(C132-C121)</f>
        <v>2.5</v>
      </c>
      <c r="D133" s="609">
        <f t="shared" si="25"/>
        <v>3</v>
      </c>
      <c r="E133" s="397">
        <f t="shared" si="25"/>
        <v>3</v>
      </c>
      <c r="F133" s="220">
        <f t="shared" si="25"/>
        <v>3</v>
      </c>
      <c r="G133" s="609">
        <f t="shared" si="25"/>
        <v>2.5</v>
      </c>
      <c r="H133" s="397">
        <f t="shared" si="25"/>
        <v>2.5</v>
      </c>
      <c r="I133" s="338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794" t="s">
        <v>50</v>
      </c>
      <c r="C137" s="794"/>
      <c r="D137" s="794"/>
      <c r="E137" s="794"/>
      <c r="F137" s="794"/>
      <c r="G137" s="794"/>
      <c r="H137" s="794"/>
      <c r="I137" s="796" t="s">
        <v>0</v>
      </c>
      <c r="J137" s="213"/>
      <c r="K137" s="624"/>
      <c r="L137" s="624"/>
    </row>
    <row r="138" spans="1:16" x14ac:dyDescent="0.2">
      <c r="A138" s="214" t="s">
        <v>54</v>
      </c>
      <c r="B138" s="626">
        <v>1</v>
      </c>
      <c r="C138" s="627">
        <v>2</v>
      </c>
      <c r="D138" s="627">
        <v>3</v>
      </c>
      <c r="E138" s="628">
        <v>4</v>
      </c>
      <c r="F138" s="626">
        <v>5</v>
      </c>
      <c r="G138" s="627">
        <v>6</v>
      </c>
      <c r="H138" s="628">
        <v>7</v>
      </c>
      <c r="I138" s="797"/>
      <c r="J138" s="229"/>
      <c r="K138" s="277"/>
      <c r="L138" s="363"/>
    </row>
    <row r="139" spans="1:16" ht="13.5" thickBot="1" x14ac:dyDescent="0.25">
      <c r="A139" s="214" t="s">
        <v>2</v>
      </c>
      <c r="B139" s="294">
        <v>4</v>
      </c>
      <c r="C139" s="607">
        <v>3</v>
      </c>
      <c r="D139" s="307">
        <v>2</v>
      </c>
      <c r="E139" s="233">
        <v>1</v>
      </c>
      <c r="F139" s="233">
        <v>1</v>
      </c>
      <c r="G139" s="307">
        <v>2</v>
      </c>
      <c r="H139" s="607">
        <v>3</v>
      </c>
      <c r="I139" s="798"/>
      <c r="J139" s="322"/>
      <c r="K139" s="277"/>
      <c r="L139" s="36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88">
        <v>1190</v>
      </c>
      <c r="J140" s="321"/>
      <c r="K140" s="277"/>
      <c r="L140" s="36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93">
        <v>1188</v>
      </c>
      <c r="J141" s="478"/>
      <c r="K141" s="461"/>
      <c r="L141" s="461"/>
    </row>
    <row r="142" spans="1:16" x14ac:dyDescent="0.2">
      <c r="A142" s="214" t="s">
        <v>7</v>
      </c>
      <c r="B142" s="476">
        <v>94.6</v>
      </c>
      <c r="C142" s="477">
        <v>96.4</v>
      </c>
      <c r="D142" s="477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94">
        <v>84.9</v>
      </c>
      <c r="J142" s="286"/>
      <c r="K142" s="461"/>
      <c r="L142" s="461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81">
        <v>7.0000000000000007E-2</v>
      </c>
      <c r="J143" s="321"/>
      <c r="K143" s="423"/>
      <c r="L143" s="624"/>
    </row>
    <row r="144" spans="1:16" ht="13.5" thickBot="1" x14ac:dyDescent="0.25">
      <c r="A144" s="280" t="s">
        <v>1</v>
      </c>
      <c r="B144" s="584">
        <f t="shared" ref="B144:I144" si="26">B141/B140*100-100</f>
        <v>6.470588235294116</v>
      </c>
      <c r="C144" s="585">
        <f t="shared" si="26"/>
        <v>0.25210084033614066</v>
      </c>
      <c r="D144" s="622">
        <f t="shared" si="26"/>
        <v>-5.4621848739495817</v>
      </c>
      <c r="E144" s="586">
        <f t="shared" si="26"/>
        <v>-6.6386554621848717</v>
      </c>
      <c r="F144" s="584">
        <f t="shared" si="26"/>
        <v>-4.7058823529411882</v>
      </c>
      <c r="G144" s="585">
        <f t="shared" si="26"/>
        <v>0.33613445378151141</v>
      </c>
      <c r="H144" s="586">
        <f t="shared" si="26"/>
        <v>2.4369747899159506</v>
      </c>
      <c r="I144" s="483">
        <f t="shared" si="26"/>
        <v>-0.16806722689075571</v>
      </c>
      <c r="J144" s="623" t="s">
        <v>149</v>
      </c>
      <c r="K144" s="287"/>
      <c r="L144" s="624"/>
    </row>
    <row r="145" spans="1:13" ht="13.5" thickBot="1" x14ac:dyDescent="0.25">
      <c r="A145" s="214" t="s">
        <v>27</v>
      </c>
      <c r="B145" s="581">
        <f t="shared" ref="B145:I145" si="27">B141-B126</f>
        <v>102</v>
      </c>
      <c r="C145" s="582">
        <f t="shared" si="27"/>
        <v>89</v>
      </c>
      <c r="D145" s="582">
        <f t="shared" si="27"/>
        <v>116</v>
      </c>
      <c r="E145" s="583">
        <f t="shared" si="27"/>
        <v>65</v>
      </c>
      <c r="F145" s="581">
        <f t="shared" si="27"/>
        <v>106</v>
      </c>
      <c r="G145" s="582">
        <f t="shared" si="27"/>
        <v>119</v>
      </c>
      <c r="H145" s="583">
        <f t="shared" si="27"/>
        <v>77</v>
      </c>
      <c r="I145" s="397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3" x14ac:dyDescent="0.2">
      <c r="A146" s="289" t="s">
        <v>51</v>
      </c>
      <c r="B146" s="499">
        <v>458</v>
      </c>
      <c r="C146" s="500">
        <v>748</v>
      </c>
      <c r="D146" s="500">
        <v>499</v>
      </c>
      <c r="E146" s="621">
        <v>213</v>
      </c>
      <c r="F146" s="608">
        <v>274</v>
      </c>
      <c r="G146" s="501">
        <v>756</v>
      </c>
      <c r="H146" s="502">
        <v>483</v>
      </c>
      <c r="I146" s="398">
        <f>SUM(B146:H146)</f>
        <v>3431</v>
      </c>
      <c r="J146" s="624" t="s">
        <v>57</v>
      </c>
      <c r="K146" s="624">
        <v>58.26</v>
      </c>
      <c r="L146" s="624"/>
    </row>
    <row r="147" spans="1:13" x14ac:dyDescent="0.2">
      <c r="A147" s="289" t="s">
        <v>28</v>
      </c>
      <c r="B147" s="629">
        <v>59.5</v>
      </c>
      <c r="C147" s="630">
        <v>61</v>
      </c>
      <c r="D147" s="630">
        <v>62</v>
      </c>
      <c r="E147" s="631">
        <v>63</v>
      </c>
      <c r="F147" s="629">
        <v>61.5</v>
      </c>
      <c r="G147" s="630">
        <v>60</v>
      </c>
      <c r="H147" s="631">
        <v>59.5</v>
      </c>
      <c r="I147" s="625"/>
      <c r="J147" s="624" t="s">
        <v>26</v>
      </c>
      <c r="K147" s="321">
        <f>K146-K131</f>
        <v>2.6299999999999955</v>
      </c>
      <c r="L147" s="325"/>
    </row>
    <row r="148" spans="1:13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8"/>
      <c r="J148" s="624"/>
      <c r="K148" s="624"/>
      <c r="L148" s="624"/>
    </row>
    <row r="151" spans="1:13" ht="13.5" thickBot="1" x14ac:dyDescent="0.25"/>
    <row r="152" spans="1:13" ht="13.5" thickBot="1" x14ac:dyDescent="0.25">
      <c r="A152" s="272" t="s">
        <v>150</v>
      </c>
      <c r="B152" s="794" t="s">
        <v>50</v>
      </c>
      <c r="C152" s="794"/>
      <c r="D152" s="794"/>
      <c r="E152" s="794"/>
      <c r="F152" s="794"/>
      <c r="G152" s="794"/>
      <c r="H152" s="794"/>
      <c r="I152" s="796" t="s">
        <v>0</v>
      </c>
      <c r="J152" s="213">
        <v>256</v>
      </c>
      <c r="K152" s="640"/>
      <c r="L152" s="640"/>
      <c r="M152" s="640"/>
    </row>
    <row r="153" spans="1:13" x14ac:dyDescent="0.2">
      <c r="A153" s="214" t="s">
        <v>54</v>
      </c>
      <c r="B153" s="634">
        <v>1</v>
      </c>
      <c r="C153" s="635">
        <v>2</v>
      </c>
      <c r="D153" s="635">
        <v>3</v>
      </c>
      <c r="E153" s="636">
        <v>4</v>
      </c>
      <c r="F153" s="634">
        <v>5</v>
      </c>
      <c r="G153" s="635">
        <v>6</v>
      </c>
      <c r="H153" s="636">
        <v>7</v>
      </c>
      <c r="I153" s="797"/>
      <c r="J153" s="229"/>
      <c r="K153" s="277"/>
      <c r="L153" s="363"/>
      <c r="M153" s="640"/>
    </row>
    <row r="154" spans="1:13" ht="13.5" thickBot="1" x14ac:dyDescent="0.25">
      <c r="A154" s="214" t="s">
        <v>2</v>
      </c>
      <c r="B154" s="294">
        <v>4</v>
      </c>
      <c r="C154" s="607">
        <v>3</v>
      </c>
      <c r="D154" s="307">
        <v>2</v>
      </c>
      <c r="E154" s="233">
        <v>1</v>
      </c>
      <c r="F154" s="233">
        <v>1</v>
      </c>
      <c r="G154" s="307">
        <v>2</v>
      </c>
      <c r="H154" s="607">
        <v>3</v>
      </c>
      <c r="I154" s="798"/>
      <c r="J154" s="322"/>
      <c r="K154" s="277"/>
      <c r="L154" s="363"/>
      <c r="M154" s="640"/>
    </row>
    <row r="155" spans="1:13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88">
        <v>1280</v>
      </c>
      <c r="J155" s="321"/>
      <c r="K155" s="277"/>
      <c r="L155" s="363"/>
      <c r="M155" s="640"/>
    </row>
    <row r="156" spans="1:13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93">
        <v>1306</v>
      </c>
      <c r="J156" s="478"/>
      <c r="K156" s="461"/>
      <c r="L156" s="461"/>
      <c r="M156" s="640"/>
    </row>
    <row r="157" spans="1:13" x14ac:dyDescent="0.2">
      <c r="A157" s="214" t="s">
        <v>7</v>
      </c>
      <c r="B157" s="476">
        <v>91.4</v>
      </c>
      <c r="C157" s="477">
        <v>96.4</v>
      </c>
      <c r="D157" s="477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94">
        <v>85.5</v>
      </c>
      <c r="J157" s="286"/>
      <c r="K157" s="461"/>
      <c r="L157" s="461"/>
      <c r="M157" s="640"/>
    </row>
    <row r="158" spans="1:13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81">
        <v>7.0000000000000007E-2</v>
      </c>
      <c r="J158" s="321"/>
      <c r="K158" s="423"/>
      <c r="L158" s="640"/>
      <c r="M158" s="640"/>
    </row>
    <row r="159" spans="1:13" ht="13.5" thickBot="1" x14ac:dyDescent="0.25">
      <c r="A159" s="280" t="s">
        <v>1</v>
      </c>
      <c r="B159" s="584">
        <f t="shared" ref="B159:I159" si="29">B156/B155*100-100</f>
        <v>7.03125</v>
      </c>
      <c r="C159" s="585">
        <f t="shared" si="29"/>
        <v>2.421875</v>
      </c>
      <c r="D159" s="585">
        <f t="shared" si="29"/>
        <v>1.4062500000000142</v>
      </c>
      <c r="E159" s="586">
        <f t="shared" si="29"/>
        <v>-4.53125</v>
      </c>
      <c r="F159" s="584">
        <f t="shared" si="29"/>
        <v>-2.890625</v>
      </c>
      <c r="G159" s="585">
        <f t="shared" si="29"/>
        <v>1.5625</v>
      </c>
      <c r="H159" s="586">
        <f t="shared" si="29"/>
        <v>3.7500000000000142</v>
      </c>
      <c r="I159" s="483">
        <f t="shared" si="29"/>
        <v>2.03125</v>
      </c>
      <c r="J159" s="641"/>
      <c r="K159" s="287"/>
      <c r="L159" s="640"/>
      <c r="M159" s="640"/>
    </row>
    <row r="160" spans="1:13" ht="13.5" thickBot="1" x14ac:dyDescent="0.25">
      <c r="A160" s="214" t="s">
        <v>27</v>
      </c>
      <c r="B160" s="642">
        <f t="shared" ref="B160:I160" si="30">B156-B141</f>
        <v>103</v>
      </c>
      <c r="C160" s="643">
        <f t="shared" si="30"/>
        <v>118</v>
      </c>
      <c r="D160" s="643">
        <f t="shared" si="30"/>
        <v>173</v>
      </c>
      <c r="E160" s="644">
        <f t="shared" si="30"/>
        <v>111</v>
      </c>
      <c r="F160" s="642">
        <f t="shared" si="30"/>
        <v>109</v>
      </c>
      <c r="G160" s="643">
        <f t="shared" si="30"/>
        <v>106</v>
      </c>
      <c r="H160" s="644">
        <f t="shared" si="30"/>
        <v>109</v>
      </c>
      <c r="I160" s="397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  <c r="M160" s="640"/>
    </row>
    <row r="161" spans="1:13" x14ac:dyDescent="0.2">
      <c r="A161" s="267" t="s">
        <v>51</v>
      </c>
      <c r="B161" s="499">
        <v>457</v>
      </c>
      <c r="C161" s="500">
        <v>748</v>
      </c>
      <c r="D161" s="500">
        <v>499</v>
      </c>
      <c r="E161" s="645">
        <v>213</v>
      </c>
      <c r="F161" s="608">
        <v>274</v>
      </c>
      <c r="G161" s="501">
        <v>756</v>
      </c>
      <c r="H161" s="502">
        <v>483</v>
      </c>
      <c r="I161" s="398">
        <f>SUM(B161:H161)</f>
        <v>3430</v>
      </c>
      <c r="J161" s="640" t="s">
        <v>57</v>
      </c>
      <c r="K161" s="640">
        <v>60.7</v>
      </c>
      <c r="L161" s="640"/>
      <c r="M161" s="640"/>
    </row>
    <row r="162" spans="1:13" x14ac:dyDescent="0.2">
      <c r="A162" s="267" t="s">
        <v>28</v>
      </c>
      <c r="B162" s="637">
        <v>61.5</v>
      </c>
      <c r="C162" s="638">
        <v>63</v>
      </c>
      <c r="D162" s="638">
        <v>64</v>
      </c>
      <c r="E162" s="311">
        <v>65.5</v>
      </c>
      <c r="F162" s="637">
        <v>63.5</v>
      </c>
      <c r="G162" s="638">
        <v>62</v>
      </c>
      <c r="H162" s="639">
        <v>61.5</v>
      </c>
      <c r="I162" s="633"/>
      <c r="J162" s="640" t="s">
        <v>26</v>
      </c>
      <c r="K162" s="321">
        <f>K161-K146</f>
        <v>2.4400000000000048</v>
      </c>
      <c r="L162" s="325"/>
      <c r="M162" s="640"/>
    </row>
    <row r="163" spans="1:13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8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8"/>
      <c r="J163" s="640"/>
      <c r="K163" s="640"/>
      <c r="L163" s="640"/>
      <c r="M163" s="640"/>
    </row>
    <row r="166" spans="1:13" ht="13.5" thickBot="1" x14ac:dyDescent="0.25"/>
    <row r="167" spans="1:13" ht="13.5" thickBot="1" x14ac:dyDescent="0.25">
      <c r="A167" s="272" t="s">
        <v>151</v>
      </c>
      <c r="B167" s="794" t="s">
        <v>50</v>
      </c>
      <c r="C167" s="794"/>
      <c r="D167" s="794"/>
      <c r="E167" s="794"/>
      <c r="F167" s="794"/>
      <c r="G167" s="794"/>
      <c r="H167" s="794"/>
      <c r="I167" s="796" t="s">
        <v>0</v>
      </c>
      <c r="J167" s="213">
        <v>256</v>
      </c>
      <c r="K167" s="646"/>
      <c r="L167" s="646"/>
    </row>
    <row r="168" spans="1:13" x14ac:dyDescent="0.2">
      <c r="A168" s="214" t="s">
        <v>54</v>
      </c>
      <c r="B168" s="648">
        <v>1</v>
      </c>
      <c r="C168" s="649">
        <v>2</v>
      </c>
      <c r="D168" s="649">
        <v>3</v>
      </c>
      <c r="E168" s="650">
        <v>4</v>
      </c>
      <c r="F168" s="648">
        <v>5</v>
      </c>
      <c r="G168" s="649">
        <v>6</v>
      </c>
      <c r="H168" s="650">
        <v>7</v>
      </c>
      <c r="I168" s="797"/>
      <c r="J168" s="229"/>
      <c r="K168" s="277"/>
      <c r="L168" s="363"/>
    </row>
    <row r="169" spans="1:13" ht="13.5" thickBot="1" x14ac:dyDescent="0.25">
      <c r="A169" s="214" t="s">
        <v>2</v>
      </c>
      <c r="B169" s="294">
        <v>4</v>
      </c>
      <c r="C169" s="607">
        <v>3</v>
      </c>
      <c r="D169" s="307">
        <v>2</v>
      </c>
      <c r="E169" s="233">
        <v>1</v>
      </c>
      <c r="F169" s="233">
        <v>1</v>
      </c>
      <c r="G169" s="307">
        <v>2</v>
      </c>
      <c r="H169" s="607">
        <v>3</v>
      </c>
      <c r="I169" s="798"/>
      <c r="J169" s="322"/>
      <c r="K169" s="277"/>
      <c r="L169" s="363"/>
    </row>
    <row r="170" spans="1:13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88">
        <v>1375</v>
      </c>
      <c r="J170" s="321"/>
      <c r="K170" s="277"/>
      <c r="L170" s="363"/>
    </row>
    <row r="171" spans="1:13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93">
        <v>1434</v>
      </c>
      <c r="J171" s="478"/>
      <c r="K171" s="461"/>
      <c r="L171" s="461"/>
    </row>
    <row r="172" spans="1:13" x14ac:dyDescent="0.2">
      <c r="A172" s="214" t="s">
        <v>7</v>
      </c>
      <c r="B172" s="476">
        <v>80</v>
      </c>
      <c r="C172" s="477">
        <v>92.9</v>
      </c>
      <c r="D172" s="477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94">
        <v>79.3</v>
      </c>
      <c r="J172" s="286"/>
      <c r="K172" s="461"/>
      <c r="L172" s="461"/>
    </row>
    <row r="173" spans="1:13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81">
        <v>8.3000000000000004E-2</v>
      </c>
      <c r="J173" s="321"/>
      <c r="K173" s="423"/>
      <c r="L173" s="646"/>
    </row>
    <row r="174" spans="1:13" ht="13.5" thickBot="1" x14ac:dyDescent="0.25">
      <c r="A174" s="280" t="s">
        <v>1</v>
      </c>
      <c r="B174" s="584">
        <f t="shared" ref="B174:I174" si="32">B171/B170*100-100</f>
        <v>11.490909090909085</v>
      </c>
      <c r="C174" s="585">
        <f t="shared" si="32"/>
        <v>4.2909090909090963</v>
      </c>
      <c r="D174" s="585">
        <f t="shared" si="32"/>
        <v>0.4363636363636374</v>
      </c>
      <c r="E174" s="586">
        <f t="shared" si="32"/>
        <v>-4.0727272727272776</v>
      </c>
      <c r="F174" s="584">
        <f t="shared" si="32"/>
        <v>-1.0181818181818159</v>
      </c>
      <c r="G174" s="585">
        <f t="shared" si="32"/>
        <v>1.7454545454545354</v>
      </c>
      <c r="H174" s="586">
        <f t="shared" si="32"/>
        <v>11.63636363636364</v>
      </c>
      <c r="I174" s="483">
        <f t="shared" si="32"/>
        <v>4.2909090909090963</v>
      </c>
      <c r="J174" s="641"/>
      <c r="K174" s="287"/>
      <c r="L174" s="646"/>
    </row>
    <row r="175" spans="1:13" ht="13.5" thickBot="1" x14ac:dyDescent="0.25">
      <c r="A175" s="214" t="s">
        <v>27</v>
      </c>
      <c r="B175" s="642">
        <f t="shared" ref="B175:I175" si="33">B171-B156</f>
        <v>163</v>
      </c>
      <c r="C175" s="643">
        <f t="shared" si="33"/>
        <v>123</v>
      </c>
      <c r="D175" s="643">
        <f t="shared" si="33"/>
        <v>83</v>
      </c>
      <c r="E175" s="644">
        <f t="shared" si="33"/>
        <v>97</v>
      </c>
      <c r="F175" s="642">
        <f t="shared" si="33"/>
        <v>118</v>
      </c>
      <c r="G175" s="643">
        <f t="shared" si="33"/>
        <v>99</v>
      </c>
      <c r="H175" s="644">
        <f t="shared" si="33"/>
        <v>207</v>
      </c>
      <c r="I175" s="397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3" x14ac:dyDescent="0.2">
      <c r="A176" s="267" t="s">
        <v>51</v>
      </c>
      <c r="B176" s="499">
        <v>457</v>
      </c>
      <c r="C176" s="500">
        <v>748</v>
      </c>
      <c r="D176" s="500">
        <v>499</v>
      </c>
      <c r="E176" s="645">
        <v>209</v>
      </c>
      <c r="F176" s="608">
        <v>269</v>
      </c>
      <c r="G176" s="501">
        <v>754</v>
      </c>
      <c r="H176" s="502">
        <v>483</v>
      </c>
      <c r="I176" s="398">
        <f>SUM(B176:H176)</f>
        <v>3419</v>
      </c>
      <c r="J176" s="646" t="s">
        <v>57</v>
      </c>
      <c r="K176" s="646">
        <v>62.91</v>
      </c>
      <c r="L176" s="646"/>
    </row>
    <row r="177" spans="1:12" x14ac:dyDescent="0.2">
      <c r="A177" s="267" t="s">
        <v>28</v>
      </c>
      <c r="B177" s="651">
        <v>63</v>
      </c>
      <c r="C177" s="652">
        <v>65</v>
      </c>
      <c r="D177" s="652">
        <v>66</v>
      </c>
      <c r="E177" s="311">
        <v>68</v>
      </c>
      <c r="F177" s="651">
        <v>65.5</v>
      </c>
      <c r="G177" s="652">
        <v>64</v>
      </c>
      <c r="H177" s="653">
        <v>63</v>
      </c>
      <c r="I177" s="647"/>
      <c r="J177" s="646" t="s">
        <v>26</v>
      </c>
      <c r="K177" s="321">
        <f>K176-K161</f>
        <v>2.2099999999999937</v>
      </c>
      <c r="L177" s="325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8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8"/>
      <c r="J178" s="646"/>
      <c r="K178" s="646"/>
      <c r="L178" s="646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794" t="s">
        <v>50</v>
      </c>
      <c r="C182" s="794"/>
      <c r="D182" s="794"/>
      <c r="E182" s="794"/>
      <c r="F182" s="794"/>
      <c r="G182" s="794"/>
      <c r="H182" s="794"/>
      <c r="I182" s="796" t="s">
        <v>0</v>
      </c>
      <c r="J182" s="213">
        <v>223</v>
      </c>
      <c r="K182" s="654"/>
      <c r="L182" s="654"/>
    </row>
    <row r="183" spans="1:12" x14ac:dyDescent="0.2">
      <c r="A183" s="214" t="s">
        <v>54</v>
      </c>
      <c r="B183" s="656">
        <v>1</v>
      </c>
      <c r="C183" s="657">
        <v>2</v>
      </c>
      <c r="D183" s="657">
        <v>3</v>
      </c>
      <c r="E183" s="658">
        <v>4</v>
      </c>
      <c r="F183" s="656">
        <v>5</v>
      </c>
      <c r="G183" s="657">
        <v>6</v>
      </c>
      <c r="H183" s="658">
        <v>7</v>
      </c>
      <c r="I183" s="797"/>
      <c r="J183" s="229"/>
      <c r="K183" s="277"/>
      <c r="L183" s="363"/>
    </row>
    <row r="184" spans="1:12" ht="13.5" thickBot="1" x14ac:dyDescent="0.25">
      <c r="A184" s="214" t="s">
        <v>2</v>
      </c>
      <c r="B184" s="294">
        <v>4</v>
      </c>
      <c r="C184" s="607">
        <v>3</v>
      </c>
      <c r="D184" s="307">
        <v>2</v>
      </c>
      <c r="E184" s="233">
        <v>1</v>
      </c>
      <c r="F184" s="233">
        <v>1</v>
      </c>
      <c r="G184" s="307">
        <v>2</v>
      </c>
      <c r="H184" s="607">
        <v>3</v>
      </c>
      <c r="I184" s="798"/>
      <c r="J184" s="322"/>
      <c r="K184" s="277"/>
      <c r="L184" s="36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88">
        <v>1475</v>
      </c>
      <c r="J185" s="321"/>
      <c r="K185" s="277"/>
      <c r="L185" s="36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93">
        <v>1506</v>
      </c>
      <c r="J186" s="478"/>
      <c r="K186" s="461"/>
      <c r="L186" s="461"/>
    </row>
    <row r="187" spans="1:12" x14ac:dyDescent="0.2">
      <c r="A187" s="214" t="s">
        <v>7</v>
      </c>
      <c r="B187" s="476">
        <v>82.4</v>
      </c>
      <c r="C187" s="477">
        <v>91.1</v>
      </c>
      <c r="D187" s="477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94">
        <v>81.599999999999994</v>
      </c>
      <c r="J187" s="286"/>
      <c r="K187" s="461"/>
      <c r="L187" s="461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81">
        <v>7.4999999999999997E-2</v>
      </c>
      <c r="J188" s="321"/>
      <c r="K188" s="423"/>
      <c r="L188" s="654"/>
    </row>
    <row r="189" spans="1:12" ht="13.5" thickBot="1" x14ac:dyDescent="0.25">
      <c r="A189" s="280" t="s">
        <v>1</v>
      </c>
      <c r="B189" s="584">
        <f t="shared" ref="B189:I189" si="35">B186/B185*100-100</f>
        <v>7.457627118644055</v>
      </c>
      <c r="C189" s="585">
        <f t="shared" si="35"/>
        <v>2.8474576271186436</v>
      </c>
      <c r="D189" s="585">
        <f t="shared" si="35"/>
        <v>0.47457627118643586</v>
      </c>
      <c r="E189" s="586">
        <f t="shared" si="35"/>
        <v>-4.8135593220338961</v>
      </c>
      <c r="F189" s="584">
        <f t="shared" si="35"/>
        <v>-1.9661016949152526</v>
      </c>
      <c r="G189" s="585">
        <f t="shared" si="35"/>
        <v>0.33898305084744607</v>
      </c>
      <c r="H189" s="586">
        <f t="shared" si="35"/>
        <v>5.4915254237288167</v>
      </c>
      <c r="I189" s="483">
        <f t="shared" si="35"/>
        <v>2.1016949152542281</v>
      </c>
      <c r="J189" s="641"/>
      <c r="K189" s="287"/>
      <c r="L189" s="654"/>
    </row>
    <row r="190" spans="1:12" ht="13.5" thickBot="1" x14ac:dyDescent="0.25">
      <c r="A190" s="214" t="s">
        <v>27</v>
      </c>
      <c r="B190" s="642">
        <f t="shared" ref="B190:I190" si="36">B186-B171</f>
        <v>52</v>
      </c>
      <c r="C190" s="643">
        <f t="shared" si="36"/>
        <v>83</v>
      </c>
      <c r="D190" s="643">
        <f t="shared" si="36"/>
        <v>101</v>
      </c>
      <c r="E190" s="644">
        <f t="shared" si="36"/>
        <v>85</v>
      </c>
      <c r="F190" s="642">
        <f t="shared" si="36"/>
        <v>85</v>
      </c>
      <c r="G190" s="643">
        <f t="shared" si="36"/>
        <v>81</v>
      </c>
      <c r="H190" s="644">
        <f t="shared" si="36"/>
        <v>21</v>
      </c>
      <c r="I190" s="397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99">
        <v>457</v>
      </c>
      <c r="C191" s="500">
        <v>748</v>
      </c>
      <c r="D191" s="500">
        <v>499</v>
      </c>
      <c r="E191" s="645">
        <v>209</v>
      </c>
      <c r="F191" s="608">
        <v>269</v>
      </c>
      <c r="G191" s="501">
        <v>754</v>
      </c>
      <c r="H191" s="502">
        <v>483</v>
      </c>
      <c r="I191" s="398">
        <f>SUM(B191:H191)</f>
        <v>3419</v>
      </c>
      <c r="J191" s="654" t="s">
        <v>57</v>
      </c>
      <c r="K191" s="654">
        <v>64.59</v>
      </c>
      <c r="L191" s="654"/>
    </row>
    <row r="192" spans="1:12" x14ac:dyDescent="0.2">
      <c r="A192" s="267" t="s">
        <v>28</v>
      </c>
      <c r="B192" s="659">
        <v>65</v>
      </c>
      <c r="C192" s="660">
        <v>67</v>
      </c>
      <c r="D192" s="660">
        <v>68.5</v>
      </c>
      <c r="E192" s="311">
        <v>71</v>
      </c>
      <c r="F192" s="659">
        <v>68</v>
      </c>
      <c r="G192" s="660">
        <v>66.5</v>
      </c>
      <c r="H192" s="661">
        <v>65</v>
      </c>
      <c r="I192" s="655"/>
      <c r="J192" s="654" t="s">
        <v>26</v>
      </c>
      <c r="K192" s="321">
        <f>K191-K176</f>
        <v>1.6800000000000068</v>
      </c>
      <c r="L192" s="325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8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8"/>
      <c r="J193" s="654"/>
      <c r="K193" s="654"/>
      <c r="L193" s="654"/>
    </row>
    <row r="196" spans="1:12" ht="13.5" thickBot="1" x14ac:dyDescent="0.25"/>
    <row r="197" spans="1:12" ht="13.5" thickBot="1" x14ac:dyDescent="0.25">
      <c r="A197" s="272" t="s">
        <v>153</v>
      </c>
      <c r="B197" s="794" t="s">
        <v>50</v>
      </c>
      <c r="C197" s="794"/>
      <c r="D197" s="794"/>
      <c r="E197" s="794"/>
      <c r="F197" s="794"/>
      <c r="G197" s="794"/>
      <c r="H197" s="794"/>
      <c r="I197" s="796" t="s">
        <v>0</v>
      </c>
      <c r="J197" s="213">
        <v>253</v>
      </c>
      <c r="K197" s="670"/>
      <c r="L197" s="670"/>
    </row>
    <row r="198" spans="1:12" x14ac:dyDescent="0.2">
      <c r="A198" s="214" t="s">
        <v>54</v>
      </c>
      <c r="B198" s="664">
        <v>1</v>
      </c>
      <c r="C198" s="665">
        <v>2</v>
      </c>
      <c r="D198" s="665">
        <v>3</v>
      </c>
      <c r="E198" s="666">
        <v>4</v>
      </c>
      <c r="F198" s="664">
        <v>5</v>
      </c>
      <c r="G198" s="665">
        <v>6</v>
      </c>
      <c r="H198" s="666">
        <v>7</v>
      </c>
      <c r="I198" s="797"/>
      <c r="J198" s="229"/>
      <c r="K198" s="277"/>
      <c r="L198" s="363"/>
    </row>
    <row r="199" spans="1:12" ht="13.5" thickBot="1" x14ac:dyDescent="0.25">
      <c r="A199" s="214" t="s">
        <v>2</v>
      </c>
      <c r="B199" s="294">
        <v>4</v>
      </c>
      <c r="C199" s="607">
        <v>3</v>
      </c>
      <c r="D199" s="307">
        <v>2</v>
      </c>
      <c r="E199" s="233">
        <v>1</v>
      </c>
      <c r="F199" s="233">
        <v>1</v>
      </c>
      <c r="G199" s="307">
        <v>2</v>
      </c>
      <c r="H199" s="607">
        <v>3</v>
      </c>
      <c r="I199" s="798"/>
      <c r="J199" s="322"/>
      <c r="K199" s="277"/>
      <c r="L199" s="36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88">
        <v>1575</v>
      </c>
      <c r="J200" s="321"/>
      <c r="K200" s="277"/>
      <c r="L200" s="36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93">
        <v>1643</v>
      </c>
      <c r="J201" s="478"/>
      <c r="K201" s="461"/>
      <c r="L201" s="461"/>
    </row>
    <row r="202" spans="1:12" x14ac:dyDescent="0.2">
      <c r="A202" s="214" t="s">
        <v>7</v>
      </c>
      <c r="B202" s="476">
        <v>88.9</v>
      </c>
      <c r="C202" s="477">
        <v>100</v>
      </c>
      <c r="D202" s="477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94">
        <v>89.7</v>
      </c>
      <c r="J202" s="286"/>
      <c r="K202" s="461"/>
      <c r="L202" s="461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81">
        <v>7.0999999999999994E-2</v>
      </c>
      <c r="J203" s="321"/>
      <c r="K203" s="423"/>
      <c r="L203" s="670"/>
    </row>
    <row r="204" spans="1:12" ht="13.5" thickBot="1" x14ac:dyDescent="0.25">
      <c r="A204" s="280" t="s">
        <v>1</v>
      </c>
      <c r="B204" s="584">
        <f t="shared" ref="B204:I204" si="38">B201/B200*100-100</f>
        <v>9.904761904761898</v>
      </c>
      <c r="C204" s="585">
        <f t="shared" si="38"/>
        <v>6.2222222222222143</v>
      </c>
      <c r="D204" s="585">
        <f t="shared" si="38"/>
        <v>1.4603174603174551</v>
      </c>
      <c r="E204" s="586">
        <f t="shared" si="38"/>
        <v>-4.6349206349206327</v>
      </c>
      <c r="F204" s="584">
        <f t="shared" si="38"/>
        <v>-4.8888888888888857</v>
      </c>
      <c r="G204" s="585">
        <f t="shared" si="38"/>
        <v>3.5555555555555571</v>
      </c>
      <c r="H204" s="586">
        <f t="shared" si="38"/>
        <v>9.9682539682539613</v>
      </c>
      <c r="I204" s="483">
        <f t="shared" si="38"/>
        <v>4.3174603174603163</v>
      </c>
      <c r="J204" s="641"/>
      <c r="K204" s="287"/>
      <c r="L204" s="670"/>
    </row>
    <row r="205" spans="1:12" ht="13.5" thickBot="1" x14ac:dyDescent="0.25">
      <c r="A205" s="214" t="s">
        <v>27</v>
      </c>
      <c r="B205" s="642">
        <f t="shared" ref="B205:I205" si="39">B201-B186</f>
        <v>146</v>
      </c>
      <c r="C205" s="643">
        <f t="shared" si="39"/>
        <v>156</v>
      </c>
      <c r="D205" s="643">
        <f t="shared" si="39"/>
        <v>116</v>
      </c>
      <c r="E205" s="644">
        <f t="shared" si="39"/>
        <v>98</v>
      </c>
      <c r="F205" s="642">
        <f t="shared" si="39"/>
        <v>52</v>
      </c>
      <c r="G205" s="643">
        <f t="shared" si="39"/>
        <v>151</v>
      </c>
      <c r="H205" s="644">
        <f t="shared" si="39"/>
        <v>176</v>
      </c>
      <c r="I205" s="397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99">
        <v>370</v>
      </c>
      <c r="C206" s="500">
        <v>779</v>
      </c>
      <c r="D206" s="500">
        <v>500</v>
      </c>
      <c r="E206" s="645">
        <v>257</v>
      </c>
      <c r="F206" s="608">
        <v>245</v>
      </c>
      <c r="G206" s="501">
        <v>743</v>
      </c>
      <c r="H206" s="502">
        <v>519</v>
      </c>
      <c r="I206" s="398">
        <f>SUM(B206:H206)</f>
        <v>3413</v>
      </c>
      <c r="J206" s="670" t="s">
        <v>57</v>
      </c>
      <c r="K206" s="670">
        <v>67.010000000000005</v>
      </c>
      <c r="L206" s="670"/>
    </row>
    <row r="207" spans="1:12" x14ac:dyDescent="0.2">
      <c r="A207" s="267" t="s">
        <v>28</v>
      </c>
      <c r="B207" s="667">
        <v>68</v>
      </c>
      <c r="C207" s="668">
        <v>70</v>
      </c>
      <c r="D207" s="668">
        <v>72</v>
      </c>
      <c r="E207" s="311">
        <v>75</v>
      </c>
      <c r="F207" s="667">
        <v>72</v>
      </c>
      <c r="G207" s="668">
        <v>70</v>
      </c>
      <c r="H207" s="669">
        <v>68</v>
      </c>
      <c r="I207" s="663"/>
      <c r="J207" s="670" t="s">
        <v>26</v>
      </c>
      <c r="K207" s="321">
        <f>K206-K191</f>
        <v>2.4200000000000017</v>
      </c>
      <c r="L207" s="325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8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8"/>
      <c r="J208" s="670"/>
      <c r="K208" s="670"/>
      <c r="L208" s="670"/>
    </row>
    <row r="211" spans="1:12" ht="13.5" thickBot="1" x14ac:dyDescent="0.25"/>
    <row r="212" spans="1:12" ht="13.5" thickBot="1" x14ac:dyDescent="0.25">
      <c r="A212" s="272" t="s">
        <v>158</v>
      </c>
      <c r="B212" s="794" t="s">
        <v>50</v>
      </c>
      <c r="C212" s="794"/>
      <c r="D212" s="794"/>
      <c r="E212" s="794"/>
      <c r="F212" s="794"/>
      <c r="G212" s="794"/>
      <c r="H212" s="794"/>
      <c r="I212" s="796" t="s">
        <v>0</v>
      </c>
      <c r="J212" s="213"/>
      <c r="K212" s="699"/>
      <c r="L212" s="699"/>
    </row>
    <row r="213" spans="1:12" x14ac:dyDescent="0.2">
      <c r="A213" s="214" t="s">
        <v>54</v>
      </c>
      <c r="B213" s="693">
        <v>1</v>
      </c>
      <c r="C213" s="694">
        <v>2</v>
      </c>
      <c r="D213" s="694">
        <v>3</v>
      </c>
      <c r="E213" s="695">
        <v>4</v>
      </c>
      <c r="F213" s="693">
        <v>5</v>
      </c>
      <c r="G213" s="694">
        <v>6</v>
      </c>
      <c r="H213" s="695">
        <v>7</v>
      </c>
      <c r="I213" s="797"/>
      <c r="J213" s="229"/>
      <c r="K213" s="277"/>
      <c r="L213" s="363"/>
    </row>
    <row r="214" spans="1:12" ht="13.5" thickBot="1" x14ac:dyDescent="0.25">
      <c r="A214" s="214" t="s">
        <v>2</v>
      </c>
      <c r="B214" s="294">
        <v>4</v>
      </c>
      <c r="C214" s="607">
        <v>3</v>
      </c>
      <c r="D214" s="307">
        <v>2</v>
      </c>
      <c r="E214" s="233">
        <v>1</v>
      </c>
      <c r="F214" s="233">
        <v>1</v>
      </c>
      <c r="G214" s="307">
        <v>2</v>
      </c>
      <c r="H214" s="607">
        <v>3</v>
      </c>
      <c r="I214" s="798"/>
      <c r="J214" s="322"/>
      <c r="K214" s="277"/>
      <c r="L214" s="363"/>
    </row>
    <row r="215" spans="1:12" x14ac:dyDescent="0.2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88">
        <v>1685</v>
      </c>
      <c r="J215" s="321"/>
      <c r="K215" s="277"/>
      <c r="L215" s="363"/>
    </row>
    <row r="216" spans="1:12" x14ac:dyDescent="0.2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93">
        <v>1753</v>
      </c>
      <c r="J216" s="478"/>
      <c r="K216" s="461"/>
      <c r="L216" s="461"/>
    </row>
    <row r="217" spans="1:12" x14ac:dyDescent="0.2">
      <c r="A217" s="214" t="s">
        <v>7</v>
      </c>
      <c r="B217" s="476">
        <v>96.4</v>
      </c>
      <c r="C217" s="477">
        <v>96.6</v>
      </c>
      <c r="D217" s="477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94">
        <v>89.7</v>
      </c>
      <c r="J217" s="286"/>
      <c r="K217" s="461"/>
      <c r="L217" s="461"/>
    </row>
    <row r="218" spans="1:12" ht="13.5" thickBot="1" x14ac:dyDescent="0.25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81">
        <v>6.5000000000000002E-2</v>
      </c>
      <c r="J218" s="321"/>
      <c r="K218" s="423"/>
      <c r="L218" s="699"/>
    </row>
    <row r="219" spans="1:12" ht="13.5" thickBot="1" x14ac:dyDescent="0.25">
      <c r="A219" s="280" t="s">
        <v>1</v>
      </c>
      <c r="B219" s="584">
        <f t="shared" ref="B219:I219" si="41">B216/B215*100-100</f>
        <v>6.6468842729970277</v>
      </c>
      <c r="C219" s="585">
        <f t="shared" si="41"/>
        <v>5.2818991097922918</v>
      </c>
      <c r="D219" s="585">
        <f t="shared" si="41"/>
        <v>0.47477744807120814</v>
      </c>
      <c r="E219" s="586">
        <f t="shared" si="41"/>
        <v>-1.2462908011869445</v>
      </c>
      <c r="F219" s="584">
        <f t="shared" si="41"/>
        <v>0.53412462908011094</v>
      </c>
      <c r="G219" s="585">
        <f t="shared" si="41"/>
        <v>2.6706231454005831</v>
      </c>
      <c r="H219" s="586">
        <f t="shared" si="41"/>
        <v>9.7329376854599303</v>
      </c>
      <c r="I219" s="483">
        <f t="shared" si="41"/>
        <v>4.0356083086053474</v>
      </c>
      <c r="J219" s="641"/>
      <c r="K219" s="287"/>
      <c r="L219" s="699"/>
    </row>
    <row r="220" spans="1:12" ht="13.5" thickBot="1" x14ac:dyDescent="0.25">
      <c r="A220" s="214" t="s">
        <v>27</v>
      </c>
      <c r="B220" s="642">
        <f t="shared" ref="B220:I220" si="42">B216-B201</f>
        <v>66</v>
      </c>
      <c r="C220" s="643">
        <f t="shared" si="42"/>
        <v>101</v>
      </c>
      <c r="D220" s="643">
        <f t="shared" si="42"/>
        <v>95</v>
      </c>
      <c r="E220" s="644">
        <f t="shared" si="42"/>
        <v>162</v>
      </c>
      <c r="F220" s="642">
        <f t="shared" si="42"/>
        <v>196</v>
      </c>
      <c r="G220" s="643">
        <f t="shared" si="42"/>
        <v>99</v>
      </c>
      <c r="H220" s="644">
        <f t="shared" si="42"/>
        <v>117</v>
      </c>
      <c r="I220" s="397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">
      <c r="A221" s="267" t="s">
        <v>51</v>
      </c>
      <c r="B221" s="348">
        <v>370</v>
      </c>
      <c r="C221" s="349">
        <v>776</v>
      </c>
      <c r="D221" s="349">
        <v>500</v>
      </c>
      <c r="E221" s="367">
        <v>257</v>
      </c>
      <c r="F221" s="348">
        <v>243</v>
      </c>
      <c r="G221" s="349">
        <v>743</v>
      </c>
      <c r="H221" s="410">
        <v>518</v>
      </c>
      <c r="I221" s="398">
        <f>SUM(B221:H221)</f>
        <v>3407</v>
      </c>
      <c r="J221" s="699" t="s">
        <v>57</v>
      </c>
      <c r="K221" s="699">
        <v>70.41</v>
      </c>
      <c r="L221" s="699"/>
    </row>
    <row r="222" spans="1:12" x14ac:dyDescent="0.2">
      <c r="A222" s="267" t="s">
        <v>28</v>
      </c>
      <c r="B222" s="381">
        <v>73.5</v>
      </c>
      <c r="C222" s="382">
        <v>75.5</v>
      </c>
      <c r="D222" s="382">
        <v>78</v>
      </c>
      <c r="E222" s="702">
        <v>80.5</v>
      </c>
      <c r="F222" s="381">
        <v>77.5</v>
      </c>
      <c r="G222" s="382">
        <v>76</v>
      </c>
      <c r="H222" s="498">
        <v>73.5</v>
      </c>
      <c r="I222" s="692"/>
      <c r="J222" s="699" t="s">
        <v>26</v>
      </c>
      <c r="K222" s="321">
        <f>K221-K206</f>
        <v>3.3999999999999915</v>
      </c>
      <c r="L222" s="325"/>
    </row>
    <row r="223" spans="1:12" ht="13.5" thickBot="1" x14ac:dyDescent="0.25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8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8"/>
      <c r="J223" s="699"/>
      <c r="K223" s="699"/>
      <c r="L223" s="699"/>
    </row>
    <row r="226" spans="1:12" ht="13.5" thickBot="1" x14ac:dyDescent="0.25"/>
    <row r="227" spans="1:12" ht="13.5" thickBot="1" x14ac:dyDescent="0.25">
      <c r="A227" s="272" t="s">
        <v>159</v>
      </c>
      <c r="B227" s="794" t="s">
        <v>50</v>
      </c>
      <c r="C227" s="794"/>
      <c r="D227" s="794"/>
      <c r="E227" s="794"/>
      <c r="F227" s="794"/>
      <c r="G227" s="794"/>
      <c r="H227" s="794"/>
      <c r="I227" s="796" t="s">
        <v>0</v>
      </c>
      <c r="J227" s="213">
        <v>253</v>
      </c>
      <c r="K227" s="713"/>
      <c r="L227" s="713"/>
    </row>
    <row r="228" spans="1:12" x14ac:dyDescent="0.2">
      <c r="A228" s="214" t="s">
        <v>54</v>
      </c>
      <c r="B228" s="717">
        <v>1</v>
      </c>
      <c r="C228" s="718">
        <v>2</v>
      </c>
      <c r="D228" s="718">
        <v>3</v>
      </c>
      <c r="E228" s="719">
        <v>4</v>
      </c>
      <c r="F228" s="717">
        <v>5</v>
      </c>
      <c r="G228" s="718">
        <v>6</v>
      </c>
      <c r="H228" s="719">
        <v>7</v>
      </c>
      <c r="I228" s="797"/>
      <c r="J228" s="229"/>
      <c r="K228" s="277"/>
      <c r="L228" s="363"/>
    </row>
    <row r="229" spans="1:12" ht="13.5" thickBot="1" x14ac:dyDescent="0.25">
      <c r="A229" s="214" t="s">
        <v>2</v>
      </c>
      <c r="B229" s="294">
        <v>4</v>
      </c>
      <c r="C229" s="607">
        <v>3</v>
      </c>
      <c r="D229" s="307">
        <v>2</v>
      </c>
      <c r="E229" s="233">
        <v>1</v>
      </c>
      <c r="F229" s="233">
        <v>1</v>
      </c>
      <c r="G229" s="307">
        <v>2</v>
      </c>
      <c r="H229" s="607">
        <v>3</v>
      </c>
      <c r="I229" s="798"/>
      <c r="J229" s="322"/>
      <c r="K229" s="277"/>
      <c r="L229" s="363"/>
    </row>
    <row r="230" spans="1:12" x14ac:dyDescent="0.2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88">
        <v>1800</v>
      </c>
      <c r="J230" s="321"/>
      <c r="K230" s="277"/>
      <c r="L230" s="363"/>
    </row>
    <row r="231" spans="1:12" x14ac:dyDescent="0.2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93">
        <v>1896</v>
      </c>
      <c r="J231" s="478"/>
      <c r="K231" s="461"/>
      <c r="L231" s="461"/>
    </row>
    <row r="232" spans="1:12" x14ac:dyDescent="0.2">
      <c r="A232" s="214" t="s">
        <v>7</v>
      </c>
      <c r="B232" s="476">
        <v>89.3</v>
      </c>
      <c r="C232" s="477">
        <v>91.4</v>
      </c>
      <c r="D232" s="477">
        <v>97.4</v>
      </c>
      <c r="E232" s="247">
        <v>72.2</v>
      </c>
      <c r="F232" s="245">
        <v>94.4</v>
      </c>
      <c r="G232" s="246">
        <v>87.3</v>
      </c>
      <c r="H232" s="736">
        <v>65.8</v>
      </c>
      <c r="I232" s="394">
        <v>83.4</v>
      </c>
      <c r="J232" s="737" t="s">
        <v>160</v>
      </c>
      <c r="K232" s="461"/>
      <c r="L232" s="461"/>
    </row>
    <row r="233" spans="1:12" ht="13.5" thickBot="1" x14ac:dyDescent="0.25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81">
        <v>0.08</v>
      </c>
      <c r="J233" s="321"/>
      <c r="K233" s="423"/>
      <c r="L233" s="713"/>
    </row>
    <row r="234" spans="1:12" ht="13.5" thickBot="1" x14ac:dyDescent="0.25">
      <c r="A234" s="280" t="s">
        <v>1</v>
      </c>
      <c r="B234" s="584">
        <f t="shared" ref="B234:I234" si="44">B231/B230*100-100</f>
        <v>8.5555555555555571</v>
      </c>
      <c r="C234" s="585">
        <f t="shared" si="44"/>
        <v>5.3333333333333286</v>
      </c>
      <c r="D234" s="585">
        <f t="shared" si="44"/>
        <v>3.4444444444444571</v>
      </c>
      <c r="E234" s="586">
        <f t="shared" si="44"/>
        <v>2.4444444444444429</v>
      </c>
      <c r="F234" s="584">
        <f t="shared" si="44"/>
        <v>0</v>
      </c>
      <c r="G234" s="585">
        <f t="shared" si="44"/>
        <v>2.3888888888888857</v>
      </c>
      <c r="H234" s="586">
        <f t="shared" si="44"/>
        <v>12.999999999999986</v>
      </c>
      <c r="I234" s="483">
        <f t="shared" si="44"/>
        <v>5.3333333333333286</v>
      </c>
      <c r="J234" s="641"/>
      <c r="K234" s="287"/>
      <c r="L234" s="713"/>
    </row>
    <row r="235" spans="1:12" ht="13.5" thickBot="1" x14ac:dyDescent="0.25">
      <c r="A235" s="214" t="s">
        <v>27</v>
      </c>
      <c r="B235" s="642">
        <f t="shared" ref="B235:I235" si="45">B231-B216</f>
        <v>157</v>
      </c>
      <c r="C235" s="643">
        <f t="shared" si="45"/>
        <v>122</v>
      </c>
      <c r="D235" s="643">
        <f t="shared" si="45"/>
        <v>169</v>
      </c>
      <c r="E235" s="644">
        <f t="shared" si="45"/>
        <v>180</v>
      </c>
      <c r="F235" s="642">
        <f t="shared" si="45"/>
        <v>106</v>
      </c>
      <c r="G235" s="643">
        <f t="shared" si="45"/>
        <v>113</v>
      </c>
      <c r="H235" s="644">
        <f t="shared" si="45"/>
        <v>185</v>
      </c>
      <c r="I235" s="397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">
      <c r="A236" s="267" t="s">
        <v>51</v>
      </c>
      <c r="B236" s="348">
        <v>369</v>
      </c>
      <c r="C236" s="349">
        <v>774</v>
      </c>
      <c r="D236" s="349">
        <v>500</v>
      </c>
      <c r="E236" s="367">
        <v>257</v>
      </c>
      <c r="F236" s="348">
        <v>243</v>
      </c>
      <c r="G236" s="349">
        <v>743</v>
      </c>
      <c r="H236" s="410">
        <v>518</v>
      </c>
      <c r="I236" s="398">
        <f>SUM(B236:H236)</f>
        <v>3404</v>
      </c>
      <c r="J236" s="713" t="s">
        <v>57</v>
      </c>
      <c r="K236" s="713">
        <v>76.040000000000006</v>
      </c>
      <c r="L236" s="713"/>
    </row>
    <row r="237" spans="1:12" x14ac:dyDescent="0.2">
      <c r="A237" s="267" t="s">
        <v>28</v>
      </c>
      <c r="B237" s="381">
        <v>80</v>
      </c>
      <c r="C237" s="382">
        <v>82.5</v>
      </c>
      <c r="D237" s="382">
        <v>85</v>
      </c>
      <c r="E237" s="702">
        <v>87</v>
      </c>
      <c r="F237" s="381">
        <v>84.5</v>
      </c>
      <c r="G237" s="382">
        <v>83</v>
      </c>
      <c r="H237" s="498">
        <v>80</v>
      </c>
      <c r="I237" s="716"/>
      <c r="J237" s="713" t="s">
        <v>26</v>
      </c>
      <c r="K237" s="321">
        <f>K236-K221</f>
        <v>5.6300000000000097</v>
      </c>
      <c r="L237" s="325"/>
    </row>
    <row r="238" spans="1:12" ht="13.5" thickBot="1" x14ac:dyDescent="0.25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8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8"/>
      <c r="J238" s="713"/>
      <c r="K238" s="713"/>
      <c r="L238" s="713"/>
    </row>
    <row r="239" spans="1:12" x14ac:dyDescent="0.2">
      <c r="H239" s="200" t="s">
        <v>65</v>
      </c>
    </row>
    <row r="241" spans="1:12" ht="13.5" thickBot="1" x14ac:dyDescent="0.25"/>
    <row r="242" spans="1:12" ht="13.5" thickBot="1" x14ac:dyDescent="0.25">
      <c r="A242" s="272" t="s">
        <v>161</v>
      </c>
      <c r="B242" s="794" t="s">
        <v>50</v>
      </c>
      <c r="C242" s="794"/>
      <c r="D242" s="794"/>
      <c r="E242" s="794"/>
      <c r="F242" s="794"/>
      <c r="G242" s="794"/>
      <c r="H242" s="794"/>
      <c r="I242" s="796" t="s">
        <v>0</v>
      </c>
      <c r="J242" s="213">
        <v>250</v>
      </c>
      <c r="K242" s="724"/>
      <c r="L242" s="724"/>
    </row>
    <row r="243" spans="1:12" x14ac:dyDescent="0.2">
      <c r="A243" s="214" t="s">
        <v>54</v>
      </c>
      <c r="B243" s="728">
        <v>1</v>
      </c>
      <c r="C243" s="729">
        <v>2</v>
      </c>
      <c r="D243" s="729">
        <v>3</v>
      </c>
      <c r="E243" s="730">
        <v>4</v>
      </c>
      <c r="F243" s="728">
        <v>5</v>
      </c>
      <c r="G243" s="729">
        <v>6</v>
      </c>
      <c r="H243" s="730">
        <v>7</v>
      </c>
      <c r="I243" s="797"/>
      <c r="J243" s="229"/>
      <c r="K243" s="277"/>
      <c r="L243" s="363"/>
    </row>
    <row r="244" spans="1:12" ht="13.5" thickBot="1" x14ac:dyDescent="0.25">
      <c r="A244" s="214" t="s">
        <v>2</v>
      </c>
      <c r="B244" s="294">
        <v>4</v>
      </c>
      <c r="C244" s="607">
        <v>3</v>
      </c>
      <c r="D244" s="307">
        <v>2</v>
      </c>
      <c r="E244" s="233">
        <v>1</v>
      </c>
      <c r="F244" s="233">
        <v>1</v>
      </c>
      <c r="G244" s="307">
        <v>2</v>
      </c>
      <c r="H244" s="607">
        <v>3</v>
      </c>
      <c r="I244" s="798"/>
      <c r="J244" s="322"/>
      <c r="K244" s="277"/>
      <c r="L244" s="363"/>
    </row>
    <row r="245" spans="1:12" x14ac:dyDescent="0.2">
      <c r="A245" s="278" t="s">
        <v>3</v>
      </c>
      <c r="B245" s="738">
        <v>1925</v>
      </c>
      <c r="C245" s="739">
        <v>1925</v>
      </c>
      <c r="D245" s="739">
        <v>1925</v>
      </c>
      <c r="E245" s="740">
        <v>1925</v>
      </c>
      <c r="F245" s="738">
        <v>1925</v>
      </c>
      <c r="G245" s="739">
        <v>1925</v>
      </c>
      <c r="H245" s="744">
        <v>1925</v>
      </c>
      <c r="I245" s="747">
        <v>1925</v>
      </c>
      <c r="J245" s="321"/>
      <c r="K245" s="277"/>
      <c r="L245" s="363"/>
    </row>
    <row r="246" spans="1:12" x14ac:dyDescent="0.2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78"/>
      <c r="K246" s="461"/>
      <c r="L246" s="461"/>
    </row>
    <row r="247" spans="1:12" x14ac:dyDescent="0.2">
      <c r="A247" s="214" t="s">
        <v>7</v>
      </c>
      <c r="B247" s="476">
        <v>81.5</v>
      </c>
      <c r="C247" s="477">
        <v>93.1</v>
      </c>
      <c r="D247" s="477">
        <v>86.5</v>
      </c>
      <c r="E247" s="741">
        <v>80</v>
      </c>
      <c r="F247" s="476">
        <v>83.3</v>
      </c>
      <c r="G247" s="477">
        <v>91.4</v>
      </c>
      <c r="H247" s="745">
        <v>71.099999999999994</v>
      </c>
      <c r="I247" s="748">
        <v>84.4</v>
      </c>
      <c r="J247" s="742"/>
      <c r="K247" s="461"/>
      <c r="L247" s="461"/>
    </row>
    <row r="248" spans="1:12" x14ac:dyDescent="0.2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749">
        <v>7.4999999999999997E-2</v>
      </c>
      <c r="J248" s="321"/>
      <c r="K248" s="423"/>
      <c r="L248" s="724"/>
    </row>
    <row r="249" spans="1:12" ht="13.5" thickBot="1" x14ac:dyDescent="0.25">
      <c r="A249" s="280" t="s">
        <v>1</v>
      </c>
      <c r="B249" s="584">
        <f t="shared" ref="B249:I249" si="47">B246/B245*100-100</f>
        <v>5.8701298701298725</v>
      </c>
      <c r="C249" s="585">
        <f t="shared" si="47"/>
        <v>2.3376623376623229</v>
      </c>
      <c r="D249" s="585">
        <f t="shared" si="47"/>
        <v>2.2857142857142918</v>
      </c>
      <c r="E249" s="586">
        <f t="shared" si="47"/>
        <v>-1.7142857142857082</v>
      </c>
      <c r="F249" s="584">
        <f t="shared" si="47"/>
        <v>2.4935064935065014</v>
      </c>
      <c r="G249" s="585">
        <f t="shared" si="47"/>
        <v>0.72727272727273373</v>
      </c>
      <c r="H249" s="743">
        <f t="shared" si="47"/>
        <v>7.8961038961038952</v>
      </c>
      <c r="I249" s="316">
        <f t="shared" si="47"/>
        <v>2.857142857142847</v>
      </c>
      <c r="J249" s="641"/>
      <c r="K249" s="287"/>
      <c r="L249" s="724"/>
    </row>
    <row r="250" spans="1:12" ht="13.5" thickBot="1" x14ac:dyDescent="0.25">
      <c r="A250" s="214" t="s">
        <v>27</v>
      </c>
      <c r="B250" s="642">
        <f t="shared" ref="B250:I250" si="48">B246-B231</f>
        <v>84</v>
      </c>
      <c r="C250" s="643">
        <f t="shared" si="48"/>
        <v>74</v>
      </c>
      <c r="D250" s="643">
        <f t="shared" si="48"/>
        <v>107</v>
      </c>
      <c r="E250" s="644">
        <f t="shared" si="48"/>
        <v>48</v>
      </c>
      <c r="F250" s="642">
        <f t="shared" si="48"/>
        <v>173</v>
      </c>
      <c r="G250" s="643">
        <f t="shared" si="48"/>
        <v>96</v>
      </c>
      <c r="H250" s="74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">
      <c r="A251" s="267" t="s">
        <v>51</v>
      </c>
      <c r="B251" s="348">
        <v>368</v>
      </c>
      <c r="C251" s="349">
        <v>771</v>
      </c>
      <c r="D251" s="349">
        <v>496</v>
      </c>
      <c r="E251" s="367">
        <v>254</v>
      </c>
      <c r="F251" s="348">
        <v>242</v>
      </c>
      <c r="G251" s="349">
        <v>743</v>
      </c>
      <c r="H251" s="410">
        <v>518</v>
      </c>
      <c r="I251" s="398">
        <f>SUM(B251:H251)</f>
        <v>3392</v>
      </c>
      <c r="J251" s="724" t="s">
        <v>57</v>
      </c>
      <c r="K251" s="724">
        <v>83.1</v>
      </c>
      <c r="L251" s="724"/>
    </row>
    <row r="252" spans="1:12" x14ac:dyDescent="0.2">
      <c r="A252" s="267" t="s">
        <v>28</v>
      </c>
      <c r="B252" s="381">
        <v>86</v>
      </c>
      <c r="C252" s="382">
        <v>89</v>
      </c>
      <c r="D252" s="382">
        <v>91.5</v>
      </c>
      <c r="E252" s="702">
        <v>93.5</v>
      </c>
      <c r="F252" s="381">
        <v>90.5</v>
      </c>
      <c r="G252" s="382">
        <v>89.5</v>
      </c>
      <c r="H252" s="498">
        <v>86</v>
      </c>
      <c r="I252" s="727"/>
      <c r="J252" s="724" t="s">
        <v>26</v>
      </c>
      <c r="K252" s="321">
        <f>K251-K236</f>
        <v>7.0599999999999881</v>
      </c>
      <c r="L252" s="325"/>
    </row>
    <row r="253" spans="1:12" ht="13.5" thickBot="1" x14ac:dyDescent="0.25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8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8"/>
      <c r="J253" s="724"/>
      <c r="K253" s="724"/>
      <c r="L253" s="724"/>
    </row>
    <row r="255" spans="1:12" ht="13.5" thickBot="1" x14ac:dyDescent="0.25"/>
    <row r="256" spans="1:12" ht="13.5" thickBot="1" x14ac:dyDescent="0.25">
      <c r="A256" s="272" t="s">
        <v>162</v>
      </c>
      <c r="B256" s="794" t="s">
        <v>50</v>
      </c>
      <c r="C256" s="794"/>
      <c r="D256" s="794"/>
      <c r="E256" s="794"/>
      <c r="F256" s="794"/>
      <c r="G256" s="794"/>
      <c r="H256" s="794"/>
      <c r="I256" s="796" t="s">
        <v>0</v>
      </c>
      <c r="J256" s="213">
        <v>252</v>
      </c>
      <c r="K256" s="750"/>
      <c r="L256" s="750"/>
    </row>
    <row r="257" spans="1:24" x14ac:dyDescent="0.2">
      <c r="A257" s="214" t="s">
        <v>54</v>
      </c>
      <c r="B257" s="754">
        <v>1</v>
      </c>
      <c r="C257" s="755">
        <v>2</v>
      </c>
      <c r="D257" s="755">
        <v>3</v>
      </c>
      <c r="E257" s="756">
        <v>4</v>
      </c>
      <c r="F257" s="754">
        <v>5</v>
      </c>
      <c r="G257" s="755">
        <v>6</v>
      </c>
      <c r="H257" s="756">
        <v>7</v>
      </c>
      <c r="I257" s="797"/>
      <c r="J257" s="229"/>
      <c r="K257" s="277"/>
      <c r="L257" s="363"/>
    </row>
    <row r="258" spans="1:24" ht="13.5" thickBot="1" x14ac:dyDescent="0.25">
      <c r="A258" s="214" t="s">
        <v>2</v>
      </c>
      <c r="B258" s="294">
        <v>4</v>
      </c>
      <c r="C258" s="607">
        <v>3</v>
      </c>
      <c r="D258" s="307">
        <v>2</v>
      </c>
      <c r="E258" s="233">
        <v>1</v>
      </c>
      <c r="F258" s="233">
        <v>1</v>
      </c>
      <c r="G258" s="307">
        <v>2</v>
      </c>
      <c r="H258" s="607">
        <v>3</v>
      </c>
      <c r="I258" s="798"/>
      <c r="J258" s="322"/>
      <c r="K258" s="277"/>
      <c r="L258" s="363"/>
    </row>
    <row r="259" spans="1:24" x14ac:dyDescent="0.2">
      <c r="A259" s="278" t="s">
        <v>3</v>
      </c>
      <c r="B259" s="738">
        <v>2070</v>
      </c>
      <c r="C259" s="739">
        <v>2070</v>
      </c>
      <c r="D259" s="739">
        <v>2070</v>
      </c>
      <c r="E259" s="740">
        <v>2070</v>
      </c>
      <c r="F259" s="738">
        <v>2070</v>
      </c>
      <c r="G259" s="739">
        <v>2070</v>
      </c>
      <c r="H259" s="744">
        <v>2070</v>
      </c>
      <c r="I259" s="747">
        <v>2070</v>
      </c>
      <c r="J259" s="321"/>
      <c r="K259" s="277"/>
      <c r="L259" s="363"/>
    </row>
    <row r="260" spans="1:24" x14ac:dyDescent="0.2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78"/>
      <c r="K260" s="461"/>
      <c r="L260" s="461"/>
    </row>
    <row r="261" spans="1:24" x14ac:dyDescent="0.2">
      <c r="A261" s="214" t="s">
        <v>7</v>
      </c>
      <c r="B261" s="476">
        <v>77.8</v>
      </c>
      <c r="C261" s="477">
        <v>93.1</v>
      </c>
      <c r="D261" s="477">
        <v>97.3</v>
      </c>
      <c r="E261" s="741">
        <v>73.7</v>
      </c>
      <c r="F261" s="476">
        <v>83.3</v>
      </c>
      <c r="G261" s="477">
        <v>92.7</v>
      </c>
      <c r="H261" s="745">
        <v>71.099999999999994</v>
      </c>
      <c r="I261" s="748">
        <v>85.3</v>
      </c>
      <c r="J261" s="742"/>
      <c r="K261" s="461"/>
      <c r="L261" s="461"/>
    </row>
    <row r="262" spans="1:24" x14ac:dyDescent="0.2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749">
        <v>7.3999999999999996E-2</v>
      </c>
      <c r="J262" s="321"/>
      <c r="K262" s="423"/>
      <c r="L262" s="750"/>
    </row>
    <row r="263" spans="1:24" ht="13.5" thickBot="1" x14ac:dyDescent="0.25">
      <c r="A263" s="280" t="s">
        <v>1</v>
      </c>
      <c r="B263" s="584">
        <f t="shared" ref="B263:I263" si="50">B260/B259*100-100</f>
        <v>5.5072463768115938</v>
      </c>
      <c r="C263" s="585">
        <f t="shared" si="50"/>
        <v>4.5410628019323553</v>
      </c>
      <c r="D263" s="585">
        <f t="shared" si="50"/>
        <v>2.6570048309178702</v>
      </c>
      <c r="E263" s="586">
        <f t="shared" si="50"/>
        <v>-3.0434782608695627</v>
      </c>
      <c r="F263" s="584">
        <f t="shared" si="50"/>
        <v>1.6425120772946826</v>
      </c>
      <c r="G263" s="585">
        <f t="shared" si="50"/>
        <v>2.7536231884057969</v>
      </c>
      <c r="H263" s="743">
        <f t="shared" si="50"/>
        <v>6.6666666666666714</v>
      </c>
      <c r="I263" s="316">
        <f t="shared" si="50"/>
        <v>3.526570048309182</v>
      </c>
      <c r="J263" s="641"/>
      <c r="K263" s="287"/>
      <c r="L263" s="750"/>
    </row>
    <row r="264" spans="1:24" ht="13.5" thickBot="1" x14ac:dyDescent="0.25">
      <c r="A264" s="214" t="s">
        <v>27</v>
      </c>
      <c r="B264" s="642">
        <f t="shared" ref="B264:I264" si="51">B260-B246</f>
        <v>146</v>
      </c>
      <c r="C264" s="643">
        <f t="shared" si="51"/>
        <v>194</v>
      </c>
      <c r="D264" s="643">
        <f t="shared" si="51"/>
        <v>156</v>
      </c>
      <c r="E264" s="644">
        <f t="shared" si="51"/>
        <v>115</v>
      </c>
      <c r="F264" s="642">
        <f t="shared" si="51"/>
        <v>131</v>
      </c>
      <c r="G264" s="643">
        <f t="shared" si="51"/>
        <v>188</v>
      </c>
      <c r="H264" s="74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">
      <c r="A265" s="267" t="s">
        <v>51</v>
      </c>
      <c r="B265" s="348">
        <v>368</v>
      </c>
      <c r="C265" s="349">
        <v>769</v>
      </c>
      <c r="D265" s="349">
        <v>495</v>
      </c>
      <c r="E265" s="367">
        <v>253</v>
      </c>
      <c r="F265" s="348">
        <v>242</v>
      </c>
      <c r="G265" s="349">
        <v>741</v>
      </c>
      <c r="H265" s="410">
        <v>517</v>
      </c>
      <c r="I265" s="398">
        <f>SUM(B265:H265)</f>
        <v>3385</v>
      </c>
      <c r="J265" s="750" t="s">
        <v>57</v>
      </c>
      <c r="K265" s="750">
        <v>89.31</v>
      </c>
      <c r="L265" s="750"/>
    </row>
    <row r="266" spans="1:24" x14ac:dyDescent="0.2">
      <c r="A266" s="267" t="s">
        <v>28</v>
      </c>
      <c r="B266" s="381">
        <v>92</v>
      </c>
      <c r="C266" s="382">
        <v>95</v>
      </c>
      <c r="D266" s="382">
        <v>98</v>
      </c>
      <c r="E266" s="702">
        <v>100</v>
      </c>
      <c r="F266" s="381">
        <v>97</v>
      </c>
      <c r="G266" s="382">
        <v>96</v>
      </c>
      <c r="H266" s="498">
        <v>92.5</v>
      </c>
      <c r="I266" s="753"/>
      <c r="J266" s="750" t="s">
        <v>26</v>
      </c>
      <c r="K266" s="321">
        <f>K265-K251</f>
        <v>6.210000000000008</v>
      </c>
      <c r="L266" s="325"/>
    </row>
    <row r="267" spans="1:24" ht="13.5" thickBot="1" x14ac:dyDescent="0.25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8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8"/>
      <c r="J267" s="750"/>
      <c r="K267" s="750"/>
      <c r="L267" s="750"/>
    </row>
    <row r="269" spans="1:24" ht="13.5" thickBot="1" x14ac:dyDescent="0.25"/>
    <row r="270" spans="1:24" ht="13.5" thickBot="1" x14ac:dyDescent="0.25">
      <c r="A270" s="272" t="s">
        <v>163</v>
      </c>
      <c r="B270" s="794" t="s">
        <v>50</v>
      </c>
      <c r="C270" s="794"/>
      <c r="D270" s="794"/>
      <c r="E270" s="794"/>
      <c r="F270" s="794"/>
      <c r="G270" s="794"/>
      <c r="H270" s="794"/>
      <c r="I270" s="796" t="s">
        <v>0</v>
      </c>
      <c r="J270" s="213">
        <v>251</v>
      </c>
      <c r="K270" s="761"/>
      <c r="L270" s="761"/>
      <c r="M270" s="272" t="s">
        <v>163</v>
      </c>
      <c r="N270" s="794" t="s">
        <v>50</v>
      </c>
      <c r="O270" s="794"/>
      <c r="P270" s="794"/>
      <c r="Q270" s="794"/>
      <c r="R270" s="794"/>
      <c r="S270" s="794"/>
      <c r="T270" s="794"/>
      <c r="U270" s="796" t="s">
        <v>0</v>
      </c>
      <c r="V270" s="213">
        <v>257</v>
      </c>
      <c r="W270" s="771"/>
      <c r="X270" s="771"/>
    </row>
    <row r="271" spans="1:24" x14ac:dyDescent="0.2">
      <c r="A271" s="214" t="s">
        <v>54</v>
      </c>
      <c r="B271" s="765">
        <v>1</v>
      </c>
      <c r="C271" s="766">
        <v>2</v>
      </c>
      <c r="D271" s="766">
        <v>3</v>
      </c>
      <c r="E271" s="767">
        <v>4</v>
      </c>
      <c r="F271" s="765">
        <v>5</v>
      </c>
      <c r="G271" s="766">
        <v>6</v>
      </c>
      <c r="H271" s="767">
        <v>7</v>
      </c>
      <c r="I271" s="797"/>
      <c r="J271" s="229"/>
      <c r="K271" s="277"/>
      <c r="L271" s="363"/>
      <c r="M271" s="214" t="s">
        <v>54</v>
      </c>
      <c r="N271" s="773">
        <v>1</v>
      </c>
      <c r="O271" s="774">
        <v>2</v>
      </c>
      <c r="P271" s="774">
        <v>3</v>
      </c>
      <c r="Q271" s="775">
        <v>4</v>
      </c>
      <c r="R271" s="773">
        <v>5</v>
      </c>
      <c r="S271" s="774">
        <v>6</v>
      </c>
      <c r="T271" s="775">
        <v>7</v>
      </c>
      <c r="U271" s="797"/>
      <c r="V271" s="229"/>
      <c r="W271" s="277"/>
      <c r="X271" s="363"/>
    </row>
    <row r="272" spans="1:24" ht="13.5" thickBot="1" x14ac:dyDescent="0.25">
      <c r="A272" s="214" t="s">
        <v>2</v>
      </c>
      <c r="B272" s="294">
        <v>4</v>
      </c>
      <c r="C272" s="607">
        <v>3</v>
      </c>
      <c r="D272" s="307">
        <v>2</v>
      </c>
      <c r="E272" s="233">
        <v>1</v>
      </c>
      <c r="F272" s="233">
        <v>1</v>
      </c>
      <c r="G272" s="307">
        <v>2</v>
      </c>
      <c r="H272" s="607">
        <v>3</v>
      </c>
      <c r="I272" s="798"/>
      <c r="J272" s="322"/>
      <c r="K272" s="277"/>
      <c r="L272" s="363"/>
      <c r="M272" s="214" t="s">
        <v>2</v>
      </c>
      <c r="N272" s="294">
        <v>4</v>
      </c>
      <c r="O272" s="607">
        <v>3</v>
      </c>
      <c r="P272" s="307">
        <v>2</v>
      </c>
      <c r="Q272" s="233">
        <v>1</v>
      </c>
      <c r="R272" s="233">
        <v>1</v>
      </c>
      <c r="S272" s="307">
        <v>2</v>
      </c>
      <c r="T272" s="607">
        <v>3</v>
      </c>
      <c r="U272" s="798"/>
      <c r="V272" s="322"/>
      <c r="W272" s="277"/>
      <c r="X272" s="363"/>
    </row>
    <row r="273" spans="1:24" x14ac:dyDescent="0.2">
      <c r="A273" s="278" t="s">
        <v>3</v>
      </c>
      <c r="B273" s="738">
        <v>2220</v>
      </c>
      <c r="C273" s="739">
        <v>2220</v>
      </c>
      <c r="D273" s="739">
        <v>2220</v>
      </c>
      <c r="E273" s="740">
        <v>2220</v>
      </c>
      <c r="F273" s="738">
        <v>2220</v>
      </c>
      <c r="G273" s="739">
        <v>2220</v>
      </c>
      <c r="H273" s="744">
        <v>2220</v>
      </c>
      <c r="I273" s="747">
        <v>2220</v>
      </c>
      <c r="J273" s="321"/>
      <c r="K273" s="277"/>
      <c r="L273" s="363"/>
      <c r="M273" s="278" t="s">
        <v>3</v>
      </c>
      <c r="N273" s="738">
        <v>2220</v>
      </c>
      <c r="O273" s="739">
        <v>2220</v>
      </c>
      <c r="P273" s="739">
        <v>2220</v>
      </c>
      <c r="Q273" s="740">
        <v>2220</v>
      </c>
      <c r="R273" s="738">
        <v>2220</v>
      </c>
      <c r="S273" s="739">
        <v>2220</v>
      </c>
      <c r="T273" s="744">
        <v>2220</v>
      </c>
      <c r="U273" s="747">
        <v>2220</v>
      </c>
      <c r="V273" s="321"/>
      <c r="W273" s="277"/>
      <c r="X273" s="363"/>
    </row>
    <row r="274" spans="1:24" x14ac:dyDescent="0.2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78"/>
      <c r="K274" s="461"/>
      <c r="L274" s="461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78"/>
      <c r="W274" s="461"/>
      <c r="X274" s="461"/>
    </row>
    <row r="275" spans="1:24" x14ac:dyDescent="0.2">
      <c r="A275" s="214" t="s">
        <v>7</v>
      </c>
      <c r="B275" s="476">
        <v>77.8</v>
      </c>
      <c r="C275" s="477">
        <v>80.7</v>
      </c>
      <c r="D275" s="477">
        <v>89.2</v>
      </c>
      <c r="E275" s="741">
        <v>68.400000000000006</v>
      </c>
      <c r="F275" s="476">
        <v>94.4</v>
      </c>
      <c r="G275" s="477">
        <v>83.6</v>
      </c>
      <c r="H275" s="745">
        <v>76.3</v>
      </c>
      <c r="I275" s="748">
        <v>82.1</v>
      </c>
      <c r="J275" s="742"/>
      <c r="K275" s="461"/>
      <c r="L275" s="461"/>
      <c r="M275" s="214" t="s">
        <v>7</v>
      </c>
      <c r="N275" s="476">
        <v>81.5</v>
      </c>
      <c r="O275" s="477">
        <v>84.5</v>
      </c>
      <c r="P275" s="477">
        <v>87.2</v>
      </c>
      <c r="Q275" s="741">
        <v>81</v>
      </c>
      <c r="R275" s="476">
        <v>73.7</v>
      </c>
      <c r="S275" s="477">
        <v>96.4</v>
      </c>
      <c r="T275" s="745">
        <v>78.900000000000006</v>
      </c>
      <c r="U275" s="748">
        <v>84</v>
      </c>
      <c r="V275" s="742"/>
      <c r="W275" s="461"/>
      <c r="X275" s="461"/>
    </row>
    <row r="276" spans="1:24" x14ac:dyDescent="0.2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749">
        <v>0.08</v>
      </c>
      <c r="J276" s="321"/>
      <c r="K276" s="423"/>
      <c r="L276" s="761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749">
        <v>6.8000000000000005E-2</v>
      </c>
      <c r="V276" s="321"/>
      <c r="W276" s="423"/>
      <c r="X276" s="771"/>
    </row>
    <row r="277" spans="1:24" ht="13.5" thickBot="1" x14ac:dyDescent="0.25">
      <c r="A277" s="280" t="s">
        <v>1</v>
      </c>
      <c r="B277" s="584">
        <f t="shared" ref="B277:I277" si="53">B274/B273*100-100</f>
        <v>-0.13513513513512976</v>
      </c>
      <c r="C277" s="585">
        <f t="shared" si="53"/>
        <v>1.2162162162162105</v>
      </c>
      <c r="D277" s="585">
        <f t="shared" si="53"/>
        <v>-2.3423423423423344</v>
      </c>
      <c r="E277" s="586">
        <f t="shared" si="53"/>
        <v>-2.2972972972972912</v>
      </c>
      <c r="F277" s="584">
        <f t="shared" si="53"/>
        <v>-1.1261261261261239</v>
      </c>
      <c r="G277" s="585">
        <f t="shared" si="53"/>
        <v>-2.5225225225225216</v>
      </c>
      <c r="H277" s="743">
        <f t="shared" si="53"/>
        <v>-1.4864864864864842</v>
      </c>
      <c r="I277" s="316">
        <f t="shared" si="53"/>
        <v>-1.1261261261261239</v>
      </c>
      <c r="J277" s="776" t="s">
        <v>164</v>
      </c>
      <c r="K277" s="777"/>
      <c r="L277" s="761"/>
      <c r="M277" s="280" t="s">
        <v>1</v>
      </c>
      <c r="N277" s="584">
        <f t="shared" ref="N277:U277" si="54">N274/N273*100-100</f>
        <v>6.6666666666666714</v>
      </c>
      <c r="O277" s="585">
        <f t="shared" si="54"/>
        <v>6.3513513513513402</v>
      </c>
      <c r="P277" s="585">
        <f t="shared" si="54"/>
        <v>8.3783783783783861</v>
      </c>
      <c r="Q277" s="586">
        <f t="shared" si="54"/>
        <v>2.0720720720720749</v>
      </c>
      <c r="R277" s="584">
        <f t="shared" si="54"/>
        <v>0.76576576576576372</v>
      </c>
      <c r="S277" s="585">
        <f t="shared" si="54"/>
        <v>4.3693693693693803</v>
      </c>
      <c r="T277" s="743">
        <f t="shared" si="54"/>
        <v>5.1801801801801872</v>
      </c>
      <c r="U277" s="316">
        <f t="shared" si="54"/>
        <v>5.3153153153153028</v>
      </c>
      <c r="V277" s="641"/>
      <c r="W277" s="321"/>
      <c r="X277" s="771"/>
    </row>
    <row r="278" spans="1:24" ht="13.5" thickBot="1" x14ac:dyDescent="0.25">
      <c r="A278" s="214" t="s">
        <v>27</v>
      </c>
      <c r="B278" s="642">
        <f t="shared" ref="B278:I278" si="55">B274-B260</f>
        <v>33</v>
      </c>
      <c r="C278" s="643">
        <f t="shared" si="55"/>
        <v>83</v>
      </c>
      <c r="D278" s="643">
        <f t="shared" si="55"/>
        <v>43</v>
      </c>
      <c r="E278" s="644">
        <f t="shared" si="55"/>
        <v>162</v>
      </c>
      <c r="F278" s="642">
        <f t="shared" si="55"/>
        <v>91</v>
      </c>
      <c r="G278" s="643">
        <f t="shared" si="55"/>
        <v>37</v>
      </c>
      <c r="H278" s="74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642">
        <f>N274-B260</f>
        <v>184</v>
      </c>
      <c r="O278" s="643">
        <f t="shared" ref="O278:U278" si="56">O274-C260</f>
        <v>197</v>
      </c>
      <c r="P278" s="643">
        <f t="shared" si="56"/>
        <v>281</v>
      </c>
      <c r="Q278" s="644">
        <f t="shared" si="56"/>
        <v>259</v>
      </c>
      <c r="R278" s="642">
        <f t="shared" si="56"/>
        <v>133</v>
      </c>
      <c r="S278" s="643">
        <f t="shared" si="56"/>
        <v>190</v>
      </c>
      <c r="T278" s="74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x14ac:dyDescent="0.2">
      <c r="A279" s="267" t="s">
        <v>51</v>
      </c>
      <c r="B279" s="348">
        <v>367</v>
      </c>
      <c r="C279" s="349">
        <v>769</v>
      </c>
      <c r="D279" s="349">
        <v>494</v>
      </c>
      <c r="E279" s="367">
        <v>253</v>
      </c>
      <c r="F279" s="348">
        <v>241</v>
      </c>
      <c r="G279" s="349">
        <v>741</v>
      </c>
      <c r="H279" s="410">
        <v>514</v>
      </c>
      <c r="I279" s="398">
        <f>SUM(B279:H279)</f>
        <v>3379</v>
      </c>
      <c r="J279" s="761" t="s">
        <v>57</v>
      </c>
      <c r="K279" s="761">
        <v>95.64</v>
      </c>
      <c r="L279" s="761"/>
      <c r="M279" s="267" t="s">
        <v>51</v>
      </c>
      <c r="N279" s="348">
        <v>367</v>
      </c>
      <c r="O279" s="349">
        <v>769</v>
      </c>
      <c r="P279" s="349">
        <v>494</v>
      </c>
      <c r="Q279" s="367">
        <v>253</v>
      </c>
      <c r="R279" s="348">
        <v>241</v>
      </c>
      <c r="S279" s="349">
        <v>741</v>
      </c>
      <c r="T279" s="410">
        <v>514</v>
      </c>
      <c r="U279" s="398">
        <f>SUM(N279:T279)</f>
        <v>3379</v>
      </c>
      <c r="V279" s="771" t="s">
        <v>57</v>
      </c>
      <c r="W279" s="771">
        <v>95.64</v>
      </c>
      <c r="X279" s="771"/>
    </row>
    <row r="280" spans="1:24" x14ac:dyDescent="0.2">
      <c r="A280" s="267" t="s">
        <v>28</v>
      </c>
      <c r="B280" s="381">
        <v>98.5</v>
      </c>
      <c r="C280" s="382">
        <v>101.5</v>
      </c>
      <c r="D280" s="382">
        <v>104.5</v>
      </c>
      <c r="E280" s="702">
        <v>106.5</v>
      </c>
      <c r="F280" s="381">
        <v>103.5</v>
      </c>
      <c r="G280" s="382">
        <v>102.5</v>
      </c>
      <c r="H280" s="498">
        <v>99</v>
      </c>
      <c r="I280" s="764"/>
      <c r="J280" s="761" t="s">
        <v>26</v>
      </c>
      <c r="K280" s="321">
        <f>K279-K265</f>
        <v>6.3299999999999983</v>
      </c>
      <c r="L280" s="325"/>
      <c r="M280" s="267" t="s">
        <v>28</v>
      </c>
      <c r="N280" s="381">
        <v>98.5</v>
      </c>
      <c r="O280" s="382">
        <v>101.5</v>
      </c>
      <c r="P280" s="382">
        <v>104.5</v>
      </c>
      <c r="Q280" s="702">
        <v>106.5</v>
      </c>
      <c r="R280" s="381">
        <v>103.5</v>
      </c>
      <c r="S280" s="382">
        <v>102.5</v>
      </c>
      <c r="T280" s="498">
        <v>99</v>
      </c>
      <c r="U280" s="772"/>
      <c r="V280" s="771" t="s">
        <v>26</v>
      </c>
      <c r="W280" s="321">
        <f>W279-K265</f>
        <v>6.3299999999999983</v>
      </c>
      <c r="X280" s="325"/>
    </row>
    <row r="281" spans="1:24" ht="13.5" thickBot="1" x14ac:dyDescent="0.25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8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8"/>
      <c r="J281" s="761"/>
      <c r="K281" s="761"/>
      <c r="L281" s="761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8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8"/>
      <c r="V281" s="771"/>
      <c r="W281" s="771"/>
      <c r="X281" s="771"/>
    </row>
    <row r="283" spans="1:24" ht="13.5" thickBot="1" x14ac:dyDescent="0.25"/>
    <row r="284" spans="1:24" ht="13.5" thickBot="1" x14ac:dyDescent="0.25">
      <c r="A284" s="272" t="s">
        <v>165</v>
      </c>
      <c r="B284" s="794" t="s">
        <v>50</v>
      </c>
      <c r="C284" s="794"/>
      <c r="D284" s="794"/>
      <c r="E284" s="794"/>
      <c r="F284" s="794"/>
      <c r="G284" s="794"/>
      <c r="H284" s="794"/>
      <c r="I284" s="796" t="s">
        <v>0</v>
      </c>
      <c r="J284" s="213">
        <v>256</v>
      </c>
      <c r="K284" s="787"/>
      <c r="L284" s="787"/>
    </row>
    <row r="285" spans="1:24" x14ac:dyDescent="0.2">
      <c r="A285" s="214" t="s">
        <v>54</v>
      </c>
      <c r="B285" s="781">
        <v>1</v>
      </c>
      <c r="C285" s="782">
        <v>2</v>
      </c>
      <c r="D285" s="782">
        <v>3</v>
      </c>
      <c r="E285" s="783">
        <v>4</v>
      </c>
      <c r="F285" s="781">
        <v>5</v>
      </c>
      <c r="G285" s="782">
        <v>6</v>
      </c>
      <c r="H285" s="783">
        <v>7</v>
      </c>
      <c r="I285" s="797"/>
      <c r="J285" s="229"/>
      <c r="K285" s="277"/>
      <c r="L285" s="363"/>
    </row>
    <row r="286" spans="1:24" ht="13.5" thickBot="1" x14ac:dyDescent="0.25">
      <c r="A286" s="214" t="s">
        <v>2</v>
      </c>
      <c r="B286" s="294">
        <v>4</v>
      </c>
      <c r="C286" s="607">
        <v>3</v>
      </c>
      <c r="D286" s="307">
        <v>2</v>
      </c>
      <c r="E286" s="233">
        <v>1</v>
      </c>
      <c r="F286" s="233">
        <v>1</v>
      </c>
      <c r="G286" s="307">
        <v>2</v>
      </c>
      <c r="H286" s="607">
        <v>3</v>
      </c>
      <c r="I286" s="798"/>
      <c r="J286" s="322"/>
      <c r="K286" s="277"/>
      <c r="L286" s="363"/>
    </row>
    <row r="287" spans="1:24" x14ac:dyDescent="0.2">
      <c r="A287" s="278" t="s">
        <v>3</v>
      </c>
      <c r="B287" s="738">
        <v>2385</v>
      </c>
      <c r="C287" s="739">
        <v>2385</v>
      </c>
      <c r="D287" s="739">
        <v>2385</v>
      </c>
      <c r="E287" s="740">
        <v>2385</v>
      </c>
      <c r="F287" s="738">
        <v>2385</v>
      </c>
      <c r="G287" s="739">
        <v>2385</v>
      </c>
      <c r="H287" s="744">
        <v>2385</v>
      </c>
      <c r="I287" s="747">
        <v>2385</v>
      </c>
      <c r="J287" s="321"/>
      <c r="K287" s="277"/>
      <c r="L287" s="363"/>
    </row>
    <row r="288" spans="1:24" x14ac:dyDescent="0.2">
      <c r="A288" s="280" t="s">
        <v>6</v>
      </c>
      <c r="B288" s="242">
        <v>2721</v>
      </c>
      <c r="C288" s="243">
        <v>2508</v>
      </c>
      <c r="D288" s="243">
        <v>2583</v>
      </c>
      <c r="E288" s="244">
        <v>2336</v>
      </c>
      <c r="F288" s="242">
        <v>2260</v>
      </c>
      <c r="G288" s="243">
        <v>2463</v>
      </c>
      <c r="H288" s="281">
        <v>2673</v>
      </c>
      <c r="I288" s="318">
        <v>2524</v>
      </c>
      <c r="J288" s="478"/>
      <c r="K288" s="461"/>
      <c r="L288" s="461"/>
    </row>
    <row r="289" spans="1:12" x14ac:dyDescent="0.2">
      <c r="A289" s="214" t="s">
        <v>7</v>
      </c>
      <c r="B289" s="476">
        <v>89.3</v>
      </c>
      <c r="C289" s="477">
        <v>93</v>
      </c>
      <c r="D289" s="477">
        <v>97.1</v>
      </c>
      <c r="E289" s="741">
        <v>100</v>
      </c>
      <c r="F289" s="476">
        <v>100</v>
      </c>
      <c r="G289" s="477">
        <v>98.1</v>
      </c>
      <c r="H289" s="745">
        <v>97.5</v>
      </c>
      <c r="I289" s="748">
        <v>86.7</v>
      </c>
      <c r="J289" s="742"/>
      <c r="K289" s="461"/>
      <c r="L289" s="461"/>
    </row>
    <row r="290" spans="1:12" x14ac:dyDescent="0.2">
      <c r="A290" s="214" t="s">
        <v>8</v>
      </c>
      <c r="B290" s="249">
        <v>5.8000000000000003E-2</v>
      </c>
      <c r="C290" s="250">
        <v>4.7E-2</v>
      </c>
      <c r="D290" s="250">
        <v>3.7999999999999999E-2</v>
      </c>
      <c r="E290" s="251">
        <v>3.6999999999999998E-2</v>
      </c>
      <c r="F290" s="249">
        <v>4.2000000000000003E-2</v>
      </c>
      <c r="G290" s="250">
        <v>4.4999999999999998E-2</v>
      </c>
      <c r="H290" s="284">
        <v>5.3999999999999999E-2</v>
      </c>
      <c r="I290" s="749">
        <v>7.0000000000000007E-2</v>
      </c>
      <c r="J290" s="321"/>
      <c r="K290" s="423"/>
      <c r="L290" s="787"/>
    </row>
    <row r="291" spans="1:12" ht="13.5" thickBot="1" x14ac:dyDescent="0.25">
      <c r="A291" s="280" t="s">
        <v>1</v>
      </c>
      <c r="B291" s="584">
        <f t="shared" ref="B291:I291" si="65">B288/B287*100-100</f>
        <v>14.088050314465406</v>
      </c>
      <c r="C291" s="585">
        <f t="shared" si="65"/>
        <v>5.1572327044025172</v>
      </c>
      <c r="D291" s="585">
        <f t="shared" si="65"/>
        <v>8.3018867924528337</v>
      </c>
      <c r="E291" s="586">
        <f t="shared" si="65"/>
        <v>-2.0545073375262035</v>
      </c>
      <c r="F291" s="584">
        <f t="shared" si="65"/>
        <v>-5.2410901467505226</v>
      </c>
      <c r="G291" s="585">
        <f t="shared" si="65"/>
        <v>3.2704402515723245</v>
      </c>
      <c r="H291" s="743">
        <f t="shared" si="65"/>
        <v>12.075471698113205</v>
      </c>
      <c r="I291" s="316">
        <f t="shared" si="65"/>
        <v>5.8280922431865889</v>
      </c>
      <c r="J291" s="641"/>
      <c r="K291" s="321"/>
      <c r="L291" s="787"/>
    </row>
    <row r="292" spans="1:12" ht="13.5" thickBot="1" x14ac:dyDescent="0.25">
      <c r="A292" s="214" t="s">
        <v>27</v>
      </c>
      <c r="B292" s="642">
        <f>B288-N274</f>
        <v>353</v>
      </c>
      <c r="C292" s="643">
        <f t="shared" ref="C292:I292" si="66">C288-O274</f>
        <v>147</v>
      </c>
      <c r="D292" s="643">
        <f t="shared" si="66"/>
        <v>177</v>
      </c>
      <c r="E292" s="644">
        <f t="shared" si="66"/>
        <v>70</v>
      </c>
      <c r="F292" s="642">
        <f t="shared" si="66"/>
        <v>23</v>
      </c>
      <c r="G292" s="643">
        <f t="shared" si="66"/>
        <v>146</v>
      </c>
      <c r="H292" s="746">
        <f t="shared" si="66"/>
        <v>338</v>
      </c>
      <c r="I292" s="288">
        <f t="shared" si="66"/>
        <v>186</v>
      </c>
      <c r="J292" s="265" t="s">
        <v>56</v>
      </c>
      <c r="K292" s="290">
        <f>I279-I293</f>
        <v>21</v>
      </c>
      <c r="L292" s="266">
        <f>K292/I279</f>
        <v>6.2148564664101808E-3</v>
      </c>
    </row>
    <row r="293" spans="1:12" x14ac:dyDescent="0.2">
      <c r="A293" s="267" t="s">
        <v>51</v>
      </c>
      <c r="B293" s="348">
        <v>366</v>
      </c>
      <c r="C293" s="349">
        <v>761</v>
      </c>
      <c r="D293" s="349">
        <v>367</v>
      </c>
      <c r="E293" s="367">
        <v>376</v>
      </c>
      <c r="F293" s="348">
        <v>238</v>
      </c>
      <c r="G293" s="349">
        <v>709</v>
      </c>
      <c r="H293" s="410">
        <v>541</v>
      </c>
      <c r="I293" s="398">
        <f>SUM(B293:H293)</f>
        <v>3358</v>
      </c>
      <c r="J293" s="787" t="s">
        <v>57</v>
      </c>
      <c r="K293" s="787">
        <v>102.52</v>
      </c>
      <c r="L293" s="787"/>
    </row>
    <row r="294" spans="1:12" x14ac:dyDescent="0.2">
      <c r="A294" s="267" t="s">
        <v>28</v>
      </c>
      <c r="B294" s="381"/>
      <c r="C294" s="382"/>
      <c r="D294" s="382"/>
      <c r="E294" s="702"/>
      <c r="F294" s="381"/>
      <c r="G294" s="382"/>
      <c r="H294" s="498"/>
      <c r="I294" s="780"/>
      <c r="J294" s="787" t="s">
        <v>26</v>
      </c>
      <c r="K294" s="321">
        <f>K293-K279</f>
        <v>6.8799999999999955</v>
      </c>
      <c r="L294" s="325"/>
    </row>
    <row r="295" spans="1:12" ht="13.5" thickBot="1" x14ac:dyDescent="0.25">
      <c r="A295" s="268" t="s">
        <v>26</v>
      </c>
      <c r="B295" s="220">
        <f>(B294-N280)</f>
        <v>-98.5</v>
      </c>
      <c r="C295" s="221">
        <f t="shared" ref="C295:H295" si="67">(C294-O280)</f>
        <v>-101.5</v>
      </c>
      <c r="D295" s="221">
        <f t="shared" si="67"/>
        <v>-104.5</v>
      </c>
      <c r="E295" s="328">
        <f t="shared" si="67"/>
        <v>-106.5</v>
      </c>
      <c r="F295" s="220">
        <f t="shared" si="67"/>
        <v>-103.5</v>
      </c>
      <c r="G295" s="221">
        <f t="shared" si="67"/>
        <v>-102.5</v>
      </c>
      <c r="H295" s="226">
        <f t="shared" si="67"/>
        <v>-99</v>
      </c>
      <c r="I295" s="338"/>
      <c r="J295" s="787"/>
      <c r="K295" s="787"/>
      <c r="L295" s="787"/>
    </row>
  </sheetData>
  <mergeCells count="40">
    <mergeCell ref="B284:H284"/>
    <mergeCell ref="I284:I286"/>
    <mergeCell ref="M36:P36"/>
    <mergeCell ref="M37:P37"/>
    <mergeCell ref="B122:H122"/>
    <mergeCell ref="I122:I124"/>
    <mergeCell ref="B65:H65"/>
    <mergeCell ref="K70:P71"/>
    <mergeCell ref="K56:P57"/>
    <mergeCell ref="B107:H107"/>
    <mergeCell ref="I107:I109"/>
    <mergeCell ref="B93:H93"/>
    <mergeCell ref="I93:I95"/>
    <mergeCell ref="B79:H79"/>
    <mergeCell ref="B197:H197"/>
    <mergeCell ref="I197:I199"/>
    <mergeCell ref="B8:G8"/>
    <mergeCell ref="B22:G22"/>
    <mergeCell ref="B36:G36"/>
    <mergeCell ref="B152:H152"/>
    <mergeCell ref="B167:H167"/>
    <mergeCell ref="B137:H137"/>
    <mergeCell ref="B51:H51"/>
    <mergeCell ref="B182:H182"/>
    <mergeCell ref="I182:I184"/>
    <mergeCell ref="I167:I169"/>
    <mergeCell ref="I152:I154"/>
    <mergeCell ref="I137:I139"/>
    <mergeCell ref="B242:H242"/>
    <mergeCell ref="I242:I244"/>
    <mergeCell ref="B227:H227"/>
    <mergeCell ref="I227:I229"/>
    <mergeCell ref="B212:H212"/>
    <mergeCell ref="I212:I214"/>
    <mergeCell ref="N270:T270"/>
    <mergeCell ref="U270:U272"/>
    <mergeCell ref="B270:H270"/>
    <mergeCell ref="I270:I272"/>
    <mergeCell ref="B256:H256"/>
    <mergeCell ref="I256:I258"/>
  </mergeCells>
  <conditionalFormatting sqref="B246:H2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1:H2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6:H2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0:H2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4:H2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4:T2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8:H2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265"/>
  <sheetViews>
    <sheetView showGridLines="0" topLeftCell="A240" zoomScale="70" zoomScaleNormal="70" workbookViewId="0">
      <selection activeCell="B263" sqref="B263:D263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319" bestFit="1" customWidth="1"/>
    <col min="7" max="7" width="7.42578125" style="319" bestFit="1" customWidth="1"/>
    <col min="8" max="8" width="9" style="200" customWidth="1"/>
    <col min="9" max="9" width="13" style="200" customWidth="1"/>
    <col min="10" max="10" width="7.8554687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320">
        <v>30.95</v>
      </c>
      <c r="D7" s="320">
        <v>30.95</v>
      </c>
      <c r="E7" s="320">
        <v>30.95</v>
      </c>
      <c r="F7" s="320">
        <v>30.95</v>
      </c>
      <c r="G7" s="320">
        <v>30.95</v>
      </c>
    </row>
    <row r="8" spans="1:11" ht="13.5" thickBot="1" x14ac:dyDescent="0.25">
      <c r="A8" s="272" t="s">
        <v>49</v>
      </c>
      <c r="B8" s="804" t="s">
        <v>53</v>
      </c>
      <c r="C8" s="805"/>
      <c r="D8" s="805"/>
      <c r="E8" s="805"/>
      <c r="F8" s="805"/>
      <c r="G8" s="805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1">
        <v>6</v>
      </c>
      <c r="H9" s="358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53">
        <v>140</v>
      </c>
      <c r="H10" s="359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54">
        <v>172.15094339622641</v>
      </c>
      <c r="H11" s="317">
        <v>165.3462686567164</v>
      </c>
      <c r="I11" s="321"/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55">
        <v>77.35849056603773</v>
      </c>
      <c r="H12" s="248">
        <v>64.179104477611943</v>
      </c>
      <c r="I12" s="321"/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56">
        <v>8.5539250405308895E-2</v>
      </c>
      <c r="H13" s="252">
        <v>0.10921384237861133</v>
      </c>
      <c r="I13" s="321"/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  <c r="I14" s="321"/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8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50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6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7">
        <f t="shared" si="3"/>
        <v>34.049999999999997</v>
      </c>
      <c r="H18" s="338"/>
      <c r="I18" s="200" t="s">
        <v>26</v>
      </c>
    </row>
    <row r="19" spans="1:11" x14ac:dyDescent="0.2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.5" thickBot="1" x14ac:dyDescent="0.25"/>
    <row r="21" spans="1:11" ht="13.5" thickBot="1" x14ac:dyDescent="0.25">
      <c r="A21" s="272" t="s">
        <v>64</v>
      </c>
      <c r="B21" s="804" t="s">
        <v>53</v>
      </c>
      <c r="C21" s="805"/>
      <c r="D21" s="805"/>
      <c r="E21" s="805"/>
      <c r="F21" s="805"/>
      <c r="G21" s="805"/>
      <c r="H21" s="293" t="s">
        <v>0</v>
      </c>
      <c r="I21" s="364"/>
      <c r="J21" s="364"/>
      <c r="K21" s="364"/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1">
        <v>6</v>
      </c>
      <c r="H22" s="358">
        <v>321</v>
      </c>
      <c r="I22" s="364"/>
      <c r="J22" s="364"/>
      <c r="K22" s="364"/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53">
        <v>300</v>
      </c>
      <c r="H23" s="359">
        <v>300</v>
      </c>
      <c r="I23" s="364"/>
      <c r="J23" s="364"/>
      <c r="K23" s="364"/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54">
        <v>433</v>
      </c>
      <c r="H24" s="317">
        <v>422</v>
      </c>
      <c r="I24" s="321"/>
      <c r="J24" s="364"/>
      <c r="K24" s="364"/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55">
        <v>79.2</v>
      </c>
      <c r="H25" s="248">
        <v>60.4</v>
      </c>
      <c r="I25" s="321"/>
      <c r="J25" s="364"/>
      <c r="K25" s="364"/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56">
        <v>8.5999999999999993E-2</v>
      </c>
      <c r="H26" s="252">
        <v>0.111</v>
      </c>
      <c r="I26" s="321"/>
      <c r="J26" s="364"/>
      <c r="K26" s="364"/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  <c r="I27" s="321"/>
      <c r="J27" s="364"/>
      <c r="K27" s="364"/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8">
        <f t="shared" si="5"/>
        <v>260.84905660377359</v>
      </c>
      <c r="H28" s="288">
        <f>H24-H11</f>
        <v>256.6537313432836</v>
      </c>
      <c r="I28" s="364"/>
      <c r="J28" s="364"/>
      <c r="K28" s="364"/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50">
        <f>SUM(B29:G29)</f>
        <v>3159</v>
      </c>
      <c r="I29" s="364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6"/>
      <c r="I30" s="364" t="s">
        <v>57</v>
      </c>
      <c r="J30" s="364">
        <v>66.34</v>
      </c>
      <c r="K30" s="364"/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7">
        <f t="shared" si="6"/>
        <v>30</v>
      </c>
      <c r="H31" s="338"/>
      <c r="I31" s="364" t="s">
        <v>26</v>
      </c>
      <c r="J31" s="364">
        <f>J30-J17</f>
        <v>35.39</v>
      </c>
      <c r="K31" s="364"/>
    </row>
    <row r="32" spans="1:11" x14ac:dyDescent="0.2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.5" thickBot="1" x14ac:dyDescent="0.25"/>
    <row r="34" spans="1:11" ht="13.5" thickBot="1" x14ac:dyDescent="0.25">
      <c r="A34" s="272" t="s">
        <v>66</v>
      </c>
      <c r="B34" s="804" t="s">
        <v>53</v>
      </c>
      <c r="C34" s="805"/>
      <c r="D34" s="805"/>
      <c r="E34" s="805"/>
      <c r="F34" s="805"/>
      <c r="G34" s="805"/>
      <c r="H34" s="293" t="s">
        <v>0</v>
      </c>
      <c r="I34" s="369"/>
      <c r="J34" s="369"/>
      <c r="K34" s="369"/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1">
        <v>6</v>
      </c>
      <c r="H35" s="358">
        <v>363</v>
      </c>
      <c r="I35" s="369"/>
      <c r="J35" s="369"/>
      <c r="K35" s="369"/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53"/>
      <c r="H36" s="359">
        <v>490</v>
      </c>
      <c r="I36" s="369"/>
      <c r="J36" s="369"/>
      <c r="K36" s="369"/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54"/>
      <c r="H37" s="317">
        <v>849</v>
      </c>
      <c r="I37" s="321"/>
      <c r="J37" s="369"/>
      <c r="K37" s="369"/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  <c r="I40" s="321"/>
      <c r="J40" s="369"/>
      <c r="K40" s="369"/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8">
        <f t="shared" si="8"/>
        <v>-95</v>
      </c>
      <c r="H41" s="288">
        <f>H37-H24</f>
        <v>427</v>
      </c>
      <c r="I41" s="369"/>
      <c r="J41" s="369"/>
      <c r="K41" s="369"/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50">
        <f>SUM(B42:G42)</f>
        <v>3117</v>
      </c>
      <c r="I42" s="369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6"/>
      <c r="I43" s="369" t="s">
        <v>57</v>
      </c>
      <c r="J43" s="369">
        <v>96.1</v>
      </c>
      <c r="K43" s="369"/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7">
        <f t="shared" si="9"/>
        <v>-95</v>
      </c>
      <c r="H44" s="338"/>
      <c r="I44" s="369" t="s">
        <v>26</v>
      </c>
      <c r="J44" s="369">
        <f>J43-J30</f>
        <v>29.759999999999991</v>
      </c>
      <c r="K44" s="369"/>
    </row>
    <row r="46" spans="1:11" ht="13.5" thickBot="1" x14ac:dyDescent="0.25"/>
    <row r="47" spans="1:11" ht="13.5" thickBot="1" x14ac:dyDescent="0.25">
      <c r="A47" s="272" t="s">
        <v>76</v>
      </c>
      <c r="B47" s="804" t="s">
        <v>53</v>
      </c>
      <c r="C47" s="805"/>
      <c r="D47" s="805"/>
      <c r="E47" s="805"/>
      <c r="F47" s="805"/>
      <c r="G47" s="805"/>
      <c r="H47" s="293" t="s">
        <v>0</v>
      </c>
      <c r="I47" s="370"/>
      <c r="J47" s="370"/>
      <c r="K47" s="370"/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1">
        <v>6</v>
      </c>
      <c r="H48" s="358">
        <v>363</v>
      </c>
      <c r="I48" s="370"/>
      <c r="J48" s="370"/>
      <c r="K48" s="370"/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53">
        <v>690</v>
      </c>
      <c r="H49" s="359">
        <v>690</v>
      </c>
      <c r="I49" s="370"/>
      <c r="J49" s="370"/>
      <c r="K49" s="370"/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54"/>
      <c r="H50" s="317">
        <v>1227</v>
      </c>
      <c r="I50" s="321"/>
      <c r="J50" s="370"/>
      <c r="K50" s="370"/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55"/>
      <c r="H51" s="248">
        <v>50.3</v>
      </c>
      <c r="I51" s="321"/>
      <c r="J51" s="370"/>
      <c r="K51" s="370"/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56"/>
      <c r="H52" s="252">
        <v>0.153</v>
      </c>
      <c r="I52" s="321"/>
      <c r="J52" s="370"/>
      <c r="K52" s="370"/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  <c r="I53" s="321"/>
      <c r="J53" s="370"/>
      <c r="K53" s="370"/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8">
        <f t="shared" si="11"/>
        <v>0</v>
      </c>
      <c r="H54" s="288">
        <f>H50-H37</f>
        <v>378</v>
      </c>
      <c r="I54" s="370"/>
      <c r="J54" s="370"/>
      <c r="K54" s="370"/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50">
        <f>SUM(B55:G55)</f>
        <v>3078</v>
      </c>
      <c r="I55" s="37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373">
        <v>90</v>
      </c>
      <c r="C56" s="374"/>
      <c r="D56" s="374"/>
      <c r="E56" s="374"/>
      <c r="F56" s="374"/>
      <c r="G56" s="375"/>
      <c r="H56" s="336"/>
      <c r="I56" s="370" t="s">
        <v>57</v>
      </c>
      <c r="J56" s="370">
        <v>128.25</v>
      </c>
      <c r="K56" s="370"/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7">
        <f t="shared" si="12"/>
        <v>0</v>
      </c>
      <c r="H57" s="338"/>
      <c r="I57" s="370" t="s">
        <v>26</v>
      </c>
      <c r="J57" s="370">
        <f>J56-J43</f>
        <v>32.150000000000006</v>
      </c>
      <c r="K57" s="370"/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804" t="s">
        <v>53</v>
      </c>
      <c r="C60" s="805"/>
      <c r="D60" s="805"/>
      <c r="E60" s="293" t="s">
        <v>0</v>
      </c>
      <c r="F60" s="424"/>
      <c r="G60" s="424"/>
      <c r="H60" s="424"/>
    </row>
    <row r="61" spans="1:11" ht="13.5" thickBot="1" x14ac:dyDescent="0.25">
      <c r="A61" s="231" t="s">
        <v>2</v>
      </c>
      <c r="B61" s="295">
        <v>1</v>
      </c>
      <c r="C61" s="225">
        <v>2</v>
      </c>
      <c r="D61" s="351">
        <v>3</v>
      </c>
      <c r="E61" s="358">
        <v>55</v>
      </c>
      <c r="F61" s="424"/>
      <c r="G61" s="424"/>
      <c r="H61" s="424"/>
    </row>
    <row r="62" spans="1:11" x14ac:dyDescent="0.2">
      <c r="A62" s="236" t="s">
        <v>3</v>
      </c>
      <c r="B62" s="296">
        <v>890</v>
      </c>
      <c r="C62" s="297">
        <v>890</v>
      </c>
      <c r="D62" s="443">
        <v>890</v>
      </c>
      <c r="E62" s="439">
        <v>890</v>
      </c>
      <c r="F62" s="424"/>
      <c r="G62" s="424"/>
      <c r="H62" s="424"/>
    </row>
    <row r="63" spans="1:11" x14ac:dyDescent="0.2">
      <c r="A63" s="241" t="s">
        <v>6</v>
      </c>
      <c r="B63" s="300">
        <v>1657</v>
      </c>
      <c r="C63" s="301">
        <v>1685</v>
      </c>
      <c r="D63" s="444">
        <v>1834</v>
      </c>
      <c r="E63" s="440">
        <v>1743</v>
      </c>
      <c r="F63" s="321"/>
      <c r="G63" s="424"/>
      <c r="H63" s="424"/>
    </row>
    <row r="64" spans="1:11" x14ac:dyDescent="0.2">
      <c r="A64" s="231" t="s">
        <v>7</v>
      </c>
      <c r="B64" s="302">
        <v>100</v>
      </c>
      <c r="C64" s="303">
        <v>100</v>
      </c>
      <c r="D64" s="445">
        <v>100</v>
      </c>
      <c r="E64" s="441">
        <v>96.4</v>
      </c>
      <c r="F64" s="321"/>
      <c r="G64" s="424"/>
      <c r="H64" s="424"/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446">
        <v>3.6999999999999998E-2</v>
      </c>
      <c r="E65" s="442">
        <v>5.3999999999999999E-2</v>
      </c>
      <c r="F65" s="321"/>
      <c r="G65" s="424"/>
      <c r="H65" s="424"/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96">
        <f t="shared" si="13"/>
        <v>95.842696629213464</v>
      </c>
      <c r="F66" s="321"/>
      <c r="G66" s="424"/>
      <c r="H66" s="424"/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97">
        <f>E63-H50</f>
        <v>516</v>
      </c>
      <c r="F67" s="424"/>
      <c r="G67" s="424"/>
      <c r="H67" s="424"/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424" t="s">
        <v>56</v>
      </c>
      <c r="G68" s="437">
        <f>H55-E68</f>
        <v>2551</v>
      </c>
      <c r="H68" s="306">
        <f>G68/H55</f>
        <v>0.82878492527615333</v>
      </c>
      <c r="I68" s="438" t="s">
        <v>104</v>
      </c>
    </row>
    <row r="69" spans="1:9" x14ac:dyDescent="0.2">
      <c r="A69" s="267" t="s">
        <v>28</v>
      </c>
      <c r="B69" s="429">
        <v>62</v>
      </c>
      <c r="C69" s="430">
        <v>62</v>
      </c>
      <c r="D69" s="311">
        <v>62</v>
      </c>
      <c r="E69" s="222"/>
      <c r="F69" s="424" t="s">
        <v>57</v>
      </c>
      <c r="G69" s="424">
        <v>90.84</v>
      </c>
      <c r="H69" s="424"/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7">
        <f t="shared" si="15"/>
        <v>62</v>
      </c>
      <c r="E70" s="223"/>
      <c r="F70" s="424" t="s">
        <v>26</v>
      </c>
      <c r="G70" s="424">
        <f>G69-J56</f>
        <v>-37.409999999999997</v>
      </c>
      <c r="H70" s="424"/>
    </row>
    <row r="72" spans="1:9" ht="13.5" thickBot="1" x14ac:dyDescent="0.25"/>
    <row r="73" spans="1:9" ht="13.5" thickBot="1" x14ac:dyDescent="0.25">
      <c r="A73" s="272" t="s">
        <v>105</v>
      </c>
      <c r="B73" s="804" t="s">
        <v>53</v>
      </c>
      <c r="C73" s="805"/>
      <c r="D73" s="805"/>
      <c r="E73" s="293" t="s">
        <v>0</v>
      </c>
      <c r="F73" s="449"/>
      <c r="G73" s="449"/>
      <c r="H73" s="449"/>
      <c r="I73" s="449"/>
    </row>
    <row r="74" spans="1:9" ht="13.5" thickBot="1" x14ac:dyDescent="0.25">
      <c r="A74" s="231" t="s">
        <v>2</v>
      </c>
      <c r="B74" s="295">
        <v>1</v>
      </c>
      <c r="C74" s="225">
        <v>2</v>
      </c>
      <c r="D74" s="351">
        <v>3</v>
      </c>
      <c r="E74" s="358">
        <v>52</v>
      </c>
      <c r="F74" s="449"/>
      <c r="G74" s="449"/>
      <c r="H74" s="449"/>
      <c r="I74" s="449"/>
    </row>
    <row r="75" spans="1:9" x14ac:dyDescent="0.2">
      <c r="A75" s="236" t="s">
        <v>3</v>
      </c>
      <c r="B75" s="296">
        <v>1080</v>
      </c>
      <c r="C75" s="297">
        <v>1080</v>
      </c>
      <c r="D75" s="443">
        <v>1080</v>
      </c>
      <c r="E75" s="439">
        <v>1080</v>
      </c>
      <c r="F75" s="449"/>
      <c r="G75" s="449"/>
      <c r="H75" s="449"/>
      <c r="I75" s="449"/>
    </row>
    <row r="76" spans="1:9" x14ac:dyDescent="0.2">
      <c r="A76" s="241" t="s">
        <v>6</v>
      </c>
      <c r="B76" s="300">
        <v>1758</v>
      </c>
      <c r="C76" s="301">
        <v>1786</v>
      </c>
      <c r="D76" s="444">
        <v>1898</v>
      </c>
      <c r="E76" s="440">
        <v>1825</v>
      </c>
      <c r="F76" s="321"/>
      <c r="G76" s="449"/>
      <c r="H76" s="449"/>
      <c r="I76" s="449"/>
    </row>
    <row r="77" spans="1:9" x14ac:dyDescent="0.2">
      <c r="A77" s="231" t="s">
        <v>7</v>
      </c>
      <c r="B77" s="302">
        <v>100</v>
      </c>
      <c r="C77" s="303">
        <v>100</v>
      </c>
      <c r="D77" s="445">
        <v>100</v>
      </c>
      <c r="E77" s="441">
        <v>96.2</v>
      </c>
      <c r="F77" s="321"/>
      <c r="G77" s="449"/>
      <c r="H77" s="449"/>
      <c r="I77" s="449"/>
    </row>
    <row r="78" spans="1:9" x14ac:dyDescent="0.2">
      <c r="A78" s="231" t="s">
        <v>8</v>
      </c>
      <c r="B78" s="249">
        <v>3.3000000000000002E-2</v>
      </c>
      <c r="C78" s="250">
        <v>0.04</v>
      </c>
      <c r="D78" s="446">
        <v>4.2000000000000003E-2</v>
      </c>
      <c r="E78" s="442">
        <v>5.0999999999999997E-2</v>
      </c>
      <c r="F78" s="321"/>
      <c r="G78" s="449"/>
      <c r="H78" s="449"/>
      <c r="I78" s="449"/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96">
        <f t="shared" si="16"/>
        <v>68.981481481481495</v>
      </c>
      <c r="F79" s="321"/>
      <c r="G79" s="449"/>
      <c r="H79" s="449"/>
      <c r="I79" s="449"/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97">
        <f>E76-E63</f>
        <v>82</v>
      </c>
      <c r="F80" s="449"/>
      <c r="G80" s="449"/>
      <c r="H80" s="449"/>
      <c r="I80" s="449"/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449" t="s">
        <v>56</v>
      </c>
      <c r="G81" s="457">
        <f>E68-E81</f>
        <v>0</v>
      </c>
      <c r="H81" s="306">
        <f>G81/E68</f>
        <v>0</v>
      </c>
      <c r="I81" s="449"/>
    </row>
    <row r="82" spans="1:9" x14ac:dyDescent="0.2">
      <c r="A82" s="267" t="s">
        <v>28</v>
      </c>
      <c r="B82" s="454">
        <v>63</v>
      </c>
      <c r="C82" s="459">
        <v>63</v>
      </c>
      <c r="D82" s="459">
        <v>63</v>
      </c>
      <c r="E82" s="222"/>
      <c r="F82" s="449" t="s">
        <v>57</v>
      </c>
      <c r="G82" s="449">
        <v>62</v>
      </c>
      <c r="H82" s="449"/>
      <c r="I82" s="449"/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7">
        <f t="shared" si="18"/>
        <v>1</v>
      </c>
      <c r="E83" s="223"/>
      <c r="F83" s="449" t="s">
        <v>26</v>
      </c>
      <c r="G83" s="449">
        <f>G82-G69</f>
        <v>-28.840000000000003</v>
      </c>
      <c r="H83" s="449"/>
      <c r="I83" s="449"/>
    </row>
    <row r="85" spans="1:9" ht="13.5" thickBot="1" x14ac:dyDescent="0.25"/>
    <row r="86" spans="1:9" ht="13.5" thickBot="1" x14ac:dyDescent="0.25">
      <c r="A86" s="272" t="s">
        <v>109</v>
      </c>
      <c r="B86" s="829" t="s">
        <v>53</v>
      </c>
      <c r="C86" s="830"/>
      <c r="D86" s="830"/>
      <c r="E86" s="825" t="s">
        <v>0</v>
      </c>
      <c r="F86" s="468"/>
      <c r="G86" s="468"/>
      <c r="H86" s="468"/>
    </row>
    <row r="87" spans="1:9" ht="13.5" thickBot="1" x14ac:dyDescent="0.25">
      <c r="A87" s="231" t="s">
        <v>2</v>
      </c>
      <c r="B87" s="295">
        <v>1</v>
      </c>
      <c r="C87" s="225">
        <v>2</v>
      </c>
      <c r="D87" s="351">
        <v>3</v>
      </c>
      <c r="E87" s="831"/>
      <c r="F87" s="468"/>
      <c r="G87" s="468"/>
      <c r="H87" s="468"/>
    </row>
    <row r="88" spans="1:9" x14ac:dyDescent="0.2">
      <c r="A88" s="236" t="s">
        <v>3</v>
      </c>
      <c r="B88" s="296">
        <v>1250</v>
      </c>
      <c r="C88" s="297">
        <v>1250</v>
      </c>
      <c r="D88" s="443">
        <v>1250</v>
      </c>
      <c r="E88" s="439">
        <v>1250</v>
      </c>
      <c r="F88" s="468"/>
      <c r="G88" s="468"/>
      <c r="H88" s="468"/>
    </row>
    <row r="89" spans="1:9" x14ac:dyDescent="0.2">
      <c r="A89" s="241" t="s">
        <v>6</v>
      </c>
      <c r="B89" s="300">
        <v>1911</v>
      </c>
      <c r="C89" s="301">
        <v>2036</v>
      </c>
      <c r="D89" s="444">
        <v>2058</v>
      </c>
      <c r="E89" s="440">
        <v>2025</v>
      </c>
      <c r="F89" s="321"/>
      <c r="G89" s="468"/>
      <c r="H89" s="468"/>
    </row>
    <row r="90" spans="1:9" x14ac:dyDescent="0.2">
      <c r="A90" s="231" t="s">
        <v>7</v>
      </c>
      <c r="B90" s="302">
        <v>100</v>
      </c>
      <c r="C90" s="303">
        <v>95.8</v>
      </c>
      <c r="D90" s="445">
        <v>100</v>
      </c>
      <c r="E90" s="441">
        <v>94.2</v>
      </c>
      <c r="F90" s="321"/>
      <c r="G90" s="468"/>
      <c r="H90" s="468"/>
    </row>
    <row r="91" spans="1:9" ht="13.5" thickBot="1" x14ac:dyDescent="0.25">
      <c r="A91" s="231" t="s">
        <v>8</v>
      </c>
      <c r="B91" s="329">
        <v>4.5999999999999999E-2</v>
      </c>
      <c r="C91" s="330">
        <v>6.6000000000000003E-2</v>
      </c>
      <c r="D91" s="484">
        <v>4.5999999999999999E-2</v>
      </c>
      <c r="E91" s="485">
        <v>0.06</v>
      </c>
      <c r="F91" s="321"/>
      <c r="G91" s="468"/>
      <c r="H91" s="468"/>
    </row>
    <row r="92" spans="1:9" x14ac:dyDescent="0.2">
      <c r="A92" s="241" t="s">
        <v>1</v>
      </c>
      <c r="B92" s="332">
        <f t="shared" ref="B92:E92" si="19">B89/B88*100-100</f>
        <v>52.879999999999995</v>
      </c>
      <c r="C92" s="333">
        <f t="shared" si="19"/>
        <v>62.879999999999995</v>
      </c>
      <c r="D92" s="482">
        <f t="shared" si="19"/>
        <v>64.640000000000015</v>
      </c>
      <c r="E92" s="483">
        <f t="shared" si="19"/>
        <v>62</v>
      </c>
      <c r="F92" s="321"/>
      <c r="G92" s="468"/>
      <c r="H92" s="468"/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97">
        <f>E89-E76</f>
        <v>200</v>
      </c>
      <c r="F93" s="468"/>
      <c r="G93" s="468"/>
      <c r="H93" s="468"/>
    </row>
    <row r="94" spans="1:9" x14ac:dyDescent="0.2">
      <c r="A94" s="267" t="s">
        <v>52</v>
      </c>
      <c r="B94" s="496">
        <v>79</v>
      </c>
      <c r="C94" s="262">
        <v>241</v>
      </c>
      <c r="D94" s="263">
        <v>203</v>
      </c>
      <c r="E94" s="398">
        <f>SUM(B94:D94)</f>
        <v>523</v>
      </c>
      <c r="F94" s="468" t="s">
        <v>56</v>
      </c>
      <c r="G94" s="457">
        <f>E81-E94</f>
        <v>4</v>
      </c>
      <c r="H94" s="306">
        <f>G94/E81</f>
        <v>7.5901328273244783E-3</v>
      </c>
      <c r="I94" s="465" t="s">
        <v>111</v>
      </c>
    </row>
    <row r="95" spans="1:9" x14ac:dyDescent="0.2">
      <c r="A95" s="267" t="s">
        <v>28</v>
      </c>
      <c r="B95" s="493">
        <v>64</v>
      </c>
      <c r="C95" s="494">
        <v>64</v>
      </c>
      <c r="D95" s="495">
        <v>64</v>
      </c>
      <c r="E95" s="469"/>
      <c r="F95" s="468" t="s">
        <v>57</v>
      </c>
      <c r="G95" s="468">
        <v>63</v>
      </c>
      <c r="H95" s="468"/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7">
        <f t="shared" si="21"/>
        <v>1</v>
      </c>
      <c r="E96" s="338"/>
      <c r="F96" s="468" t="s">
        <v>26</v>
      </c>
      <c r="G96" s="468">
        <f>G95-G82</f>
        <v>1</v>
      </c>
      <c r="H96" s="468"/>
    </row>
    <row r="98" spans="1:15" ht="13.5" thickBot="1" x14ac:dyDescent="0.25"/>
    <row r="99" spans="1:15" ht="13.5" thickBot="1" x14ac:dyDescent="0.25">
      <c r="A99" s="272" t="s">
        <v>112</v>
      </c>
      <c r="B99" s="829" t="s">
        <v>53</v>
      </c>
      <c r="C99" s="830"/>
      <c r="D99" s="830"/>
      <c r="E99" s="825" t="s">
        <v>0</v>
      </c>
      <c r="F99" s="489">
        <v>52</v>
      </c>
      <c r="G99" s="489"/>
      <c r="H99" s="489"/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51">
        <v>3</v>
      </c>
      <c r="E100" s="831"/>
      <c r="F100" s="489"/>
      <c r="G100" s="489"/>
      <c r="H100" s="489"/>
    </row>
    <row r="101" spans="1:15" x14ac:dyDescent="0.2">
      <c r="A101" s="236" t="s">
        <v>3</v>
      </c>
      <c r="B101" s="296">
        <v>1400</v>
      </c>
      <c r="C101" s="297">
        <v>1400</v>
      </c>
      <c r="D101" s="443">
        <v>1400</v>
      </c>
      <c r="E101" s="439">
        <v>1400</v>
      </c>
      <c r="F101" s="489"/>
      <c r="G101" s="489"/>
      <c r="H101" s="489"/>
    </row>
    <row r="102" spans="1:15" x14ac:dyDescent="0.2">
      <c r="A102" s="241" t="s">
        <v>6</v>
      </c>
      <c r="B102" s="300">
        <v>2020</v>
      </c>
      <c r="C102" s="301">
        <v>2086</v>
      </c>
      <c r="D102" s="444">
        <v>2123</v>
      </c>
      <c r="E102" s="440">
        <v>2090</v>
      </c>
      <c r="F102" s="321"/>
      <c r="G102" s="489"/>
      <c r="H102" s="489"/>
    </row>
    <row r="103" spans="1:15" x14ac:dyDescent="0.2">
      <c r="A103" s="231" t="s">
        <v>7</v>
      </c>
      <c r="B103" s="302">
        <v>100</v>
      </c>
      <c r="C103" s="303">
        <v>83.3</v>
      </c>
      <c r="D103" s="445">
        <v>100</v>
      </c>
      <c r="E103" s="441">
        <v>86.5</v>
      </c>
      <c r="F103" s="321"/>
      <c r="G103" s="489"/>
      <c r="H103" s="489"/>
    </row>
    <row r="104" spans="1:15" ht="13.5" thickBot="1" x14ac:dyDescent="0.25">
      <c r="A104" s="231" t="s">
        <v>8</v>
      </c>
      <c r="B104" s="329">
        <v>4.4999999999999998E-2</v>
      </c>
      <c r="C104" s="330">
        <v>7.0000000000000007E-2</v>
      </c>
      <c r="D104" s="484">
        <v>5.6000000000000001E-2</v>
      </c>
      <c r="E104" s="485">
        <v>6.2E-2</v>
      </c>
      <c r="F104" s="321"/>
      <c r="G104" s="489"/>
      <c r="H104" s="489"/>
    </row>
    <row r="105" spans="1:15" x14ac:dyDescent="0.2">
      <c r="A105" s="241" t="s">
        <v>1</v>
      </c>
      <c r="B105" s="332">
        <f t="shared" ref="B105:E105" si="22">B102/B101*100-100</f>
        <v>44.285714285714278</v>
      </c>
      <c r="C105" s="333">
        <f t="shared" si="22"/>
        <v>49</v>
      </c>
      <c r="D105" s="482">
        <f t="shared" si="22"/>
        <v>51.642857142857139</v>
      </c>
      <c r="E105" s="483">
        <f t="shared" si="22"/>
        <v>49.285714285714278</v>
      </c>
      <c r="F105" s="321"/>
      <c r="G105" s="489"/>
      <c r="H105" s="489"/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97">
        <f>E102-E89</f>
        <v>65</v>
      </c>
      <c r="F106" s="489"/>
      <c r="G106" s="489"/>
      <c r="H106" s="489"/>
    </row>
    <row r="107" spans="1:15" x14ac:dyDescent="0.2">
      <c r="A107" s="267" t="s">
        <v>52</v>
      </c>
      <c r="B107" s="348">
        <v>79</v>
      </c>
      <c r="C107" s="349">
        <v>240</v>
      </c>
      <c r="D107" s="410">
        <v>203</v>
      </c>
      <c r="E107" s="398">
        <f>SUM(B107:D107)</f>
        <v>522</v>
      </c>
      <c r="F107" s="489" t="s">
        <v>56</v>
      </c>
      <c r="G107" s="45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381">
        <v>65</v>
      </c>
      <c r="C108" s="382">
        <v>65</v>
      </c>
      <c r="D108" s="498">
        <v>65</v>
      </c>
      <c r="E108" s="490"/>
      <c r="F108" s="489" t="s">
        <v>57</v>
      </c>
      <c r="G108" s="489">
        <v>64.12</v>
      </c>
      <c r="H108" s="489"/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7">
        <f t="shared" si="24"/>
        <v>1</v>
      </c>
      <c r="E109" s="338"/>
      <c r="F109" s="489" t="s">
        <v>26</v>
      </c>
      <c r="G109" s="489">
        <f>G108-G95</f>
        <v>1.1200000000000045</v>
      </c>
      <c r="H109" s="489"/>
    </row>
    <row r="111" spans="1:15" ht="13.5" thickBot="1" x14ac:dyDescent="0.25"/>
    <row r="112" spans="1:15" ht="13.5" thickBot="1" x14ac:dyDescent="0.25">
      <c r="A112" s="272" t="s">
        <v>113</v>
      </c>
      <c r="B112" s="829" t="s">
        <v>53</v>
      </c>
      <c r="C112" s="830"/>
      <c r="D112" s="830"/>
      <c r="E112" s="825" t="s">
        <v>0</v>
      </c>
      <c r="F112" s="516">
        <v>48</v>
      </c>
      <c r="G112" s="516"/>
      <c r="H112" s="516"/>
      <c r="K112" s="587" t="s">
        <v>117</v>
      </c>
      <c r="L112" s="596" t="s">
        <v>128</v>
      </c>
      <c r="M112" s="588" t="s">
        <v>129</v>
      </c>
      <c r="N112" s="588" t="s">
        <v>120</v>
      </c>
      <c r="O112" s="589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51">
        <v>3</v>
      </c>
      <c r="E113" s="831"/>
      <c r="F113" s="516"/>
      <c r="G113" s="516"/>
      <c r="H113" s="516"/>
      <c r="K113" s="604" t="s">
        <v>137</v>
      </c>
      <c r="L113" s="603">
        <v>42</v>
      </c>
      <c r="M113" s="605">
        <v>1800</v>
      </c>
      <c r="N113" s="605"/>
      <c r="O113" s="606"/>
    </row>
    <row r="114" spans="1:15" x14ac:dyDescent="0.2">
      <c r="A114" s="236" t="s">
        <v>3</v>
      </c>
      <c r="B114" s="296">
        <v>1540</v>
      </c>
      <c r="C114" s="297">
        <v>1540</v>
      </c>
      <c r="D114" s="443">
        <v>1540</v>
      </c>
      <c r="E114" s="443">
        <v>1540</v>
      </c>
      <c r="F114" s="516"/>
      <c r="G114" s="516"/>
      <c r="H114" s="516"/>
      <c r="K114" s="590">
        <v>1</v>
      </c>
      <c r="L114" s="597">
        <v>68</v>
      </c>
      <c r="M114" s="591" t="s">
        <v>145</v>
      </c>
      <c r="N114" s="591">
        <v>1.6</v>
      </c>
      <c r="O114" s="592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444">
        <v>2196</v>
      </c>
      <c r="E115" s="440">
        <v>2116</v>
      </c>
      <c r="F115" s="321"/>
      <c r="G115" s="516"/>
      <c r="H115" s="516"/>
      <c r="K115" s="590">
        <v>2</v>
      </c>
      <c r="L115" s="597">
        <v>210</v>
      </c>
      <c r="M115" s="591" t="s">
        <v>146</v>
      </c>
      <c r="N115" s="591">
        <v>5</v>
      </c>
      <c r="O115" s="592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445">
        <v>100</v>
      </c>
      <c r="E116" s="441">
        <v>95.8</v>
      </c>
      <c r="F116" s="321"/>
      <c r="G116" s="516"/>
      <c r="H116" s="516"/>
      <c r="K116" s="600">
        <v>3</v>
      </c>
      <c r="L116" s="598">
        <v>202</v>
      </c>
      <c r="M116" s="601">
        <v>2000</v>
      </c>
      <c r="N116" s="601">
        <v>4.4000000000000004</v>
      </c>
      <c r="O116" s="602">
        <v>10</v>
      </c>
    </row>
    <row r="117" spans="1:15" ht="13.5" thickBot="1" x14ac:dyDescent="0.25">
      <c r="A117" s="231" t="s">
        <v>8</v>
      </c>
      <c r="B117" s="329">
        <v>4.3999999999999997E-2</v>
      </c>
      <c r="C117" s="330">
        <v>3.3399999999999999E-2</v>
      </c>
      <c r="D117" s="484">
        <v>3.4000000000000002E-2</v>
      </c>
      <c r="E117" s="485">
        <v>4.8000000000000001E-2</v>
      </c>
      <c r="F117" s="321"/>
      <c r="G117" s="516"/>
      <c r="H117" s="516"/>
      <c r="L117" s="598">
        <f>SUM(L113:L116)</f>
        <v>522</v>
      </c>
    </row>
    <row r="118" spans="1:15" x14ac:dyDescent="0.2">
      <c r="A118" s="241" t="s">
        <v>1</v>
      </c>
      <c r="B118" s="332">
        <f t="shared" ref="B118:D118" si="25">B115/B114*100-100</f>
        <v>30.259740259740255</v>
      </c>
      <c r="C118" s="333">
        <f t="shared" si="25"/>
        <v>34.805194805194787</v>
      </c>
      <c r="D118" s="482">
        <f t="shared" si="25"/>
        <v>42.597402597402578</v>
      </c>
      <c r="E118" s="483">
        <f>E115/E114*100-100</f>
        <v>37.402597402597394</v>
      </c>
      <c r="F118" s="321"/>
      <c r="G118" s="516"/>
      <c r="H118" s="516"/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97">
        <f>E115-E102</f>
        <v>26</v>
      </c>
      <c r="F119" s="516"/>
      <c r="G119" s="516"/>
      <c r="H119" s="516"/>
    </row>
    <row r="120" spans="1:15" x14ac:dyDescent="0.2">
      <c r="A120" s="267" t="s">
        <v>52</v>
      </c>
      <c r="B120" s="348">
        <v>68</v>
      </c>
      <c r="C120" s="349">
        <v>210</v>
      </c>
      <c r="D120" s="410">
        <v>202</v>
      </c>
      <c r="E120" s="398">
        <f>SUM(B120:D120)</f>
        <v>480</v>
      </c>
      <c r="F120" s="516" t="s">
        <v>56</v>
      </c>
      <c r="G120" s="526">
        <f>E107-E120</f>
        <v>42</v>
      </c>
      <c r="H120" s="306">
        <f>G120/E107</f>
        <v>8.0459770114942528E-2</v>
      </c>
      <c r="I120" s="525" t="s">
        <v>116</v>
      </c>
    </row>
    <row r="121" spans="1:15" x14ac:dyDescent="0.2">
      <c r="A121" s="267" t="s">
        <v>28</v>
      </c>
      <c r="B121" s="381">
        <v>66.5</v>
      </c>
      <c r="C121" s="382">
        <v>66.5</v>
      </c>
      <c r="D121" s="498">
        <v>66.5</v>
      </c>
      <c r="E121" s="511"/>
      <c r="F121" s="516" t="s">
        <v>57</v>
      </c>
      <c r="G121" s="516">
        <v>64.97</v>
      </c>
      <c r="H121" s="516"/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7">
        <f t="shared" si="27"/>
        <v>1.5</v>
      </c>
      <c r="E122" s="338"/>
      <c r="F122" s="516" t="s">
        <v>26</v>
      </c>
      <c r="G122" s="516">
        <f>G121-G108</f>
        <v>0.84999999999999432</v>
      </c>
      <c r="H122" s="516"/>
    </row>
    <row r="124" spans="1:15" ht="13.5" thickBot="1" x14ac:dyDescent="0.25"/>
    <row r="125" spans="1:15" ht="13.5" thickBot="1" x14ac:dyDescent="0.25">
      <c r="A125" s="272" t="s">
        <v>148</v>
      </c>
      <c r="B125" s="829" t="s">
        <v>53</v>
      </c>
      <c r="C125" s="830"/>
      <c r="D125" s="830"/>
      <c r="E125" s="825" t="s">
        <v>0</v>
      </c>
      <c r="F125" s="624"/>
      <c r="G125" s="624"/>
      <c r="H125" s="624"/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51">
        <v>3</v>
      </c>
      <c r="E126" s="831"/>
      <c r="F126" s="624"/>
      <c r="G126" s="624"/>
      <c r="H126" s="624"/>
    </row>
    <row r="127" spans="1:15" x14ac:dyDescent="0.2">
      <c r="A127" s="236" t="s">
        <v>3</v>
      </c>
      <c r="B127" s="296">
        <v>1670</v>
      </c>
      <c r="C127" s="297">
        <v>1670</v>
      </c>
      <c r="D127" s="443">
        <v>1670</v>
      </c>
      <c r="E127" s="443">
        <v>1670</v>
      </c>
      <c r="F127" s="624"/>
      <c r="G127" s="624"/>
      <c r="H127" s="624"/>
    </row>
    <row r="128" spans="1:15" x14ac:dyDescent="0.2">
      <c r="A128" s="241" t="s">
        <v>6</v>
      </c>
      <c r="B128" s="300">
        <v>2036</v>
      </c>
      <c r="C128" s="301">
        <v>2115</v>
      </c>
      <c r="D128" s="444">
        <v>2249</v>
      </c>
      <c r="E128" s="440">
        <v>2159</v>
      </c>
      <c r="F128" s="321"/>
      <c r="G128" s="624"/>
      <c r="H128" s="624"/>
    </row>
    <row r="129" spans="1:8" x14ac:dyDescent="0.2">
      <c r="A129" s="231" t="s">
        <v>7</v>
      </c>
      <c r="B129" s="302">
        <v>100</v>
      </c>
      <c r="C129" s="303">
        <v>100</v>
      </c>
      <c r="D129" s="445">
        <v>95</v>
      </c>
      <c r="E129" s="441">
        <v>91.7</v>
      </c>
      <c r="F129" s="321"/>
      <c r="G129" s="624"/>
      <c r="H129" s="624"/>
    </row>
    <row r="130" spans="1:8" ht="13.5" thickBot="1" x14ac:dyDescent="0.25">
      <c r="A130" s="231" t="s">
        <v>8</v>
      </c>
      <c r="B130" s="329">
        <v>2.5999999999999999E-2</v>
      </c>
      <c r="C130" s="330">
        <v>2.8000000000000001E-2</v>
      </c>
      <c r="D130" s="484">
        <v>5.1999999999999998E-2</v>
      </c>
      <c r="E130" s="485">
        <v>5.5E-2</v>
      </c>
      <c r="F130" s="321"/>
      <c r="G130" s="624"/>
      <c r="H130" s="624"/>
    </row>
    <row r="131" spans="1:8" x14ac:dyDescent="0.2">
      <c r="A131" s="241" t="s">
        <v>1</v>
      </c>
      <c r="B131" s="332">
        <f t="shared" ref="B131:D131" si="28">B128/B127*100-100</f>
        <v>21.916167664670667</v>
      </c>
      <c r="C131" s="333">
        <f t="shared" si="28"/>
        <v>26.646706586826355</v>
      </c>
      <c r="D131" s="482">
        <f t="shared" si="28"/>
        <v>34.670658682634723</v>
      </c>
      <c r="E131" s="483">
        <f>E128/E127*100-100</f>
        <v>29.281437125748511</v>
      </c>
      <c r="F131" s="321"/>
      <c r="G131" s="624"/>
      <c r="H131" s="624"/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97">
        <f>E128-E115</f>
        <v>43</v>
      </c>
      <c r="F132" s="624"/>
      <c r="G132" s="624"/>
      <c r="H132" s="624"/>
    </row>
    <row r="133" spans="1:8" x14ac:dyDescent="0.2">
      <c r="A133" s="267" t="s">
        <v>52</v>
      </c>
      <c r="B133" s="348">
        <v>68</v>
      </c>
      <c r="C133" s="349">
        <v>209</v>
      </c>
      <c r="D133" s="410">
        <v>202</v>
      </c>
      <c r="E133" s="398">
        <f>SUM(B133:D133)</f>
        <v>479</v>
      </c>
      <c r="F133" s="624" t="s">
        <v>56</v>
      </c>
      <c r="G133" s="45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381">
        <v>68.5</v>
      </c>
      <c r="C134" s="382">
        <v>68.5</v>
      </c>
      <c r="D134" s="498">
        <v>68.5</v>
      </c>
      <c r="E134" s="625"/>
      <c r="F134" s="624" t="s">
        <v>57</v>
      </c>
      <c r="G134" s="624">
        <v>66.66</v>
      </c>
      <c r="H134" s="624"/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7">
        <f t="shared" si="30"/>
        <v>2</v>
      </c>
      <c r="E135" s="338"/>
      <c r="F135" s="624" t="s">
        <v>26</v>
      </c>
      <c r="G135" s="624">
        <f>G134-G121</f>
        <v>1.6899999999999977</v>
      </c>
      <c r="H135" s="624"/>
    </row>
    <row r="137" spans="1:8" ht="13.5" thickBot="1" x14ac:dyDescent="0.25"/>
    <row r="138" spans="1:8" ht="13.5" thickBot="1" x14ac:dyDescent="0.25">
      <c r="A138" s="272" t="s">
        <v>150</v>
      </c>
      <c r="B138" s="829" t="s">
        <v>53</v>
      </c>
      <c r="C138" s="830"/>
      <c r="D138" s="830"/>
      <c r="E138" s="825" t="s">
        <v>0</v>
      </c>
      <c r="F138" s="640">
        <v>48</v>
      </c>
      <c r="G138" s="640"/>
      <c r="H138" s="640"/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51">
        <v>3</v>
      </c>
      <c r="E139" s="831"/>
      <c r="F139" s="640"/>
      <c r="G139" s="640"/>
      <c r="H139" s="640"/>
    </row>
    <row r="140" spans="1:8" x14ac:dyDescent="0.2">
      <c r="A140" s="236" t="s">
        <v>3</v>
      </c>
      <c r="B140" s="296">
        <v>1800</v>
      </c>
      <c r="C140" s="297">
        <v>1800</v>
      </c>
      <c r="D140" s="443">
        <v>1800</v>
      </c>
      <c r="E140" s="443">
        <v>1800</v>
      </c>
      <c r="F140" s="640"/>
      <c r="G140" s="640"/>
      <c r="H140" s="640"/>
    </row>
    <row r="141" spans="1:8" x14ac:dyDescent="0.2">
      <c r="A141" s="241" t="s">
        <v>6</v>
      </c>
      <c r="B141" s="300">
        <v>2094</v>
      </c>
      <c r="C141" s="301">
        <v>2196</v>
      </c>
      <c r="D141" s="444">
        <v>2305</v>
      </c>
      <c r="E141" s="440">
        <v>2227</v>
      </c>
      <c r="F141" s="321"/>
      <c r="G141" s="640"/>
      <c r="H141" s="640"/>
    </row>
    <row r="142" spans="1:8" x14ac:dyDescent="0.2">
      <c r="A142" s="231" t="s">
        <v>7</v>
      </c>
      <c r="B142" s="302">
        <v>100</v>
      </c>
      <c r="C142" s="303">
        <v>95.2</v>
      </c>
      <c r="D142" s="445">
        <v>90</v>
      </c>
      <c r="E142" s="441">
        <v>89.6</v>
      </c>
      <c r="F142" s="321"/>
      <c r="G142" s="640"/>
      <c r="H142" s="640"/>
    </row>
    <row r="143" spans="1:8" ht="13.5" thickBot="1" x14ac:dyDescent="0.25">
      <c r="A143" s="231" t="s">
        <v>8</v>
      </c>
      <c r="B143" s="329">
        <v>4.3999999999999997E-2</v>
      </c>
      <c r="C143" s="330">
        <v>5.1999999999999998E-2</v>
      </c>
      <c r="D143" s="484">
        <v>5.0999999999999997E-2</v>
      </c>
      <c r="E143" s="485">
        <v>0.06</v>
      </c>
      <c r="F143" s="321"/>
      <c r="G143" s="640"/>
      <c r="H143" s="640"/>
    </row>
    <row r="144" spans="1:8" x14ac:dyDescent="0.2">
      <c r="A144" s="241" t="s">
        <v>1</v>
      </c>
      <c r="B144" s="332">
        <f t="shared" ref="B144:D144" si="31">B141/B140*100-100</f>
        <v>16.333333333333329</v>
      </c>
      <c r="C144" s="333">
        <f t="shared" si="31"/>
        <v>22</v>
      </c>
      <c r="D144" s="482">
        <f t="shared" si="31"/>
        <v>28.055555555555543</v>
      </c>
      <c r="E144" s="483">
        <f>E141/E140*100-100</f>
        <v>23.722222222222229</v>
      </c>
      <c r="F144" s="321"/>
      <c r="G144" s="640"/>
      <c r="H144" s="640"/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97">
        <f>E141-E128</f>
        <v>68</v>
      </c>
      <c r="F145" s="640"/>
      <c r="G145" s="640"/>
      <c r="H145" s="640"/>
    </row>
    <row r="146" spans="1:8" x14ac:dyDescent="0.2">
      <c r="A146" s="267" t="s">
        <v>52</v>
      </c>
      <c r="B146" s="348">
        <v>67</v>
      </c>
      <c r="C146" s="349">
        <v>209</v>
      </c>
      <c r="D146" s="410">
        <v>202</v>
      </c>
      <c r="E146" s="398">
        <f>SUM(B146:D146)</f>
        <v>478</v>
      </c>
      <c r="F146" s="640" t="s">
        <v>56</v>
      </c>
      <c r="G146" s="45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381">
        <v>70.5</v>
      </c>
      <c r="C147" s="382">
        <v>70.5</v>
      </c>
      <c r="D147" s="498">
        <v>70.5</v>
      </c>
      <c r="E147" s="633"/>
      <c r="F147" s="640" t="s">
        <v>57</v>
      </c>
      <c r="G147" s="640">
        <v>68.650000000000006</v>
      </c>
      <c r="H147" s="640"/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7">
        <f t="shared" si="33"/>
        <v>2</v>
      </c>
      <c r="E148" s="338"/>
      <c r="F148" s="640" t="s">
        <v>26</v>
      </c>
      <c r="G148" s="640">
        <f>G147-G134</f>
        <v>1.9900000000000091</v>
      </c>
      <c r="H148" s="640"/>
    </row>
    <row r="150" spans="1:8" ht="13.5" thickBot="1" x14ac:dyDescent="0.25"/>
    <row r="151" spans="1:8" ht="13.5" thickBot="1" x14ac:dyDescent="0.25">
      <c r="A151" s="272" t="s">
        <v>151</v>
      </c>
      <c r="B151" s="829" t="s">
        <v>53</v>
      </c>
      <c r="C151" s="830"/>
      <c r="D151" s="830"/>
      <c r="E151" s="825" t="s">
        <v>0</v>
      </c>
      <c r="F151" s="646"/>
      <c r="G151" s="646"/>
      <c r="H151" s="646"/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51">
        <v>3</v>
      </c>
      <c r="E152" s="831"/>
      <c r="F152" s="646"/>
      <c r="G152" s="646"/>
      <c r="H152" s="646"/>
    </row>
    <row r="153" spans="1:8" x14ac:dyDescent="0.2">
      <c r="A153" s="236" t="s">
        <v>3</v>
      </c>
      <c r="B153" s="296">
        <v>1920</v>
      </c>
      <c r="C153" s="297">
        <v>1920</v>
      </c>
      <c r="D153" s="443">
        <v>1920</v>
      </c>
      <c r="E153" s="443">
        <v>1920</v>
      </c>
      <c r="F153" s="646"/>
      <c r="G153" s="646"/>
      <c r="H153" s="646"/>
    </row>
    <row r="154" spans="1:8" x14ac:dyDescent="0.2">
      <c r="A154" s="241" t="s">
        <v>6</v>
      </c>
      <c r="B154" s="300">
        <v>2199</v>
      </c>
      <c r="C154" s="301">
        <v>2305</v>
      </c>
      <c r="D154" s="444">
        <v>2442</v>
      </c>
      <c r="E154" s="440">
        <v>2348</v>
      </c>
      <c r="F154" s="321"/>
      <c r="G154" s="646"/>
      <c r="H154" s="646"/>
    </row>
    <row r="155" spans="1:8" x14ac:dyDescent="0.2">
      <c r="A155" s="231" t="s">
        <v>7</v>
      </c>
      <c r="B155" s="302">
        <v>100</v>
      </c>
      <c r="C155" s="303">
        <v>80</v>
      </c>
      <c r="D155" s="445">
        <v>85</v>
      </c>
      <c r="E155" s="441">
        <v>87.2</v>
      </c>
      <c r="F155" s="321"/>
      <c r="G155" s="646"/>
      <c r="H155" s="646"/>
    </row>
    <row r="156" spans="1:8" ht="13.5" thickBot="1" x14ac:dyDescent="0.25">
      <c r="A156" s="231" t="s">
        <v>8</v>
      </c>
      <c r="B156" s="329">
        <v>5.1999999999999998E-2</v>
      </c>
      <c r="C156" s="330">
        <v>6.0999999999999999E-2</v>
      </c>
      <c r="D156" s="484">
        <v>6.6000000000000003E-2</v>
      </c>
      <c r="E156" s="485">
        <v>7.1999999999999995E-2</v>
      </c>
      <c r="F156" s="321"/>
      <c r="G156" s="646"/>
      <c r="H156" s="646"/>
    </row>
    <row r="157" spans="1:8" x14ac:dyDescent="0.2">
      <c r="A157" s="241" t="s">
        <v>1</v>
      </c>
      <c r="B157" s="332">
        <f t="shared" ref="B157:D157" si="34">B154/B153*100-100</f>
        <v>14.53125</v>
      </c>
      <c r="C157" s="333">
        <f t="shared" si="34"/>
        <v>20.052083333333329</v>
      </c>
      <c r="D157" s="482">
        <f t="shared" si="34"/>
        <v>27.187500000000014</v>
      </c>
      <c r="E157" s="483">
        <f>E154/E153*100-100</f>
        <v>22.291666666666671</v>
      </c>
      <c r="F157" s="321"/>
      <c r="G157" s="646"/>
      <c r="H157" s="646"/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97">
        <f>E154-E141</f>
        <v>121</v>
      </c>
      <c r="F158" s="646"/>
      <c r="G158" s="646"/>
      <c r="H158" s="646"/>
    </row>
    <row r="159" spans="1:8" x14ac:dyDescent="0.2">
      <c r="A159" s="267" t="s">
        <v>52</v>
      </c>
      <c r="B159" s="348">
        <v>67</v>
      </c>
      <c r="C159" s="349">
        <v>207</v>
      </c>
      <c r="D159" s="410">
        <v>202</v>
      </c>
      <c r="E159" s="398">
        <f>SUM(B159:D159)</f>
        <v>476</v>
      </c>
      <c r="F159" s="646" t="s">
        <v>56</v>
      </c>
      <c r="G159" s="45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381">
        <v>73</v>
      </c>
      <c r="C160" s="382">
        <v>73</v>
      </c>
      <c r="D160" s="498">
        <v>73</v>
      </c>
      <c r="E160" s="647"/>
      <c r="F160" s="646" t="s">
        <v>57</v>
      </c>
      <c r="G160" s="646">
        <v>70.8</v>
      </c>
      <c r="H160" s="646"/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7">
        <f t="shared" si="36"/>
        <v>2.5</v>
      </c>
      <c r="E161" s="338"/>
      <c r="F161" s="646" t="s">
        <v>26</v>
      </c>
      <c r="G161" s="646">
        <f>G160-G147</f>
        <v>2.1499999999999915</v>
      </c>
      <c r="H161" s="646"/>
    </row>
    <row r="163" spans="1:8" ht="13.5" thickBot="1" x14ac:dyDescent="0.25"/>
    <row r="164" spans="1:8" ht="13.5" thickBot="1" x14ac:dyDescent="0.25">
      <c r="A164" s="272" t="s">
        <v>152</v>
      </c>
      <c r="B164" s="829" t="s">
        <v>53</v>
      </c>
      <c r="C164" s="830"/>
      <c r="D164" s="830"/>
      <c r="E164" s="825" t="s">
        <v>0</v>
      </c>
      <c r="F164" s="654">
        <v>46</v>
      </c>
      <c r="G164" s="654"/>
      <c r="H164" s="654"/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51">
        <v>3</v>
      </c>
      <c r="E165" s="831"/>
      <c r="F165" s="654"/>
      <c r="G165" s="654"/>
      <c r="H165" s="654"/>
    </row>
    <row r="166" spans="1:8" x14ac:dyDescent="0.2">
      <c r="A166" s="236" t="s">
        <v>3</v>
      </c>
      <c r="B166" s="296">
        <v>2040</v>
      </c>
      <c r="C166" s="297">
        <v>2040</v>
      </c>
      <c r="D166" s="443">
        <v>2040</v>
      </c>
      <c r="E166" s="443">
        <v>2040</v>
      </c>
      <c r="F166" s="654"/>
      <c r="G166" s="654"/>
      <c r="H166" s="654"/>
    </row>
    <row r="167" spans="1:8" x14ac:dyDescent="0.2">
      <c r="A167" s="241" t="s">
        <v>6</v>
      </c>
      <c r="B167" s="300">
        <v>2292</v>
      </c>
      <c r="C167" s="301">
        <v>2371</v>
      </c>
      <c r="D167" s="444">
        <v>2508</v>
      </c>
      <c r="E167" s="440">
        <v>2420</v>
      </c>
      <c r="F167" s="321"/>
      <c r="G167" s="654"/>
      <c r="H167" s="654"/>
    </row>
    <row r="168" spans="1:8" x14ac:dyDescent="0.2">
      <c r="A168" s="231" t="s">
        <v>7</v>
      </c>
      <c r="B168" s="302">
        <v>100</v>
      </c>
      <c r="C168" s="303">
        <v>90</v>
      </c>
      <c r="D168" s="445">
        <v>95</v>
      </c>
      <c r="E168" s="441">
        <v>84.8</v>
      </c>
      <c r="F168" s="321"/>
      <c r="G168" s="654"/>
      <c r="H168" s="654"/>
    </row>
    <row r="169" spans="1:8" ht="13.5" thickBot="1" x14ac:dyDescent="0.25">
      <c r="A169" s="231" t="s">
        <v>8</v>
      </c>
      <c r="B169" s="329">
        <v>5.3999999999999999E-2</v>
      </c>
      <c r="C169" s="330">
        <v>5.3999999999999999E-2</v>
      </c>
      <c r="D169" s="484">
        <v>5.5E-2</v>
      </c>
      <c r="E169" s="485">
        <v>6.3E-2</v>
      </c>
      <c r="F169" s="321"/>
      <c r="G169" s="654"/>
      <c r="H169" s="654"/>
    </row>
    <row r="170" spans="1:8" x14ac:dyDescent="0.2">
      <c r="A170" s="241" t="s">
        <v>1</v>
      </c>
      <c r="B170" s="332">
        <f t="shared" ref="B170:D170" si="37">B167/B166*100-100</f>
        <v>12.352941176470594</v>
      </c>
      <c r="C170" s="333">
        <f t="shared" si="37"/>
        <v>16.225490196078439</v>
      </c>
      <c r="D170" s="482">
        <f t="shared" si="37"/>
        <v>22.941176470588246</v>
      </c>
      <c r="E170" s="483">
        <f>E167/E166*100-100</f>
        <v>18.627450980392155</v>
      </c>
      <c r="F170" s="321"/>
      <c r="G170" s="654"/>
      <c r="H170" s="654"/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97">
        <f>E167-E154</f>
        <v>72</v>
      </c>
      <c r="F171" s="654"/>
      <c r="G171" s="654"/>
      <c r="H171" s="654"/>
    </row>
    <row r="172" spans="1:8" x14ac:dyDescent="0.2">
      <c r="A172" s="267" t="s">
        <v>52</v>
      </c>
      <c r="B172" s="348">
        <v>67</v>
      </c>
      <c r="C172" s="349">
        <v>207</v>
      </c>
      <c r="D172" s="410">
        <v>202</v>
      </c>
      <c r="E172" s="398">
        <f>SUM(B172:D172)</f>
        <v>476</v>
      </c>
      <c r="F172" s="654" t="s">
        <v>56</v>
      </c>
      <c r="G172" s="45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381">
        <v>75.5</v>
      </c>
      <c r="C173" s="382">
        <v>75.5</v>
      </c>
      <c r="D173" s="498">
        <v>75.5</v>
      </c>
      <c r="E173" s="655"/>
      <c r="F173" s="654" t="s">
        <v>57</v>
      </c>
      <c r="G173" s="654">
        <v>72.989999999999995</v>
      </c>
      <c r="H173" s="654"/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7">
        <f t="shared" si="39"/>
        <v>2.5</v>
      </c>
      <c r="E174" s="338"/>
      <c r="F174" s="654" t="s">
        <v>26</v>
      </c>
      <c r="G174" s="654">
        <f>G173-G160</f>
        <v>2.1899999999999977</v>
      </c>
      <c r="H174" s="654"/>
    </row>
    <row r="176" spans="1:8" ht="13.5" thickBot="1" x14ac:dyDescent="0.25"/>
    <row r="177" spans="1:9" ht="13.5" thickBot="1" x14ac:dyDescent="0.25">
      <c r="A177" s="272" t="s">
        <v>153</v>
      </c>
      <c r="B177" s="829" t="s">
        <v>53</v>
      </c>
      <c r="C177" s="830"/>
      <c r="D177" s="830"/>
      <c r="E177" s="825" t="s">
        <v>0</v>
      </c>
      <c r="F177" s="670">
        <v>43</v>
      </c>
      <c r="G177" s="670"/>
      <c r="H177" s="670"/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51">
        <v>3</v>
      </c>
      <c r="E178" s="831"/>
      <c r="F178" s="670"/>
      <c r="G178" s="670"/>
      <c r="H178" s="670"/>
    </row>
    <row r="179" spans="1:9" x14ac:dyDescent="0.2">
      <c r="A179" s="236" t="s">
        <v>3</v>
      </c>
      <c r="B179" s="296">
        <v>2160</v>
      </c>
      <c r="C179" s="297">
        <v>2160</v>
      </c>
      <c r="D179" s="443">
        <v>2160</v>
      </c>
      <c r="E179" s="443">
        <v>2160</v>
      </c>
      <c r="F179" s="670"/>
      <c r="G179" s="670"/>
      <c r="H179" s="670"/>
    </row>
    <row r="180" spans="1:9" x14ac:dyDescent="0.2">
      <c r="A180" s="241" t="s">
        <v>6</v>
      </c>
      <c r="B180" s="300">
        <v>2344</v>
      </c>
      <c r="C180" s="301">
        <v>2501</v>
      </c>
      <c r="D180" s="444">
        <v>2662</v>
      </c>
      <c r="E180" s="440">
        <v>2372</v>
      </c>
      <c r="F180" s="321"/>
      <c r="G180" s="670"/>
      <c r="H180" s="670"/>
    </row>
    <row r="181" spans="1:9" x14ac:dyDescent="0.2">
      <c r="A181" s="231" t="s">
        <v>7</v>
      </c>
      <c r="B181" s="302">
        <v>92.3</v>
      </c>
      <c r="C181" s="683">
        <v>95</v>
      </c>
      <c r="D181" s="684">
        <v>100</v>
      </c>
      <c r="E181" s="685">
        <v>90.7</v>
      </c>
      <c r="F181" s="686" t="s">
        <v>157</v>
      </c>
      <c r="G181" s="670"/>
      <c r="H181" s="670"/>
    </row>
    <row r="182" spans="1:9" ht="13.5" thickBot="1" x14ac:dyDescent="0.25">
      <c r="A182" s="231" t="s">
        <v>8</v>
      </c>
      <c r="B182" s="329">
        <v>5.0999999999999997E-2</v>
      </c>
      <c r="C182" s="330">
        <v>5.1999999999999998E-2</v>
      </c>
      <c r="D182" s="484">
        <v>3.4000000000000002E-2</v>
      </c>
      <c r="E182" s="485">
        <v>6.6000000000000003E-2</v>
      </c>
      <c r="F182" s="321"/>
      <c r="G182" s="670"/>
      <c r="H182" s="670"/>
    </row>
    <row r="183" spans="1:9" x14ac:dyDescent="0.2">
      <c r="A183" s="241" t="s">
        <v>1</v>
      </c>
      <c r="B183" s="332">
        <f t="shared" ref="B183:D183" si="40">B180/B179*100-100</f>
        <v>8.518518518518519</v>
      </c>
      <c r="C183" s="333">
        <f t="shared" si="40"/>
        <v>15.787037037037038</v>
      </c>
      <c r="D183" s="482">
        <f t="shared" si="40"/>
        <v>23.240740740740733</v>
      </c>
      <c r="E183" s="483">
        <f>E180/E179*100-100</f>
        <v>9.8148148148148096</v>
      </c>
      <c r="F183" s="321"/>
      <c r="G183" s="670"/>
      <c r="H183" s="670"/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97">
        <f>E180-E167</f>
        <v>-48</v>
      </c>
      <c r="F184" s="670"/>
      <c r="G184" s="670"/>
      <c r="H184" s="670"/>
    </row>
    <row r="185" spans="1:9" x14ac:dyDescent="0.2">
      <c r="A185" s="267" t="s">
        <v>52</v>
      </c>
      <c r="B185" s="348">
        <v>108</v>
      </c>
      <c r="C185" s="349">
        <v>203</v>
      </c>
      <c r="D185" s="410">
        <v>131</v>
      </c>
      <c r="E185" s="398">
        <f>SUM(B185:D185)</f>
        <v>442</v>
      </c>
      <c r="F185" s="670" t="s">
        <v>56</v>
      </c>
      <c r="G185" s="526">
        <f>E172-E185</f>
        <v>34</v>
      </c>
      <c r="H185" s="306">
        <f>G185/E172</f>
        <v>7.1428571428571425E-2</v>
      </c>
      <c r="I185" s="674" t="s">
        <v>154</v>
      </c>
    </row>
    <row r="186" spans="1:9" x14ac:dyDescent="0.2">
      <c r="A186" s="267" t="s">
        <v>28</v>
      </c>
      <c r="B186" s="381">
        <v>78.5</v>
      </c>
      <c r="C186" s="382">
        <v>78.5</v>
      </c>
      <c r="D186" s="498">
        <v>78.5</v>
      </c>
      <c r="E186" s="663"/>
      <c r="F186" s="670" t="s">
        <v>57</v>
      </c>
      <c r="G186" s="670">
        <v>75.510000000000005</v>
      </c>
      <c r="H186" s="670"/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7">
        <f t="shared" si="42"/>
        <v>3</v>
      </c>
      <c r="E187" s="338"/>
      <c r="F187" s="670" t="s">
        <v>26</v>
      </c>
      <c r="G187" s="670">
        <f>G186-G173</f>
        <v>2.5200000000000102</v>
      </c>
      <c r="H187" s="670"/>
    </row>
    <row r="189" spans="1:9" ht="13.5" thickBot="1" x14ac:dyDescent="0.25"/>
    <row r="190" spans="1:9" ht="13.5" thickBot="1" x14ac:dyDescent="0.25">
      <c r="A190" s="272" t="s">
        <v>158</v>
      </c>
      <c r="B190" s="829" t="s">
        <v>53</v>
      </c>
      <c r="C190" s="830"/>
      <c r="D190" s="830"/>
      <c r="E190" s="825" t="s">
        <v>0</v>
      </c>
      <c r="F190" s="699"/>
      <c r="G190" s="699"/>
      <c r="H190" s="699"/>
      <c r="I190" s="699"/>
    </row>
    <row r="191" spans="1:9" ht="13.5" thickBot="1" x14ac:dyDescent="0.25">
      <c r="A191" s="231" t="s">
        <v>2</v>
      </c>
      <c r="B191" s="295">
        <v>1</v>
      </c>
      <c r="C191" s="225">
        <v>2</v>
      </c>
      <c r="D191" s="351">
        <v>3</v>
      </c>
      <c r="E191" s="831"/>
      <c r="F191" s="699"/>
      <c r="G191" s="699"/>
      <c r="H191" s="699"/>
      <c r="I191" s="699"/>
    </row>
    <row r="192" spans="1:9" x14ac:dyDescent="0.2">
      <c r="A192" s="236" t="s">
        <v>3</v>
      </c>
      <c r="B192" s="703">
        <v>2290</v>
      </c>
      <c r="C192" s="704">
        <v>2290</v>
      </c>
      <c r="D192" s="705">
        <v>2290</v>
      </c>
      <c r="E192" s="705">
        <v>2290</v>
      </c>
      <c r="F192" s="321"/>
      <c r="G192" s="699"/>
      <c r="H192" s="699"/>
      <c r="I192" s="699"/>
    </row>
    <row r="193" spans="1:9" x14ac:dyDescent="0.2">
      <c r="A193" s="241" t="s">
        <v>6</v>
      </c>
      <c r="B193" s="706">
        <v>2445</v>
      </c>
      <c r="C193" s="681">
        <v>2635</v>
      </c>
      <c r="D193" s="707">
        <v>2922</v>
      </c>
      <c r="E193" s="712">
        <v>2678</v>
      </c>
      <c r="F193" s="321"/>
      <c r="G193" s="699"/>
      <c r="H193" s="699"/>
      <c r="I193" s="699"/>
    </row>
    <row r="194" spans="1:9" x14ac:dyDescent="0.2">
      <c r="A194" s="231" t="s">
        <v>7</v>
      </c>
      <c r="B194" s="679">
        <v>90</v>
      </c>
      <c r="C194" s="680">
        <v>100</v>
      </c>
      <c r="D194" s="707">
        <v>76.900000000000006</v>
      </c>
      <c r="E194" s="708">
        <v>81.400000000000006</v>
      </c>
      <c r="F194" s="325"/>
      <c r="G194" s="699"/>
      <c r="H194" s="699"/>
      <c r="I194" s="699"/>
    </row>
    <row r="195" spans="1:9" ht="13.5" thickBot="1" x14ac:dyDescent="0.25">
      <c r="A195" s="231" t="s">
        <v>8</v>
      </c>
      <c r="B195" s="329">
        <v>6.3E-2</v>
      </c>
      <c r="C195" s="330">
        <v>4.1000000000000002E-2</v>
      </c>
      <c r="D195" s="709">
        <v>0.107</v>
      </c>
      <c r="E195" s="710">
        <v>9.9000000000000005E-2</v>
      </c>
      <c r="F195" s="321"/>
      <c r="G195" s="699"/>
      <c r="H195" s="699"/>
      <c r="I195" s="699"/>
    </row>
    <row r="196" spans="1:9" x14ac:dyDescent="0.2">
      <c r="A196" s="241" t="s">
        <v>1</v>
      </c>
      <c r="B196" s="332">
        <f t="shared" ref="B196:D196" si="43">B193/B192*100-100</f>
        <v>6.768558951965062</v>
      </c>
      <c r="C196" s="333">
        <f t="shared" si="43"/>
        <v>15.065502183406124</v>
      </c>
      <c r="D196" s="482">
        <f t="shared" si="43"/>
        <v>27.598253275109158</v>
      </c>
      <c r="E196" s="483">
        <f>E193/E192*100-100</f>
        <v>16.943231441048027</v>
      </c>
      <c r="F196" s="321"/>
      <c r="G196" s="699"/>
      <c r="H196" s="699"/>
      <c r="I196" s="699"/>
    </row>
    <row r="197" spans="1:9" ht="13.5" thickBot="1" x14ac:dyDescent="0.25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97">
        <f>E193-E180</f>
        <v>306</v>
      </c>
      <c r="F197" s="699"/>
      <c r="G197" s="699"/>
      <c r="H197" s="699"/>
      <c r="I197" s="699"/>
    </row>
    <row r="198" spans="1:9" x14ac:dyDescent="0.2">
      <c r="A198" s="267" t="s">
        <v>52</v>
      </c>
      <c r="B198" s="348">
        <v>108</v>
      </c>
      <c r="C198" s="349">
        <v>203</v>
      </c>
      <c r="D198" s="410">
        <v>131</v>
      </c>
      <c r="E198" s="398">
        <f>SUM(B198:D198)</f>
        <v>442</v>
      </c>
      <c r="F198" s="699" t="s">
        <v>56</v>
      </c>
      <c r="G198" s="457">
        <f>E185-E198</f>
        <v>0</v>
      </c>
      <c r="H198" s="306">
        <f>G198/E185</f>
        <v>0</v>
      </c>
      <c r="I198" s="321"/>
    </row>
    <row r="199" spans="1:9" x14ac:dyDescent="0.2">
      <c r="A199" s="267" t="s">
        <v>28</v>
      </c>
      <c r="B199" s="381">
        <v>82.5</v>
      </c>
      <c r="C199" s="382">
        <v>82.5</v>
      </c>
      <c r="D199" s="498">
        <v>82.5</v>
      </c>
      <c r="E199" s="692"/>
      <c r="F199" s="699" t="s">
        <v>57</v>
      </c>
      <c r="G199" s="699">
        <v>78.47</v>
      </c>
      <c r="H199" s="699"/>
      <c r="I199" s="699"/>
    </row>
    <row r="200" spans="1:9" ht="13.5" thickBot="1" x14ac:dyDescent="0.25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7">
        <f t="shared" si="45"/>
        <v>4</v>
      </c>
      <c r="E200" s="338"/>
      <c r="F200" s="699" t="s">
        <v>26</v>
      </c>
      <c r="G200" s="699">
        <f>G199-G186</f>
        <v>2.9599999999999937</v>
      </c>
      <c r="H200" s="699"/>
      <c r="I200" s="699"/>
    </row>
    <row r="202" spans="1:9" ht="13.5" thickBot="1" x14ac:dyDescent="0.25"/>
    <row r="203" spans="1:9" ht="13.5" thickBot="1" x14ac:dyDescent="0.25">
      <c r="A203" s="272" t="s">
        <v>159</v>
      </c>
      <c r="B203" s="829" t="s">
        <v>53</v>
      </c>
      <c r="C203" s="830"/>
      <c r="D203" s="830"/>
      <c r="E203" s="825" t="s">
        <v>0</v>
      </c>
      <c r="F203" s="713">
        <v>43</v>
      </c>
      <c r="G203" s="713"/>
      <c r="H203" s="713"/>
    </row>
    <row r="204" spans="1:9" ht="13.5" thickBot="1" x14ac:dyDescent="0.25">
      <c r="A204" s="231" t="s">
        <v>2</v>
      </c>
      <c r="B204" s="295">
        <v>1</v>
      </c>
      <c r="C204" s="225">
        <v>2</v>
      </c>
      <c r="D204" s="351">
        <v>3</v>
      </c>
      <c r="E204" s="831"/>
      <c r="F204" s="713"/>
      <c r="G204" s="713"/>
      <c r="H204" s="713"/>
    </row>
    <row r="205" spans="1:9" x14ac:dyDescent="0.2">
      <c r="A205" s="236" t="s">
        <v>3</v>
      </c>
      <c r="B205" s="703">
        <v>2420</v>
      </c>
      <c r="C205" s="704">
        <v>2420</v>
      </c>
      <c r="D205" s="705">
        <v>2420</v>
      </c>
      <c r="E205" s="705">
        <v>2420</v>
      </c>
      <c r="F205" s="321"/>
      <c r="G205" s="713"/>
      <c r="H205" s="713"/>
    </row>
    <row r="206" spans="1:9" x14ac:dyDescent="0.2">
      <c r="A206" s="241" t="s">
        <v>6</v>
      </c>
      <c r="B206" s="300">
        <v>2611</v>
      </c>
      <c r="C206" s="301">
        <v>2743</v>
      </c>
      <c r="D206" s="444">
        <v>2935</v>
      </c>
      <c r="E206" s="712">
        <v>2770</v>
      </c>
      <c r="F206" s="321"/>
      <c r="G206" s="713"/>
      <c r="H206" s="713"/>
    </row>
    <row r="207" spans="1:9" x14ac:dyDescent="0.2">
      <c r="A207" s="231" t="s">
        <v>7</v>
      </c>
      <c r="B207" s="679">
        <v>90</v>
      </c>
      <c r="C207" s="680">
        <v>95</v>
      </c>
      <c r="D207" s="707">
        <v>92.3</v>
      </c>
      <c r="E207" s="708">
        <v>88.4</v>
      </c>
      <c r="F207" s="325"/>
      <c r="G207" s="713"/>
      <c r="H207" s="713"/>
    </row>
    <row r="208" spans="1:9" ht="13.5" thickBot="1" x14ac:dyDescent="0.25">
      <c r="A208" s="231" t="s">
        <v>8</v>
      </c>
      <c r="B208" s="329">
        <v>5.5E-2</v>
      </c>
      <c r="C208" s="330">
        <v>4.5999999999999999E-2</v>
      </c>
      <c r="D208" s="709">
        <v>5.7000000000000002E-2</v>
      </c>
      <c r="E208" s="710">
        <v>6.7000000000000004E-2</v>
      </c>
      <c r="F208" s="321"/>
      <c r="G208" s="713"/>
      <c r="H208" s="713"/>
    </row>
    <row r="209" spans="1:8" x14ac:dyDescent="0.2">
      <c r="A209" s="241" t="s">
        <v>1</v>
      </c>
      <c r="B209" s="332">
        <f t="shared" ref="B209:D209" si="46">B206/B205*100-100</f>
        <v>7.892561983471083</v>
      </c>
      <c r="C209" s="333">
        <f t="shared" si="46"/>
        <v>13.347107438016522</v>
      </c>
      <c r="D209" s="482">
        <f t="shared" si="46"/>
        <v>21.280991735537185</v>
      </c>
      <c r="E209" s="483">
        <f>E206/E205*100-100</f>
        <v>14.462809917355372</v>
      </c>
      <c r="F209" s="321"/>
      <c r="G209" s="713"/>
      <c r="H209" s="713"/>
    </row>
    <row r="210" spans="1:8" ht="13.5" thickBot="1" x14ac:dyDescent="0.25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97">
        <f>E206-E193</f>
        <v>92</v>
      </c>
      <c r="F210" s="713"/>
      <c r="G210" s="713"/>
      <c r="H210" s="713"/>
    </row>
    <row r="211" spans="1:8" x14ac:dyDescent="0.2">
      <c r="A211" s="267" t="s">
        <v>52</v>
      </c>
      <c r="B211" s="348">
        <v>108</v>
      </c>
      <c r="C211" s="349">
        <v>202</v>
      </c>
      <c r="D211" s="410">
        <v>131</v>
      </c>
      <c r="E211" s="398">
        <f>SUM(B211:D211)</f>
        <v>441</v>
      </c>
      <c r="F211" s="713" t="s">
        <v>56</v>
      </c>
      <c r="G211" s="457">
        <f>E198-E211</f>
        <v>1</v>
      </c>
      <c r="H211" s="306">
        <f>G211/E198</f>
        <v>2.2624434389140274E-3</v>
      </c>
    </row>
    <row r="212" spans="1:8" x14ac:dyDescent="0.2">
      <c r="A212" s="267" t="s">
        <v>28</v>
      </c>
      <c r="B212" s="381">
        <v>87.5</v>
      </c>
      <c r="C212" s="382">
        <v>87</v>
      </c>
      <c r="D212" s="498">
        <v>87</v>
      </c>
      <c r="E212" s="716"/>
      <c r="F212" s="713" t="s">
        <v>57</v>
      </c>
      <c r="G212" s="713">
        <v>82.7</v>
      </c>
      <c r="H212" s="713"/>
    </row>
    <row r="213" spans="1:8" ht="13.5" thickBot="1" x14ac:dyDescent="0.25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7">
        <f t="shared" si="48"/>
        <v>4.5</v>
      </c>
      <c r="E213" s="338"/>
      <c r="F213" s="713" t="s">
        <v>26</v>
      </c>
      <c r="G213" s="713">
        <f>G212-G199</f>
        <v>4.230000000000004</v>
      </c>
      <c r="H213" s="713"/>
    </row>
    <row r="215" spans="1:8" ht="13.5" thickBot="1" x14ac:dyDescent="0.25"/>
    <row r="216" spans="1:8" ht="13.5" thickBot="1" x14ac:dyDescent="0.25">
      <c r="A216" s="272" t="s">
        <v>161</v>
      </c>
      <c r="B216" s="829" t="s">
        <v>53</v>
      </c>
      <c r="C216" s="830"/>
      <c r="D216" s="830"/>
      <c r="E216" s="825" t="s">
        <v>0</v>
      </c>
      <c r="F216" s="724">
        <v>43</v>
      </c>
      <c r="G216" s="724"/>
      <c r="H216" s="724"/>
    </row>
    <row r="217" spans="1:8" ht="13.5" thickBot="1" x14ac:dyDescent="0.25">
      <c r="A217" s="231" t="s">
        <v>2</v>
      </c>
      <c r="B217" s="295">
        <v>1</v>
      </c>
      <c r="C217" s="225">
        <v>2</v>
      </c>
      <c r="D217" s="351">
        <v>3</v>
      </c>
      <c r="E217" s="831"/>
      <c r="F217" s="724"/>
      <c r="G217" s="724"/>
      <c r="H217" s="724"/>
    </row>
    <row r="218" spans="1:8" x14ac:dyDescent="0.2">
      <c r="A218" s="236" t="s">
        <v>3</v>
      </c>
      <c r="B218" s="703">
        <v>2560</v>
      </c>
      <c r="C218" s="704">
        <v>2560</v>
      </c>
      <c r="D218" s="705">
        <v>2560</v>
      </c>
      <c r="E218" s="705">
        <v>2560</v>
      </c>
      <c r="F218" s="321"/>
      <c r="G218" s="724"/>
      <c r="H218" s="724"/>
    </row>
    <row r="219" spans="1:8" x14ac:dyDescent="0.2">
      <c r="A219" s="241" t="s">
        <v>6</v>
      </c>
      <c r="B219" s="300">
        <v>2698</v>
      </c>
      <c r="C219" s="301">
        <v>2836</v>
      </c>
      <c r="D219" s="444">
        <v>3049</v>
      </c>
      <c r="E219" s="712">
        <v>2844</v>
      </c>
      <c r="F219" s="321"/>
      <c r="G219" s="724"/>
      <c r="H219" s="724"/>
    </row>
    <row r="220" spans="1:8" x14ac:dyDescent="0.2">
      <c r="A220" s="231" t="s">
        <v>7</v>
      </c>
      <c r="B220" s="679">
        <v>92.3</v>
      </c>
      <c r="C220" s="680">
        <v>100</v>
      </c>
      <c r="D220" s="707">
        <v>80</v>
      </c>
      <c r="E220" s="708">
        <v>90.7</v>
      </c>
      <c r="F220" s="325"/>
      <c r="G220" s="724"/>
      <c r="H220" s="724"/>
    </row>
    <row r="221" spans="1:8" ht="13.5" thickBot="1" x14ac:dyDescent="0.25">
      <c r="A221" s="231" t="s">
        <v>8</v>
      </c>
      <c r="B221" s="329">
        <v>4.2999999999999997E-2</v>
      </c>
      <c r="C221" s="330">
        <v>4.1000000000000002E-2</v>
      </c>
      <c r="D221" s="709">
        <v>0.123</v>
      </c>
      <c r="E221" s="710">
        <v>8.4000000000000005E-2</v>
      </c>
      <c r="F221" s="321"/>
      <c r="G221" s="724"/>
      <c r="H221" s="724"/>
    </row>
    <row r="222" spans="1:8" x14ac:dyDescent="0.2">
      <c r="A222" s="241" t="s">
        <v>1</v>
      </c>
      <c r="B222" s="332">
        <f t="shared" ref="B222:D222" si="49">B219/B218*100-100</f>
        <v>5.390625</v>
      </c>
      <c r="C222" s="333">
        <f t="shared" si="49"/>
        <v>10.781250000000014</v>
      </c>
      <c r="D222" s="482">
        <f t="shared" si="49"/>
        <v>19.101562499999986</v>
      </c>
      <c r="E222" s="483">
        <f>E219/E218*100-100</f>
        <v>11.093749999999986</v>
      </c>
      <c r="F222" s="321"/>
      <c r="G222" s="724"/>
      <c r="H222" s="724"/>
    </row>
    <row r="223" spans="1:8" ht="13.5" thickBot="1" x14ac:dyDescent="0.25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97">
        <f>E219-E206</f>
        <v>74</v>
      </c>
      <c r="F223" s="724"/>
      <c r="G223" s="724"/>
      <c r="H223" s="724"/>
    </row>
    <row r="224" spans="1:8" x14ac:dyDescent="0.2">
      <c r="A224" s="267" t="s">
        <v>52</v>
      </c>
      <c r="B224" s="348">
        <v>107</v>
      </c>
      <c r="C224" s="349">
        <v>200</v>
      </c>
      <c r="D224" s="410">
        <v>130</v>
      </c>
      <c r="E224" s="398">
        <f>SUM(B224:D224)</f>
        <v>437</v>
      </c>
      <c r="F224" s="724" t="s">
        <v>56</v>
      </c>
      <c r="G224" s="457">
        <f>E211-E224</f>
        <v>4</v>
      </c>
      <c r="H224" s="306">
        <f>G224/E211</f>
        <v>9.0702947845804991E-3</v>
      </c>
    </row>
    <row r="225" spans="1:8" x14ac:dyDescent="0.2">
      <c r="A225" s="267" t="s">
        <v>28</v>
      </c>
      <c r="B225" s="381">
        <v>93</v>
      </c>
      <c r="C225" s="382">
        <v>92.5</v>
      </c>
      <c r="D225" s="498">
        <v>92.5</v>
      </c>
      <c r="E225" s="727"/>
      <c r="F225" s="724" t="s">
        <v>57</v>
      </c>
      <c r="G225" s="724">
        <v>87.94</v>
      </c>
      <c r="H225" s="724"/>
    </row>
    <row r="226" spans="1:8" ht="13.5" thickBot="1" x14ac:dyDescent="0.25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7">
        <f t="shared" si="51"/>
        <v>5.5</v>
      </c>
      <c r="E226" s="338"/>
      <c r="F226" s="724" t="s">
        <v>26</v>
      </c>
      <c r="G226" s="724">
        <f>G225-G212</f>
        <v>5.2399999999999949</v>
      </c>
      <c r="H226" s="724"/>
    </row>
    <row r="228" spans="1:8" ht="13.5" thickBot="1" x14ac:dyDescent="0.25"/>
    <row r="229" spans="1:8" ht="13.5" thickBot="1" x14ac:dyDescent="0.25">
      <c r="A229" s="272" t="s">
        <v>162</v>
      </c>
      <c r="B229" s="829" t="s">
        <v>53</v>
      </c>
      <c r="C229" s="830"/>
      <c r="D229" s="830"/>
      <c r="E229" s="825" t="s">
        <v>0</v>
      </c>
      <c r="F229" s="750">
        <v>43</v>
      </c>
      <c r="G229" s="750"/>
      <c r="H229" s="750"/>
    </row>
    <row r="230" spans="1:8" ht="13.5" thickBot="1" x14ac:dyDescent="0.25">
      <c r="A230" s="231" t="s">
        <v>2</v>
      </c>
      <c r="B230" s="295">
        <v>1</v>
      </c>
      <c r="C230" s="225">
        <v>2</v>
      </c>
      <c r="D230" s="351">
        <v>3</v>
      </c>
      <c r="E230" s="831"/>
      <c r="F230" s="750"/>
      <c r="G230" s="750"/>
      <c r="H230" s="750"/>
    </row>
    <row r="231" spans="1:8" x14ac:dyDescent="0.2">
      <c r="A231" s="236" t="s">
        <v>3</v>
      </c>
      <c r="B231" s="703">
        <v>2710</v>
      </c>
      <c r="C231" s="704">
        <v>2710</v>
      </c>
      <c r="D231" s="705">
        <v>2710</v>
      </c>
      <c r="E231" s="705">
        <v>2710</v>
      </c>
      <c r="F231" s="321"/>
      <c r="G231" s="750"/>
      <c r="H231" s="750"/>
    </row>
    <row r="232" spans="1:8" x14ac:dyDescent="0.2">
      <c r="A232" s="241" t="s">
        <v>6</v>
      </c>
      <c r="B232" s="300">
        <v>2840</v>
      </c>
      <c r="C232" s="301">
        <v>2939</v>
      </c>
      <c r="D232" s="444">
        <v>3261</v>
      </c>
      <c r="E232" s="712">
        <v>2984</v>
      </c>
      <c r="F232" s="321"/>
      <c r="G232" s="750"/>
      <c r="H232" s="750"/>
    </row>
    <row r="233" spans="1:8" x14ac:dyDescent="0.2">
      <c r="A233" s="231" t="s">
        <v>7</v>
      </c>
      <c r="B233" s="679">
        <v>92.3</v>
      </c>
      <c r="C233" s="680">
        <v>95</v>
      </c>
      <c r="D233" s="707">
        <v>80</v>
      </c>
      <c r="E233" s="708">
        <v>83.7</v>
      </c>
      <c r="F233" s="325"/>
      <c r="G233" s="750"/>
      <c r="H233" s="750"/>
    </row>
    <row r="234" spans="1:8" ht="13.5" thickBot="1" x14ac:dyDescent="0.25">
      <c r="A234" s="231" t="s">
        <v>8</v>
      </c>
      <c r="B234" s="329">
        <v>0.05</v>
      </c>
      <c r="C234" s="330">
        <v>5.3999999999999999E-2</v>
      </c>
      <c r="D234" s="709">
        <v>8.7999999999999995E-2</v>
      </c>
      <c r="E234" s="710">
        <v>8.3000000000000004E-2</v>
      </c>
      <c r="F234" s="321"/>
      <c r="G234" s="750"/>
      <c r="H234" s="750"/>
    </row>
    <row r="235" spans="1:8" x14ac:dyDescent="0.2">
      <c r="A235" s="241" t="s">
        <v>1</v>
      </c>
      <c r="B235" s="332">
        <f t="shared" ref="B235:D235" si="52">B232/B231*100-100</f>
        <v>4.79704797047971</v>
      </c>
      <c r="C235" s="333">
        <f t="shared" si="52"/>
        <v>8.4501845018450297</v>
      </c>
      <c r="D235" s="482">
        <f t="shared" si="52"/>
        <v>20.332103321033216</v>
      </c>
      <c r="E235" s="483">
        <f>E232/E231*100-100</f>
        <v>10.110701107011067</v>
      </c>
      <c r="F235" s="321"/>
      <c r="G235" s="750"/>
      <c r="H235" s="750"/>
    </row>
    <row r="236" spans="1:8" ht="13.5" thickBot="1" x14ac:dyDescent="0.25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97">
        <f>E232-E219</f>
        <v>140</v>
      </c>
      <c r="F236" s="750"/>
      <c r="G236" s="750"/>
      <c r="H236" s="750"/>
    </row>
    <row r="237" spans="1:8" x14ac:dyDescent="0.2">
      <c r="A237" s="267" t="s">
        <v>52</v>
      </c>
      <c r="B237" s="348">
        <v>105</v>
      </c>
      <c r="C237" s="349">
        <v>200</v>
      </c>
      <c r="D237" s="410">
        <v>130</v>
      </c>
      <c r="E237" s="398">
        <f>SUM(B237:D237)</f>
        <v>435</v>
      </c>
      <c r="F237" s="750" t="s">
        <v>56</v>
      </c>
      <c r="G237" s="457">
        <f>E224-E237</f>
        <v>2</v>
      </c>
      <c r="H237" s="306">
        <f>G237/E224</f>
        <v>4.5766590389016018E-3</v>
      </c>
    </row>
    <row r="238" spans="1:8" x14ac:dyDescent="0.2">
      <c r="A238" s="267" t="s">
        <v>28</v>
      </c>
      <c r="B238" s="381">
        <v>98.5</v>
      </c>
      <c r="C238" s="382">
        <v>98</v>
      </c>
      <c r="D238" s="498">
        <v>98</v>
      </c>
      <c r="E238" s="753"/>
      <c r="F238" s="750" t="s">
        <v>57</v>
      </c>
      <c r="G238" s="750">
        <v>93.07</v>
      </c>
      <c r="H238" s="750"/>
    </row>
    <row r="239" spans="1:8" ht="13.5" thickBot="1" x14ac:dyDescent="0.25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7">
        <f t="shared" si="54"/>
        <v>5.5</v>
      </c>
      <c r="E239" s="338"/>
      <c r="F239" s="750" t="s">
        <v>26</v>
      </c>
      <c r="G239" s="750">
        <f>G238-G225</f>
        <v>5.1299999999999955</v>
      </c>
      <c r="H239" s="750"/>
    </row>
    <row r="241" spans="1:8" ht="13.5" thickBot="1" x14ac:dyDescent="0.25"/>
    <row r="242" spans="1:8" ht="13.5" thickBot="1" x14ac:dyDescent="0.25">
      <c r="A242" s="272" t="s">
        <v>163</v>
      </c>
      <c r="B242" s="829" t="s">
        <v>53</v>
      </c>
      <c r="C242" s="830"/>
      <c r="D242" s="830"/>
      <c r="E242" s="825" t="s">
        <v>0</v>
      </c>
      <c r="F242" s="761"/>
      <c r="G242" s="761"/>
      <c r="H242" s="761"/>
    </row>
    <row r="243" spans="1:8" ht="13.5" thickBot="1" x14ac:dyDescent="0.25">
      <c r="A243" s="231" t="s">
        <v>2</v>
      </c>
      <c r="B243" s="295">
        <v>1</v>
      </c>
      <c r="C243" s="225">
        <v>2</v>
      </c>
      <c r="D243" s="351">
        <v>3</v>
      </c>
      <c r="E243" s="831"/>
      <c r="F243" s="761"/>
      <c r="G243" s="761"/>
      <c r="H243" s="761"/>
    </row>
    <row r="244" spans="1:8" x14ac:dyDescent="0.2">
      <c r="A244" s="236" t="s">
        <v>3</v>
      </c>
      <c r="B244" s="703">
        <v>2870</v>
      </c>
      <c r="C244" s="704">
        <v>2870</v>
      </c>
      <c r="D244" s="705">
        <v>2870</v>
      </c>
      <c r="E244" s="705">
        <v>2870</v>
      </c>
      <c r="F244" s="321"/>
      <c r="G244" s="761"/>
      <c r="H244" s="761"/>
    </row>
    <row r="245" spans="1:8" x14ac:dyDescent="0.2">
      <c r="A245" s="241" t="s">
        <v>6</v>
      </c>
      <c r="B245" s="300">
        <v>2857</v>
      </c>
      <c r="C245" s="301">
        <v>3092</v>
      </c>
      <c r="D245" s="444">
        <v>3412</v>
      </c>
      <c r="E245" s="712">
        <v>3096</v>
      </c>
      <c r="F245" s="321"/>
      <c r="G245" s="761"/>
      <c r="H245" s="761"/>
    </row>
    <row r="246" spans="1:8" x14ac:dyDescent="0.2">
      <c r="A246" s="231" t="s">
        <v>7</v>
      </c>
      <c r="B246" s="679">
        <v>84.6</v>
      </c>
      <c r="C246" s="680">
        <v>85</v>
      </c>
      <c r="D246" s="707">
        <v>60</v>
      </c>
      <c r="E246" s="708">
        <v>72.099999999999994</v>
      </c>
      <c r="F246" s="325"/>
      <c r="G246" s="761"/>
      <c r="H246" s="761"/>
    </row>
    <row r="247" spans="1:8" ht="13.5" thickBot="1" x14ac:dyDescent="0.25">
      <c r="A247" s="231" t="s">
        <v>8</v>
      </c>
      <c r="B247" s="329">
        <v>6.6000000000000003E-2</v>
      </c>
      <c r="C247" s="330">
        <v>7.3999999999999996E-2</v>
      </c>
      <c r="D247" s="709">
        <v>0.14399999999999999</v>
      </c>
      <c r="E247" s="710">
        <v>0.115</v>
      </c>
      <c r="F247" s="321"/>
      <c r="G247" s="761"/>
      <c r="H247" s="761"/>
    </row>
    <row r="248" spans="1:8" x14ac:dyDescent="0.2">
      <c r="A248" s="241" t="s">
        <v>1</v>
      </c>
      <c r="B248" s="332">
        <f t="shared" ref="B248:D248" si="55">B245/B244*100-100</f>
        <v>-0.45296167247387586</v>
      </c>
      <c r="C248" s="333">
        <f t="shared" si="55"/>
        <v>7.7351916376306633</v>
      </c>
      <c r="D248" s="482">
        <f t="shared" si="55"/>
        <v>18.885017421602782</v>
      </c>
      <c r="E248" s="483">
        <f>E245/E244*100-100</f>
        <v>7.874564459930312</v>
      </c>
      <c r="F248" s="321"/>
      <c r="G248" s="761"/>
      <c r="H248" s="761"/>
    </row>
    <row r="249" spans="1:8" ht="13.5" thickBot="1" x14ac:dyDescent="0.25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97">
        <f>E245-E232</f>
        <v>112</v>
      </c>
      <c r="F249" s="761"/>
      <c r="G249" s="761"/>
      <c r="H249" s="761"/>
    </row>
    <row r="250" spans="1:8" x14ac:dyDescent="0.2">
      <c r="A250" s="267" t="s">
        <v>52</v>
      </c>
      <c r="B250" s="348">
        <v>105</v>
      </c>
      <c r="C250" s="349">
        <v>197</v>
      </c>
      <c r="D250" s="410">
        <v>130</v>
      </c>
      <c r="E250" s="398">
        <f>SUM(B250:D250)</f>
        <v>432</v>
      </c>
      <c r="F250" s="761" t="s">
        <v>56</v>
      </c>
      <c r="G250" s="457">
        <f>E237-E250</f>
        <v>3</v>
      </c>
      <c r="H250" s="306">
        <f>G250/E237</f>
        <v>6.8965517241379309E-3</v>
      </c>
    </row>
    <row r="251" spans="1:8" x14ac:dyDescent="0.2">
      <c r="A251" s="267" t="s">
        <v>28</v>
      </c>
      <c r="B251" s="381">
        <v>105.5</v>
      </c>
      <c r="C251" s="382">
        <v>104</v>
      </c>
      <c r="D251" s="498">
        <v>104</v>
      </c>
      <c r="E251" s="764"/>
      <c r="F251" s="761" t="s">
        <v>57</v>
      </c>
      <c r="G251" s="761">
        <v>98.81</v>
      </c>
      <c r="H251" s="761"/>
    </row>
    <row r="252" spans="1:8" ht="13.5" thickBot="1" x14ac:dyDescent="0.25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7">
        <f t="shared" si="57"/>
        <v>6</v>
      </c>
      <c r="E252" s="338"/>
      <c r="F252" s="761" t="s">
        <v>26</v>
      </c>
      <c r="G252" s="761">
        <f>G251-G238</f>
        <v>5.7400000000000091</v>
      </c>
      <c r="H252" s="761"/>
    </row>
    <row r="254" spans="1:8" ht="13.5" thickBot="1" x14ac:dyDescent="0.25"/>
    <row r="255" spans="1:8" ht="13.5" thickBot="1" x14ac:dyDescent="0.25">
      <c r="A255" s="272" t="s">
        <v>165</v>
      </c>
      <c r="B255" s="829" t="s">
        <v>53</v>
      </c>
      <c r="C255" s="830"/>
      <c r="D255" s="830"/>
      <c r="E255" s="825" t="s">
        <v>0</v>
      </c>
      <c r="F255" s="787"/>
      <c r="G255" s="787"/>
      <c r="H255" s="787"/>
    </row>
    <row r="256" spans="1:8" ht="13.5" thickBot="1" x14ac:dyDescent="0.25">
      <c r="A256" s="231" t="s">
        <v>2</v>
      </c>
      <c r="B256" s="295">
        <v>1</v>
      </c>
      <c r="C256" s="225">
        <v>2</v>
      </c>
      <c r="D256" s="351">
        <v>3</v>
      </c>
      <c r="E256" s="831"/>
      <c r="F256" s="787"/>
      <c r="G256" s="787"/>
      <c r="H256" s="787"/>
    </row>
    <row r="257" spans="1:8" x14ac:dyDescent="0.2">
      <c r="A257" s="236" t="s">
        <v>3</v>
      </c>
      <c r="B257" s="703">
        <v>3040</v>
      </c>
      <c r="C257" s="704">
        <v>3040</v>
      </c>
      <c r="D257" s="705">
        <v>3040</v>
      </c>
      <c r="E257" s="705">
        <v>3040</v>
      </c>
      <c r="F257" s="321"/>
      <c r="G257" s="787"/>
      <c r="H257" s="787"/>
    </row>
    <row r="258" spans="1:8" x14ac:dyDescent="0.2">
      <c r="A258" s="241" t="s">
        <v>6</v>
      </c>
      <c r="B258" s="300">
        <v>3175</v>
      </c>
      <c r="C258" s="301">
        <v>3157</v>
      </c>
      <c r="D258" s="444">
        <v>3436</v>
      </c>
      <c r="E258" s="712">
        <v>3245</v>
      </c>
      <c r="F258" s="321"/>
      <c r="G258" s="787"/>
      <c r="H258" s="787"/>
    </row>
    <row r="259" spans="1:8" x14ac:dyDescent="0.2">
      <c r="A259" s="231" t="s">
        <v>7</v>
      </c>
      <c r="B259" s="679">
        <v>100</v>
      </c>
      <c r="C259" s="680">
        <v>85</v>
      </c>
      <c r="D259" s="707">
        <v>92.3</v>
      </c>
      <c r="E259" s="708">
        <v>81.400000000000006</v>
      </c>
      <c r="F259" s="325"/>
      <c r="G259" s="787"/>
      <c r="H259" s="787"/>
    </row>
    <row r="260" spans="1:8" ht="13.5" thickBot="1" x14ac:dyDescent="0.25">
      <c r="A260" s="231" t="s">
        <v>8</v>
      </c>
      <c r="B260" s="329">
        <v>7.0999999999999994E-2</v>
      </c>
      <c r="C260" s="330">
        <v>7.8E-2</v>
      </c>
      <c r="D260" s="709">
        <v>3.3000000000000002E-2</v>
      </c>
      <c r="E260" s="710">
        <v>7.6999999999999999E-2</v>
      </c>
      <c r="F260" s="321"/>
      <c r="G260" s="787"/>
      <c r="H260" s="787"/>
    </row>
    <row r="261" spans="1:8" x14ac:dyDescent="0.2">
      <c r="A261" s="241" t="s">
        <v>1</v>
      </c>
      <c r="B261" s="332">
        <f t="shared" ref="B261:D261" si="58">B258/B257*100-100</f>
        <v>4.4407894736842053</v>
      </c>
      <c r="C261" s="333">
        <f t="shared" si="58"/>
        <v>3.848684210526315</v>
      </c>
      <c r="D261" s="482">
        <f t="shared" si="58"/>
        <v>13.026315789473685</v>
      </c>
      <c r="E261" s="483">
        <f>E258/E257*100-100</f>
        <v>6.7434210526315752</v>
      </c>
      <c r="F261" s="321"/>
      <c r="G261" s="787"/>
      <c r="H261" s="787"/>
    </row>
    <row r="262" spans="1:8" ht="13.5" thickBot="1" x14ac:dyDescent="0.25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97">
        <f>E258-E245</f>
        <v>149</v>
      </c>
      <c r="F262" s="787"/>
      <c r="G262" s="787"/>
      <c r="H262" s="787"/>
    </row>
    <row r="263" spans="1:8" x14ac:dyDescent="0.2">
      <c r="A263" s="267" t="s">
        <v>52</v>
      </c>
      <c r="B263" s="348">
        <v>104</v>
      </c>
      <c r="C263" s="349">
        <v>195</v>
      </c>
      <c r="D263" s="410">
        <v>130</v>
      </c>
      <c r="E263" s="398">
        <f>SUM(B263:D263)</f>
        <v>429</v>
      </c>
      <c r="F263" s="787" t="s">
        <v>56</v>
      </c>
      <c r="G263" s="457">
        <f>E250-E263</f>
        <v>3</v>
      </c>
      <c r="H263" s="306">
        <f>G263/E250</f>
        <v>6.9444444444444441E-3</v>
      </c>
    </row>
    <row r="264" spans="1:8" x14ac:dyDescent="0.2">
      <c r="A264" s="267" t="s">
        <v>28</v>
      </c>
      <c r="B264" s="381"/>
      <c r="C264" s="382"/>
      <c r="D264" s="498"/>
      <c r="E264" s="780"/>
      <c r="F264" s="787" t="s">
        <v>57</v>
      </c>
      <c r="G264" s="787">
        <v>104.6</v>
      </c>
      <c r="H264" s="787"/>
    </row>
    <row r="265" spans="1:8" ht="13.5" thickBot="1" x14ac:dyDescent="0.25">
      <c r="A265" s="268" t="s">
        <v>26</v>
      </c>
      <c r="B265" s="216">
        <f t="shared" ref="B265:D265" si="60">B264-B251</f>
        <v>-105.5</v>
      </c>
      <c r="C265" s="217">
        <f t="shared" si="60"/>
        <v>-104</v>
      </c>
      <c r="D265" s="327">
        <f t="shared" si="60"/>
        <v>-104</v>
      </c>
      <c r="E265" s="338"/>
      <c r="F265" s="787" t="s">
        <v>26</v>
      </c>
      <c r="G265" s="787">
        <f>G264-G251</f>
        <v>5.789999999999992</v>
      </c>
      <c r="H265" s="787"/>
    </row>
  </sheetData>
  <mergeCells count="34">
    <mergeCell ref="B255:D255"/>
    <mergeCell ref="E255:E256"/>
    <mergeCell ref="B112:D112"/>
    <mergeCell ref="B164:D164"/>
    <mergeCell ref="B190:D190"/>
    <mergeCell ref="E190:E191"/>
    <mergeCell ref="B177:D177"/>
    <mergeCell ref="E177:E178"/>
    <mergeCell ref="E138:E139"/>
    <mergeCell ref="E164:E165"/>
    <mergeCell ref="E151:E152"/>
    <mergeCell ref="B138:D138"/>
    <mergeCell ref="E112:E113"/>
    <mergeCell ref="B229:D229"/>
    <mergeCell ref="E229:E230"/>
    <mergeCell ref="B216:D216"/>
    <mergeCell ref="E216:E217"/>
    <mergeCell ref="B151:D151"/>
    <mergeCell ref="B242:D242"/>
    <mergeCell ref="E242:E243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B203:D203"/>
    <mergeCell ref="E203:E204"/>
    <mergeCell ref="B125:D125"/>
    <mergeCell ref="E125:E126"/>
  </mergeCells>
  <conditionalFormatting sqref="B193:D19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88" t="s">
        <v>18</v>
      </c>
      <c r="C4" s="789"/>
      <c r="D4" s="789"/>
      <c r="E4" s="789"/>
      <c r="F4" s="789"/>
      <c r="G4" s="789"/>
      <c r="H4" s="789"/>
      <c r="I4" s="789"/>
      <c r="J4" s="790"/>
      <c r="K4" s="788" t="s">
        <v>21</v>
      </c>
      <c r="L4" s="789"/>
      <c r="M4" s="789"/>
      <c r="N4" s="789"/>
      <c r="O4" s="789"/>
      <c r="P4" s="789"/>
      <c r="Q4" s="789"/>
      <c r="R4" s="789"/>
      <c r="S4" s="789"/>
      <c r="T4" s="789"/>
      <c r="U4" s="789"/>
      <c r="V4" s="789"/>
      <c r="W4" s="790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88" t="s">
        <v>23</v>
      </c>
      <c r="C17" s="789"/>
      <c r="D17" s="789"/>
      <c r="E17" s="789"/>
      <c r="F17" s="790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88" t="s">
        <v>18</v>
      </c>
      <c r="C4" s="789"/>
      <c r="D4" s="789"/>
      <c r="E4" s="789"/>
      <c r="F4" s="789"/>
      <c r="G4" s="789"/>
      <c r="H4" s="789"/>
      <c r="I4" s="789"/>
      <c r="J4" s="790"/>
      <c r="K4" s="788" t="s">
        <v>21</v>
      </c>
      <c r="L4" s="789"/>
      <c r="M4" s="789"/>
      <c r="N4" s="789"/>
      <c r="O4" s="789"/>
      <c r="P4" s="789"/>
      <c r="Q4" s="789"/>
      <c r="R4" s="789"/>
      <c r="S4" s="789"/>
      <c r="T4" s="789"/>
      <c r="U4" s="789"/>
      <c r="V4" s="789"/>
      <c r="W4" s="790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88" t="s">
        <v>23</v>
      </c>
      <c r="C17" s="789"/>
      <c r="D17" s="789"/>
      <c r="E17" s="789"/>
      <c r="F17" s="790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88" t="s">
        <v>18</v>
      </c>
      <c r="C4" s="789"/>
      <c r="D4" s="789"/>
      <c r="E4" s="789"/>
      <c r="F4" s="789"/>
      <c r="G4" s="789"/>
      <c r="H4" s="789"/>
      <c r="I4" s="789"/>
      <c r="J4" s="790"/>
      <c r="K4" s="788" t="s">
        <v>21</v>
      </c>
      <c r="L4" s="789"/>
      <c r="M4" s="789"/>
      <c r="N4" s="789"/>
      <c r="O4" s="789"/>
      <c r="P4" s="789"/>
      <c r="Q4" s="789"/>
      <c r="R4" s="789"/>
      <c r="S4" s="789"/>
      <c r="T4" s="789"/>
      <c r="U4" s="789"/>
      <c r="V4" s="789"/>
      <c r="W4" s="790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88" t="s">
        <v>23</v>
      </c>
      <c r="C17" s="789"/>
      <c r="D17" s="789"/>
      <c r="E17" s="789"/>
      <c r="F17" s="790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91" t="s">
        <v>42</v>
      </c>
      <c r="B1" s="791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791" t="s">
        <v>42</v>
      </c>
      <c r="B1" s="791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792" t="s">
        <v>42</v>
      </c>
      <c r="B1" s="792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91" t="s">
        <v>42</v>
      </c>
      <c r="B1" s="791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290"/>
  <sheetViews>
    <sheetView showGridLines="0" tabSelected="1" topLeftCell="A265" zoomScale="70" zoomScaleNormal="70" workbookViewId="0">
      <selection activeCell="B288" sqref="B288:Y288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8.85546875" style="200" customWidth="1"/>
    <col min="21" max="22" width="8.85546875" style="319" customWidth="1"/>
    <col min="23" max="25" width="8.85546875" style="200" customWidth="1"/>
    <col min="26" max="29" width="11.42578125" style="200"/>
    <col min="30" max="30" width="3.28515625" style="200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7" x14ac:dyDescent="0.2">
      <c r="A1" s="200" t="s">
        <v>58</v>
      </c>
    </row>
    <row r="2" spans="1:37" x14ac:dyDescent="0.2">
      <c r="A2" s="200" t="s">
        <v>59</v>
      </c>
      <c r="B2" s="227">
        <v>39.825396825396822</v>
      </c>
      <c r="F2" s="807"/>
      <c r="G2" s="807"/>
      <c r="H2" s="807"/>
      <c r="I2" s="807"/>
    </row>
    <row r="3" spans="1:37" x14ac:dyDescent="0.2">
      <c r="A3" s="200" t="s">
        <v>7</v>
      </c>
      <c r="B3" s="227">
        <v>65.52771450265756</v>
      </c>
    </row>
    <row r="4" spans="1:37" x14ac:dyDescent="0.2">
      <c r="A4" s="200" t="s">
        <v>60</v>
      </c>
      <c r="B4" s="200">
        <v>12855</v>
      </c>
    </row>
    <row r="6" spans="1:37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807"/>
      <c r="AH6" s="807"/>
    </row>
    <row r="7" spans="1:37" ht="13.5" thickBot="1" x14ac:dyDescent="0.25">
      <c r="A7" s="229" t="s">
        <v>62</v>
      </c>
      <c r="B7" s="200">
        <v>21.68</v>
      </c>
      <c r="C7" s="320">
        <v>21.68</v>
      </c>
      <c r="D7" s="320">
        <v>21.68</v>
      </c>
      <c r="E7" s="320">
        <v>21.68</v>
      </c>
      <c r="F7" s="320">
        <v>21.68</v>
      </c>
      <c r="G7" s="320">
        <v>21.68</v>
      </c>
      <c r="H7" s="320">
        <v>21.68</v>
      </c>
      <c r="I7" s="320">
        <v>21.68</v>
      </c>
      <c r="J7" s="320">
        <v>21.68</v>
      </c>
      <c r="K7" s="320">
        <v>21.68</v>
      </c>
      <c r="L7" s="320">
        <v>21.68</v>
      </c>
      <c r="M7" s="320">
        <v>21.68</v>
      </c>
      <c r="N7" s="320">
        <v>21.68</v>
      </c>
      <c r="O7" s="320">
        <v>21.68</v>
      </c>
      <c r="P7" s="320">
        <v>21.68</v>
      </c>
      <c r="Q7" s="320">
        <v>21.68</v>
      </c>
      <c r="R7" s="320">
        <v>21.68</v>
      </c>
      <c r="S7" s="320">
        <v>21.68</v>
      </c>
      <c r="T7" s="320">
        <v>21.68</v>
      </c>
      <c r="U7" s="320">
        <v>21.68</v>
      </c>
      <c r="V7" s="320">
        <v>21.68</v>
      </c>
      <c r="AA7" s="228"/>
      <c r="AB7" s="213"/>
    </row>
    <row r="8" spans="1:37" ht="13.5" thickBot="1" x14ac:dyDescent="0.25">
      <c r="A8" s="230" t="s">
        <v>49</v>
      </c>
      <c r="B8" s="804" t="s">
        <v>53</v>
      </c>
      <c r="C8" s="805"/>
      <c r="D8" s="805"/>
      <c r="E8" s="805"/>
      <c r="F8" s="805"/>
      <c r="G8" s="805"/>
      <c r="H8" s="805"/>
      <c r="I8" s="805"/>
      <c r="J8" s="805"/>
      <c r="K8" s="805"/>
      <c r="L8" s="804" t="s">
        <v>63</v>
      </c>
      <c r="M8" s="805"/>
      <c r="N8" s="805"/>
      <c r="O8" s="805"/>
      <c r="P8" s="805"/>
      <c r="Q8" s="805"/>
      <c r="R8" s="805"/>
      <c r="S8" s="805"/>
      <c r="T8" s="805"/>
      <c r="U8" s="805"/>
      <c r="V8" s="806"/>
      <c r="W8" s="292" t="s">
        <v>55</v>
      </c>
    </row>
    <row r="9" spans="1:37" x14ac:dyDescent="0.2">
      <c r="A9" s="231" t="s">
        <v>54</v>
      </c>
      <c r="B9" s="339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40">
        <v>10</v>
      </c>
      <c r="L9" s="339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40">
        <v>11</v>
      </c>
      <c r="W9" s="343">
        <v>1317</v>
      </c>
    </row>
    <row r="10" spans="1:37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6">
        <v>8</v>
      </c>
      <c r="K10" s="36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6">
        <v>8</v>
      </c>
      <c r="U10" s="361">
        <v>9</v>
      </c>
      <c r="V10" s="362">
        <v>10</v>
      </c>
      <c r="W10" s="214" t="s">
        <v>0</v>
      </c>
    </row>
    <row r="11" spans="1:37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341"/>
      <c r="Y11" s="313"/>
      <c r="Z11" s="313"/>
      <c r="AA11" s="313"/>
      <c r="AB11" s="313"/>
      <c r="AC11" s="313"/>
    </row>
    <row r="12" spans="1:37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X12" s="321"/>
      <c r="Y12" s="313"/>
      <c r="Z12" s="313"/>
      <c r="AA12" s="313"/>
      <c r="AB12" s="313"/>
      <c r="AC12" s="287"/>
    </row>
    <row r="13" spans="1:37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341"/>
    </row>
    <row r="14" spans="1:37" ht="12.75" customHeight="1" thickBot="1" x14ac:dyDescent="0.25">
      <c r="A14" s="231" t="s">
        <v>8</v>
      </c>
      <c r="B14" s="329">
        <v>4.4392234784580396E-2</v>
      </c>
      <c r="C14" s="330">
        <v>5.1037293168947478E-2</v>
      </c>
      <c r="D14" s="330">
        <v>3.9336624617034861E-2</v>
      </c>
      <c r="E14" s="330">
        <v>4.1699817750314436E-2</v>
      </c>
      <c r="F14" s="330">
        <v>3.6356307201177281E-2</v>
      </c>
      <c r="G14" s="330">
        <v>3.5061436934907736E-2</v>
      </c>
      <c r="H14" s="330">
        <v>4.2258307017252146E-2</v>
      </c>
      <c r="I14" s="330">
        <v>3.6587444406035119E-2</v>
      </c>
      <c r="J14" s="330">
        <v>3.8150585517613973E-2</v>
      </c>
      <c r="K14" s="334">
        <v>3.7574576605427269E-2</v>
      </c>
      <c r="L14" s="329">
        <v>4.0743104698043674E-2</v>
      </c>
      <c r="M14" s="330">
        <v>4.2321821677655767E-2</v>
      </c>
      <c r="N14" s="330">
        <v>4.2912640143093865E-2</v>
      </c>
      <c r="O14" s="330">
        <v>3.2136359782367452E-2</v>
      </c>
      <c r="P14" s="330">
        <v>4.8107629528244031E-2</v>
      </c>
      <c r="Q14" s="330">
        <v>2.8243016171441284E-2</v>
      </c>
      <c r="R14" s="330">
        <v>3.177566521042359E-2</v>
      </c>
      <c r="S14" s="330">
        <v>3.1743833201289769E-2</v>
      </c>
      <c r="T14" s="330">
        <v>2.8116770956906054E-2</v>
      </c>
      <c r="U14" s="330">
        <v>2.6725740276058747E-2</v>
      </c>
      <c r="V14" s="334">
        <v>3.069923159868506E-2</v>
      </c>
      <c r="W14" s="344">
        <v>9.7410264796780832E-2</v>
      </c>
      <c r="X14" s="341"/>
      <c r="Y14" s="210"/>
      <c r="Z14" s="210"/>
      <c r="AA14" s="210"/>
      <c r="AB14" s="210"/>
      <c r="AC14" s="210"/>
    </row>
    <row r="15" spans="1:37" x14ac:dyDescent="0.2">
      <c r="A15" s="241" t="s">
        <v>1</v>
      </c>
      <c r="B15" s="332">
        <f>B12/B11*100-100</f>
        <v>0.5505952380952408</v>
      </c>
      <c r="C15" s="333">
        <f t="shared" ref="C15:E15" si="0">C12/C11*100-100</f>
        <v>4.4019933554817214</v>
      </c>
      <c r="D15" s="333">
        <f t="shared" si="0"/>
        <v>5.5555555555555571</v>
      </c>
      <c r="E15" s="333">
        <f t="shared" si="0"/>
        <v>2.6267281105990747</v>
      </c>
      <c r="F15" s="333">
        <f>F12/F11*100-100</f>
        <v>8.5040431266846213</v>
      </c>
      <c r="G15" s="333">
        <f t="shared" ref="G15:K15" si="1">G12/G11*100-100</f>
        <v>9.297619047619051</v>
      </c>
      <c r="H15" s="333">
        <f t="shared" si="1"/>
        <v>18.635714285714286</v>
      </c>
      <c r="I15" s="333">
        <f t="shared" si="1"/>
        <v>20.55194805194806</v>
      </c>
      <c r="J15" s="333">
        <f t="shared" ref="J15" si="2">J12/J11*100-100</f>
        <v>21.589861751152071</v>
      </c>
      <c r="K15" s="335">
        <f t="shared" si="1"/>
        <v>27.489177489177493</v>
      </c>
      <c r="L15" s="332">
        <f>L12/L11*100-100</f>
        <v>-7.0566502463054235</v>
      </c>
      <c r="M15" s="333">
        <f t="shared" ref="M15:O15" si="3">M12/M11*100-100</f>
        <v>-4.0117416829745736</v>
      </c>
      <c r="N15" s="333">
        <f t="shared" si="3"/>
        <v>-0.94780219780218999</v>
      </c>
      <c r="O15" s="333">
        <f t="shared" si="3"/>
        <v>5.0121065375302578</v>
      </c>
      <c r="P15" s="333">
        <f t="shared" ref="P15" si="4">P12/P11*100-100</f>
        <v>3</v>
      </c>
      <c r="Q15" s="333">
        <f t="shared" ref="Q15:R15" si="5">Q12/Q11*100-100</f>
        <v>8.9532019704433594</v>
      </c>
      <c r="R15" s="333">
        <f t="shared" si="5"/>
        <v>10.233990147783231</v>
      </c>
      <c r="S15" s="333">
        <f t="shared" ref="S15:T15" si="6">S12/S11*100-100</f>
        <v>18.903654485049842</v>
      </c>
      <c r="T15" s="333">
        <f t="shared" si="6"/>
        <v>19.614661654135347</v>
      </c>
      <c r="U15" s="333">
        <f t="shared" ref="U15:V15" si="7">U12/U11*100-100</f>
        <v>23.726708074534145</v>
      </c>
      <c r="V15" s="335">
        <f t="shared" si="7"/>
        <v>31.707317073170714</v>
      </c>
      <c r="W15" s="346">
        <f t="shared" ref="W15" si="8">W12/W11*100-100</f>
        <v>10.762555591712768</v>
      </c>
      <c r="X15" s="321"/>
    </row>
    <row r="16" spans="1:37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8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8">
        <f t="shared" si="10"/>
        <v>118.86252939978145</v>
      </c>
      <c r="W16" s="288">
        <f t="shared" si="9"/>
        <v>89.539863325740313</v>
      </c>
      <c r="X16" s="342"/>
      <c r="Y16" s="210"/>
      <c r="Z16" s="210"/>
      <c r="AA16" s="210"/>
      <c r="AB16" s="210"/>
      <c r="AC16" s="210"/>
      <c r="AF16" s="325"/>
      <c r="AG16" s="321"/>
      <c r="AH16" s="321"/>
      <c r="AI16" s="321"/>
      <c r="AJ16" s="321"/>
      <c r="AK16" s="321"/>
    </row>
    <row r="17" spans="1:27" x14ac:dyDescent="0.2">
      <c r="A17" s="260" t="s">
        <v>51</v>
      </c>
      <c r="B17" s="331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7">
        <v>330</v>
      </c>
      <c r="L17" s="348">
        <v>518</v>
      </c>
      <c r="M17" s="349">
        <v>512</v>
      </c>
      <c r="N17" s="349">
        <v>512</v>
      </c>
      <c r="O17" s="349">
        <v>550</v>
      </c>
      <c r="P17" s="349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45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7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7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804" t="s">
        <v>53</v>
      </c>
      <c r="C22" s="805"/>
      <c r="D22" s="805"/>
      <c r="E22" s="805"/>
      <c r="F22" s="805"/>
      <c r="G22" s="805"/>
      <c r="H22" s="805"/>
      <c r="I22" s="805"/>
      <c r="J22" s="805"/>
      <c r="K22" s="805"/>
      <c r="L22" s="804" t="s">
        <v>63</v>
      </c>
      <c r="M22" s="805"/>
      <c r="N22" s="805"/>
      <c r="O22" s="805"/>
      <c r="P22" s="805"/>
      <c r="Q22" s="805"/>
      <c r="R22" s="805"/>
      <c r="S22" s="805"/>
      <c r="T22" s="805"/>
      <c r="U22" s="805"/>
      <c r="V22" s="806"/>
      <c r="W22" s="292" t="s">
        <v>55</v>
      </c>
      <c r="X22" s="364"/>
      <c r="Y22" s="364"/>
      <c r="Z22" s="364"/>
    </row>
    <row r="23" spans="1:27" x14ac:dyDescent="0.2">
      <c r="A23" s="231" t="s">
        <v>54</v>
      </c>
      <c r="B23" s="339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40">
        <v>10</v>
      </c>
      <c r="L23" s="339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40">
        <v>11</v>
      </c>
      <c r="W23" s="343">
        <v>933</v>
      </c>
      <c r="X23" s="364"/>
      <c r="Y23" s="364"/>
      <c r="Z23" s="364"/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6">
        <v>8</v>
      </c>
      <c r="K24" s="36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6">
        <v>8</v>
      </c>
      <c r="U24" s="361">
        <v>9</v>
      </c>
      <c r="V24" s="362">
        <v>10</v>
      </c>
      <c r="W24" s="214" t="s">
        <v>0</v>
      </c>
      <c r="X24" s="364"/>
      <c r="Y24" s="364"/>
      <c r="Z24" s="364"/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341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X26" s="321"/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341"/>
      <c r="Y27" s="364"/>
      <c r="Z27" s="364"/>
    </row>
    <row r="28" spans="1:27" ht="13.5" thickBot="1" x14ac:dyDescent="0.25">
      <c r="A28" s="231" t="s">
        <v>8</v>
      </c>
      <c r="B28" s="329">
        <v>9.2999999999999999E-2</v>
      </c>
      <c r="C28" s="330">
        <v>7.1999999999999995E-2</v>
      </c>
      <c r="D28" s="330">
        <v>9.1999999999999998E-2</v>
      </c>
      <c r="E28" s="330">
        <v>7.0000000000000007E-2</v>
      </c>
      <c r="F28" s="330">
        <v>0.06</v>
      </c>
      <c r="G28" s="330">
        <v>8.2000000000000003E-2</v>
      </c>
      <c r="H28" s="330">
        <v>5.8000000000000003E-2</v>
      </c>
      <c r="I28" s="330">
        <v>5.5E-2</v>
      </c>
      <c r="J28" s="330">
        <v>6.5000000000000002E-2</v>
      </c>
      <c r="K28" s="334">
        <v>5.0999999999999997E-2</v>
      </c>
      <c r="L28" s="329">
        <v>9.4E-2</v>
      </c>
      <c r="M28" s="330">
        <v>5.8000000000000003E-2</v>
      </c>
      <c r="N28" s="330">
        <v>5.5E-2</v>
      </c>
      <c r="O28" s="330">
        <v>7.5999999999999998E-2</v>
      </c>
      <c r="P28" s="330">
        <v>7.2999999999999995E-2</v>
      </c>
      <c r="Q28" s="330">
        <v>6.4000000000000001E-2</v>
      </c>
      <c r="R28" s="330">
        <v>6.8000000000000005E-2</v>
      </c>
      <c r="S28" s="330">
        <v>6.2E-2</v>
      </c>
      <c r="T28" s="330">
        <v>6.9000000000000006E-2</v>
      </c>
      <c r="U28" s="330">
        <v>4.4999999999999998E-2</v>
      </c>
      <c r="V28" s="334">
        <v>6.8000000000000005E-2</v>
      </c>
      <c r="W28" s="344">
        <v>7.2999999999999995E-2</v>
      </c>
      <c r="X28" s="341"/>
      <c r="Y28" s="210"/>
      <c r="Z28" s="210"/>
    </row>
    <row r="29" spans="1:27" x14ac:dyDescent="0.2">
      <c r="A29" s="241" t="s">
        <v>1</v>
      </c>
      <c r="B29" s="332">
        <f>B26/B25*100-100</f>
        <v>-2.9629629629629619</v>
      </c>
      <c r="C29" s="333">
        <f t="shared" ref="C29:E29" si="12">C26/C25*100-100</f>
        <v>-0.74074074074074758</v>
      </c>
      <c r="D29" s="333">
        <f t="shared" si="12"/>
        <v>2.5925925925925952</v>
      </c>
      <c r="E29" s="333">
        <f t="shared" si="12"/>
        <v>-4.8148148148148096</v>
      </c>
      <c r="F29" s="333">
        <f>F26/F25*100-100</f>
        <v>2.2222222222222143</v>
      </c>
      <c r="G29" s="333">
        <f t="shared" ref="G29:K29" si="13">G26/G25*100-100</f>
        <v>0.74074074074073337</v>
      </c>
      <c r="H29" s="333">
        <f t="shared" si="13"/>
        <v>1.1111111111111143</v>
      </c>
      <c r="I29" s="333">
        <f t="shared" si="13"/>
        <v>0.3703703703703809</v>
      </c>
      <c r="J29" s="333">
        <f t="shared" si="13"/>
        <v>1.8518518518518619</v>
      </c>
      <c r="K29" s="335">
        <f t="shared" si="13"/>
        <v>2.9629629629629619</v>
      </c>
      <c r="L29" s="332">
        <f>L26/L25*100-100</f>
        <v>-2.2222222222222285</v>
      </c>
      <c r="M29" s="333">
        <f t="shared" ref="M29:W29" si="14">M26/M25*100-100</f>
        <v>-2.2222222222222285</v>
      </c>
      <c r="N29" s="333">
        <f t="shared" si="14"/>
        <v>-2.5925925925925952</v>
      </c>
      <c r="O29" s="333">
        <f t="shared" si="14"/>
        <v>0</v>
      </c>
      <c r="P29" s="333">
        <f t="shared" si="14"/>
        <v>-5.1851851851851762</v>
      </c>
      <c r="Q29" s="333">
        <f t="shared" si="14"/>
        <v>-1.8518518518518476</v>
      </c>
      <c r="R29" s="333">
        <f t="shared" si="14"/>
        <v>5.1851851851851762</v>
      </c>
      <c r="S29" s="333">
        <f t="shared" si="14"/>
        <v>-1.1111111111111143</v>
      </c>
      <c r="T29" s="333">
        <f t="shared" si="14"/>
        <v>1.481481481481481</v>
      </c>
      <c r="U29" s="333">
        <f t="shared" si="14"/>
        <v>5.5555555555555571</v>
      </c>
      <c r="V29" s="335">
        <f t="shared" si="14"/>
        <v>2.5925925925925952</v>
      </c>
      <c r="W29" s="346">
        <f t="shared" si="14"/>
        <v>0</v>
      </c>
      <c r="X29" s="321"/>
      <c r="Y29" s="364"/>
      <c r="Z29" s="364"/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66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66">
        <f t="shared" si="15"/>
        <v>92.609756097560989</v>
      </c>
      <c r="W30" s="288">
        <f t="shared" si="15"/>
        <v>114.93242217160213</v>
      </c>
      <c r="X30" s="342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67">
        <v>329</v>
      </c>
      <c r="L31" s="348">
        <v>478</v>
      </c>
      <c r="M31" s="349">
        <v>507</v>
      </c>
      <c r="N31" s="349">
        <v>506</v>
      </c>
      <c r="O31" s="349">
        <v>546</v>
      </c>
      <c r="P31" s="349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50">
        <f>SUM(B31:V31)</f>
        <v>12301</v>
      </c>
      <c r="X31" s="364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6"/>
      <c r="X32" s="364" t="s">
        <v>57</v>
      </c>
      <c r="Y32" s="364">
        <v>29.68</v>
      </c>
      <c r="Z32" s="364"/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7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7">
        <f t="shared" si="16"/>
        <v>5</v>
      </c>
      <c r="W33" s="338"/>
      <c r="X33" s="364" t="s">
        <v>26</v>
      </c>
      <c r="Y33" s="364">
        <f>Y32-Y18</f>
        <v>8</v>
      </c>
      <c r="Z33" s="364"/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319">
        <v>33</v>
      </c>
      <c r="V34" s="319">
        <v>33</v>
      </c>
    </row>
    <row r="35" spans="1:40" ht="13.5" thickBot="1" x14ac:dyDescent="0.25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5"/>
      <c r="U35" s="385"/>
      <c r="V35" s="385"/>
      <c r="W35" s="385"/>
      <c r="X35" s="385"/>
      <c r="Y35" s="385"/>
      <c r="Z35" s="385"/>
      <c r="AA35" s="385"/>
      <c r="AB35" s="385"/>
      <c r="AC35" s="385"/>
      <c r="AD35" s="385"/>
      <c r="AE35" s="385"/>
    </row>
    <row r="36" spans="1:40" ht="13.5" thickBot="1" x14ac:dyDescent="0.25">
      <c r="A36" s="230" t="s">
        <v>66</v>
      </c>
      <c r="B36" s="804" t="s">
        <v>53</v>
      </c>
      <c r="C36" s="805"/>
      <c r="D36" s="805"/>
      <c r="E36" s="805"/>
      <c r="F36" s="805"/>
      <c r="G36" s="805"/>
      <c r="H36" s="805"/>
      <c r="I36" s="805"/>
      <c r="J36" s="805"/>
      <c r="K36" s="805"/>
      <c r="L36" s="804" t="s">
        <v>63</v>
      </c>
      <c r="M36" s="805"/>
      <c r="N36" s="805"/>
      <c r="O36" s="805"/>
      <c r="P36" s="805"/>
      <c r="Q36" s="805"/>
      <c r="R36" s="805"/>
      <c r="S36" s="805"/>
      <c r="T36" s="805"/>
      <c r="U36" s="805"/>
      <c r="V36" s="806"/>
      <c r="W36" s="292" t="s">
        <v>55</v>
      </c>
      <c r="X36" s="385"/>
      <c r="Y36" s="385"/>
      <c r="Z36" s="385"/>
      <c r="AA36" s="385"/>
      <c r="AB36" s="385"/>
      <c r="AC36" s="385"/>
      <c r="AD36" s="385"/>
      <c r="AE36" s="385"/>
    </row>
    <row r="37" spans="1:40" x14ac:dyDescent="0.2">
      <c r="A37" s="231" t="s">
        <v>54</v>
      </c>
      <c r="B37" s="339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40">
        <v>10</v>
      </c>
      <c r="L37" s="339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40">
        <v>11</v>
      </c>
      <c r="W37" s="343">
        <v>924</v>
      </c>
      <c r="X37" s="385"/>
      <c r="Y37" s="385"/>
      <c r="Z37" s="385"/>
      <c r="AA37" s="385"/>
      <c r="AB37" s="385"/>
      <c r="AC37" s="385"/>
      <c r="AD37" s="385"/>
      <c r="AE37" s="385"/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6">
        <v>8</v>
      </c>
      <c r="K38" s="36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6">
        <v>8</v>
      </c>
      <c r="U38" s="361">
        <v>9</v>
      </c>
      <c r="V38" s="362">
        <v>10</v>
      </c>
      <c r="W38" s="214" t="s">
        <v>0</v>
      </c>
      <c r="X38" s="385"/>
      <c r="Y38" s="385"/>
      <c r="Z38" s="385"/>
      <c r="AA38" s="385"/>
      <c r="AB38" s="385"/>
      <c r="AC38" s="385"/>
      <c r="AD38" s="385"/>
      <c r="AE38" s="385"/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341"/>
      <c r="Y39" s="313"/>
      <c r="Z39" s="313"/>
      <c r="AA39" s="385"/>
      <c r="AB39" s="385"/>
      <c r="AC39" s="385"/>
      <c r="AD39" s="385"/>
      <c r="AE39" s="385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X40" s="321"/>
      <c r="Y40" s="313"/>
      <c r="Z40" s="313"/>
      <c r="AA40" s="385"/>
      <c r="AB40" s="808" t="s">
        <v>67</v>
      </c>
      <c r="AC40" s="808"/>
      <c r="AD40" s="808"/>
      <c r="AE40" s="385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341"/>
      <c r="Y41" s="385"/>
      <c r="Z41" s="385"/>
      <c r="AA41" s="385"/>
      <c r="AB41" s="808"/>
      <c r="AC41" s="808"/>
      <c r="AD41" s="808"/>
      <c r="AE41" s="385"/>
    </row>
    <row r="42" spans="1:40" ht="13.5" thickBot="1" x14ac:dyDescent="0.25">
      <c r="A42" s="231" t="s">
        <v>8</v>
      </c>
      <c r="B42" s="329">
        <v>8.3000000000000004E-2</v>
      </c>
      <c r="C42" s="330">
        <v>8.2000000000000003E-2</v>
      </c>
      <c r="D42" s="330">
        <v>7.9000000000000001E-2</v>
      </c>
      <c r="E42" s="330">
        <v>7.0999999999999994E-2</v>
      </c>
      <c r="F42" s="330">
        <v>8.1000000000000003E-2</v>
      </c>
      <c r="G42" s="330">
        <v>7.4999999999999997E-2</v>
      </c>
      <c r="H42" s="330">
        <v>8.5000000000000006E-2</v>
      </c>
      <c r="I42" s="330">
        <v>6.4000000000000001E-2</v>
      </c>
      <c r="J42" s="330">
        <v>0.10100000000000001</v>
      </c>
      <c r="K42" s="334">
        <v>8.5000000000000006E-2</v>
      </c>
      <c r="L42" s="329">
        <v>0.11</v>
      </c>
      <c r="M42" s="330">
        <v>0.10299999999999999</v>
      </c>
      <c r="N42" s="330">
        <v>9.2999999999999999E-2</v>
      </c>
      <c r="O42" s="330">
        <v>7.8E-2</v>
      </c>
      <c r="P42" s="330">
        <v>0.104</v>
      </c>
      <c r="Q42" s="330">
        <v>9.7000000000000003E-2</v>
      </c>
      <c r="R42" s="330">
        <v>8.7999999999999995E-2</v>
      </c>
      <c r="S42" s="330">
        <v>9.0999999999999998E-2</v>
      </c>
      <c r="T42" s="330">
        <v>8.1000000000000003E-2</v>
      </c>
      <c r="U42" s="330">
        <v>6.8000000000000005E-2</v>
      </c>
      <c r="V42" s="334">
        <v>6.9000000000000006E-2</v>
      </c>
      <c r="W42" s="344">
        <v>8.8999999999999996E-2</v>
      </c>
      <c r="X42" s="341"/>
      <c r="Y42" s="210"/>
      <c r="Z42" s="210"/>
      <c r="AA42" s="385"/>
      <c r="AB42" s="808"/>
      <c r="AC42" s="808"/>
      <c r="AD42" s="808"/>
      <c r="AE42" s="385"/>
    </row>
    <row r="43" spans="1:40" x14ac:dyDescent="0.2">
      <c r="A43" s="241" t="s">
        <v>1</v>
      </c>
      <c r="B43" s="332">
        <f>B40/B39*100-100</f>
        <v>-1.75</v>
      </c>
      <c r="C43" s="333">
        <f t="shared" ref="C43:E43" si="17">C40/C39*100-100</f>
        <v>-0.5</v>
      </c>
      <c r="D43" s="333">
        <f t="shared" si="17"/>
        <v>1.75</v>
      </c>
      <c r="E43" s="333">
        <f t="shared" si="17"/>
        <v>2</v>
      </c>
      <c r="F43" s="333">
        <f>F40/F39*100-100</f>
        <v>3.7500000000000142</v>
      </c>
      <c r="G43" s="333">
        <f t="shared" ref="G43:K43" si="18">G40/G39*100-100</f>
        <v>3.25</v>
      </c>
      <c r="H43" s="333">
        <f t="shared" si="18"/>
        <v>-0.25</v>
      </c>
      <c r="I43" s="333">
        <f t="shared" si="18"/>
        <v>4.25</v>
      </c>
      <c r="J43" s="333">
        <f t="shared" si="18"/>
        <v>4.5</v>
      </c>
      <c r="K43" s="335">
        <f t="shared" si="18"/>
        <v>1.25</v>
      </c>
      <c r="L43" s="332">
        <f>L40/L39*100-100</f>
        <v>3.4999999999999858</v>
      </c>
      <c r="M43" s="333">
        <f t="shared" ref="M43:W43" si="19">M40/M39*100-100</f>
        <v>-0.5</v>
      </c>
      <c r="N43" s="333">
        <f t="shared" si="19"/>
        <v>-3</v>
      </c>
      <c r="O43" s="333">
        <f t="shared" si="19"/>
        <v>1</v>
      </c>
      <c r="P43" s="333">
        <f t="shared" si="19"/>
        <v>-4.5</v>
      </c>
      <c r="Q43" s="333">
        <f t="shared" si="19"/>
        <v>-0.75</v>
      </c>
      <c r="R43" s="333">
        <f t="shared" si="19"/>
        <v>0.25</v>
      </c>
      <c r="S43" s="333">
        <f t="shared" si="19"/>
        <v>-2.5</v>
      </c>
      <c r="T43" s="333">
        <f t="shared" si="19"/>
        <v>0.75</v>
      </c>
      <c r="U43" s="333">
        <f t="shared" si="19"/>
        <v>-1.75</v>
      </c>
      <c r="V43" s="335">
        <f t="shared" si="19"/>
        <v>4.5</v>
      </c>
      <c r="W43" s="346">
        <f t="shared" si="19"/>
        <v>0.75</v>
      </c>
      <c r="X43" s="321"/>
      <c r="Y43" s="385"/>
      <c r="Z43" s="385"/>
      <c r="AA43" s="385"/>
      <c r="AB43" s="385"/>
      <c r="AC43" s="385"/>
      <c r="AD43" s="385"/>
      <c r="AE43" s="385"/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66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66">
        <f t="shared" si="20"/>
        <v>141</v>
      </c>
      <c r="W44" s="288">
        <f t="shared" si="20"/>
        <v>133</v>
      </c>
      <c r="X44" s="342"/>
      <c r="Y44" s="210"/>
      <c r="Z44" s="210"/>
      <c r="AA44" s="385"/>
      <c r="AB44" s="385"/>
      <c r="AC44" s="385"/>
      <c r="AD44" s="385"/>
      <c r="AE44" s="385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67">
        <v>329</v>
      </c>
      <c r="L45" s="348">
        <v>474</v>
      </c>
      <c r="M45" s="349">
        <v>506</v>
      </c>
      <c r="N45" s="349">
        <v>504</v>
      </c>
      <c r="O45" s="349">
        <v>546</v>
      </c>
      <c r="P45" s="349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50">
        <f>SUM(B45:V45)</f>
        <v>12275</v>
      </c>
      <c r="X45" s="385" t="s">
        <v>56</v>
      </c>
      <c r="Y45" s="265">
        <f>W31-W45</f>
        <v>26</v>
      </c>
      <c r="Z45" s="266">
        <f>Y45/W31</f>
        <v>2.1136492968051378E-3</v>
      </c>
      <c r="AA45" s="385"/>
      <c r="AB45" s="385"/>
      <c r="AC45" s="385"/>
      <c r="AD45" s="385"/>
      <c r="AE45" s="385"/>
    </row>
    <row r="46" spans="1:40" x14ac:dyDescent="0.2">
      <c r="A46" s="267" t="s">
        <v>28</v>
      </c>
      <c r="B46" s="387">
        <v>40</v>
      </c>
      <c r="C46" s="388">
        <v>39.5</v>
      </c>
      <c r="D46" s="388">
        <v>39</v>
      </c>
      <c r="E46" s="388">
        <v>39.5</v>
      </c>
      <c r="F46" s="388">
        <v>38.5</v>
      </c>
      <c r="G46" s="388">
        <v>38</v>
      </c>
      <c r="H46" s="388">
        <v>38</v>
      </c>
      <c r="I46" s="388">
        <v>37.5</v>
      </c>
      <c r="J46" s="388">
        <v>37.5</v>
      </c>
      <c r="K46" s="311">
        <v>37.5</v>
      </c>
      <c r="L46" s="387">
        <v>39.5</v>
      </c>
      <c r="M46" s="388">
        <v>40</v>
      </c>
      <c r="N46" s="388">
        <v>39.5</v>
      </c>
      <c r="O46" s="388">
        <v>39</v>
      </c>
      <c r="P46" s="388">
        <v>40</v>
      </c>
      <c r="Q46" s="388">
        <v>39</v>
      </c>
      <c r="R46" s="388">
        <v>37.5</v>
      </c>
      <c r="S46" s="388">
        <v>38</v>
      </c>
      <c r="T46" s="388">
        <v>38</v>
      </c>
      <c r="U46" s="388">
        <v>37.5</v>
      </c>
      <c r="V46" s="389">
        <v>37</v>
      </c>
      <c r="W46" s="336"/>
      <c r="X46" s="385" t="s">
        <v>57</v>
      </c>
      <c r="Y46" s="385">
        <v>34.700000000000003</v>
      </c>
      <c r="Z46" s="385"/>
      <c r="AA46" s="385"/>
      <c r="AB46" s="385"/>
      <c r="AC46" s="385"/>
      <c r="AD46" s="385"/>
      <c r="AE46" s="385"/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7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7">
        <f t="shared" si="22"/>
        <v>4</v>
      </c>
      <c r="W47" s="338"/>
      <c r="X47" s="385" t="s">
        <v>26</v>
      </c>
      <c r="Y47" s="385">
        <f>Y46-Y32</f>
        <v>5.0200000000000031</v>
      </c>
      <c r="Z47" s="385"/>
      <c r="AA47" s="385"/>
      <c r="AB47" s="385"/>
      <c r="AC47" s="385"/>
      <c r="AD47" s="385"/>
      <c r="AE47" s="385"/>
    </row>
    <row r="48" spans="1:40" x14ac:dyDescent="0.2">
      <c r="A48" s="385"/>
      <c r="B48" s="385"/>
      <c r="C48" s="385"/>
      <c r="D48" s="385">
        <v>39</v>
      </c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>
        <v>39</v>
      </c>
      <c r="R48" s="385">
        <v>37.5</v>
      </c>
      <c r="S48" s="385" t="s">
        <v>65</v>
      </c>
      <c r="T48" s="385">
        <v>38</v>
      </c>
      <c r="U48" s="385"/>
      <c r="V48" s="385">
        <v>37</v>
      </c>
      <c r="W48" s="385"/>
      <c r="X48" s="385"/>
      <c r="Y48" s="385"/>
      <c r="Z48" s="385"/>
      <c r="AA48" s="385"/>
      <c r="AB48" s="385"/>
      <c r="AC48" s="385"/>
      <c r="AD48" s="385"/>
      <c r="AE48" s="816" t="s">
        <v>77</v>
      </c>
      <c r="AF48" s="817"/>
      <c r="AG48" s="817"/>
      <c r="AH48" s="818"/>
      <c r="AI48" s="414"/>
      <c r="AJ48" s="210"/>
      <c r="AK48" s="810" t="s">
        <v>85</v>
      </c>
      <c r="AL48" s="811"/>
      <c r="AM48" s="811"/>
      <c r="AN48" s="812"/>
    </row>
    <row r="49" spans="1:47" x14ac:dyDescent="0.2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411"/>
      <c r="Z49" s="411"/>
      <c r="AA49" s="385"/>
      <c r="AB49" s="385"/>
      <c r="AC49" s="385"/>
      <c r="AD49" s="385"/>
      <c r="AE49" s="819" t="s">
        <v>78</v>
      </c>
      <c r="AF49" s="820"/>
      <c r="AG49" s="820"/>
      <c r="AH49" s="821"/>
      <c r="AI49" s="414"/>
      <c r="AJ49" s="210"/>
      <c r="AK49" s="813" t="s">
        <v>86</v>
      </c>
      <c r="AL49" s="814"/>
      <c r="AM49" s="814"/>
      <c r="AN49" s="815"/>
    </row>
    <row r="50" spans="1:47" ht="13.5" thickBot="1" x14ac:dyDescent="0.25">
      <c r="A50" s="385"/>
      <c r="B50" s="385">
        <v>40</v>
      </c>
      <c r="C50" s="399">
        <v>40</v>
      </c>
      <c r="D50" s="399">
        <v>40</v>
      </c>
      <c r="E50" s="399">
        <v>40</v>
      </c>
      <c r="F50" s="399">
        <v>40</v>
      </c>
      <c r="G50" s="399">
        <v>40</v>
      </c>
      <c r="H50" s="399">
        <v>40</v>
      </c>
      <c r="I50" s="399">
        <v>40</v>
      </c>
      <c r="J50" s="399">
        <v>40</v>
      </c>
      <c r="K50" s="399">
        <v>40</v>
      </c>
      <c r="L50" s="399">
        <v>40</v>
      </c>
      <c r="M50" s="399">
        <v>40</v>
      </c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85"/>
      <c r="AA50" s="370"/>
      <c r="AB50" s="370"/>
      <c r="AE50" s="376" t="s">
        <v>54</v>
      </c>
      <c r="AF50" s="377" t="s">
        <v>68</v>
      </c>
      <c r="AG50" s="377" t="s">
        <v>59</v>
      </c>
      <c r="AH50" s="378" t="s">
        <v>51</v>
      </c>
      <c r="AI50" s="414" t="s">
        <v>95</v>
      </c>
      <c r="AJ50" s="210"/>
      <c r="AK50" s="376" t="s">
        <v>54</v>
      </c>
      <c r="AL50" s="377" t="s">
        <v>68</v>
      </c>
      <c r="AM50" s="377" t="s">
        <v>59</v>
      </c>
      <c r="AN50" s="378" t="s">
        <v>51</v>
      </c>
      <c r="AP50" s="809"/>
      <c r="AQ50" s="809"/>
      <c r="AR50" s="809"/>
      <c r="AS50" s="809"/>
      <c r="AT50" s="413"/>
      <c r="AU50" s="413"/>
    </row>
    <row r="51" spans="1:47" ht="13.5" thickBot="1" x14ac:dyDescent="0.25">
      <c r="A51" s="230" t="s">
        <v>76</v>
      </c>
      <c r="B51" s="804" t="s">
        <v>53</v>
      </c>
      <c r="C51" s="805"/>
      <c r="D51" s="805"/>
      <c r="E51" s="805"/>
      <c r="F51" s="805"/>
      <c r="G51" s="805"/>
      <c r="H51" s="805"/>
      <c r="I51" s="805"/>
      <c r="J51" s="805"/>
      <c r="K51" s="805"/>
      <c r="L51" s="805"/>
      <c r="M51" s="806"/>
      <c r="N51" s="804" t="s">
        <v>63</v>
      </c>
      <c r="O51" s="805"/>
      <c r="P51" s="805"/>
      <c r="Q51" s="805"/>
      <c r="R51" s="805"/>
      <c r="S51" s="805"/>
      <c r="T51" s="805"/>
      <c r="U51" s="805"/>
      <c r="V51" s="805"/>
      <c r="W51" s="805"/>
      <c r="X51" s="806"/>
      <c r="Y51" s="292" t="s">
        <v>55</v>
      </c>
      <c r="Z51" s="370"/>
      <c r="AA51" s="370"/>
      <c r="AB51" s="370"/>
      <c r="AE51" s="379">
        <v>1</v>
      </c>
      <c r="AF51" s="380">
        <v>1</v>
      </c>
      <c r="AG51" s="380">
        <v>420</v>
      </c>
      <c r="AH51" s="386">
        <v>334</v>
      </c>
      <c r="AI51" s="411">
        <v>420</v>
      </c>
      <c r="AJ51" s="210"/>
      <c r="AK51" s="379">
        <v>1</v>
      </c>
      <c r="AL51" s="380">
        <v>1</v>
      </c>
      <c r="AM51" s="380">
        <v>430</v>
      </c>
      <c r="AN51" s="403">
        <v>346</v>
      </c>
      <c r="AO51" s="200">
        <v>44.5</v>
      </c>
      <c r="AP51" s="809"/>
      <c r="AQ51" s="809"/>
      <c r="AR51" s="809"/>
      <c r="AS51" s="809"/>
      <c r="AT51" s="413"/>
      <c r="AU51" s="413"/>
    </row>
    <row r="52" spans="1:47" x14ac:dyDescent="0.2">
      <c r="A52" s="231" t="s">
        <v>54</v>
      </c>
      <c r="B52" s="339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40">
        <v>12</v>
      </c>
      <c r="N52" s="339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40">
        <v>11</v>
      </c>
      <c r="Y52" s="343">
        <v>869</v>
      </c>
      <c r="Z52" s="370"/>
      <c r="AA52" s="370"/>
      <c r="AB52" s="370"/>
      <c r="AE52" s="381">
        <v>2</v>
      </c>
      <c r="AF52" s="382">
        <v>2</v>
      </c>
      <c r="AG52" s="416" t="s">
        <v>79</v>
      </c>
      <c r="AH52" s="389">
        <v>644</v>
      </c>
      <c r="AI52" s="416" t="s">
        <v>96</v>
      </c>
      <c r="AJ52" s="210"/>
      <c r="AK52" s="381">
        <v>2</v>
      </c>
      <c r="AL52" s="382">
        <v>2</v>
      </c>
      <c r="AM52" s="416" t="s">
        <v>87</v>
      </c>
      <c r="AN52" s="406">
        <v>820</v>
      </c>
      <c r="AO52" s="200">
        <v>44</v>
      </c>
      <c r="AP52" s="417" t="s">
        <v>94</v>
      </c>
      <c r="AQ52" s="413"/>
      <c r="AR52" s="413"/>
      <c r="AS52" s="413"/>
      <c r="AT52" s="413"/>
      <c r="AU52" s="413"/>
    </row>
    <row r="53" spans="1:47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6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61">
        <v>8</v>
      </c>
      <c r="X53" s="362">
        <v>9</v>
      </c>
      <c r="Y53" s="214" t="s">
        <v>0</v>
      </c>
      <c r="Z53" s="370"/>
      <c r="AA53" s="313"/>
      <c r="AB53" s="313"/>
      <c r="AE53" s="381">
        <v>3</v>
      </c>
      <c r="AF53" s="382">
        <v>3</v>
      </c>
      <c r="AG53" s="382" t="s">
        <v>80</v>
      </c>
      <c r="AH53" s="389">
        <v>498</v>
      </c>
      <c r="AI53" s="382" t="s">
        <v>97</v>
      </c>
      <c r="AJ53" s="210"/>
      <c r="AK53" s="381">
        <v>3</v>
      </c>
      <c r="AL53" s="382">
        <v>3</v>
      </c>
      <c r="AM53" s="382" t="s">
        <v>88</v>
      </c>
      <c r="AN53" s="406">
        <v>513</v>
      </c>
      <c r="AO53" s="200">
        <v>43.5</v>
      </c>
      <c r="AP53" s="415"/>
      <c r="AQ53" s="415"/>
      <c r="AR53" s="415"/>
      <c r="AS53" s="413"/>
      <c r="AT53" s="413"/>
      <c r="AU53" s="413"/>
    </row>
    <row r="54" spans="1:47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341"/>
      <c r="AA54" s="313"/>
      <c r="AB54" s="313"/>
      <c r="AE54" s="381">
        <v>4</v>
      </c>
      <c r="AF54" s="382">
        <v>3</v>
      </c>
      <c r="AG54" s="382" t="s">
        <v>80</v>
      </c>
      <c r="AH54" s="389">
        <v>498</v>
      </c>
      <c r="AI54" s="382" t="s">
        <v>97</v>
      </c>
      <c r="AJ54" s="210"/>
      <c r="AK54" s="381">
        <v>4</v>
      </c>
      <c r="AL54" s="382">
        <v>3</v>
      </c>
      <c r="AM54" s="382" t="s">
        <v>88</v>
      </c>
      <c r="AN54" s="406">
        <v>514</v>
      </c>
      <c r="AO54" s="200">
        <v>43.5</v>
      </c>
      <c r="AP54" s="415"/>
      <c r="AQ54" s="415"/>
      <c r="AR54" s="415"/>
      <c r="AS54" s="413"/>
      <c r="AT54" s="413"/>
      <c r="AU54" s="413"/>
    </row>
    <row r="55" spans="1:47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325"/>
      <c r="AA55" s="370"/>
      <c r="AB55" s="370"/>
      <c r="AE55" s="381">
        <v>5</v>
      </c>
      <c r="AF55" s="382">
        <v>4</v>
      </c>
      <c r="AG55" s="382" t="s">
        <v>81</v>
      </c>
      <c r="AH55" s="389">
        <v>599</v>
      </c>
      <c r="AI55" s="382" t="s">
        <v>88</v>
      </c>
      <c r="AJ55" s="210"/>
      <c r="AK55" s="381">
        <v>5</v>
      </c>
      <c r="AL55" s="382">
        <v>4</v>
      </c>
      <c r="AM55" s="382" t="s">
        <v>89</v>
      </c>
      <c r="AN55" s="406">
        <v>769</v>
      </c>
      <c r="AO55" s="200">
        <v>43</v>
      </c>
      <c r="AP55" s="415"/>
      <c r="AQ55" s="415"/>
      <c r="AR55" s="415"/>
      <c r="AS55" s="413"/>
      <c r="AT55" s="413"/>
      <c r="AU55" s="413"/>
    </row>
    <row r="56" spans="1:47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433">
        <v>0.70430107526881724</v>
      </c>
      <c r="Z56" s="341"/>
      <c r="AA56" s="210"/>
      <c r="AB56" s="210"/>
      <c r="AE56" s="387">
        <v>6</v>
      </c>
      <c r="AF56" s="388">
        <v>4</v>
      </c>
      <c r="AG56" s="388" t="s">
        <v>81</v>
      </c>
      <c r="AH56" s="389">
        <v>600</v>
      </c>
      <c r="AI56" s="382" t="s">
        <v>88</v>
      </c>
      <c r="AJ56" s="210"/>
      <c r="AK56" s="404">
        <v>6</v>
      </c>
      <c r="AL56" s="405">
        <v>5</v>
      </c>
      <c r="AM56" s="405" t="s">
        <v>90</v>
      </c>
      <c r="AN56" s="406">
        <v>585</v>
      </c>
      <c r="AO56" s="200">
        <v>42.5</v>
      </c>
      <c r="AP56" s="415">
        <v>42.5</v>
      </c>
      <c r="AQ56" s="415"/>
      <c r="AR56" s="415"/>
      <c r="AS56" s="413"/>
      <c r="AT56" s="413"/>
      <c r="AU56" s="413"/>
    </row>
    <row r="57" spans="1:47" ht="13.5" thickBot="1" x14ac:dyDescent="0.25">
      <c r="A57" s="231" t="s">
        <v>8</v>
      </c>
      <c r="B57" s="329">
        <v>9.8000000000000004E-2</v>
      </c>
      <c r="C57" s="330">
        <v>5.7000000000000002E-2</v>
      </c>
      <c r="D57" s="330">
        <v>0.03</v>
      </c>
      <c r="E57" s="330">
        <v>3.6999999999999998E-2</v>
      </c>
      <c r="F57" s="330">
        <v>3.1E-2</v>
      </c>
      <c r="G57" s="330">
        <v>4.1000000000000002E-2</v>
      </c>
      <c r="H57" s="330">
        <v>4.1000000000000002E-2</v>
      </c>
      <c r="I57" s="330">
        <v>3.7999999999999999E-2</v>
      </c>
      <c r="J57" s="330">
        <v>3.9E-2</v>
      </c>
      <c r="K57" s="330">
        <v>3.2000000000000001E-2</v>
      </c>
      <c r="L57" s="330">
        <v>2.5000000000000001E-2</v>
      </c>
      <c r="M57" s="334">
        <v>4.2000000000000003E-2</v>
      </c>
      <c r="N57" s="329">
        <v>0.10299999999999999</v>
      </c>
      <c r="O57" s="330">
        <v>9.6000000000000002E-2</v>
      </c>
      <c r="P57" s="330">
        <v>9.2999999999999999E-2</v>
      </c>
      <c r="Q57" s="330">
        <v>9.6000000000000002E-2</v>
      </c>
      <c r="R57" s="330">
        <v>8.4000000000000005E-2</v>
      </c>
      <c r="S57" s="330">
        <v>0.10100000000000001</v>
      </c>
      <c r="T57" s="330">
        <v>0.08</v>
      </c>
      <c r="U57" s="330">
        <v>9.5000000000000001E-2</v>
      </c>
      <c r="V57" s="330">
        <v>8.3000000000000004E-2</v>
      </c>
      <c r="W57" s="330">
        <v>8.6999999999999994E-2</v>
      </c>
      <c r="X57" s="334">
        <v>8.6999999999999994E-2</v>
      </c>
      <c r="Y57" s="432">
        <v>9.5984557832883691E-2</v>
      </c>
      <c r="Z57" s="341"/>
      <c r="AA57" s="370"/>
      <c r="AB57" s="370"/>
      <c r="AE57" s="387">
        <v>7</v>
      </c>
      <c r="AF57" s="388">
        <v>5</v>
      </c>
      <c r="AG57" s="388" t="s">
        <v>82</v>
      </c>
      <c r="AH57" s="389">
        <v>641</v>
      </c>
      <c r="AI57" s="412" t="s">
        <v>98</v>
      </c>
      <c r="AJ57" s="210"/>
      <c r="AK57" s="404">
        <v>7</v>
      </c>
      <c r="AL57" s="405">
        <v>5</v>
      </c>
      <c r="AM57" s="405" t="s">
        <v>90</v>
      </c>
      <c r="AN57" s="406">
        <v>585</v>
      </c>
      <c r="AO57" s="200">
        <v>42.5</v>
      </c>
      <c r="AP57" s="415">
        <v>42.5</v>
      </c>
      <c r="AQ57" s="415"/>
      <c r="AR57" s="415"/>
      <c r="AS57" s="413"/>
      <c r="AT57" s="413"/>
      <c r="AU57" s="413"/>
    </row>
    <row r="58" spans="1:47" x14ac:dyDescent="0.2">
      <c r="A58" s="241" t="s">
        <v>1</v>
      </c>
      <c r="B58" s="332">
        <f>B55/B54*100-100</f>
        <v>-8.8461538461538538</v>
      </c>
      <c r="C58" s="333">
        <f t="shared" ref="C58:E58" si="23">C55/C54*100-100</f>
        <v>-4.8076923076923066</v>
      </c>
      <c r="D58" s="333">
        <f t="shared" si="23"/>
        <v>-1.538461538461533</v>
      </c>
      <c r="E58" s="333">
        <f t="shared" si="23"/>
        <v>-0.7692307692307736</v>
      </c>
      <c r="F58" s="333">
        <f>F55/F54*100-100</f>
        <v>3.2692307692307736</v>
      </c>
      <c r="G58" s="333">
        <f t="shared" ref="G58:M58" si="24">G55/G54*100-100</f>
        <v>5.3846153846153868</v>
      </c>
      <c r="H58" s="333">
        <f t="shared" si="24"/>
        <v>9.423076923076934</v>
      </c>
      <c r="I58" s="333">
        <f t="shared" si="24"/>
        <v>8.076923076923066</v>
      </c>
      <c r="J58" s="333">
        <f t="shared" si="24"/>
        <v>13.84615384615384</v>
      </c>
      <c r="K58" s="333">
        <f t="shared" si="24"/>
        <v>13.461538461538453</v>
      </c>
      <c r="L58" s="333">
        <f t="shared" si="24"/>
        <v>19.807692307692307</v>
      </c>
      <c r="M58" s="335">
        <f t="shared" si="24"/>
        <v>25.192307692307693</v>
      </c>
      <c r="N58" s="332">
        <f>N55/N54*100-100</f>
        <v>4.8076923076923066</v>
      </c>
      <c r="O58" s="333">
        <f t="shared" ref="O58:Y58" si="25">O55/O54*100-100</f>
        <v>10.961538461538467</v>
      </c>
      <c r="P58" s="333">
        <f t="shared" si="25"/>
        <v>0.5769230769230802</v>
      </c>
      <c r="Q58" s="333">
        <f t="shared" si="25"/>
        <v>9.6153846153846274</v>
      </c>
      <c r="R58" s="333">
        <f t="shared" si="25"/>
        <v>-0.5769230769230802</v>
      </c>
      <c r="S58" s="333">
        <f t="shared" si="25"/>
        <v>5.3846153846153868</v>
      </c>
      <c r="T58" s="333">
        <f t="shared" si="25"/>
        <v>7.6923076923076934</v>
      </c>
      <c r="U58" s="333">
        <f t="shared" si="25"/>
        <v>2.1153846153846132</v>
      </c>
      <c r="V58" s="333">
        <f t="shared" si="25"/>
        <v>6.9230769230769198</v>
      </c>
      <c r="W58" s="333">
        <f t="shared" si="25"/>
        <v>4.6153846153846274</v>
      </c>
      <c r="X58" s="335">
        <f t="shared" si="25"/>
        <v>18.07692307692308</v>
      </c>
      <c r="Y58" s="435">
        <f t="shared" si="25"/>
        <v>6.1610835401157971</v>
      </c>
      <c r="Z58" s="434"/>
      <c r="AA58" s="210"/>
      <c r="AB58" s="210"/>
      <c r="AE58" s="387">
        <v>8</v>
      </c>
      <c r="AF58" s="388">
        <v>5</v>
      </c>
      <c r="AG58" s="388" t="s">
        <v>82</v>
      </c>
      <c r="AH58" s="389">
        <v>642</v>
      </c>
      <c r="AI58" s="412" t="s">
        <v>98</v>
      </c>
      <c r="AJ58" s="210"/>
      <c r="AK58" s="404">
        <v>8</v>
      </c>
      <c r="AL58" s="405">
        <v>6</v>
      </c>
      <c r="AM58" s="405" t="s">
        <v>91</v>
      </c>
      <c r="AN58" s="406">
        <v>467</v>
      </c>
      <c r="AO58" s="200">
        <v>42</v>
      </c>
      <c r="AP58" s="413">
        <v>42</v>
      </c>
      <c r="AQ58" s="413"/>
      <c r="AR58" s="413"/>
      <c r="AS58" s="413"/>
      <c r="AT58" s="413"/>
      <c r="AU58" s="413"/>
    </row>
    <row r="59" spans="1:47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66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66">
        <f t="shared" si="27"/>
        <v>196</v>
      </c>
      <c r="Y59" s="288">
        <f t="shared" si="27"/>
        <v>149.03763440860212</v>
      </c>
      <c r="Z59" s="342"/>
      <c r="AE59" s="387">
        <v>9</v>
      </c>
      <c r="AF59" s="388">
        <v>6</v>
      </c>
      <c r="AG59" s="388" t="s">
        <v>83</v>
      </c>
      <c r="AH59" s="389">
        <v>460</v>
      </c>
      <c r="AI59" s="412" t="s">
        <v>99</v>
      </c>
      <c r="AJ59" s="210"/>
      <c r="AK59" s="404">
        <v>9</v>
      </c>
      <c r="AL59" s="405">
        <v>6</v>
      </c>
      <c r="AM59" s="405" t="s">
        <v>91</v>
      </c>
      <c r="AN59" s="406">
        <v>467</v>
      </c>
      <c r="AO59" s="200">
        <v>42</v>
      </c>
      <c r="AP59" s="413">
        <v>42</v>
      </c>
      <c r="AQ59" s="413"/>
      <c r="AR59" s="413"/>
      <c r="AS59" s="413"/>
      <c r="AT59" s="413"/>
      <c r="AU59" s="413"/>
    </row>
    <row r="60" spans="1:47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410">
        <v>284</v>
      </c>
      <c r="N60" s="407">
        <v>472</v>
      </c>
      <c r="O60" s="349">
        <v>506</v>
      </c>
      <c r="P60" s="349">
        <v>503</v>
      </c>
      <c r="Q60" s="349">
        <v>546</v>
      </c>
      <c r="R60" s="349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50">
        <f>SUM(B60:X60)</f>
        <v>12258</v>
      </c>
      <c r="Z60" s="370" t="s">
        <v>56</v>
      </c>
      <c r="AA60" s="265">
        <f>W45-Y60</f>
        <v>17</v>
      </c>
      <c r="AB60" s="266">
        <f>AA60/W45</f>
        <v>1.3849287169042769E-3</v>
      </c>
      <c r="AE60" s="387">
        <v>10</v>
      </c>
      <c r="AF60" s="388">
        <v>6</v>
      </c>
      <c r="AG60" s="388" t="s">
        <v>83</v>
      </c>
      <c r="AH60" s="389">
        <v>460</v>
      </c>
      <c r="AI60" s="412" t="s">
        <v>99</v>
      </c>
      <c r="AJ60" s="210"/>
      <c r="AK60" s="404">
        <v>10</v>
      </c>
      <c r="AL60" s="405">
        <v>7</v>
      </c>
      <c r="AM60" s="405" t="s">
        <v>92</v>
      </c>
      <c r="AN60" s="406">
        <v>674</v>
      </c>
      <c r="AO60" s="200">
        <v>41</v>
      </c>
      <c r="AP60" s="413">
        <v>41</v>
      </c>
      <c r="AQ60" s="413"/>
      <c r="AR60" s="413"/>
      <c r="AS60" s="413"/>
      <c r="AT60" s="413"/>
      <c r="AU60" s="413"/>
    </row>
    <row r="61" spans="1:47" ht="13.5" thickBot="1" x14ac:dyDescent="0.25">
      <c r="A61" s="267" t="s">
        <v>28</v>
      </c>
      <c r="B61" s="400">
        <v>44.5</v>
      </c>
      <c r="C61" s="401">
        <v>44</v>
      </c>
      <c r="D61" s="401">
        <v>44</v>
      </c>
      <c r="E61" s="401">
        <v>44</v>
      </c>
      <c r="F61" s="401">
        <v>43.5</v>
      </c>
      <c r="G61" s="401">
        <v>43.5</v>
      </c>
      <c r="H61" s="401">
        <v>43</v>
      </c>
      <c r="I61" s="401">
        <v>43</v>
      </c>
      <c r="J61" s="401">
        <v>42</v>
      </c>
      <c r="K61" s="401">
        <v>42</v>
      </c>
      <c r="L61" s="401">
        <v>41</v>
      </c>
      <c r="M61" s="402">
        <v>40</v>
      </c>
      <c r="N61" s="408"/>
      <c r="O61" s="374"/>
      <c r="P61" s="374"/>
      <c r="Q61" s="374"/>
      <c r="R61" s="374"/>
      <c r="S61" s="374"/>
      <c r="T61" s="374"/>
      <c r="U61" s="374"/>
      <c r="V61" s="374"/>
      <c r="W61" s="374"/>
      <c r="X61" s="375"/>
      <c r="Y61" s="336"/>
      <c r="Z61" s="370" t="s">
        <v>57</v>
      </c>
      <c r="AA61" s="370">
        <v>38.61</v>
      </c>
      <c r="AB61" s="370"/>
      <c r="AE61" s="387">
        <v>11</v>
      </c>
      <c r="AF61" s="388">
        <v>7</v>
      </c>
      <c r="AG61" s="388" t="s">
        <v>84</v>
      </c>
      <c r="AH61" s="389">
        <v>530</v>
      </c>
      <c r="AI61" s="412" t="s">
        <v>100</v>
      </c>
      <c r="AK61" s="216">
        <v>11</v>
      </c>
      <c r="AL61" s="217">
        <v>8</v>
      </c>
      <c r="AM61" s="217">
        <v>640</v>
      </c>
      <c r="AN61" s="327">
        <v>323</v>
      </c>
      <c r="AO61" s="200">
        <v>40</v>
      </c>
      <c r="AP61" s="413"/>
      <c r="AQ61" s="413"/>
      <c r="AR61" s="413"/>
      <c r="AS61" s="413"/>
      <c r="AT61" s="413"/>
      <c r="AU61" s="413"/>
    </row>
    <row r="62" spans="1:47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7">
        <f t="shared" si="28"/>
        <v>0</v>
      </c>
      <c r="N62" s="409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7">
        <f t="shared" si="29"/>
        <v>-37</v>
      </c>
      <c r="Y62" s="338"/>
      <c r="Z62" s="370" t="s">
        <v>26</v>
      </c>
      <c r="AA62" s="370">
        <f>AA61-Y46</f>
        <v>3.9099999999999966</v>
      </c>
      <c r="AB62" s="370"/>
      <c r="AE62" s="216">
        <v>12</v>
      </c>
      <c r="AF62" s="217">
        <v>8</v>
      </c>
      <c r="AG62" s="217">
        <v>620</v>
      </c>
      <c r="AH62" s="327">
        <v>284</v>
      </c>
      <c r="AI62" s="217">
        <v>610</v>
      </c>
      <c r="AP62" s="413"/>
      <c r="AQ62" s="413"/>
      <c r="AR62" s="413"/>
      <c r="AS62" s="413"/>
      <c r="AT62" s="413"/>
      <c r="AU62" s="413"/>
    </row>
    <row r="63" spans="1:47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  <c r="AP63" s="413"/>
      <c r="AQ63" s="413"/>
      <c r="AR63" s="413"/>
      <c r="AS63" s="413"/>
      <c r="AT63" s="413"/>
      <c r="AU63" s="413"/>
    </row>
    <row r="64" spans="1:47" x14ac:dyDescent="0.2">
      <c r="AP64" s="413"/>
      <c r="AQ64" s="413"/>
      <c r="AR64" s="413"/>
      <c r="AS64" s="413"/>
      <c r="AT64" s="413"/>
      <c r="AU64" s="413"/>
    </row>
    <row r="65" spans="1:33" ht="13.5" thickBot="1" x14ac:dyDescent="0.25">
      <c r="C65" s="436"/>
      <c r="D65" s="436"/>
      <c r="E65" s="436"/>
      <c r="F65" s="436"/>
      <c r="G65" s="436"/>
      <c r="H65" s="436"/>
      <c r="I65" s="436"/>
      <c r="J65" s="436"/>
      <c r="K65" s="436"/>
      <c r="L65" s="436"/>
      <c r="M65" s="436"/>
      <c r="N65" s="447">
        <v>44.5</v>
      </c>
      <c r="O65" s="447">
        <v>44</v>
      </c>
      <c r="P65" s="447">
        <v>43.5</v>
      </c>
      <c r="Q65" s="447">
        <v>43.5</v>
      </c>
      <c r="R65" s="447">
        <v>43</v>
      </c>
      <c r="S65" s="447">
        <v>42.5</v>
      </c>
      <c r="T65" s="447">
        <v>42.5</v>
      </c>
      <c r="U65" s="447">
        <v>42</v>
      </c>
      <c r="V65" s="447">
        <v>42</v>
      </c>
      <c r="W65" s="447">
        <v>41</v>
      </c>
      <c r="X65" s="447">
        <v>40</v>
      </c>
    </row>
    <row r="66" spans="1:33" ht="13.5" thickBot="1" x14ac:dyDescent="0.25">
      <c r="A66" s="230" t="s">
        <v>103</v>
      </c>
      <c r="B66" s="804" t="s">
        <v>53</v>
      </c>
      <c r="C66" s="805"/>
      <c r="D66" s="805"/>
      <c r="E66" s="805"/>
      <c r="F66" s="805"/>
      <c r="G66" s="805"/>
      <c r="H66" s="805"/>
      <c r="I66" s="805"/>
      <c r="J66" s="805"/>
      <c r="K66" s="805"/>
      <c r="L66" s="805"/>
      <c r="M66" s="806"/>
      <c r="N66" s="804" t="s">
        <v>63</v>
      </c>
      <c r="O66" s="805"/>
      <c r="P66" s="805"/>
      <c r="Q66" s="805"/>
      <c r="R66" s="805"/>
      <c r="S66" s="805"/>
      <c r="T66" s="805"/>
      <c r="U66" s="805"/>
      <c r="V66" s="805"/>
      <c r="W66" s="805"/>
      <c r="X66" s="806"/>
      <c r="Y66" s="292" t="s">
        <v>55</v>
      </c>
      <c r="Z66" s="424"/>
      <c r="AA66" s="424"/>
      <c r="AB66" s="424"/>
      <c r="AD66" s="413"/>
      <c r="AE66" s="413"/>
      <c r="AF66" s="413"/>
      <c r="AG66" s="413"/>
    </row>
    <row r="67" spans="1:33" x14ac:dyDescent="0.2">
      <c r="A67" s="231" t="s">
        <v>54</v>
      </c>
      <c r="B67" s="339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40">
        <v>12</v>
      </c>
      <c r="N67" s="339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40">
        <v>11</v>
      </c>
      <c r="Y67" s="343">
        <v>912</v>
      </c>
      <c r="Z67" s="424"/>
      <c r="AA67" s="424"/>
      <c r="AB67" s="424"/>
      <c r="AD67" s="413"/>
      <c r="AE67" s="413"/>
      <c r="AF67" s="413"/>
      <c r="AG67" s="413"/>
    </row>
    <row r="68" spans="1:33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6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61">
        <v>8</v>
      </c>
      <c r="Y68" s="214" t="s">
        <v>0</v>
      </c>
      <c r="Z68" s="424"/>
      <c r="AA68" s="313"/>
      <c r="AB68" s="313"/>
    </row>
    <row r="69" spans="1:33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341"/>
      <c r="AA69" s="313"/>
      <c r="AB69" s="313"/>
    </row>
    <row r="70" spans="1:33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325"/>
      <c r="AA70" s="424"/>
      <c r="AB70" s="424"/>
    </row>
    <row r="71" spans="1:33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433">
        <v>0.83799999999999997</v>
      </c>
      <c r="Z71" s="341"/>
      <c r="AA71" s="210"/>
      <c r="AB71" s="210"/>
    </row>
    <row r="72" spans="1:33" ht="13.5" thickBot="1" x14ac:dyDescent="0.25">
      <c r="A72" s="231" t="s">
        <v>8</v>
      </c>
      <c r="B72" s="329">
        <v>0.106</v>
      </c>
      <c r="C72" s="330">
        <v>5.5E-2</v>
      </c>
      <c r="D72" s="330">
        <v>3.3000000000000002E-2</v>
      </c>
      <c r="E72" s="330">
        <v>5.0999999999999997E-2</v>
      </c>
      <c r="F72" s="330">
        <v>4.8000000000000001E-2</v>
      </c>
      <c r="G72" s="330">
        <v>4.4999999999999998E-2</v>
      </c>
      <c r="H72" s="330">
        <v>4.1000000000000002E-2</v>
      </c>
      <c r="I72" s="330">
        <v>4.2999999999999997E-2</v>
      </c>
      <c r="J72" s="330">
        <v>3.5999999999999997E-2</v>
      </c>
      <c r="K72" s="330">
        <v>4.4999999999999998E-2</v>
      </c>
      <c r="L72" s="330">
        <v>4.1000000000000002E-2</v>
      </c>
      <c r="M72" s="334">
        <v>5.3999999999999999E-2</v>
      </c>
      <c r="N72" s="329">
        <v>8.1000000000000003E-2</v>
      </c>
      <c r="O72" s="330">
        <v>4.4999999999999998E-2</v>
      </c>
      <c r="P72" s="330">
        <v>6.0999999999999999E-2</v>
      </c>
      <c r="Q72" s="330">
        <v>4.1000000000000002E-2</v>
      </c>
      <c r="R72" s="330">
        <v>3.9E-2</v>
      </c>
      <c r="S72" s="330">
        <v>3.6999999999999998E-2</v>
      </c>
      <c r="T72" s="330">
        <v>4.3999999999999997E-2</v>
      </c>
      <c r="U72" s="330">
        <v>4.4999999999999998E-2</v>
      </c>
      <c r="V72" s="330">
        <v>3.9E-2</v>
      </c>
      <c r="W72" s="330">
        <v>4.5999999999999999E-2</v>
      </c>
      <c r="X72" s="334">
        <v>0.06</v>
      </c>
      <c r="Y72" s="432">
        <v>7.4999999999999997E-2</v>
      </c>
      <c r="Z72" s="341"/>
      <c r="AA72" s="424"/>
      <c r="AB72" s="424"/>
    </row>
    <row r="73" spans="1:33" x14ac:dyDescent="0.2">
      <c r="A73" s="241" t="s">
        <v>1</v>
      </c>
      <c r="B73" s="332">
        <f>B70/B69*100-100</f>
        <v>-11.129032258064512</v>
      </c>
      <c r="C73" s="333">
        <f t="shared" ref="C73:E73" si="30">C70/C69*100-100</f>
        <v>-4.6774193548387046</v>
      </c>
      <c r="D73" s="333">
        <f t="shared" si="30"/>
        <v>-2.9032258064516157</v>
      </c>
      <c r="E73" s="333">
        <f t="shared" si="30"/>
        <v>-4.5161290322580641</v>
      </c>
      <c r="F73" s="333">
        <f>F70/F69*100-100</f>
        <v>3.3870967741935516</v>
      </c>
      <c r="G73" s="333">
        <f t="shared" ref="G73:K73" si="31">G70/G69*100-100</f>
        <v>2.2580645161290249</v>
      </c>
      <c r="H73" s="333">
        <f t="shared" si="31"/>
        <v>3.2258064516128968</v>
      </c>
      <c r="I73" s="333">
        <f t="shared" si="31"/>
        <v>2.7419354838709609</v>
      </c>
      <c r="J73" s="333">
        <f t="shared" si="31"/>
        <v>7.4193548387096797</v>
      </c>
      <c r="K73" s="333">
        <f t="shared" si="31"/>
        <v>4.6774193548387188</v>
      </c>
      <c r="L73" s="333">
        <f t="shared" ref="L73:M73" si="32">L70/L69*100-100</f>
        <v>8.3870967741935658</v>
      </c>
      <c r="M73" s="335">
        <f t="shared" si="32"/>
        <v>12.90322580645163</v>
      </c>
      <c r="N73" s="332">
        <f>N70/N69*100-100</f>
        <v>-9.0322580645161281</v>
      </c>
      <c r="O73" s="333">
        <f t="shared" ref="O73:Y73" si="33">O70/O69*100-100</f>
        <v>-7.5806451612903203</v>
      </c>
      <c r="P73" s="333">
        <f t="shared" si="33"/>
        <v>-1.9354838709677438</v>
      </c>
      <c r="Q73" s="333">
        <f t="shared" si="33"/>
        <v>-4.1935483870967829</v>
      </c>
      <c r="R73" s="333">
        <f t="shared" si="33"/>
        <v>1.1290322580645125</v>
      </c>
      <c r="S73" s="333">
        <f t="shared" si="33"/>
        <v>1.4516129032257936</v>
      </c>
      <c r="T73" s="333">
        <f t="shared" si="33"/>
        <v>2.2580645161290249</v>
      </c>
      <c r="U73" s="333">
        <f t="shared" si="33"/>
        <v>4.6774193548387188</v>
      </c>
      <c r="V73" s="333">
        <f t="shared" si="33"/>
        <v>5.9677419354838577</v>
      </c>
      <c r="W73" s="333">
        <f t="shared" si="33"/>
        <v>8.225806451612911</v>
      </c>
      <c r="X73" s="335">
        <f t="shared" si="33"/>
        <v>13.387096774193537</v>
      </c>
      <c r="Y73" s="435">
        <f t="shared" si="33"/>
        <v>1.2903225806451672</v>
      </c>
      <c r="Z73" s="434"/>
      <c r="AA73" s="210"/>
      <c r="AB73" s="210"/>
    </row>
    <row r="74" spans="1:33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66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66">
        <f t="shared" si="34"/>
        <v>89</v>
      </c>
      <c r="Y74" s="288">
        <f>Y70-Y55</f>
        <v>75.962365591397884</v>
      </c>
      <c r="Z74" s="342"/>
    </row>
    <row r="75" spans="1:33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410">
        <v>284</v>
      </c>
      <c r="N75" s="407">
        <v>345</v>
      </c>
      <c r="O75" s="349">
        <v>818</v>
      </c>
      <c r="P75" s="349">
        <v>513</v>
      </c>
      <c r="Q75" s="349">
        <v>514</v>
      </c>
      <c r="R75" s="349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50">
        <f>SUM(B75:X75)</f>
        <v>12243</v>
      </c>
      <c r="Z75" s="424" t="s">
        <v>56</v>
      </c>
      <c r="AA75" s="265">
        <f>Y60-Y75</f>
        <v>15</v>
      </c>
      <c r="AB75" s="266">
        <f>AA75/Y60</f>
        <v>1.2236906510034262E-3</v>
      </c>
    </row>
    <row r="76" spans="1:33" x14ac:dyDescent="0.2">
      <c r="A76" s="267" t="s">
        <v>28</v>
      </c>
      <c r="B76" s="429">
        <v>47.5</v>
      </c>
      <c r="C76" s="430">
        <v>47</v>
      </c>
      <c r="D76" s="430">
        <v>47</v>
      </c>
      <c r="E76" s="430">
        <v>47</v>
      </c>
      <c r="F76" s="430">
        <v>45.5</v>
      </c>
      <c r="G76" s="430">
        <v>46</v>
      </c>
      <c r="H76" s="430">
        <v>45.5</v>
      </c>
      <c r="I76" s="430">
        <v>45.5</v>
      </c>
      <c r="J76" s="430">
        <v>44</v>
      </c>
      <c r="K76" s="430">
        <v>44</v>
      </c>
      <c r="L76" s="430">
        <v>43.5</v>
      </c>
      <c r="M76" s="431">
        <v>42.5</v>
      </c>
      <c r="N76" s="408">
        <v>47.5</v>
      </c>
      <c r="O76" s="430">
        <v>47</v>
      </c>
      <c r="P76" s="430">
        <v>46.5</v>
      </c>
      <c r="Q76" s="430">
        <v>46.5</v>
      </c>
      <c r="R76" s="430">
        <v>45.5</v>
      </c>
      <c r="S76" s="430">
        <v>45</v>
      </c>
      <c r="T76" s="430">
        <v>45</v>
      </c>
      <c r="U76" s="430">
        <v>44.5</v>
      </c>
      <c r="V76" s="430">
        <v>44.5</v>
      </c>
      <c r="W76" s="430">
        <v>43</v>
      </c>
      <c r="X76" s="431">
        <v>42</v>
      </c>
      <c r="Y76" s="425"/>
      <c r="Z76" s="424" t="s">
        <v>57</v>
      </c>
      <c r="AA76" s="424">
        <v>42.87</v>
      </c>
      <c r="AB76" s="424"/>
    </row>
    <row r="77" spans="1:33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7">
        <f t="shared" si="35"/>
        <v>2.5</v>
      </c>
      <c r="N77" s="409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8"/>
      <c r="Z77" s="424" t="s">
        <v>26</v>
      </c>
      <c r="AA77" s="424">
        <f>AA76-AA61</f>
        <v>4.259999999999998</v>
      </c>
      <c r="AB77" s="424"/>
    </row>
    <row r="78" spans="1:33" x14ac:dyDescent="0.2">
      <c r="Q78" s="319"/>
    </row>
    <row r="79" spans="1:33" ht="13.5" thickBot="1" x14ac:dyDescent="0.25">
      <c r="C79" s="436"/>
      <c r="D79" s="436"/>
      <c r="E79" s="436"/>
      <c r="F79" s="436"/>
      <c r="G79" s="436"/>
      <c r="H79" s="436"/>
      <c r="I79" s="436"/>
      <c r="J79" s="436"/>
      <c r="K79" s="436"/>
      <c r="L79" s="436"/>
      <c r="M79" s="436"/>
      <c r="N79" s="436"/>
      <c r="O79" s="436"/>
      <c r="P79" s="436"/>
      <c r="Q79" s="436"/>
      <c r="R79" s="436"/>
      <c r="S79" s="436"/>
      <c r="T79" s="436"/>
      <c r="U79" s="436"/>
      <c r="V79" s="436"/>
      <c r="W79" s="436"/>
      <c r="X79" s="436"/>
    </row>
    <row r="80" spans="1:33" ht="13.5" thickBot="1" x14ac:dyDescent="0.25">
      <c r="A80" s="230" t="s">
        <v>105</v>
      </c>
      <c r="B80" s="804" t="s">
        <v>53</v>
      </c>
      <c r="C80" s="805"/>
      <c r="D80" s="805"/>
      <c r="E80" s="805"/>
      <c r="F80" s="805"/>
      <c r="G80" s="805"/>
      <c r="H80" s="805"/>
      <c r="I80" s="805"/>
      <c r="J80" s="805"/>
      <c r="K80" s="805"/>
      <c r="L80" s="805"/>
      <c r="M80" s="806"/>
      <c r="N80" s="804" t="s">
        <v>63</v>
      </c>
      <c r="O80" s="805"/>
      <c r="P80" s="805"/>
      <c r="Q80" s="805"/>
      <c r="R80" s="805"/>
      <c r="S80" s="805"/>
      <c r="T80" s="805"/>
      <c r="U80" s="805"/>
      <c r="V80" s="805"/>
      <c r="W80" s="805"/>
      <c r="X80" s="806"/>
      <c r="Y80" s="292" t="s">
        <v>55</v>
      </c>
      <c r="Z80" s="449"/>
      <c r="AA80" s="449"/>
      <c r="AB80" s="449"/>
    </row>
    <row r="81" spans="1:28" x14ac:dyDescent="0.2">
      <c r="A81" s="231" t="s">
        <v>54</v>
      </c>
      <c r="B81" s="339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40">
        <v>12</v>
      </c>
      <c r="N81" s="339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40">
        <v>11</v>
      </c>
      <c r="Y81" s="343">
        <v>919</v>
      </c>
      <c r="Z81" s="449"/>
      <c r="AA81" s="449"/>
      <c r="AB81" s="449"/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6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61">
        <v>8</v>
      </c>
      <c r="Y82" s="214" t="s">
        <v>0</v>
      </c>
      <c r="Z82" s="449"/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341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325"/>
      <c r="AA84" s="449"/>
      <c r="AB84" s="449"/>
    </row>
    <row r="85" spans="1:28" x14ac:dyDescent="0.2">
      <c r="A85" s="231" t="s">
        <v>7</v>
      </c>
      <c r="B85" s="462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433">
        <v>0.82599999999999996</v>
      </c>
      <c r="Z85" s="466" t="s">
        <v>108</v>
      </c>
      <c r="AA85" s="210"/>
      <c r="AB85" s="210"/>
    </row>
    <row r="86" spans="1:28" ht="13.5" thickBot="1" x14ac:dyDescent="0.25">
      <c r="A86" s="231" t="s">
        <v>8</v>
      </c>
      <c r="B86" s="329">
        <v>0.11799999999999999</v>
      </c>
      <c r="C86" s="330">
        <v>6.5000000000000002E-2</v>
      </c>
      <c r="D86" s="330">
        <v>6.3E-2</v>
      </c>
      <c r="E86" s="330">
        <v>7.0000000000000007E-2</v>
      </c>
      <c r="F86" s="330">
        <v>6.8000000000000005E-2</v>
      </c>
      <c r="G86" s="330">
        <v>6.2E-2</v>
      </c>
      <c r="H86" s="330">
        <v>6.0999999999999999E-2</v>
      </c>
      <c r="I86" s="330">
        <v>5.5E-2</v>
      </c>
      <c r="J86" s="330">
        <v>4.8000000000000001E-2</v>
      </c>
      <c r="K86" s="330">
        <v>5.8999999999999997E-2</v>
      </c>
      <c r="L86" s="330">
        <v>5.0999999999999997E-2</v>
      </c>
      <c r="M86" s="334">
        <v>5.1999999999999998E-2</v>
      </c>
      <c r="N86" s="329">
        <v>8.3000000000000004E-2</v>
      </c>
      <c r="O86" s="330">
        <v>7.9000000000000001E-2</v>
      </c>
      <c r="P86" s="330">
        <v>0.06</v>
      </c>
      <c r="Q86" s="330">
        <v>6.9000000000000006E-2</v>
      </c>
      <c r="R86" s="330">
        <v>5.7000000000000002E-2</v>
      </c>
      <c r="S86" s="330">
        <v>6.4000000000000001E-2</v>
      </c>
      <c r="T86" s="330">
        <v>4.5999999999999999E-2</v>
      </c>
      <c r="U86" s="330">
        <v>5.1999999999999998E-2</v>
      </c>
      <c r="V86" s="330">
        <v>4.5999999999999999E-2</v>
      </c>
      <c r="W86" s="330">
        <v>6.4000000000000001E-2</v>
      </c>
      <c r="X86" s="334">
        <v>0.05</v>
      </c>
      <c r="Y86" s="432">
        <v>7.6999999999999999E-2</v>
      </c>
      <c r="Z86" s="341"/>
      <c r="AA86" s="449"/>
      <c r="AB86" s="449"/>
    </row>
    <row r="87" spans="1:28" x14ac:dyDescent="0.2">
      <c r="A87" s="241" t="s">
        <v>1</v>
      </c>
      <c r="B87" s="332">
        <f>B84/B83*100-100</f>
        <v>-13.055555555555557</v>
      </c>
      <c r="C87" s="333">
        <f t="shared" ref="C87:E87" si="37">C84/C83*100-100</f>
        <v>-0.13888888888888573</v>
      </c>
      <c r="D87" s="333">
        <f t="shared" si="37"/>
        <v>-2.0833333333333428</v>
      </c>
      <c r="E87" s="333">
        <f t="shared" si="37"/>
        <v>-5.2777777777777857</v>
      </c>
      <c r="F87" s="333">
        <f>F84/F83*100-100</f>
        <v>0</v>
      </c>
      <c r="G87" s="333">
        <f t="shared" ref="G87:K87" si="38">G84/G83*100-100</f>
        <v>1.5277777777777715</v>
      </c>
      <c r="H87" s="333">
        <f t="shared" si="38"/>
        <v>1.8055555555555429</v>
      </c>
      <c r="I87" s="333">
        <f t="shared" si="38"/>
        <v>-0.13888888888888573</v>
      </c>
      <c r="J87" s="333">
        <f t="shared" si="38"/>
        <v>3.6111111111111143</v>
      </c>
      <c r="K87" s="333">
        <f t="shared" si="38"/>
        <v>1.9444444444444429</v>
      </c>
      <c r="L87" s="333">
        <f t="shared" ref="L87:M87" si="39">L84/L83*100-100</f>
        <v>5.9722222222222285</v>
      </c>
      <c r="M87" s="335">
        <f t="shared" si="39"/>
        <v>10.000000000000014</v>
      </c>
      <c r="N87" s="332">
        <f>N84/N83*100-100</f>
        <v>-7.3611111111111143</v>
      </c>
      <c r="O87" s="333">
        <f t="shared" ref="O87:Y87" si="40">O84/O83*100-100</f>
        <v>-5</v>
      </c>
      <c r="P87" s="333">
        <f t="shared" si="40"/>
        <v>-5</v>
      </c>
      <c r="Q87" s="333">
        <f t="shared" si="40"/>
        <v>-5.5555555555555571</v>
      </c>
      <c r="R87" s="333">
        <f t="shared" si="40"/>
        <v>-1.6666666666666714</v>
      </c>
      <c r="S87" s="333">
        <f t="shared" si="40"/>
        <v>0.27777777777777146</v>
      </c>
      <c r="T87" s="333">
        <f t="shared" si="40"/>
        <v>0.55555555555555713</v>
      </c>
      <c r="U87" s="333">
        <f t="shared" si="40"/>
        <v>3.4722222222222285</v>
      </c>
      <c r="V87" s="333">
        <f t="shared" si="40"/>
        <v>5</v>
      </c>
      <c r="W87" s="333">
        <f t="shared" si="40"/>
        <v>5.8333333333333286</v>
      </c>
      <c r="X87" s="335">
        <f t="shared" si="40"/>
        <v>7.7777777777777715</v>
      </c>
      <c r="Y87" s="435">
        <f t="shared" si="40"/>
        <v>0.13888888888888573</v>
      </c>
      <c r="Z87" s="434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66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66">
        <f t="shared" si="41"/>
        <v>73</v>
      </c>
      <c r="Y88" s="288">
        <f t="shared" si="41"/>
        <v>93</v>
      </c>
      <c r="Z88" s="342"/>
      <c r="AA88" s="449"/>
      <c r="AB88" s="449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410">
        <v>284</v>
      </c>
      <c r="N89" s="407">
        <v>343</v>
      </c>
      <c r="O89" s="349">
        <v>815</v>
      </c>
      <c r="P89" s="349">
        <v>512</v>
      </c>
      <c r="Q89" s="349">
        <v>513</v>
      </c>
      <c r="R89" s="349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50">
        <f>SUM(B89:X89)</f>
        <v>12225</v>
      </c>
      <c r="Z89" s="449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454">
        <v>49.5</v>
      </c>
      <c r="C90" s="455">
        <v>48.5</v>
      </c>
      <c r="D90" s="455">
        <v>49</v>
      </c>
      <c r="E90" s="455">
        <v>49</v>
      </c>
      <c r="F90" s="455">
        <v>47.5</v>
      </c>
      <c r="G90" s="455">
        <v>48</v>
      </c>
      <c r="H90" s="455">
        <v>47.5</v>
      </c>
      <c r="I90" s="455">
        <v>47.5</v>
      </c>
      <c r="J90" s="455">
        <v>45.5</v>
      </c>
      <c r="K90" s="455">
        <v>45.5</v>
      </c>
      <c r="L90" s="455">
        <v>45.5</v>
      </c>
      <c r="M90" s="456">
        <v>44</v>
      </c>
      <c r="N90" s="408">
        <v>49.5</v>
      </c>
      <c r="O90" s="455">
        <v>49</v>
      </c>
      <c r="P90" s="455">
        <v>48.5</v>
      </c>
      <c r="Q90" s="455">
        <v>48.5</v>
      </c>
      <c r="R90" s="455">
        <v>47.5</v>
      </c>
      <c r="S90" s="455">
        <v>47</v>
      </c>
      <c r="T90" s="455">
        <v>47</v>
      </c>
      <c r="U90" s="455">
        <v>46.5</v>
      </c>
      <c r="V90" s="455">
        <v>46</v>
      </c>
      <c r="W90" s="455">
        <v>44.5</v>
      </c>
      <c r="X90" s="456">
        <v>44</v>
      </c>
      <c r="Y90" s="450"/>
      <c r="Z90" s="449" t="s">
        <v>57</v>
      </c>
      <c r="AA90" s="449">
        <v>45.46</v>
      </c>
      <c r="AB90" s="449"/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7">
        <f t="shared" si="42"/>
        <v>1.5</v>
      </c>
      <c r="N91" s="409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8"/>
      <c r="Z91" s="449" t="s">
        <v>26</v>
      </c>
      <c r="AA91" s="449">
        <f>AA90-AA76</f>
        <v>2.5900000000000034</v>
      </c>
      <c r="AB91" s="449"/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799" t="s">
        <v>53</v>
      </c>
      <c r="C94" s="800"/>
      <c r="D94" s="800"/>
      <c r="E94" s="800"/>
      <c r="F94" s="800"/>
      <c r="G94" s="800"/>
      <c r="H94" s="800"/>
      <c r="I94" s="800"/>
      <c r="J94" s="800"/>
      <c r="K94" s="800"/>
      <c r="L94" s="800"/>
      <c r="M94" s="801"/>
      <c r="N94" s="799" t="s">
        <v>63</v>
      </c>
      <c r="O94" s="800"/>
      <c r="P94" s="800"/>
      <c r="Q94" s="800"/>
      <c r="R94" s="800"/>
      <c r="S94" s="800"/>
      <c r="T94" s="800"/>
      <c r="U94" s="800"/>
      <c r="V94" s="800"/>
      <c r="W94" s="800"/>
      <c r="X94" s="801"/>
      <c r="Y94" s="796" t="s">
        <v>55</v>
      </c>
      <c r="Z94" s="468">
        <v>920</v>
      </c>
      <c r="AA94" s="468"/>
      <c r="AB94" s="468"/>
    </row>
    <row r="95" spans="1:28" x14ac:dyDescent="0.2">
      <c r="A95" s="231" t="s">
        <v>54</v>
      </c>
      <c r="B95" s="339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40">
        <v>12</v>
      </c>
      <c r="N95" s="339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40">
        <v>11</v>
      </c>
      <c r="Y95" s="802"/>
      <c r="Z95" s="468"/>
      <c r="AA95" s="468"/>
      <c r="AB95" s="468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6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61">
        <v>8</v>
      </c>
      <c r="Y96" s="803"/>
      <c r="Z96" s="468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341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325"/>
      <c r="AA98" s="468"/>
      <c r="AB98" s="468"/>
    </row>
    <row r="99" spans="1:28" x14ac:dyDescent="0.2">
      <c r="A99" s="231" t="s">
        <v>7</v>
      </c>
      <c r="B99" s="476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433">
        <v>0.89300000000000002</v>
      </c>
      <c r="Z99" s="466" t="s">
        <v>110</v>
      </c>
      <c r="AA99" s="210"/>
      <c r="AB99" s="210"/>
    </row>
    <row r="100" spans="1:28" ht="13.5" thickBot="1" x14ac:dyDescent="0.25">
      <c r="A100" s="231" t="s">
        <v>8</v>
      </c>
      <c r="B100" s="329">
        <v>0.09</v>
      </c>
      <c r="C100" s="330">
        <v>8.2000000000000003E-2</v>
      </c>
      <c r="D100" s="330">
        <v>5.8999999999999997E-2</v>
      </c>
      <c r="E100" s="330">
        <v>7.8E-2</v>
      </c>
      <c r="F100" s="330">
        <v>0.05</v>
      </c>
      <c r="G100" s="330">
        <v>5.8999999999999997E-2</v>
      </c>
      <c r="H100" s="330">
        <v>5.0999999999999997E-2</v>
      </c>
      <c r="I100" s="330">
        <v>5.1999999999999998E-2</v>
      </c>
      <c r="J100" s="330">
        <v>0.06</v>
      </c>
      <c r="K100" s="330">
        <v>4.9000000000000002E-2</v>
      </c>
      <c r="L100" s="330">
        <v>0.05</v>
      </c>
      <c r="M100" s="334">
        <v>4.1000000000000002E-2</v>
      </c>
      <c r="N100" s="329">
        <v>6.6000000000000003E-2</v>
      </c>
      <c r="O100" s="330">
        <v>7.1999999999999995E-2</v>
      </c>
      <c r="P100" s="330">
        <v>0.05</v>
      </c>
      <c r="Q100" s="330">
        <v>6.3E-2</v>
      </c>
      <c r="R100" s="330">
        <v>6.2E-2</v>
      </c>
      <c r="S100" s="330">
        <v>6.3E-2</v>
      </c>
      <c r="T100" s="330">
        <v>0.06</v>
      </c>
      <c r="U100" s="330">
        <v>5.0999999999999997E-2</v>
      </c>
      <c r="V100" s="330">
        <v>5.6000000000000001E-2</v>
      </c>
      <c r="W100" s="330">
        <v>4.9000000000000002E-2</v>
      </c>
      <c r="X100" s="334">
        <v>5.5E-2</v>
      </c>
      <c r="Y100" s="432">
        <v>6.3E-2</v>
      </c>
      <c r="Z100" s="341"/>
      <c r="AA100" s="468"/>
      <c r="AB100" s="468"/>
    </row>
    <row r="101" spans="1:28" x14ac:dyDescent="0.2">
      <c r="A101" s="241" t="s">
        <v>1</v>
      </c>
      <c r="B101" s="332">
        <f>B98/B97*100-100</f>
        <v>1.1111111111111143</v>
      </c>
      <c r="C101" s="333">
        <f t="shared" ref="C101:E101" si="43">C98/C97*100-100</f>
        <v>6.790123456790127</v>
      </c>
      <c r="D101" s="333">
        <f t="shared" si="43"/>
        <v>5.5555555555555571</v>
      </c>
      <c r="E101" s="333">
        <f t="shared" si="43"/>
        <v>3.3333333333333428</v>
      </c>
      <c r="F101" s="333">
        <f>F98/F97*100-100</f>
        <v>0.74074074074073337</v>
      </c>
      <c r="G101" s="333">
        <f t="shared" ref="G101:K101" si="44">G98/G97*100-100</f>
        <v>3.8271604938271651</v>
      </c>
      <c r="H101" s="333">
        <f t="shared" si="44"/>
        <v>2.2222222222222143</v>
      </c>
      <c r="I101" s="333">
        <f t="shared" si="44"/>
        <v>2.2222222222222143</v>
      </c>
      <c r="J101" s="333">
        <f t="shared" si="44"/>
        <v>0.3703703703703809</v>
      </c>
      <c r="K101" s="333">
        <f t="shared" si="44"/>
        <v>0</v>
      </c>
      <c r="L101" s="333">
        <f t="shared" ref="L101:M101" si="45">L98/L97*100-100</f>
        <v>3.8271604938271651</v>
      </c>
      <c r="M101" s="335">
        <f t="shared" si="45"/>
        <v>5.6790123456789985</v>
      </c>
      <c r="N101" s="332">
        <f>N98/N97*100-100</f>
        <v>2.7160493827160508</v>
      </c>
      <c r="O101" s="333">
        <f t="shared" ref="O101:Y101" si="46">O98/O97*100-100</f>
        <v>2.9629629629629619</v>
      </c>
      <c r="P101" s="333">
        <f t="shared" si="46"/>
        <v>5.308641975308646</v>
      </c>
      <c r="Q101" s="333">
        <f t="shared" si="46"/>
        <v>2.9629629629629619</v>
      </c>
      <c r="R101" s="333">
        <f t="shared" si="46"/>
        <v>0.49382716049382225</v>
      </c>
      <c r="S101" s="333">
        <f t="shared" si="46"/>
        <v>-0.24691358024691112</v>
      </c>
      <c r="T101" s="333">
        <f t="shared" si="46"/>
        <v>0.49382716049382225</v>
      </c>
      <c r="U101" s="333">
        <f t="shared" si="46"/>
        <v>1.3580246913580112</v>
      </c>
      <c r="V101" s="333">
        <f t="shared" si="46"/>
        <v>4.8148148148148096</v>
      </c>
      <c r="W101" s="333">
        <f t="shared" si="46"/>
        <v>2.9629629629629619</v>
      </c>
      <c r="X101" s="335">
        <f t="shared" si="46"/>
        <v>6.2962962962962905</v>
      </c>
      <c r="Y101" s="435">
        <f t="shared" si="46"/>
        <v>2.7160493827160508</v>
      </c>
      <c r="Z101" s="434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66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66">
        <f t="shared" si="47"/>
        <v>85</v>
      </c>
      <c r="Y102" s="288">
        <f t="shared" si="47"/>
        <v>111</v>
      </c>
      <c r="Z102" s="342"/>
      <c r="AA102" s="468"/>
      <c r="AB102" s="468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410">
        <v>284</v>
      </c>
      <c r="N103" s="407">
        <v>343</v>
      </c>
      <c r="O103" s="349">
        <v>815</v>
      </c>
      <c r="P103" s="349">
        <v>512</v>
      </c>
      <c r="Q103" s="349">
        <v>513</v>
      </c>
      <c r="R103" s="349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468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472">
        <v>51</v>
      </c>
      <c r="C104" s="473">
        <v>50</v>
      </c>
      <c r="D104" s="473">
        <v>50.5</v>
      </c>
      <c r="E104" s="473">
        <v>50.5</v>
      </c>
      <c r="F104" s="473">
        <v>49.5</v>
      </c>
      <c r="G104" s="473">
        <v>49.5</v>
      </c>
      <c r="H104" s="473">
        <v>49</v>
      </c>
      <c r="I104" s="473">
        <v>49</v>
      </c>
      <c r="J104" s="473">
        <v>48</v>
      </c>
      <c r="K104" s="473">
        <v>48</v>
      </c>
      <c r="L104" s="473">
        <v>47.5</v>
      </c>
      <c r="M104" s="474">
        <v>46</v>
      </c>
      <c r="N104" s="408">
        <v>51</v>
      </c>
      <c r="O104" s="473">
        <v>50.5</v>
      </c>
      <c r="P104" s="473">
        <v>50</v>
      </c>
      <c r="Q104" s="473">
        <v>50</v>
      </c>
      <c r="R104" s="473">
        <v>49.5</v>
      </c>
      <c r="S104" s="473">
        <v>49</v>
      </c>
      <c r="T104" s="473">
        <v>49</v>
      </c>
      <c r="U104" s="473">
        <v>48.5</v>
      </c>
      <c r="V104" s="473">
        <v>47.5</v>
      </c>
      <c r="W104" s="473">
        <v>46.5</v>
      </c>
      <c r="X104" s="311">
        <v>46</v>
      </c>
      <c r="Y104" s="222"/>
      <c r="Z104" s="468" t="s">
        <v>57</v>
      </c>
      <c r="AA104" s="468">
        <v>47.3</v>
      </c>
      <c r="AB104" s="468"/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7">
        <f t="shared" si="48"/>
        <v>2</v>
      </c>
      <c r="N105" s="409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7">
        <f t="shared" si="48"/>
        <v>2</v>
      </c>
      <c r="Y105" s="223"/>
      <c r="Z105" s="468" t="s">
        <v>26</v>
      </c>
      <c r="AA105" s="468">
        <f>AA104-AA90</f>
        <v>1.8399999999999963</v>
      </c>
      <c r="AB105" s="468"/>
    </row>
    <row r="107" spans="1:28" ht="13.5" thickBot="1" x14ac:dyDescent="0.25"/>
    <row r="108" spans="1:28" ht="13.5" thickBot="1" x14ac:dyDescent="0.25">
      <c r="A108" s="230" t="s">
        <v>112</v>
      </c>
      <c r="B108" s="799" t="s">
        <v>53</v>
      </c>
      <c r="C108" s="800"/>
      <c r="D108" s="800"/>
      <c r="E108" s="800"/>
      <c r="F108" s="800"/>
      <c r="G108" s="800"/>
      <c r="H108" s="800"/>
      <c r="I108" s="800"/>
      <c r="J108" s="800"/>
      <c r="K108" s="800"/>
      <c r="L108" s="800"/>
      <c r="M108" s="801"/>
      <c r="N108" s="799" t="s">
        <v>63</v>
      </c>
      <c r="O108" s="800"/>
      <c r="P108" s="800"/>
      <c r="Q108" s="800"/>
      <c r="R108" s="800"/>
      <c r="S108" s="800"/>
      <c r="T108" s="800"/>
      <c r="U108" s="800"/>
      <c r="V108" s="800"/>
      <c r="W108" s="800"/>
      <c r="X108" s="801"/>
      <c r="Y108" s="796" t="s">
        <v>55</v>
      </c>
      <c r="Z108" s="489">
        <v>921</v>
      </c>
      <c r="AA108" s="489"/>
      <c r="AB108" s="489"/>
    </row>
    <row r="109" spans="1:28" x14ac:dyDescent="0.2">
      <c r="A109" s="231" t="s">
        <v>54</v>
      </c>
      <c r="B109" s="339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40">
        <v>12</v>
      </c>
      <c r="N109" s="339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40">
        <v>11</v>
      </c>
      <c r="Y109" s="802"/>
      <c r="Z109" s="489"/>
      <c r="AA109" s="489"/>
      <c r="AB109" s="489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6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61">
        <v>8</v>
      </c>
      <c r="Y110" s="803"/>
      <c r="Z110" s="489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341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325"/>
      <c r="AA112" s="489"/>
      <c r="AB112" s="489"/>
    </row>
    <row r="113" spans="1:49" x14ac:dyDescent="0.2">
      <c r="A113" s="231" t="s">
        <v>7</v>
      </c>
      <c r="B113" s="476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433">
        <v>0.93500000000000005</v>
      </c>
      <c r="Z113" s="341"/>
      <c r="AA113" s="210"/>
      <c r="AB113" s="210"/>
    </row>
    <row r="114" spans="1:49" ht="13.5" thickBot="1" x14ac:dyDescent="0.25">
      <c r="A114" s="231" t="s">
        <v>8</v>
      </c>
      <c r="B114" s="329">
        <v>5.3999999999999999E-2</v>
      </c>
      <c r="C114" s="330">
        <v>5.3999999999999999E-2</v>
      </c>
      <c r="D114" s="330">
        <v>6.8000000000000005E-2</v>
      </c>
      <c r="E114" s="330">
        <v>5.8999999999999997E-2</v>
      </c>
      <c r="F114" s="330">
        <v>0.05</v>
      </c>
      <c r="G114" s="330">
        <v>4.7E-2</v>
      </c>
      <c r="H114" s="330">
        <v>5.7000000000000002E-2</v>
      </c>
      <c r="I114" s="330">
        <v>5.0999999999999997E-2</v>
      </c>
      <c r="J114" s="330">
        <v>4.5999999999999999E-2</v>
      </c>
      <c r="K114" s="330">
        <v>5.3999999999999999E-2</v>
      </c>
      <c r="L114" s="330">
        <v>4.2999999999999997E-2</v>
      </c>
      <c r="M114" s="334">
        <v>4.9000000000000002E-2</v>
      </c>
      <c r="N114" s="329">
        <v>6.9000000000000006E-2</v>
      </c>
      <c r="O114" s="330">
        <v>5.7000000000000002E-2</v>
      </c>
      <c r="P114" s="330">
        <v>5.2999999999999999E-2</v>
      </c>
      <c r="Q114" s="330">
        <v>6.9000000000000006E-2</v>
      </c>
      <c r="R114" s="330">
        <v>5.3999999999999999E-2</v>
      </c>
      <c r="S114" s="330">
        <v>5.8000000000000003E-2</v>
      </c>
      <c r="T114" s="330">
        <v>5.0999999999999997E-2</v>
      </c>
      <c r="U114" s="330">
        <v>4.9000000000000002E-2</v>
      </c>
      <c r="V114" s="330">
        <v>3.5999999999999997E-2</v>
      </c>
      <c r="W114" s="330">
        <v>4.3999999999999997E-2</v>
      </c>
      <c r="X114" s="334">
        <v>4.7E-2</v>
      </c>
      <c r="Y114" s="432">
        <v>5.7000000000000002E-2</v>
      </c>
      <c r="Z114" s="341"/>
      <c r="AA114" s="489"/>
      <c r="AB114" s="489"/>
    </row>
    <row r="115" spans="1:49" x14ac:dyDescent="0.2">
      <c r="A115" s="241" t="s">
        <v>1</v>
      </c>
      <c r="B115" s="332">
        <f>B112/B111*100-100</f>
        <v>9.3333333333333286</v>
      </c>
      <c r="C115" s="333">
        <f t="shared" ref="C115:E115" si="49">C112/C111*100-100</f>
        <v>6.6666666666666714</v>
      </c>
      <c r="D115" s="333">
        <f t="shared" si="49"/>
        <v>4.7777777777777715</v>
      </c>
      <c r="E115" s="333">
        <f t="shared" si="49"/>
        <v>4.5555555555555571</v>
      </c>
      <c r="F115" s="333">
        <f>F112/F111*100-100</f>
        <v>3.7777777777777715</v>
      </c>
      <c r="G115" s="333">
        <f t="shared" ref="G115:K115" si="50">G112/G111*100-100</f>
        <v>2.2222222222222143</v>
      </c>
      <c r="H115" s="333">
        <f t="shared" si="50"/>
        <v>1.7777777777777715</v>
      </c>
      <c r="I115" s="333">
        <f t="shared" si="50"/>
        <v>3</v>
      </c>
      <c r="J115" s="333">
        <f t="shared" si="50"/>
        <v>3.6666666666666572</v>
      </c>
      <c r="K115" s="333">
        <f t="shared" si="50"/>
        <v>3.5555555555555571</v>
      </c>
      <c r="L115" s="333">
        <f t="shared" ref="L115:M115" si="51">L112/L111*100-100</f>
        <v>4.6666666666666572</v>
      </c>
      <c r="M115" s="335">
        <f t="shared" si="51"/>
        <v>6.2222222222222143</v>
      </c>
      <c r="N115" s="332">
        <f>N112/N111*100-100</f>
        <v>9.0000000000000142</v>
      </c>
      <c r="O115" s="333">
        <f t="shared" ref="O115:Y115" si="52">O112/O111*100-100</f>
        <v>5.6666666666666572</v>
      </c>
      <c r="P115" s="333">
        <f t="shared" si="52"/>
        <v>6.6666666666666714</v>
      </c>
      <c r="Q115" s="333">
        <f t="shared" si="52"/>
        <v>6.1111111111111143</v>
      </c>
      <c r="R115" s="333">
        <f t="shared" si="52"/>
        <v>5.3333333333333286</v>
      </c>
      <c r="S115" s="333">
        <f t="shared" si="52"/>
        <v>4.7777777777777715</v>
      </c>
      <c r="T115" s="333">
        <f t="shared" si="52"/>
        <v>4.1111111111111143</v>
      </c>
      <c r="U115" s="333">
        <f t="shared" si="52"/>
        <v>3.2222222222222143</v>
      </c>
      <c r="V115" s="333">
        <f t="shared" si="52"/>
        <v>1.5555555555555571</v>
      </c>
      <c r="W115" s="333">
        <f t="shared" si="52"/>
        <v>5.7777777777777715</v>
      </c>
      <c r="X115" s="335">
        <f t="shared" si="52"/>
        <v>6.6666666666666714</v>
      </c>
      <c r="Y115" s="435">
        <f t="shared" si="52"/>
        <v>4.7777777777777715</v>
      </c>
      <c r="Z115" s="434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66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66">
        <f t="shared" si="53"/>
        <v>99</v>
      </c>
      <c r="Y116" s="288">
        <f t="shared" si="53"/>
        <v>111</v>
      </c>
      <c r="Z116" s="342"/>
      <c r="AA116" s="489"/>
      <c r="AB116" s="489"/>
    </row>
    <row r="117" spans="1:49" x14ac:dyDescent="0.2">
      <c r="A117" s="260" t="s">
        <v>51</v>
      </c>
      <c r="B117" s="508">
        <v>329</v>
      </c>
      <c r="C117" s="509">
        <v>644</v>
      </c>
      <c r="D117" s="509">
        <v>497</v>
      </c>
      <c r="E117" s="509">
        <v>497</v>
      </c>
      <c r="F117" s="509">
        <v>598</v>
      </c>
      <c r="G117" s="510">
        <v>600</v>
      </c>
      <c r="H117" s="510">
        <v>640</v>
      </c>
      <c r="I117" s="510">
        <v>642</v>
      </c>
      <c r="J117" s="510">
        <v>459</v>
      </c>
      <c r="K117" s="510">
        <v>457</v>
      </c>
      <c r="L117" s="503">
        <v>530</v>
      </c>
      <c r="M117" s="505">
        <v>284</v>
      </c>
      <c r="N117" s="506">
        <v>341</v>
      </c>
      <c r="O117" s="507">
        <v>815</v>
      </c>
      <c r="P117" s="507">
        <v>512</v>
      </c>
      <c r="Q117" s="507">
        <v>513</v>
      </c>
      <c r="R117" s="500">
        <v>767</v>
      </c>
      <c r="S117" s="500">
        <v>582</v>
      </c>
      <c r="T117" s="500">
        <v>579</v>
      </c>
      <c r="U117" s="500">
        <v>466</v>
      </c>
      <c r="V117" s="500">
        <v>464</v>
      </c>
      <c r="W117" s="503">
        <v>674</v>
      </c>
      <c r="X117" s="504">
        <v>323</v>
      </c>
      <c r="Y117" s="264">
        <f>SUM(B117:X117)</f>
        <v>12213</v>
      </c>
      <c r="Z117" s="489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493">
        <v>52.5</v>
      </c>
      <c r="C118" s="494">
        <v>51.5</v>
      </c>
      <c r="D118" s="494">
        <v>52</v>
      </c>
      <c r="E118" s="494">
        <v>52</v>
      </c>
      <c r="F118" s="494">
        <v>51</v>
      </c>
      <c r="G118" s="494">
        <v>51.5</v>
      </c>
      <c r="H118" s="494">
        <v>51</v>
      </c>
      <c r="I118" s="494">
        <v>50.5</v>
      </c>
      <c r="J118" s="494">
        <v>49.5</v>
      </c>
      <c r="K118" s="494">
        <v>49.5</v>
      </c>
      <c r="L118" s="494">
        <v>49</v>
      </c>
      <c r="M118" s="495">
        <v>48</v>
      </c>
      <c r="N118" s="408">
        <v>52.5</v>
      </c>
      <c r="O118" s="494">
        <v>52</v>
      </c>
      <c r="P118" s="494">
        <v>51.5</v>
      </c>
      <c r="Q118" s="494">
        <v>51.5</v>
      </c>
      <c r="R118" s="494">
        <v>51</v>
      </c>
      <c r="S118" s="494">
        <v>50.5</v>
      </c>
      <c r="T118" s="494">
        <v>50.5</v>
      </c>
      <c r="U118" s="494">
        <v>50.5</v>
      </c>
      <c r="V118" s="494">
        <v>49.5</v>
      </c>
      <c r="W118" s="494">
        <v>48.5</v>
      </c>
      <c r="X118" s="311">
        <v>48</v>
      </c>
      <c r="Y118" s="222"/>
      <c r="Z118" s="489" t="s">
        <v>57</v>
      </c>
      <c r="AA118" s="489">
        <v>49.07</v>
      </c>
      <c r="AB118" s="489"/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7">
        <f t="shared" si="54"/>
        <v>2</v>
      </c>
      <c r="N119" s="409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7">
        <f t="shared" si="54"/>
        <v>2</v>
      </c>
      <c r="Y119" s="223"/>
      <c r="Z119" s="489" t="s">
        <v>26</v>
      </c>
      <c r="AA119" s="489">
        <f>AA118-AA104</f>
        <v>1.7700000000000031</v>
      </c>
      <c r="AB119" s="489"/>
    </row>
    <row r="120" spans="1:49" x14ac:dyDescent="0.2">
      <c r="B120" s="200" t="s">
        <v>65</v>
      </c>
    </row>
    <row r="121" spans="1:49" s="611" customFormat="1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319">
        <v>52.5</v>
      </c>
      <c r="V122" s="319">
        <v>51.5</v>
      </c>
      <c r="W122" s="200">
        <v>50.5</v>
      </c>
      <c r="X122" s="200">
        <v>49.5</v>
      </c>
      <c r="Y122" s="200">
        <v>48.5</v>
      </c>
      <c r="AE122" s="822" t="s">
        <v>63</v>
      </c>
      <c r="AF122" s="823"/>
      <c r="AG122" s="823"/>
      <c r="AH122" s="823"/>
      <c r="AI122" s="823"/>
      <c r="AJ122" s="824"/>
      <c r="AK122" s="516"/>
      <c r="AL122" s="822" t="s">
        <v>63</v>
      </c>
      <c r="AM122" s="823"/>
      <c r="AN122" s="823"/>
      <c r="AO122" s="823"/>
      <c r="AP122" s="823"/>
      <c r="AQ122" s="824"/>
      <c r="AS122" s="822" t="s">
        <v>114</v>
      </c>
      <c r="AT122" s="823"/>
      <c r="AU122" s="823"/>
      <c r="AV122" s="823"/>
      <c r="AW122" s="824"/>
    </row>
    <row r="123" spans="1:49" ht="15.75" thickBot="1" x14ac:dyDescent="0.25">
      <c r="A123" s="230" t="s">
        <v>113</v>
      </c>
      <c r="B123" s="793" t="s">
        <v>53</v>
      </c>
      <c r="C123" s="794"/>
      <c r="D123" s="794"/>
      <c r="E123" s="794"/>
      <c r="F123" s="794"/>
      <c r="G123" s="794"/>
      <c r="H123" s="794"/>
      <c r="I123" s="794"/>
      <c r="J123" s="794"/>
      <c r="K123" s="794"/>
      <c r="L123" s="793" t="s">
        <v>114</v>
      </c>
      <c r="M123" s="794"/>
      <c r="N123" s="794"/>
      <c r="O123" s="795"/>
      <c r="P123" s="794" t="s">
        <v>63</v>
      </c>
      <c r="Q123" s="794"/>
      <c r="R123" s="794"/>
      <c r="S123" s="794"/>
      <c r="T123" s="794"/>
      <c r="U123" s="794"/>
      <c r="V123" s="794"/>
      <c r="W123" s="794"/>
      <c r="X123" s="794"/>
      <c r="Y123" s="795"/>
      <c r="Z123" s="796" t="s">
        <v>55</v>
      </c>
      <c r="AA123" s="516">
        <v>904</v>
      </c>
      <c r="AB123" s="516"/>
      <c r="AC123" s="516"/>
      <c r="AE123" s="535" t="s">
        <v>117</v>
      </c>
      <c r="AF123" s="536" t="s">
        <v>118</v>
      </c>
      <c r="AG123" s="536" t="s">
        <v>31</v>
      </c>
      <c r="AH123" s="550" t="s">
        <v>119</v>
      </c>
      <c r="AI123" s="536" t="s">
        <v>120</v>
      </c>
      <c r="AJ123" s="537" t="s">
        <v>121</v>
      </c>
      <c r="AK123" s="516"/>
      <c r="AL123" s="535" t="s">
        <v>117</v>
      </c>
      <c r="AM123" s="536" t="s">
        <v>118</v>
      </c>
      <c r="AN123" s="536" t="s">
        <v>31</v>
      </c>
      <c r="AO123" s="550" t="s">
        <v>119</v>
      </c>
      <c r="AP123" s="536" t="s">
        <v>120</v>
      </c>
      <c r="AQ123" s="537" t="s">
        <v>121</v>
      </c>
      <c r="AS123" s="555" t="s">
        <v>127</v>
      </c>
      <c r="AT123" s="561" t="s">
        <v>128</v>
      </c>
      <c r="AU123" s="551" t="s">
        <v>129</v>
      </c>
      <c r="AV123" s="551" t="s">
        <v>120</v>
      </c>
      <c r="AW123" s="556" t="s">
        <v>121</v>
      </c>
    </row>
    <row r="124" spans="1:49" ht="15" x14ac:dyDescent="0.2">
      <c r="A124" s="231" t="s">
        <v>54</v>
      </c>
      <c r="B124" s="612">
        <v>1</v>
      </c>
      <c r="C124" s="613">
        <v>2</v>
      </c>
      <c r="D124" s="613">
        <v>3</v>
      </c>
      <c r="E124" s="613">
        <v>4</v>
      </c>
      <c r="F124" s="614">
        <v>5</v>
      </c>
      <c r="G124" s="523">
        <v>6</v>
      </c>
      <c r="H124" s="512">
        <v>7</v>
      </c>
      <c r="I124" s="512">
        <v>8</v>
      </c>
      <c r="J124" s="512">
        <v>9</v>
      </c>
      <c r="K124" s="486">
        <v>10</v>
      </c>
      <c r="L124" s="612">
        <v>1</v>
      </c>
      <c r="M124" s="613">
        <v>2</v>
      </c>
      <c r="N124" s="613">
        <v>3</v>
      </c>
      <c r="O124" s="614">
        <v>4</v>
      </c>
      <c r="P124" s="523">
        <v>1</v>
      </c>
      <c r="Q124" s="512">
        <v>2</v>
      </c>
      <c r="R124" s="512">
        <v>3</v>
      </c>
      <c r="S124" s="512">
        <v>4</v>
      </c>
      <c r="T124" s="512">
        <v>5</v>
      </c>
      <c r="U124" s="486">
        <v>6</v>
      </c>
      <c r="V124" s="612">
        <v>7</v>
      </c>
      <c r="W124" s="613">
        <v>8</v>
      </c>
      <c r="X124" s="613">
        <v>9</v>
      </c>
      <c r="Y124" s="614">
        <v>10</v>
      </c>
      <c r="Z124" s="797"/>
      <c r="AA124" s="516"/>
      <c r="AB124" s="516"/>
      <c r="AC124" s="516"/>
      <c r="AE124" s="538">
        <v>1</v>
      </c>
      <c r="AF124" s="539">
        <v>5</v>
      </c>
      <c r="AG124" s="540">
        <v>1000</v>
      </c>
      <c r="AH124" s="563">
        <v>625</v>
      </c>
      <c r="AI124" s="539">
        <v>7.5</v>
      </c>
      <c r="AJ124" s="541">
        <v>42</v>
      </c>
      <c r="AK124" s="516"/>
      <c r="AL124" s="538">
        <v>1</v>
      </c>
      <c r="AM124" s="539">
        <v>5</v>
      </c>
      <c r="AN124" s="540">
        <v>1070</v>
      </c>
      <c r="AO124" s="563">
        <v>351</v>
      </c>
      <c r="AP124" s="539">
        <v>4.2</v>
      </c>
      <c r="AQ124" s="541">
        <v>24</v>
      </c>
      <c r="AS124" s="557">
        <v>1</v>
      </c>
      <c r="AT124" s="574">
        <v>349</v>
      </c>
      <c r="AU124" s="552">
        <v>890</v>
      </c>
      <c r="AV124" s="553">
        <v>4.0999999999999996</v>
      </c>
      <c r="AW124" s="558">
        <v>23</v>
      </c>
    </row>
    <row r="125" spans="1:49" ht="15.75" thickBot="1" x14ac:dyDescent="0.25">
      <c r="A125" s="231" t="s">
        <v>2</v>
      </c>
      <c r="B125" s="530">
        <v>5</v>
      </c>
      <c r="C125" s="294">
        <v>4</v>
      </c>
      <c r="D125" s="234">
        <v>3</v>
      </c>
      <c r="E125" s="307">
        <v>2</v>
      </c>
      <c r="F125" s="522">
        <v>1</v>
      </c>
      <c r="G125" s="568">
        <v>1</v>
      </c>
      <c r="H125" s="307">
        <v>2</v>
      </c>
      <c r="I125" s="234">
        <v>3</v>
      </c>
      <c r="J125" s="294">
        <v>4</v>
      </c>
      <c r="K125" s="618">
        <v>5</v>
      </c>
      <c r="L125" s="233">
        <v>1</v>
      </c>
      <c r="M125" s="307">
        <v>2</v>
      </c>
      <c r="N125" s="234">
        <v>3</v>
      </c>
      <c r="O125" s="531">
        <v>4</v>
      </c>
      <c r="P125" s="619">
        <v>5</v>
      </c>
      <c r="Q125" s="294">
        <v>4</v>
      </c>
      <c r="R125" s="234">
        <v>3</v>
      </c>
      <c r="S125" s="234">
        <v>3</v>
      </c>
      <c r="T125" s="307">
        <v>2</v>
      </c>
      <c r="U125" s="620">
        <v>1</v>
      </c>
      <c r="V125" s="233">
        <v>1</v>
      </c>
      <c r="W125" s="307">
        <v>2</v>
      </c>
      <c r="X125" s="234">
        <v>3</v>
      </c>
      <c r="Y125" s="531">
        <v>4</v>
      </c>
      <c r="Z125" s="798"/>
      <c r="AA125" s="516"/>
      <c r="AB125" s="313"/>
      <c r="AC125" s="313"/>
      <c r="AE125" s="538">
        <v>2</v>
      </c>
      <c r="AF125" s="539">
        <v>4</v>
      </c>
      <c r="AG125" s="540" t="s">
        <v>132</v>
      </c>
      <c r="AH125" s="563">
        <v>681</v>
      </c>
      <c r="AI125" s="539">
        <v>8.1</v>
      </c>
      <c r="AJ125" s="541">
        <v>45</v>
      </c>
      <c r="AK125" s="516"/>
      <c r="AL125" s="538">
        <v>2</v>
      </c>
      <c r="AM125" s="539">
        <v>4</v>
      </c>
      <c r="AN125" s="540" t="s">
        <v>122</v>
      </c>
      <c r="AO125" s="563">
        <v>612</v>
      </c>
      <c r="AP125" s="539">
        <v>7.3</v>
      </c>
      <c r="AQ125" s="541">
        <v>41</v>
      </c>
      <c r="AS125" s="557">
        <v>2</v>
      </c>
      <c r="AT125" s="574">
        <v>721</v>
      </c>
      <c r="AU125" s="552" t="s">
        <v>130</v>
      </c>
      <c r="AV125" s="553">
        <v>8.6</v>
      </c>
      <c r="AW125" s="558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517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517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527">
        <v>990</v>
      </c>
      <c r="AA126" s="341"/>
      <c r="AB126" s="313"/>
      <c r="AC126" s="313"/>
      <c r="AE126" s="538">
        <v>3</v>
      </c>
      <c r="AF126" s="539">
        <v>3</v>
      </c>
      <c r="AG126" s="540" t="s">
        <v>133</v>
      </c>
      <c r="AH126" s="563">
        <v>678</v>
      </c>
      <c r="AI126" s="539">
        <v>8.1</v>
      </c>
      <c r="AJ126" s="541">
        <v>45</v>
      </c>
      <c r="AK126" s="516"/>
      <c r="AL126" s="538">
        <v>3</v>
      </c>
      <c r="AM126" s="539">
        <v>3</v>
      </c>
      <c r="AN126" s="540" t="s">
        <v>123</v>
      </c>
      <c r="AO126" s="563">
        <v>478</v>
      </c>
      <c r="AP126" s="539">
        <v>5.7</v>
      </c>
      <c r="AQ126" s="541">
        <v>32</v>
      </c>
      <c r="AS126" s="557">
        <v>3</v>
      </c>
      <c r="AT126" s="574">
        <v>752</v>
      </c>
      <c r="AU126" s="552" t="s">
        <v>131</v>
      </c>
      <c r="AV126" s="553">
        <v>9</v>
      </c>
      <c r="AW126" s="558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518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518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440">
        <v>1016</v>
      </c>
      <c r="AA127" s="325"/>
      <c r="AB127" s="516"/>
      <c r="AC127" s="516"/>
      <c r="AE127" s="538">
        <v>4</v>
      </c>
      <c r="AF127" s="539">
        <v>2</v>
      </c>
      <c r="AG127" s="540" t="s">
        <v>134</v>
      </c>
      <c r="AH127" s="563">
        <v>478</v>
      </c>
      <c r="AI127" s="539">
        <v>5.7</v>
      </c>
      <c r="AJ127" s="541">
        <v>32</v>
      </c>
      <c r="AK127" s="516"/>
      <c r="AL127" s="538">
        <v>4</v>
      </c>
      <c r="AM127" s="539">
        <v>3</v>
      </c>
      <c r="AN127" s="540" t="s">
        <v>123</v>
      </c>
      <c r="AO127" s="563">
        <v>478</v>
      </c>
      <c r="AP127" s="539">
        <v>5.7</v>
      </c>
      <c r="AQ127" s="541">
        <v>32</v>
      </c>
      <c r="AS127" s="532">
        <v>4</v>
      </c>
      <c r="AT127" s="575">
        <v>305</v>
      </c>
      <c r="AU127" s="559">
        <v>1100</v>
      </c>
      <c r="AV127" s="560">
        <v>3.6</v>
      </c>
      <c r="AW127" s="534">
        <v>21</v>
      </c>
    </row>
    <row r="128" spans="1:49" ht="15.75" thickBot="1" x14ac:dyDescent="0.25">
      <c r="A128" s="231" t="s">
        <v>7</v>
      </c>
      <c r="B128" s="476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519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519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528">
        <v>0.88700000000000001</v>
      </c>
      <c r="AA128" s="341"/>
      <c r="AB128" s="210"/>
      <c r="AC128" s="210"/>
      <c r="AE128" s="538">
        <v>5</v>
      </c>
      <c r="AF128" s="539">
        <v>1</v>
      </c>
      <c r="AG128" s="540">
        <v>860</v>
      </c>
      <c r="AH128" s="563">
        <v>368</v>
      </c>
      <c r="AI128" s="539">
        <v>4.4000000000000004</v>
      </c>
      <c r="AJ128" s="541">
        <v>24</v>
      </c>
      <c r="AK128" s="516"/>
      <c r="AL128" s="538">
        <v>5</v>
      </c>
      <c r="AM128" s="539">
        <v>2</v>
      </c>
      <c r="AN128" s="540" t="s">
        <v>124</v>
      </c>
      <c r="AO128" s="563">
        <v>641</v>
      </c>
      <c r="AP128" s="539">
        <v>7.6</v>
      </c>
      <c r="AQ128" s="541">
        <v>43</v>
      </c>
      <c r="AS128" s="554"/>
      <c r="AT128" s="575">
        <f>SUM(AT124:AT127)</f>
        <v>2127</v>
      </c>
      <c r="AU128" s="554"/>
      <c r="AV128" s="554"/>
      <c r="AW128" s="554"/>
    </row>
    <row r="129" spans="1:43" ht="15.75" thickBot="1" x14ac:dyDescent="0.25">
      <c r="A129" s="256" t="s">
        <v>8</v>
      </c>
      <c r="B129" s="329">
        <v>4.3999999999999997E-2</v>
      </c>
      <c r="C129" s="330">
        <v>3.5000000000000003E-2</v>
      </c>
      <c r="D129" s="330">
        <v>3.5000000000000003E-2</v>
      </c>
      <c r="E129" s="330">
        <v>3.9E-2</v>
      </c>
      <c r="F129" s="480">
        <v>3.7999999999999999E-2</v>
      </c>
      <c r="G129" s="520">
        <v>4.1000000000000002E-2</v>
      </c>
      <c r="H129" s="330">
        <v>4.4999999999999998E-2</v>
      </c>
      <c r="I129" s="330">
        <v>3.4000000000000002E-2</v>
      </c>
      <c r="J129" s="330">
        <v>3.3000000000000002E-2</v>
      </c>
      <c r="K129" s="334">
        <v>3.4000000000000002E-2</v>
      </c>
      <c r="L129" s="329">
        <v>5.1999999999999998E-2</v>
      </c>
      <c r="M129" s="330">
        <v>3.9E-2</v>
      </c>
      <c r="N129" s="330">
        <v>3.5999999999999997E-2</v>
      </c>
      <c r="O129" s="480">
        <v>4.7E-2</v>
      </c>
      <c r="P129" s="520">
        <v>0.03</v>
      </c>
      <c r="Q129" s="330">
        <v>2.5999999999999999E-2</v>
      </c>
      <c r="R129" s="330">
        <v>2.8000000000000001E-2</v>
      </c>
      <c r="S129" s="330">
        <v>3.2000000000000001E-2</v>
      </c>
      <c r="T129" s="330">
        <v>3.4000000000000002E-2</v>
      </c>
      <c r="U129" s="334">
        <v>4.4999999999999998E-2</v>
      </c>
      <c r="V129" s="329">
        <v>4.1000000000000002E-2</v>
      </c>
      <c r="W129" s="330">
        <v>2.5999999999999999E-2</v>
      </c>
      <c r="X129" s="330">
        <v>3.3000000000000002E-2</v>
      </c>
      <c r="Y129" s="480">
        <v>3.7999999999999999E-2</v>
      </c>
      <c r="Z129" s="529">
        <v>6.4000000000000001E-2</v>
      </c>
      <c r="AA129" s="341"/>
      <c r="AB129" s="516"/>
      <c r="AC129" s="516"/>
      <c r="AE129" s="542">
        <v>6</v>
      </c>
      <c r="AF129" s="543">
        <v>1</v>
      </c>
      <c r="AG129" s="543">
        <v>870</v>
      </c>
      <c r="AH129" s="564">
        <v>417</v>
      </c>
      <c r="AI129" s="543">
        <v>4.9000000000000004</v>
      </c>
      <c r="AJ129" s="545">
        <v>28</v>
      </c>
      <c r="AK129" s="516"/>
      <c r="AL129" s="538">
        <v>6</v>
      </c>
      <c r="AM129" s="539">
        <v>1</v>
      </c>
      <c r="AN129" s="540">
        <v>890</v>
      </c>
      <c r="AO129" s="563">
        <v>395</v>
      </c>
      <c r="AP129" s="539">
        <v>4.7</v>
      </c>
      <c r="AQ129" s="541">
        <v>26</v>
      </c>
    </row>
    <row r="130" spans="1:43" ht="15" x14ac:dyDescent="0.2">
      <c r="A130" s="572" t="s">
        <v>1</v>
      </c>
      <c r="B130" s="332">
        <f>B127/B126*100-100</f>
        <v>10.404040404040387</v>
      </c>
      <c r="C130" s="333">
        <f t="shared" ref="C130:E130" si="55">C127/C126*100-100</f>
        <v>4.343434343434339</v>
      </c>
      <c r="D130" s="333">
        <f t="shared" si="55"/>
        <v>3.131313131313135</v>
      </c>
      <c r="E130" s="333">
        <f t="shared" si="55"/>
        <v>-0.20202020202020776</v>
      </c>
      <c r="F130" s="482">
        <f>F127/F126*100-100</f>
        <v>-4.1414141414141454</v>
      </c>
      <c r="G130" s="521">
        <f t="shared" ref="G130:N130" si="56">G127/G126*100-100</f>
        <v>-2.7272727272727195</v>
      </c>
      <c r="H130" s="333">
        <f t="shared" si="56"/>
        <v>0.90909090909090651</v>
      </c>
      <c r="I130" s="333">
        <f t="shared" si="56"/>
        <v>4.2424242424242493</v>
      </c>
      <c r="J130" s="333">
        <f t="shared" si="56"/>
        <v>8.1818181818181728</v>
      </c>
      <c r="K130" s="335">
        <f t="shared" ref="K130" si="57">K127/K126*100-100</f>
        <v>12.424242424242422</v>
      </c>
      <c r="L130" s="332">
        <f t="shared" si="56"/>
        <v>-7.474747474747474</v>
      </c>
      <c r="M130" s="333">
        <f t="shared" si="56"/>
        <v>-0.20202020202020776</v>
      </c>
      <c r="N130" s="333">
        <f t="shared" si="56"/>
        <v>8.5858585858585883</v>
      </c>
      <c r="O130" s="482">
        <f>O127/O126*100-100</f>
        <v>19.292929292929301</v>
      </c>
      <c r="P130" s="521">
        <f t="shared" ref="P130:Z130" si="58">P127/P126*100-100</f>
        <v>8.686868686868678</v>
      </c>
      <c r="Q130" s="333">
        <f t="shared" si="58"/>
        <v>4.4444444444444571</v>
      </c>
      <c r="R130" s="333">
        <f t="shared" si="58"/>
        <v>1.818181818181813</v>
      </c>
      <c r="S130" s="333">
        <f t="shared" si="58"/>
        <v>0.80808080808081684</v>
      </c>
      <c r="T130" s="333">
        <f t="shared" si="58"/>
        <v>-2.6262626262626156</v>
      </c>
      <c r="U130" s="335">
        <f t="shared" si="58"/>
        <v>-7.3737373737373701</v>
      </c>
      <c r="V130" s="332">
        <f t="shared" si="58"/>
        <v>-6.2626262626262559</v>
      </c>
      <c r="W130" s="333">
        <f t="shared" si="58"/>
        <v>-0.10101010101010388</v>
      </c>
      <c r="X130" s="333">
        <f t="shared" si="58"/>
        <v>2.7272727272727337</v>
      </c>
      <c r="Y130" s="482">
        <f t="shared" si="58"/>
        <v>7.8787878787878896</v>
      </c>
      <c r="Z130" s="567">
        <f t="shared" si="58"/>
        <v>2.6262626262626156</v>
      </c>
      <c r="AA130" s="434"/>
      <c r="AB130" s="210"/>
      <c r="AC130" s="210"/>
      <c r="AE130" s="542">
        <v>7</v>
      </c>
      <c r="AF130" s="543">
        <v>2</v>
      </c>
      <c r="AG130" s="543" t="s">
        <v>135</v>
      </c>
      <c r="AH130" s="564">
        <v>704</v>
      </c>
      <c r="AI130" s="543">
        <v>8.4</v>
      </c>
      <c r="AJ130" s="545">
        <v>47</v>
      </c>
      <c r="AK130" s="516"/>
      <c r="AL130" s="542">
        <v>7</v>
      </c>
      <c r="AM130" s="543">
        <v>1</v>
      </c>
      <c r="AN130" s="544">
        <v>910</v>
      </c>
      <c r="AO130" s="564">
        <v>294</v>
      </c>
      <c r="AP130" s="543">
        <v>3.5</v>
      </c>
      <c r="AQ130" s="545">
        <v>19</v>
      </c>
    </row>
    <row r="131" spans="1:43" ht="15.75" thickBot="1" x14ac:dyDescent="0.25">
      <c r="A131" s="573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609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8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609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8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97">
        <f>Z127-Y112</f>
        <v>73</v>
      </c>
      <c r="AA131" s="342"/>
      <c r="AB131" s="516"/>
      <c r="AC131" s="516"/>
      <c r="AE131" s="542">
        <v>8</v>
      </c>
      <c r="AF131" s="543">
        <v>3</v>
      </c>
      <c r="AG131" s="543" t="s">
        <v>136</v>
      </c>
      <c r="AH131" s="564">
        <v>703</v>
      </c>
      <c r="AI131" s="543">
        <v>8.4</v>
      </c>
      <c r="AJ131" s="545">
        <v>47</v>
      </c>
      <c r="AK131" s="516"/>
      <c r="AL131" s="542">
        <v>8</v>
      </c>
      <c r="AM131" s="543">
        <v>2</v>
      </c>
      <c r="AN131" s="544" t="s">
        <v>125</v>
      </c>
      <c r="AO131" s="564">
        <v>627</v>
      </c>
      <c r="AP131" s="543">
        <v>7.5</v>
      </c>
      <c r="AQ131" s="545">
        <v>42</v>
      </c>
    </row>
    <row r="132" spans="1:43" ht="15" x14ac:dyDescent="0.2">
      <c r="A132" s="267" t="s">
        <v>51</v>
      </c>
      <c r="B132" s="569">
        <v>625</v>
      </c>
      <c r="C132" s="570">
        <v>681</v>
      </c>
      <c r="D132" s="570">
        <v>678</v>
      </c>
      <c r="E132" s="570">
        <v>478</v>
      </c>
      <c r="F132" s="571">
        <v>368</v>
      </c>
      <c r="G132" s="610">
        <v>416</v>
      </c>
      <c r="H132" s="570">
        <v>704</v>
      </c>
      <c r="I132" s="570">
        <v>703</v>
      </c>
      <c r="J132" s="570">
        <v>421</v>
      </c>
      <c r="K132" s="347">
        <v>129</v>
      </c>
      <c r="L132" s="569">
        <v>349</v>
      </c>
      <c r="M132" s="570">
        <v>721</v>
      </c>
      <c r="N132" s="570">
        <v>752</v>
      </c>
      <c r="O132" s="571">
        <v>305</v>
      </c>
      <c r="P132" s="610">
        <v>351</v>
      </c>
      <c r="Q132" s="570">
        <v>612</v>
      </c>
      <c r="R132" s="570">
        <v>478</v>
      </c>
      <c r="S132" s="570">
        <v>478</v>
      </c>
      <c r="T132" s="570">
        <v>641</v>
      </c>
      <c r="U132" s="347">
        <v>395</v>
      </c>
      <c r="V132" s="569">
        <v>294</v>
      </c>
      <c r="W132" s="570">
        <v>627</v>
      </c>
      <c r="X132" s="570">
        <v>624</v>
      </c>
      <c r="Y132" s="571">
        <v>379</v>
      </c>
      <c r="Z132" s="398">
        <f>SUM(B132:Y132)</f>
        <v>12209</v>
      </c>
      <c r="AA132" s="516" t="s">
        <v>56</v>
      </c>
      <c r="AB132" s="265">
        <f>Y117-Z132</f>
        <v>4</v>
      </c>
      <c r="AC132" s="266">
        <f>AB132/Y117</f>
        <v>3.2751985589126343E-4</v>
      </c>
      <c r="AE132" s="542">
        <v>9</v>
      </c>
      <c r="AF132" s="543">
        <v>4</v>
      </c>
      <c r="AG132" s="543" t="s">
        <v>126</v>
      </c>
      <c r="AH132" s="564">
        <v>421</v>
      </c>
      <c r="AI132" s="543">
        <v>5</v>
      </c>
      <c r="AJ132" s="545">
        <v>28</v>
      </c>
      <c r="AK132" s="516"/>
      <c r="AL132" s="542">
        <v>9</v>
      </c>
      <c r="AM132" s="543">
        <v>3</v>
      </c>
      <c r="AN132" s="544" t="s">
        <v>126</v>
      </c>
      <c r="AO132" s="564">
        <v>624</v>
      </c>
      <c r="AP132" s="543">
        <v>7.5</v>
      </c>
      <c r="AQ132" s="545">
        <v>42</v>
      </c>
    </row>
    <row r="133" spans="1:43" ht="15.75" thickBot="1" x14ac:dyDescent="0.25">
      <c r="A133" s="267" t="s">
        <v>28</v>
      </c>
      <c r="B133" s="615">
        <v>52.5</v>
      </c>
      <c r="C133" s="616">
        <v>53</v>
      </c>
      <c r="D133" s="616">
        <v>53.5</v>
      </c>
      <c r="E133" s="616">
        <v>54.5</v>
      </c>
      <c r="F133" s="617">
        <v>55.5</v>
      </c>
      <c r="G133" s="408">
        <v>54.5</v>
      </c>
      <c r="H133" s="514">
        <v>53.5</v>
      </c>
      <c r="I133" s="514">
        <v>52</v>
      </c>
      <c r="J133" s="514">
        <v>51</v>
      </c>
      <c r="K133" s="311">
        <v>49.5</v>
      </c>
      <c r="L133" s="615">
        <v>56</v>
      </c>
      <c r="M133" s="616">
        <v>55</v>
      </c>
      <c r="N133" s="616">
        <v>54</v>
      </c>
      <c r="O133" s="617">
        <v>53</v>
      </c>
      <c r="P133" s="408">
        <v>52</v>
      </c>
      <c r="Q133" s="514">
        <v>52.5</v>
      </c>
      <c r="R133" s="514">
        <v>53.5</v>
      </c>
      <c r="S133" s="514">
        <v>53.5</v>
      </c>
      <c r="T133" s="514">
        <v>54.5</v>
      </c>
      <c r="U133" s="311">
        <v>55</v>
      </c>
      <c r="V133" s="615">
        <v>54</v>
      </c>
      <c r="W133" s="616">
        <v>52.5</v>
      </c>
      <c r="X133" s="616">
        <v>51.5</v>
      </c>
      <c r="Y133" s="617">
        <v>50</v>
      </c>
      <c r="Z133" s="511"/>
      <c r="AA133" s="516" t="s">
        <v>57</v>
      </c>
      <c r="AB133" s="516">
        <v>51.37</v>
      </c>
      <c r="AC133" s="516"/>
      <c r="AE133" s="546">
        <v>10</v>
      </c>
      <c r="AF133" s="547">
        <v>5</v>
      </c>
      <c r="AG133" s="547">
        <v>1040</v>
      </c>
      <c r="AH133" s="565">
        <v>129</v>
      </c>
      <c r="AI133" s="547">
        <v>1.6</v>
      </c>
      <c r="AJ133" s="549">
        <v>9</v>
      </c>
      <c r="AK133" s="516"/>
      <c r="AL133" s="546">
        <v>10</v>
      </c>
      <c r="AM133" s="547">
        <v>4</v>
      </c>
      <c r="AN133" s="548">
        <v>1040</v>
      </c>
      <c r="AO133" s="565">
        <v>379</v>
      </c>
      <c r="AP133" s="547">
        <v>4.5</v>
      </c>
      <c r="AQ133" s="549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7">
        <f t="shared" si="61"/>
        <v>2.5</v>
      </c>
      <c r="G134" s="409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7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7">
        <f t="shared" si="61"/>
        <v>1.5</v>
      </c>
      <c r="P134" s="409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7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7">
        <f t="shared" si="61"/>
        <v>1.5</v>
      </c>
      <c r="Z134" s="338"/>
      <c r="AA134" s="516" t="s">
        <v>26</v>
      </c>
      <c r="AB134" s="516">
        <f>AB133-AA118</f>
        <v>2.2999999999999972</v>
      </c>
      <c r="AC134" s="516"/>
      <c r="AE134" s="516"/>
      <c r="AF134" s="516"/>
      <c r="AG134" s="516"/>
      <c r="AH134" s="566">
        <f>SUM(AH124:AH133)</f>
        <v>5204</v>
      </c>
      <c r="AI134" s="516"/>
      <c r="AJ134" s="516"/>
      <c r="AK134" s="516"/>
      <c r="AO134" s="566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793" t="s">
        <v>53</v>
      </c>
      <c r="C138" s="794"/>
      <c r="D138" s="794"/>
      <c r="E138" s="794"/>
      <c r="F138" s="794"/>
      <c r="G138" s="794"/>
      <c r="H138" s="794"/>
      <c r="I138" s="794"/>
      <c r="J138" s="794"/>
      <c r="K138" s="794"/>
      <c r="L138" s="793" t="s">
        <v>114</v>
      </c>
      <c r="M138" s="794"/>
      <c r="N138" s="794"/>
      <c r="O138" s="795"/>
      <c r="P138" s="794" t="s">
        <v>63</v>
      </c>
      <c r="Q138" s="794"/>
      <c r="R138" s="794"/>
      <c r="S138" s="794"/>
      <c r="T138" s="794"/>
      <c r="U138" s="794"/>
      <c r="V138" s="794"/>
      <c r="W138" s="794"/>
      <c r="X138" s="794"/>
      <c r="Y138" s="795"/>
      <c r="Z138" s="796" t="s">
        <v>55</v>
      </c>
      <c r="AA138" s="624">
        <v>904</v>
      </c>
      <c r="AB138" s="624"/>
      <c r="AC138" s="624"/>
    </row>
    <row r="139" spans="1:43" x14ac:dyDescent="0.2">
      <c r="A139" s="231" t="s">
        <v>54</v>
      </c>
      <c r="B139" s="626">
        <v>1</v>
      </c>
      <c r="C139" s="627">
        <v>2</v>
      </c>
      <c r="D139" s="627">
        <v>3</v>
      </c>
      <c r="E139" s="627">
        <v>4</v>
      </c>
      <c r="F139" s="628">
        <v>5</v>
      </c>
      <c r="G139" s="523">
        <v>6</v>
      </c>
      <c r="H139" s="627">
        <v>7</v>
      </c>
      <c r="I139" s="627">
        <v>8</v>
      </c>
      <c r="J139" s="627">
        <v>9</v>
      </c>
      <c r="K139" s="486">
        <v>10</v>
      </c>
      <c r="L139" s="626">
        <v>1</v>
      </c>
      <c r="M139" s="627">
        <v>2</v>
      </c>
      <c r="N139" s="627">
        <v>3</v>
      </c>
      <c r="O139" s="628">
        <v>4</v>
      </c>
      <c r="P139" s="523">
        <v>1</v>
      </c>
      <c r="Q139" s="627">
        <v>2</v>
      </c>
      <c r="R139" s="627">
        <v>3</v>
      </c>
      <c r="S139" s="627">
        <v>4</v>
      </c>
      <c r="T139" s="627">
        <v>5</v>
      </c>
      <c r="U139" s="486">
        <v>6</v>
      </c>
      <c r="V139" s="626">
        <v>7</v>
      </c>
      <c r="W139" s="627">
        <v>8</v>
      </c>
      <c r="X139" s="627">
        <v>9</v>
      </c>
      <c r="Y139" s="628">
        <v>10</v>
      </c>
      <c r="Z139" s="797"/>
      <c r="AA139" s="624"/>
      <c r="AB139" s="624"/>
      <c r="AC139" s="624"/>
    </row>
    <row r="140" spans="1:43" ht="13.5" thickBot="1" x14ac:dyDescent="0.25">
      <c r="A140" s="231" t="s">
        <v>2</v>
      </c>
      <c r="B140" s="530">
        <v>5</v>
      </c>
      <c r="C140" s="294">
        <v>4</v>
      </c>
      <c r="D140" s="234">
        <v>3</v>
      </c>
      <c r="E140" s="307">
        <v>2</v>
      </c>
      <c r="F140" s="522">
        <v>1</v>
      </c>
      <c r="G140" s="568">
        <v>1</v>
      </c>
      <c r="H140" s="307">
        <v>2</v>
      </c>
      <c r="I140" s="234">
        <v>3</v>
      </c>
      <c r="J140" s="294">
        <v>4</v>
      </c>
      <c r="K140" s="618">
        <v>5</v>
      </c>
      <c r="L140" s="233">
        <v>1</v>
      </c>
      <c r="M140" s="307">
        <v>2</v>
      </c>
      <c r="N140" s="234">
        <v>3</v>
      </c>
      <c r="O140" s="531">
        <v>4</v>
      </c>
      <c r="P140" s="619">
        <v>5</v>
      </c>
      <c r="Q140" s="294">
        <v>4</v>
      </c>
      <c r="R140" s="234">
        <v>3</v>
      </c>
      <c r="S140" s="234">
        <v>3</v>
      </c>
      <c r="T140" s="307">
        <v>2</v>
      </c>
      <c r="U140" s="620">
        <v>1</v>
      </c>
      <c r="V140" s="233">
        <v>1</v>
      </c>
      <c r="W140" s="307">
        <v>2</v>
      </c>
      <c r="X140" s="234">
        <v>3</v>
      </c>
      <c r="Y140" s="531">
        <v>4</v>
      </c>
      <c r="Z140" s="798"/>
      <c r="AA140" s="624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517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517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527">
        <v>1080</v>
      </c>
      <c r="AA141" s="341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518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518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440">
        <v>1117</v>
      </c>
      <c r="AA142" s="325"/>
      <c r="AB142" s="624"/>
      <c r="AC142" s="624"/>
    </row>
    <row r="143" spans="1:43" x14ac:dyDescent="0.2">
      <c r="A143" s="231" t="s">
        <v>7</v>
      </c>
      <c r="B143" s="476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519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519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528">
        <v>0.91600000000000004</v>
      </c>
      <c r="AA143" s="341"/>
      <c r="AB143" s="210"/>
      <c r="AC143" s="210"/>
    </row>
    <row r="144" spans="1:43" ht="13.5" thickBot="1" x14ac:dyDescent="0.25">
      <c r="A144" s="256" t="s">
        <v>8</v>
      </c>
      <c r="B144" s="329">
        <v>4.3999999999999997E-2</v>
      </c>
      <c r="C144" s="330">
        <v>3.4000000000000002E-2</v>
      </c>
      <c r="D144" s="330">
        <v>4.1000000000000002E-2</v>
      </c>
      <c r="E144" s="330">
        <v>4.2000000000000003E-2</v>
      </c>
      <c r="F144" s="480">
        <v>5.2999999999999999E-2</v>
      </c>
      <c r="G144" s="520">
        <v>4.4999999999999998E-2</v>
      </c>
      <c r="H144" s="330">
        <v>4.8000000000000001E-2</v>
      </c>
      <c r="I144" s="330">
        <v>3.7999999999999999E-2</v>
      </c>
      <c r="J144" s="330">
        <v>5.0999999999999997E-2</v>
      </c>
      <c r="K144" s="334">
        <v>4.2000000000000003E-2</v>
      </c>
      <c r="L144" s="329">
        <v>4.5999999999999999E-2</v>
      </c>
      <c r="M144" s="330">
        <v>0.04</v>
      </c>
      <c r="N144" s="330">
        <v>0.05</v>
      </c>
      <c r="O144" s="480">
        <v>5.6000000000000001E-2</v>
      </c>
      <c r="P144" s="520">
        <v>4.7E-2</v>
      </c>
      <c r="Q144" s="330">
        <v>3.1E-2</v>
      </c>
      <c r="R144" s="330">
        <v>4.4999999999999998E-2</v>
      </c>
      <c r="S144" s="330">
        <v>3.5999999999999997E-2</v>
      </c>
      <c r="T144" s="330">
        <v>4.3999999999999997E-2</v>
      </c>
      <c r="U144" s="334">
        <v>3.5000000000000003E-2</v>
      </c>
      <c r="V144" s="329">
        <v>0.03</v>
      </c>
      <c r="W144" s="330">
        <v>3.7999999999999999E-2</v>
      </c>
      <c r="X144" s="330">
        <v>3.1E-2</v>
      </c>
      <c r="Y144" s="480">
        <v>4.2999999999999997E-2</v>
      </c>
      <c r="Z144" s="529">
        <v>5.8999999999999997E-2</v>
      </c>
      <c r="AA144" s="341"/>
      <c r="AB144" s="624"/>
      <c r="AC144" s="624"/>
    </row>
    <row r="145" spans="1:29" x14ac:dyDescent="0.2">
      <c r="A145" s="572" t="s">
        <v>1</v>
      </c>
      <c r="B145" s="332">
        <f>B142/B141*100-100</f>
        <v>10.370370370370367</v>
      </c>
      <c r="C145" s="333">
        <f t="shared" ref="C145:E145" si="62">C142/C141*100-100</f>
        <v>5.3703703703703809</v>
      </c>
      <c r="D145" s="333">
        <f t="shared" si="62"/>
        <v>3.7962962962963047</v>
      </c>
      <c r="E145" s="333">
        <f t="shared" si="62"/>
        <v>1.9444444444444429</v>
      </c>
      <c r="F145" s="482">
        <f>F142/F141*100-100</f>
        <v>0.4629629629629477</v>
      </c>
      <c r="G145" s="521">
        <f t="shared" ref="G145:N145" si="63">G142/G141*100-100</f>
        <v>-0.64814814814815236</v>
      </c>
      <c r="H145" s="333">
        <f t="shared" si="63"/>
        <v>2.7777777777777715</v>
      </c>
      <c r="I145" s="333">
        <f t="shared" si="63"/>
        <v>4.3518518518518476</v>
      </c>
      <c r="J145" s="333">
        <f t="shared" si="63"/>
        <v>8.0555555555555429</v>
      </c>
      <c r="K145" s="335">
        <f t="shared" si="63"/>
        <v>10.555555555555557</v>
      </c>
      <c r="L145" s="332">
        <f t="shared" si="63"/>
        <v>-2.2222222222222285</v>
      </c>
      <c r="M145" s="333">
        <f t="shared" si="63"/>
        <v>1.481481481481481</v>
      </c>
      <c r="N145" s="333">
        <f t="shared" si="63"/>
        <v>7.9629629629629761</v>
      </c>
      <c r="O145" s="482">
        <f>O142/O141*100-100</f>
        <v>16.111111111111114</v>
      </c>
      <c r="P145" s="521">
        <f t="shared" ref="P145:Z145" si="64">P142/P141*100-100</f>
        <v>9.2592592592592524</v>
      </c>
      <c r="Q145" s="333">
        <f t="shared" si="64"/>
        <v>4.6296296296296333</v>
      </c>
      <c r="R145" s="333">
        <f t="shared" si="64"/>
        <v>2.1296296296296333</v>
      </c>
      <c r="S145" s="333">
        <f t="shared" si="64"/>
        <v>1.2962962962963047</v>
      </c>
      <c r="T145" s="333">
        <f t="shared" si="64"/>
        <v>-1.8518518518518476</v>
      </c>
      <c r="U145" s="335">
        <f t="shared" si="64"/>
        <v>-4.2592592592592666</v>
      </c>
      <c r="V145" s="332">
        <f t="shared" si="64"/>
        <v>-3.7962962962963047</v>
      </c>
      <c r="W145" s="333">
        <f t="shared" si="64"/>
        <v>0.27777777777777146</v>
      </c>
      <c r="X145" s="333">
        <f t="shared" si="64"/>
        <v>1.8518518518518619</v>
      </c>
      <c r="Y145" s="482">
        <f t="shared" si="64"/>
        <v>7.407407407407419</v>
      </c>
      <c r="Z145" s="567">
        <f t="shared" si="64"/>
        <v>3.4259259259259238</v>
      </c>
      <c r="AA145" s="434"/>
      <c r="AB145" s="210"/>
      <c r="AC145" s="210"/>
    </row>
    <row r="146" spans="1:29" ht="13.5" thickBot="1" x14ac:dyDescent="0.25">
      <c r="A146" s="573" t="s">
        <v>27</v>
      </c>
      <c r="B146" s="220">
        <f>B142-AA138125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609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8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609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8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97">
        <f>Z142-Z127</f>
        <v>101</v>
      </c>
      <c r="AA146" s="342"/>
      <c r="AB146" s="624"/>
      <c r="AC146" s="624"/>
    </row>
    <row r="147" spans="1:29" x14ac:dyDescent="0.2">
      <c r="A147" s="267" t="s">
        <v>51</v>
      </c>
      <c r="B147" s="569">
        <v>624</v>
      </c>
      <c r="C147" s="570">
        <v>681</v>
      </c>
      <c r="D147" s="570">
        <v>676</v>
      </c>
      <c r="E147" s="570">
        <v>478</v>
      </c>
      <c r="F147" s="571">
        <v>368</v>
      </c>
      <c r="G147" s="610">
        <v>416</v>
      </c>
      <c r="H147" s="570">
        <v>704</v>
      </c>
      <c r="I147" s="570">
        <v>702</v>
      </c>
      <c r="J147" s="570">
        <v>419</v>
      </c>
      <c r="K147" s="347">
        <v>129</v>
      </c>
      <c r="L147" s="569">
        <v>349</v>
      </c>
      <c r="M147" s="570">
        <v>721</v>
      </c>
      <c r="N147" s="570">
        <v>752</v>
      </c>
      <c r="O147" s="571">
        <v>305</v>
      </c>
      <c r="P147" s="610">
        <v>351</v>
      </c>
      <c r="Q147" s="570">
        <v>612</v>
      </c>
      <c r="R147" s="570">
        <v>477</v>
      </c>
      <c r="S147" s="570">
        <v>478</v>
      </c>
      <c r="T147" s="570">
        <v>640</v>
      </c>
      <c r="U147" s="347">
        <v>394</v>
      </c>
      <c r="V147" s="569">
        <v>294</v>
      </c>
      <c r="W147" s="570">
        <v>627</v>
      </c>
      <c r="X147" s="570">
        <v>624</v>
      </c>
      <c r="Y147" s="571">
        <v>379</v>
      </c>
      <c r="Z147" s="398">
        <f>SUM(B147:Y147)</f>
        <v>12200</v>
      </c>
      <c r="AA147" s="624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629">
        <v>54</v>
      </c>
      <c r="C148" s="630">
        <v>54.5</v>
      </c>
      <c r="D148" s="630">
        <v>55</v>
      </c>
      <c r="E148" s="630">
        <v>56</v>
      </c>
      <c r="F148" s="631">
        <v>57</v>
      </c>
      <c r="G148" s="408">
        <v>56.5</v>
      </c>
      <c r="H148" s="630">
        <v>55</v>
      </c>
      <c r="I148" s="630">
        <v>53.5</v>
      </c>
      <c r="J148" s="630">
        <v>52.5</v>
      </c>
      <c r="K148" s="311">
        <v>51</v>
      </c>
      <c r="L148" s="629">
        <v>58</v>
      </c>
      <c r="M148" s="630">
        <v>56.5</v>
      </c>
      <c r="N148" s="630">
        <v>55.5</v>
      </c>
      <c r="O148" s="631">
        <v>54.5</v>
      </c>
      <c r="P148" s="408">
        <v>53.5</v>
      </c>
      <c r="Q148" s="630">
        <v>54</v>
      </c>
      <c r="R148" s="630">
        <v>55</v>
      </c>
      <c r="S148" s="630">
        <v>55.5</v>
      </c>
      <c r="T148" s="630">
        <v>56.5</v>
      </c>
      <c r="U148" s="311">
        <v>57</v>
      </c>
      <c r="V148" s="629">
        <v>56</v>
      </c>
      <c r="W148" s="630">
        <v>54.5</v>
      </c>
      <c r="X148" s="630">
        <v>53.5</v>
      </c>
      <c r="Y148" s="631">
        <v>51.5</v>
      </c>
      <c r="Z148" s="625"/>
      <c r="AA148" s="624" t="s">
        <v>57</v>
      </c>
      <c r="AB148" s="624">
        <v>53.32</v>
      </c>
      <c r="AC148" s="624"/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7">
        <f t="shared" si="66"/>
        <v>1.5</v>
      </c>
      <c r="G149" s="409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7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7">
        <f t="shared" si="66"/>
        <v>1.5</v>
      </c>
      <c r="P149" s="409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7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7">
        <f>(Y148-Y133)</f>
        <v>1.5</v>
      </c>
      <c r="Z149" s="338"/>
      <c r="AA149" s="624" t="s">
        <v>26</v>
      </c>
      <c r="AB149" s="624">
        <f>AB148-AB133</f>
        <v>1.9500000000000028</v>
      </c>
      <c r="AC149" s="624"/>
    </row>
    <row r="152" spans="1:29" ht="13.5" thickBot="1" x14ac:dyDescent="0.25"/>
    <row r="153" spans="1:29" ht="13.5" thickBot="1" x14ac:dyDescent="0.25">
      <c r="A153" s="230" t="s">
        <v>150</v>
      </c>
      <c r="B153" s="793" t="s">
        <v>53</v>
      </c>
      <c r="C153" s="794"/>
      <c r="D153" s="794"/>
      <c r="E153" s="794"/>
      <c r="F153" s="794"/>
      <c r="G153" s="794"/>
      <c r="H153" s="794"/>
      <c r="I153" s="794"/>
      <c r="J153" s="794"/>
      <c r="K153" s="794"/>
      <c r="L153" s="793" t="s">
        <v>114</v>
      </c>
      <c r="M153" s="794"/>
      <c r="N153" s="794"/>
      <c r="O153" s="795"/>
      <c r="P153" s="794" t="s">
        <v>63</v>
      </c>
      <c r="Q153" s="794"/>
      <c r="R153" s="794"/>
      <c r="S153" s="794"/>
      <c r="T153" s="794"/>
      <c r="U153" s="794"/>
      <c r="V153" s="794"/>
      <c r="W153" s="794"/>
      <c r="X153" s="794"/>
      <c r="Y153" s="795"/>
      <c r="Z153" s="796" t="s">
        <v>55</v>
      </c>
      <c r="AA153" s="640">
        <v>912</v>
      </c>
      <c r="AB153" s="640"/>
      <c r="AC153" s="640"/>
    </row>
    <row r="154" spans="1:29" x14ac:dyDescent="0.2">
      <c r="A154" s="231" t="s">
        <v>54</v>
      </c>
      <c r="B154" s="634">
        <v>1</v>
      </c>
      <c r="C154" s="635">
        <v>2</v>
      </c>
      <c r="D154" s="635">
        <v>3</v>
      </c>
      <c r="E154" s="635">
        <v>4</v>
      </c>
      <c r="F154" s="636">
        <v>5</v>
      </c>
      <c r="G154" s="523">
        <v>6</v>
      </c>
      <c r="H154" s="635">
        <v>7</v>
      </c>
      <c r="I154" s="635">
        <v>8</v>
      </c>
      <c r="J154" s="635">
        <v>9</v>
      </c>
      <c r="K154" s="486">
        <v>10</v>
      </c>
      <c r="L154" s="634">
        <v>1</v>
      </c>
      <c r="M154" s="635">
        <v>2</v>
      </c>
      <c r="N154" s="635">
        <v>3</v>
      </c>
      <c r="O154" s="636">
        <v>4</v>
      </c>
      <c r="P154" s="523">
        <v>1</v>
      </c>
      <c r="Q154" s="635">
        <v>2</v>
      </c>
      <c r="R154" s="635">
        <v>3</v>
      </c>
      <c r="S154" s="635">
        <v>4</v>
      </c>
      <c r="T154" s="635">
        <v>5</v>
      </c>
      <c r="U154" s="486">
        <v>6</v>
      </c>
      <c r="V154" s="634">
        <v>7</v>
      </c>
      <c r="W154" s="635">
        <v>8</v>
      </c>
      <c r="X154" s="635">
        <v>9</v>
      </c>
      <c r="Y154" s="636">
        <v>10</v>
      </c>
      <c r="Z154" s="797"/>
      <c r="AA154" s="640"/>
      <c r="AB154" s="640"/>
      <c r="AC154" s="640"/>
    </row>
    <row r="155" spans="1:29" ht="13.5" thickBot="1" x14ac:dyDescent="0.25">
      <c r="A155" s="231" t="s">
        <v>2</v>
      </c>
      <c r="B155" s="530">
        <v>5</v>
      </c>
      <c r="C155" s="294">
        <v>4</v>
      </c>
      <c r="D155" s="234">
        <v>3</v>
      </c>
      <c r="E155" s="307">
        <v>2</v>
      </c>
      <c r="F155" s="522">
        <v>1</v>
      </c>
      <c r="G155" s="568">
        <v>1</v>
      </c>
      <c r="H155" s="307">
        <v>2</v>
      </c>
      <c r="I155" s="234">
        <v>3</v>
      </c>
      <c r="J155" s="294">
        <v>4</v>
      </c>
      <c r="K155" s="618">
        <v>5</v>
      </c>
      <c r="L155" s="233">
        <v>1</v>
      </c>
      <c r="M155" s="307">
        <v>2</v>
      </c>
      <c r="N155" s="234">
        <v>3</v>
      </c>
      <c r="O155" s="531">
        <v>4</v>
      </c>
      <c r="P155" s="619">
        <v>5</v>
      </c>
      <c r="Q155" s="294">
        <v>4</v>
      </c>
      <c r="R155" s="234">
        <v>3</v>
      </c>
      <c r="S155" s="234">
        <v>3</v>
      </c>
      <c r="T155" s="307">
        <v>2</v>
      </c>
      <c r="U155" s="620">
        <v>1</v>
      </c>
      <c r="V155" s="233">
        <v>1</v>
      </c>
      <c r="W155" s="307">
        <v>2</v>
      </c>
      <c r="X155" s="234">
        <v>3</v>
      </c>
      <c r="Y155" s="531">
        <v>4</v>
      </c>
      <c r="Z155" s="798"/>
      <c r="AA155" s="640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517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517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527">
        <v>1170</v>
      </c>
      <c r="AA156" s="341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518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518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440">
        <v>1222</v>
      </c>
      <c r="AA157" s="325"/>
      <c r="AB157" s="640"/>
      <c r="AC157" s="640"/>
    </row>
    <row r="158" spans="1:29" x14ac:dyDescent="0.2">
      <c r="A158" s="231" t="s">
        <v>7</v>
      </c>
      <c r="B158" s="476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519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519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528">
        <v>0.92200000000000004</v>
      </c>
      <c r="AA158" s="341"/>
      <c r="AB158" s="210"/>
      <c r="AC158" s="210"/>
    </row>
    <row r="159" spans="1:29" ht="13.5" thickBot="1" x14ac:dyDescent="0.25">
      <c r="A159" s="256" t="s">
        <v>8</v>
      </c>
      <c r="B159" s="329">
        <v>4.4999999999999998E-2</v>
      </c>
      <c r="C159" s="330">
        <v>3.4000000000000002E-2</v>
      </c>
      <c r="D159" s="330">
        <v>3.3000000000000002E-2</v>
      </c>
      <c r="E159" s="330">
        <v>2.8000000000000001E-2</v>
      </c>
      <c r="F159" s="480">
        <v>4.7E-2</v>
      </c>
      <c r="G159" s="520">
        <v>4.9000000000000002E-2</v>
      </c>
      <c r="H159" s="330">
        <v>0.05</v>
      </c>
      <c r="I159" s="330">
        <v>4.4999999999999998E-2</v>
      </c>
      <c r="J159" s="330">
        <v>4.3999999999999997E-2</v>
      </c>
      <c r="K159" s="334">
        <v>3.5999999999999997E-2</v>
      </c>
      <c r="L159" s="329">
        <v>4.8000000000000001E-2</v>
      </c>
      <c r="M159" s="330">
        <v>5.0999999999999997E-2</v>
      </c>
      <c r="N159" s="330">
        <v>4.5999999999999999E-2</v>
      </c>
      <c r="O159" s="480">
        <v>6.2E-2</v>
      </c>
      <c r="P159" s="520">
        <v>6.3E-2</v>
      </c>
      <c r="Q159" s="330">
        <v>4.2000000000000003E-2</v>
      </c>
      <c r="R159" s="330">
        <v>3.7999999999999999E-2</v>
      </c>
      <c r="S159" s="330">
        <v>4.1000000000000002E-2</v>
      </c>
      <c r="T159" s="330">
        <v>3.6999999999999998E-2</v>
      </c>
      <c r="U159" s="334">
        <v>4.2000000000000003E-2</v>
      </c>
      <c r="V159" s="329">
        <v>4.5999999999999999E-2</v>
      </c>
      <c r="W159" s="330">
        <v>3.6999999999999998E-2</v>
      </c>
      <c r="X159" s="330">
        <v>3.5999999999999997E-2</v>
      </c>
      <c r="Y159" s="480">
        <v>5.5E-2</v>
      </c>
      <c r="Z159" s="529">
        <v>6.2E-2</v>
      </c>
      <c r="AA159" s="341"/>
      <c r="AB159" s="640"/>
      <c r="AC159" s="640"/>
    </row>
    <row r="160" spans="1:29" x14ac:dyDescent="0.2">
      <c r="A160" s="572" t="s">
        <v>1</v>
      </c>
      <c r="B160" s="332">
        <f>B157/B156*100-100</f>
        <v>8.8034188034187935</v>
      </c>
      <c r="C160" s="333">
        <f t="shared" ref="C160:E160" si="67">C157/C156*100-100</f>
        <v>7.6068376068376011</v>
      </c>
      <c r="D160" s="333">
        <f t="shared" si="67"/>
        <v>4.9572649572649681</v>
      </c>
      <c r="E160" s="333">
        <f t="shared" si="67"/>
        <v>3.7606837606837757</v>
      </c>
      <c r="F160" s="482">
        <f>F157/F156*100-100</f>
        <v>-1.4529914529914549</v>
      </c>
      <c r="G160" s="521">
        <f t="shared" ref="G160:N160" si="68">G157/G156*100-100</f>
        <v>4.1880341880341945</v>
      </c>
      <c r="H160" s="333">
        <f t="shared" si="68"/>
        <v>4.3589743589743648</v>
      </c>
      <c r="I160" s="333">
        <f t="shared" si="68"/>
        <v>5.2136752136752165</v>
      </c>
      <c r="J160" s="333">
        <f t="shared" si="68"/>
        <v>7.6923076923076934</v>
      </c>
      <c r="K160" s="335">
        <f t="shared" si="68"/>
        <v>10.683760683760696</v>
      </c>
      <c r="L160" s="332">
        <f t="shared" si="68"/>
        <v>-0.59829059829058906</v>
      </c>
      <c r="M160" s="333">
        <f t="shared" si="68"/>
        <v>2.4786324786324769</v>
      </c>
      <c r="N160" s="333">
        <f t="shared" si="68"/>
        <v>10.170940170940185</v>
      </c>
      <c r="O160" s="482">
        <f>O157/O156*100-100</f>
        <v>18.376068376068375</v>
      </c>
      <c r="P160" s="521">
        <f t="shared" ref="P160:Z160" si="69">P157/P156*100-100</f>
        <v>9.0598290598290561</v>
      </c>
      <c r="Q160" s="333">
        <f t="shared" si="69"/>
        <v>6.0683760683760681</v>
      </c>
      <c r="R160" s="333">
        <f t="shared" si="69"/>
        <v>0.94017094017092973</v>
      </c>
      <c r="S160" s="333">
        <f t="shared" si="69"/>
        <v>3.4188034188034351</v>
      </c>
      <c r="T160" s="333">
        <f t="shared" si="69"/>
        <v>0.42735042735043294</v>
      </c>
      <c r="U160" s="335">
        <f t="shared" si="69"/>
        <v>-1.6239316239316253</v>
      </c>
      <c r="V160" s="332">
        <f t="shared" si="69"/>
        <v>-4.1025641025641022</v>
      </c>
      <c r="W160" s="333">
        <f t="shared" si="69"/>
        <v>0.94017094017092973</v>
      </c>
      <c r="X160" s="333">
        <f t="shared" si="69"/>
        <v>2.051282051282044</v>
      </c>
      <c r="Y160" s="482">
        <f t="shared" si="69"/>
        <v>5.5555555555555571</v>
      </c>
      <c r="Z160" s="567">
        <f t="shared" si="69"/>
        <v>4.4444444444444571</v>
      </c>
      <c r="AA160" s="434"/>
      <c r="AB160" s="210"/>
      <c r="AC160" s="210"/>
    </row>
    <row r="161" spans="1:29" ht="13.5" thickBot="1" x14ac:dyDescent="0.25">
      <c r="A161" s="573" t="s">
        <v>27</v>
      </c>
      <c r="B161" s="220">
        <f>B157-AA138140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609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8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609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8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97">
        <f>Z157-Z142</f>
        <v>105</v>
      </c>
      <c r="AA161" s="342"/>
      <c r="AB161" s="640"/>
      <c r="AC161" s="640"/>
    </row>
    <row r="162" spans="1:29" x14ac:dyDescent="0.2">
      <c r="A162" s="267" t="s">
        <v>51</v>
      </c>
      <c r="B162" s="569">
        <v>624</v>
      </c>
      <c r="C162" s="570">
        <v>680</v>
      </c>
      <c r="D162" s="570">
        <v>675</v>
      </c>
      <c r="E162" s="570">
        <v>478</v>
      </c>
      <c r="F162" s="571">
        <v>367</v>
      </c>
      <c r="G162" s="610">
        <v>416</v>
      </c>
      <c r="H162" s="570">
        <v>703</v>
      </c>
      <c r="I162" s="570">
        <v>701</v>
      </c>
      <c r="J162" s="570">
        <v>419</v>
      </c>
      <c r="K162" s="347">
        <v>129</v>
      </c>
      <c r="L162" s="569">
        <v>347</v>
      </c>
      <c r="M162" s="570">
        <v>721</v>
      </c>
      <c r="N162" s="570">
        <v>752</v>
      </c>
      <c r="O162" s="571">
        <v>305</v>
      </c>
      <c r="P162" s="610">
        <v>351</v>
      </c>
      <c r="Q162" s="570">
        <v>612</v>
      </c>
      <c r="R162" s="570">
        <v>475</v>
      </c>
      <c r="S162" s="570">
        <v>477</v>
      </c>
      <c r="T162" s="570">
        <v>640</v>
      </c>
      <c r="U162" s="347">
        <v>393</v>
      </c>
      <c r="V162" s="569">
        <v>294</v>
      </c>
      <c r="W162" s="570">
        <v>627</v>
      </c>
      <c r="X162" s="570">
        <v>624</v>
      </c>
      <c r="Y162" s="571">
        <v>379</v>
      </c>
      <c r="Z162" s="398">
        <f>SUM(B162:Y162)</f>
        <v>12189</v>
      </c>
      <c r="AA162" s="64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637">
        <v>56</v>
      </c>
      <c r="C163" s="638">
        <v>56</v>
      </c>
      <c r="D163" s="638">
        <v>57</v>
      </c>
      <c r="E163" s="638">
        <v>57.5</v>
      </c>
      <c r="F163" s="639">
        <v>59.5</v>
      </c>
      <c r="G163" s="408">
        <v>58</v>
      </c>
      <c r="H163" s="638">
        <v>56.5</v>
      </c>
      <c r="I163" s="638">
        <v>55.5</v>
      </c>
      <c r="J163" s="638">
        <v>54.5</v>
      </c>
      <c r="K163" s="311">
        <v>53</v>
      </c>
      <c r="L163" s="637">
        <v>60</v>
      </c>
      <c r="M163" s="638">
        <v>58.5</v>
      </c>
      <c r="N163" s="638">
        <v>57</v>
      </c>
      <c r="O163" s="639">
        <v>56</v>
      </c>
      <c r="P163" s="408">
        <v>55.5</v>
      </c>
      <c r="Q163" s="638">
        <v>55.5</v>
      </c>
      <c r="R163" s="638">
        <v>57.5</v>
      </c>
      <c r="S163" s="638">
        <v>57.5</v>
      </c>
      <c r="T163" s="638">
        <v>58.5</v>
      </c>
      <c r="U163" s="311">
        <v>59</v>
      </c>
      <c r="V163" s="637">
        <v>58.5</v>
      </c>
      <c r="W163" s="638">
        <v>57</v>
      </c>
      <c r="X163" s="638">
        <v>55.5</v>
      </c>
      <c r="Y163" s="639">
        <v>53.5</v>
      </c>
      <c r="Z163" s="633"/>
      <c r="AA163" s="640" t="s">
        <v>57</v>
      </c>
      <c r="AB163" s="640">
        <v>54.98</v>
      </c>
      <c r="AC163" s="640"/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7">
        <f t="shared" si="71"/>
        <v>2.5</v>
      </c>
      <c r="G164" s="409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7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7">
        <f t="shared" si="71"/>
        <v>1.5</v>
      </c>
      <c r="P164" s="409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7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7">
        <f>(Y163-Y148)</f>
        <v>2</v>
      </c>
      <c r="Z164" s="338"/>
      <c r="AA164" s="640" t="s">
        <v>26</v>
      </c>
      <c r="AB164" s="640">
        <f>AB163-AB148</f>
        <v>1.6599999999999966</v>
      </c>
      <c r="AC164" s="640"/>
    </row>
    <row r="166" spans="1:29" ht="13.5" thickBot="1" x14ac:dyDescent="0.25"/>
    <row r="167" spans="1:29" ht="13.5" thickBot="1" x14ac:dyDescent="0.25">
      <c r="A167" s="230" t="s">
        <v>151</v>
      </c>
      <c r="B167" s="793" t="s">
        <v>53</v>
      </c>
      <c r="C167" s="794"/>
      <c r="D167" s="794"/>
      <c r="E167" s="794"/>
      <c r="F167" s="794"/>
      <c r="G167" s="794"/>
      <c r="H167" s="794"/>
      <c r="I167" s="794"/>
      <c r="J167" s="794"/>
      <c r="K167" s="794"/>
      <c r="L167" s="793" t="s">
        <v>114</v>
      </c>
      <c r="M167" s="794"/>
      <c r="N167" s="794"/>
      <c r="O167" s="795"/>
      <c r="P167" s="794" t="s">
        <v>63</v>
      </c>
      <c r="Q167" s="794"/>
      <c r="R167" s="794"/>
      <c r="S167" s="794"/>
      <c r="T167" s="794"/>
      <c r="U167" s="794"/>
      <c r="V167" s="794"/>
      <c r="W167" s="794"/>
      <c r="X167" s="794"/>
      <c r="Y167" s="795"/>
      <c r="Z167" s="796" t="s">
        <v>55</v>
      </c>
      <c r="AA167" s="646">
        <v>924</v>
      </c>
      <c r="AB167" s="646"/>
      <c r="AC167" s="646"/>
    </row>
    <row r="168" spans="1:29" x14ac:dyDescent="0.2">
      <c r="A168" s="231" t="s">
        <v>54</v>
      </c>
      <c r="B168" s="648">
        <v>1</v>
      </c>
      <c r="C168" s="649">
        <v>2</v>
      </c>
      <c r="D168" s="649">
        <v>3</v>
      </c>
      <c r="E168" s="649">
        <v>4</v>
      </c>
      <c r="F168" s="650">
        <v>5</v>
      </c>
      <c r="G168" s="523">
        <v>6</v>
      </c>
      <c r="H168" s="649">
        <v>7</v>
      </c>
      <c r="I168" s="649">
        <v>8</v>
      </c>
      <c r="J168" s="649">
        <v>9</v>
      </c>
      <c r="K168" s="486">
        <v>10</v>
      </c>
      <c r="L168" s="648">
        <v>1</v>
      </c>
      <c r="M168" s="649">
        <v>2</v>
      </c>
      <c r="N168" s="649">
        <v>3</v>
      </c>
      <c r="O168" s="650">
        <v>4</v>
      </c>
      <c r="P168" s="523">
        <v>1</v>
      </c>
      <c r="Q168" s="649">
        <v>2</v>
      </c>
      <c r="R168" s="649">
        <v>3</v>
      </c>
      <c r="S168" s="649">
        <v>4</v>
      </c>
      <c r="T168" s="649">
        <v>5</v>
      </c>
      <c r="U168" s="486">
        <v>6</v>
      </c>
      <c r="V168" s="648">
        <v>7</v>
      </c>
      <c r="W168" s="649">
        <v>8</v>
      </c>
      <c r="X168" s="649">
        <v>9</v>
      </c>
      <c r="Y168" s="650">
        <v>10</v>
      </c>
      <c r="Z168" s="797"/>
      <c r="AA168" s="646"/>
      <c r="AB168" s="646"/>
      <c r="AC168" s="646"/>
    </row>
    <row r="169" spans="1:29" ht="13.5" thickBot="1" x14ac:dyDescent="0.25">
      <c r="A169" s="231" t="s">
        <v>2</v>
      </c>
      <c r="B169" s="530">
        <v>5</v>
      </c>
      <c r="C169" s="294">
        <v>4</v>
      </c>
      <c r="D169" s="234">
        <v>3</v>
      </c>
      <c r="E169" s="307">
        <v>2</v>
      </c>
      <c r="F169" s="522">
        <v>1</v>
      </c>
      <c r="G169" s="568">
        <v>1</v>
      </c>
      <c r="H169" s="307">
        <v>2</v>
      </c>
      <c r="I169" s="234">
        <v>3</v>
      </c>
      <c r="J169" s="294">
        <v>4</v>
      </c>
      <c r="K169" s="618">
        <v>5</v>
      </c>
      <c r="L169" s="233">
        <v>1</v>
      </c>
      <c r="M169" s="307">
        <v>2</v>
      </c>
      <c r="N169" s="234">
        <v>3</v>
      </c>
      <c r="O169" s="531">
        <v>4</v>
      </c>
      <c r="P169" s="619">
        <v>5</v>
      </c>
      <c r="Q169" s="294">
        <v>4</v>
      </c>
      <c r="R169" s="234">
        <v>3</v>
      </c>
      <c r="S169" s="234">
        <v>3</v>
      </c>
      <c r="T169" s="307">
        <v>2</v>
      </c>
      <c r="U169" s="620">
        <v>1</v>
      </c>
      <c r="V169" s="233">
        <v>1</v>
      </c>
      <c r="W169" s="307">
        <v>2</v>
      </c>
      <c r="X169" s="234">
        <v>3</v>
      </c>
      <c r="Y169" s="531">
        <v>4</v>
      </c>
      <c r="Z169" s="798"/>
      <c r="AA169" s="646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517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517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527">
        <v>1270</v>
      </c>
      <c r="AA170" s="341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518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518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440">
        <v>1314</v>
      </c>
      <c r="AA171" s="325"/>
      <c r="AB171" s="646"/>
      <c r="AC171" s="646"/>
    </row>
    <row r="172" spans="1:29" x14ac:dyDescent="0.2">
      <c r="A172" s="231" t="s">
        <v>7</v>
      </c>
      <c r="B172" s="476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519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519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528">
        <v>0.93100000000000005</v>
      </c>
      <c r="AA172" s="341"/>
      <c r="AB172" s="210"/>
      <c r="AC172" s="210"/>
    </row>
    <row r="173" spans="1:29" ht="13.5" thickBot="1" x14ac:dyDescent="0.25">
      <c r="A173" s="256" t="s">
        <v>8</v>
      </c>
      <c r="B173" s="329">
        <v>5.2999999999999999E-2</v>
      </c>
      <c r="C173" s="330">
        <v>4.3999999999999997E-2</v>
      </c>
      <c r="D173" s="330">
        <v>0.05</v>
      </c>
      <c r="E173" s="330">
        <v>4.5999999999999999E-2</v>
      </c>
      <c r="F173" s="480">
        <v>5.8999999999999997E-2</v>
      </c>
      <c r="G173" s="520">
        <v>4.9000000000000002E-2</v>
      </c>
      <c r="H173" s="330">
        <v>5.6000000000000001E-2</v>
      </c>
      <c r="I173" s="330">
        <v>5.8000000000000003E-2</v>
      </c>
      <c r="J173" s="330">
        <v>5.8000000000000003E-2</v>
      </c>
      <c r="K173" s="334">
        <v>4.3999999999999997E-2</v>
      </c>
      <c r="L173" s="329">
        <v>5.6000000000000001E-2</v>
      </c>
      <c r="M173" s="330">
        <v>4.3999999999999997E-2</v>
      </c>
      <c r="N173" s="330">
        <v>4.3999999999999997E-2</v>
      </c>
      <c r="O173" s="480">
        <v>7.1999999999999995E-2</v>
      </c>
      <c r="P173" s="520">
        <v>5.8000000000000003E-2</v>
      </c>
      <c r="Q173" s="330">
        <v>5.2999999999999999E-2</v>
      </c>
      <c r="R173" s="330">
        <v>4.5999999999999999E-2</v>
      </c>
      <c r="S173" s="330">
        <v>4.3999999999999997E-2</v>
      </c>
      <c r="T173" s="330">
        <v>4.2999999999999997E-2</v>
      </c>
      <c r="U173" s="334">
        <v>5.3999999999999999E-2</v>
      </c>
      <c r="V173" s="329">
        <v>5.2999999999999999E-2</v>
      </c>
      <c r="W173" s="330">
        <v>4.2000000000000003E-2</v>
      </c>
      <c r="X173" s="330">
        <v>4.2999999999999997E-2</v>
      </c>
      <c r="Y173" s="480">
        <v>5.8000000000000003E-2</v>
      </c>
      <c r="Z173" s="529">
        <v>5.8000000000000003E-2</v>
      </c>
      <c r="AA173" s="341"/>
      <c r="AB173" s="646"/>
      <c r="AC173" s="646"/>
    </row>
    <row r="174" spans="1:29" x14ac:dyDescent="0.2">
      <c r="A174" s="572" t="s">
        <v>1</v>
      </c>
      <c r="B174" s="332">
        <f>B171/B170*100-100</f>
        <v>7.4015748031496003</v>
      </c>
      <c r="C174" s="333">
        <f t="shared" ref="C174:E174" si="72">C171/C170*100-100</f>
        <v>4.3307086614173187</v>
      </c>
      <c r="D174" s="333">
        <f t="shared" si="72"/>
        <v>4.881889763779526</v>
      </c>
      <c r="E174" s="333">
        <f t="shared" si="72"/>
        <v>2.8346456692913478</v>
      </c>
      <c r="F174" s="482">
        <f>F171/F170*100-100</f>
        <v>1.4173228346456597</v>
      </c>
      <c r="G174" s="521">
        <f t="shared" ref="G174:N174" si="73">G171/G170*100-100</f>
        <v>2.9921259842519561</v>
      </c>
      <c r="H174" s="333">
        <f t="shared" si="73"/>
        <v>1.6535433070866219</v>
      </c>
      <c r="I174" s="333">
        <f t="shared" si="73"/>
        <v>2.913385826771659</v>
      </c>
      <c r="J174" s="333">
        <f t="shared" si="73"/>
        <v>5.6692913385826671</v>
      </c>
      <c r="K174" s="335">
        <f t="shared" si="73"/>
        <v>7.7952755905511708</v>
      </c>
      <c r="L174" s="332">
        <f t="shared" si="73"/>
        <v>2.677165354330711</v>
      </c>
      <c r="M174" s="333">
        <f t="shared" si="73"/>
        <v>2.204724409448815</v>
      </c>
      <c r="N174" s="333">
        <f t="shared" si="73"/>
        <v>8.7401574803149629</v>
      </c>
      <c r="O174" s="482">
        <f>O171/O170*100-100</f>
        <v>11.889763779527556</v>
      </c>
      <c r="P174" s="521">
        <f t="shared" ref="P174:Z174" si="74">P171/P170*100-100</f>
        <v>7.1653543307086665</v>
      </c>
      <c r="Q174" s="333">
        <f t="shared" si="74"/>
        <v>2.5984251968503855</v>
      </c>
      <c r="R174" s="333">
        <f t="shared" si="74"/>
        <v>0.94488188976377785</v>
      </c>
      <c r="S174" s="333">
        <f t="shared" si="74"/>
        <v>2.5196850393700743</v>
      </c>
      <c r="T174" s="333">
        <f t="shared" si="74"/>
        <v>1.1023622047244146</v>
      </c>
      <c r="U174" s="335">
        <f t="shared" si="74"/>
        <v>-1.1023622047244004</v>
      </c>
      <c r="V174" s="332">
        <f t="shared" si="74"/>
        <v>0.2362204724409338</v>
      </c>
      <c r="W174" s="333">
        <f t="shared" si="74"/>
        <v>-1.0236220472441033</v>
      </c>
      <c r="X174" s="333">
        <f t="shared" si="74"/>
        <v>1.4960629921259851</v>
      </c>
      <c r="Y174" s="482">
        <f t="shared" si="74"/>
        <v>5.9055118110236151</v>
      </c>
      <c r="Z174" s="567">
        <f t="shared" si="74"/>
        <v>3.4645669291338663</v>
      </c>
      <c r="AA174" s="434"/>
      <c r="AB174" s="210"/>
      <c r="AC174" s="210"/>
    </row>
    <row r="175" spans="1:29" ht="13.5" thickBot="1" x14ac:dyDescent="0.25">
      <c r="A175" s="573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609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8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609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8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97">
        <f t="shared" si="75"/>
        <v>92</v>
      </c>
      <c r="AA175" s="342"/>
      <c r="AB175" s="646"/>
      <c r="AC175" s="646"/>
    </row>
    <row r="176" spans="1:29" x14ac:dyDescent="0.2">
      <c r="A176" s="267" t="s">
        <v>51</v>
      </c>
      <c r="B176" s="569">
        <v>624</v>
      </c>
      <c r="C176" s="570">
        <v>680</v>
      </c>
      <c r="D176" s="570">
        <v>675</v>
      </c>
      <c r="E176" s="570">
        <v>478</v>
      </c>
      <c r="F176" s="571">
        <v>367</v>
      </c>
      <c r="G176" s="610">
        <v>414</v>
      </c>
      <c r="H176" s="570">
        <v>703</v>
      </c>
      <c r="I176" s="570">
        <v>701</v>
      </c>
      <c r="J176" s="570">
        <v>419</v>
      </c>
      <c r="K176" s="347">
        <v>129</v>
      </c>
      <c r="L176" s="569">
        <v>343</v>
      </c>
      <c r="M176" s="570">
        <v>720</v>
      </c>
      <c r="N176" s="570">
        <v>751</v>
      </c>
      <c r="O176" s="571">
        <v>304</v>
      </c>
      <c r="P176" s="610">
        <v>351</v>
      </c>
      <c r="Q176" s="570">
        <v>612</v>
      </c>
      <c r="R176" s="570">
        <v>475</v>
      </c>
      <c r="S176" s="570">
        <v>476</v>
      </c>
      <c r="T176" s="570">
        <v>640</v>
      </c>
      <c r="U176" s="347">
        <v>393</v>
      </c>
      <c r="V176" s="569">
        <v>293</v>
      </c>
      <c r="W176" s="570">
        <v>627</v>
      </c>
      <c r="X176" s="570">
        <v>624</v>
      </c>
      <c r="Y176" s="571">
        <v>379</v>
      </c>
      <c r="Z176" s="398">
        <f>SUM(B176:Y176)</f>
        <v>12178</v>
      </c>
      <c r="AA176" s="646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651">
        <v>59</v>
      </c>
      <c r="C177" s="652">
        <v>59</v>
      </c>
      <c r="D177" s="652">
        <v>60</v>
      </c>
      <c r="E177" s="652">
        <v>60.5</v>
      </c>
      <c r="F177" s="653">
        <v>63</v>
      </c>
      <c r="G177" s="408">
        <v>61.5</v>
      </c>
      <c r="H177" s="652">
        <v>60</v>
      </c>
      <c r="I177" s="652">
        <v>59</v>
      </c>
      <c r="J177" s="652">
        <v>57.5</v>
      </c>
      <c r="K177" s="311">
        <v>56</v>
      </c>
      <c r="L177" s="651">
        <v>63</v>
      </c>
      <c r="M177" s="652">
        <v>62</v>
      </c>
      <c r="N177" s="652">
        <v>60</v>
      </c>
      <c r="O177" s="653">
        <v>59</v>
      </c>
      <c r="P177" s="408">
        <v>58.5</v>
      </c>
      <c r="Q177" s="652">
        <v>59</v>
      </c>
      <c r="R177" s="652">
        <v>61</v>
      </c>
      <c r="S177" s="652">
        <v>60.5</v>
      </c>
      <c r="T177" s="652">
        <v>62</v>
      </c>
      <c r="U177" s="311">
        <v>62.5</v>
      </c>
      <c r="V177" s="651">
        <v>61.5</v>
      </c>
      <c r="W177" s="652">
        <v>60.5</v>
      </c>
      <c r="X177" s="652">
        <v>59</v>
      </c>
      <c r="Y177" s="653">
        <v>56.5</v>
      </c>
      <c r="Z177" s="647"/>
      <c r="AA177" s="646" t="s">
        <v>57</v>
      </c>
      <c r="AB177" s="646">
        <v>56.89</v>
      </c>
      <c r="AC177" s="646"/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7">
        <f t="shared" si="76"/>
        <v>3.5</v>
      </c>
      <c r="G178" s="409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7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7">
        <f t="shared" si="76"/>
        <v>3</v>
      </c>
      <c r="P178" s="409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7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7">
        <f t="shared" si="76"/>
        <v>3</v>
      </c>
      <c r="Z178" s="338"/>
      <c r="AA178" s="646" t="s">
        <v>26</v>
      </c>
      <c r="AB178" s="646">
        <f>AB177-AB163</f>
        <v>1.9100000000000037</v>
      </c>
      <c r="AC178" s="646"/>
    </row>
    <row r="180" spans="1:29" ht="13.5" thickBot="1" x14ac:dyDescent="0.25"/>
    <row r="181" spans="1:29" ht="13.5" thickBot="1" x14ac:dyDescent="0.25">
      <c r="A181" s="230" t="s">
        <v>152</v>
      </c>
      <c r="B181" s="793" t="s">
        <v>53</v>
      </c>
      <c r="C181" s="794"/>
      <c r="D181" s="794"/>
      <c r="E181" s="794"/>
      <c r="F181" s="794"/>
      <c r="G181" s="794"/>
      <c r="H181" s="794"/>
      <c r="I181" s="794"/>
      <c r="J181" s="794"/>
      <c r="K181" s="794"/>
      <c r="L181" s="793" t="s">
        <v>114</v>
      </c>
      <c r="M181" s="794"/>
      <c r="N181" s="794"/>
      <c r="O181" s="795"/>
      <c r="P181" s="794" t="s">
        <v>63</v>
      </c>
      <c r="Q181" s="794"/>
      <c r="R181" s="794"/>
      <c r="S181" s="794"/>
      <c r="T181" s="794"/>
      <c r="U181" s="794"/>
      <c r="V181" s="794"/>
      <c r="W181" s="794"/>
      <c r="X181" s="794"/>
      <c r="Y181" s="795"/>
      <c r="Z181" s="796" t="s">
        <v>55</v>
      </c>
      <c r="AA181" s="654">
        <v>916</v>
      </c>
      <c r="AB181" s="654"/>
      <c r="AC181" s="654"/>
    </row>
    <row r="182" spans="1:29" x14ac:dyDescent="0.2">
      <c r="A182" s="231" t="s">
        <v>54</v>
      </c>
      <c r="B182" s="656">
        <v>1</v>
      </c>
      <c r="C182" s="657">
        <v>2</v>
      </c>
      <c r="D182" s="657">
        <v>3</v>
      </c>
      <c r="E182" s="657">
        <v>4</v>
      </c>
      <c r="F182" s="658">
        <v>5</v>
      </c>
      <c r="G182" s="523">
        <v>6</v>
      </c>
      <c r="H182" s="657">
        <v>7</v>
      </c>
      <c r="I182" s="657">
        <v>8</v>
      </c>
      <c r="J182" s="657">
        <v>9</v>
      </c>
      <c r="K182" s="486">
        <v>10</v>
      </c>
      <c r="L182" s="656">
        <v>1</v>
      </c>
      <c r="M182" s="657">
        <v>2</v>
      </c>
      <c r="N182" s="657">
        <v>3</v>
      </c>
      <c r="O182" s="658">
        <v>4</v>
      </c>
      <c r="P182" s="523">
        <v>1</v>
      </c>
      <c r="Q182" s="657">
        <v>2</v>
      </c>
      <c r="R182" s="657">
        <v>3</v>
      </c>
      <c r="S182" s="657">
        <v>4</v>
      </c>
      <c r="T182" s="657">
        <v>5</v>
      </c>
      <c r="U182" s="486">
        <v>6</v>
      </c>
      <c r="V182" s="656">
        <v>7</v>
      </c>
      <c r="W182" s="657">
        <v>8</v>
      </c>
      <c r="X182" s="657">
        <v>9</v>
      </c>
      <c r="Y182" s="658">
        <v>10</v>
      </c>
      <c r="Z182" s="797"/>
      <c r="AA182" s="654"/>
      <c r="AB182" s="654"/>
      <c r="AC182" s="654"/>
    </row>
    <row r="183" spans="1:29" ht="13.5" thickBot="1" x14ac:dyDescent="0.25">
      <c r="A183" s="231" t="s">
        <v>2</v>
      </c>
      <c r="B183" s="530">
        <v>5</v>
      </c>
      <c r="C183" s="294">
        <v>4</v>
      </c>
      <c r="D183" s="234">
        <v>3</v>
      </c>
      <c r="E183" s="307">
        <v>2</v>
      </c>
      <c r="F183" s="522">
        <v>1</v>
      </c>
      <c r="G183" s="568">
        <v>1</v>
      </c>
      <c r="H183" s="307">
        <v>2</v>
      </c>
      <c r="I183" s="234">
        <v>3</v>
      </c>
      <c r="J183" s="294">
        <v>4</v>
      </c>
      <c r="K183" s="618">
        <v>5</v>
      </c>
      <c r="L183" s="233">
        <v>1</v>
      </c>
      <c r="M183" s="307">
        <v>2</v>
      </c>
      <c r="N183" s="234">
        <v>3</v>
      </c>
      <c r="O183" s="531">
        <v>4</v>
      </c>
      <c r="P183" s="619">
        <v>5</v>
      </c>
      <c r="Q183" s="294">
        <v>4</v>
      </c>
      <c r="R183" s="234">
        <v>3</v>
      </c>
      <c r="S183" s="234">
        <v>3</v>
      </c>
      <c r="T183" s="307">
        <v>2</v>
      </c>
      <c r="U183" s="620">
        <v>1</v>
      </c>
      <c r="V183" s="233">
        <v>1</v>
      </c>
      <c r="W183" s="307">
        <v>2</v>
      </c>
      <c r="X183" s="234">
        <v>3</v>
      </c>
      <c r="Y183" s="531">
        <v>4</v>
      </c>
      <c r="Z183" s="798"/>
      <c r="AA183" s="654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517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517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527">
        <v>1370</v>
      </c>
      <c r="AA184" s="341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518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518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440">
        <v>1422</v>
      </c>
      <c r="AA185" s="325"/>
      <c r="AB185" s="654"/>
      <c r="AC185" s="654"/>
    </row>
    <row r="186" spans="1:29" x14ac:dyDescent="0.2">
      <c r="A186" s="231" t="s">
        <v>7</v>
      </c>
      <c r="B186" s="476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519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519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528">
        <v>0.93100000000000005</v>
      </c>
      <c r="AA186" s="341"/>
      <c r="AB186" s="210"/>
      <c r="AC186" s="210"/>
    </row>
    <row r="187" spans="1:29" ht="13.5" thickBot="1" x14ac:dyDescent="0.25">
      <c r="A187" s="256" t="s">
        <v>8</v>
      </c>
      <c r="B187" s="329">
        <v>6.3E-2</v>
      </c>
      <c r="C187" s="330">
        <v>4.7E-2</v>
      </c>
      <c r="D187" s="330">
        <v>4.7E-2</v>
      </c>
      <c r="E187" s="330">
        <v>4.8000000000000001E-2</v>
      </c>
      <c r="F187" s="480">
        <v>5.3999999999999999E-2</v>
      </c>
      <c r="G187" s="520">
        <v>0.06</v>
      </c>
      <c r="H187" s="330">
        <v>5.6000000000000001E-2</v>
      </c>
      <c r="I187" s="330">
        <v>5.0999999999999997E-2</v>
      </c>
      <c r="J187" s="330">
        <v>5.1999999999999998E-2</v>
      </c>
      <c r="K187" s="334">
        <v>5.3999999999999999E-2</v>
      </c>
      <c r="L187" s="329">
        <v>6.0999999999999999E-2</v>
      </c>
      <c r="M187" s="330">
        <v>0.06</v>
      </c>
      <c r="N187" s="330">
        <v>5.8000000000000003E-2</v>
      </c>
      <c r="O187" s="480">
        <v>6.3E-2</v>
      </c>
      <c r="P187" s="520">
        <v>7.0000000000000007E-2</v>
      </c>
      <c r="Q187" s="330">
        <v>4.2000000000000003E-2</v>
      </c>
      <c r="R187" s="330">
        <v>3.7999999999999999E-2</v>
      </c>
      <c r="S187" s="330">
        <v>5.1999999999999998E-2</v>
      </c>
      <c r="T187" s="330">
        <v>4.8000000000000001E-2</v>
      </c>
      <c r="U187" s="334">
        <v>4.1000000000000002E-2</v>
      </c>
      <c r="V187" s="329">
        <v>5.1999999999999998E-2</v>
      </c>
      <c r="W187" s="330">
        <v>6.3E-2</v>
      </c>
      <c r="X187" s="330">
        <v>4.2000000000000003E-2</v>
      </c>
      <c r="Y187" s="480">
        <v>5.6000000000000001E-2</v>
      </c>
      <c r="Z187" s="529">
        <v>5.7000000000000002E-2</v>
      </c>
      <c r="AA187" s="341"/>
      <c r="AB187" s="654"/>
      <c r="AC187" s="654"/>
    </row>
    <row r="188" spans="1:29" x14ac:dyDescent="0.2">
      <c r="A188" s="572" t="s">
        <v>1</v>
      </c>
      <c r="B188" s="332">
        <f>B185/B184*100-100</f>
        <v>6.1313868613138709</v>
      </c>
      <c r="C188" s="333">
        <f t="shared" ref="C188:E188" si="77">C185/C184*100-100</f>
        <v>4.3065693430657035</v>
      </c>
      <c r="D188" s="333">
        <f t="shared" si="77"/>
        <v>3.9416058394160558</v>
      </c>
      <c r="E188" s="333">
        <f t="shared" si="77"/>
        <v>1.8978102189781083</v>
      </c>
      <c r="F188" s="482">
        <f>F185/F184*100-100</f>
        <v>0.51094890510950108</v>
      </c>
      <c r="G188" s="521">
        <f t="shared" ref="G188:N188" si="78">G185/G184*100-100</f>
        <v>3.2846715328467013</v>
      </c>
      <c r="H188" s="333">
        <f t="shared" si="78"/>
        <v>2.7737226277372287</v>
      </c>
      <c r="I188" s="333">
        <f t="shared" si="78"/>
        <v>4.1605839416058359</v>
      </c>
      <c r="J188" s="333">
        <f t="shared" si="78"/>
        <v>4.5985401459853961</v>
      </c>
      <c r="K188" s="335">
        <f t="shared" si="78"/>
        <v>4.9635036496350295</v>
      </c>
      <c r="L188" s="332">
        <f t="shared" si="78"/>
        <v>0.80291970802919366</v>
      </c>
      <c r="M188" s="333">
        <f t="shared" si="78"/>
        <v>5.1094890510948971</v>
      </c>
      <c r="N188" s="333">
        <f t="shared" si="78"/>
        <v>6.4963503649635044</v>
      </c>
      <c r="O188" s="482">
        <f>O185/O184*100-100</f>
        <v>11.167883211678827</v>
      </c>
      <c r="P188" s="521">
        <f t="shared" ref="P188:Z188" si="79">P185/P184*100-100</f>
        <v>5.7664233576642374</v>
      </c>
      <c r="Q188" s="333">
        <f t="shared" si="79"/>
        <v>3.5766423357664223</v>
      </c>
      <c r="R188" s="333">
        <f t="shared" si="79"/>
        <v>3.0656934306569212</v>
      </c>
      <c r="S188" s="333">
        <f t="shared" si="79"/>
        <v>2.9927007299270088</v>
      </c>
      <c r="T188" s="333">
        <f t="shared" si="79"/>
        <v>2.6277372262773895</v>
      </c>
      <c r="U188" s="335">
        <f t="shared" si="79"/>
        <v>-1.2408759124087538</v>
      </c>
      <c r="V188" s="332">
        <f t="shared" si="79"/>
        <v>0.94890510948906126</v>
      </c>
      <c r="W188" s="333">
        <f t="shared" si="79"/>
        <v>2.700729927007302</v>
      </c>
      <c r="X188" s="333">
        <f t="shared" si="79"/>
        <v>3.9416058394160558</v>
      </c>
      <c r="Y188" s="482">
        <f t="shared" si="79"/>
        <v>5.4014598540145897</v>
      </c>
      <c r="Z188" s="567">
        <f t="shared" si="79"/>
        <v>3.7956204379562024</v>
      </c>
      <c r="AA188" s="434"/>
      <c r="AB188" s="210"/>
      <c r="AC188" s="210"/>
    </row>
    <row r="189" spans="1:29" ht="13.5" thickBot="1" x14ac:dyDescent="0.25">
      <c r="A189" s="573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609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8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609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8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97">
        <f t="shared" si="80"/>
        <v>108</v>
      </c>
      <c r="AA189" s="342"/>
      <c r="AB189" s="654"/>
      <c r="AC189" s="654"/>
    </row>
    <row r="190" spans="1:29" x14ac:dyDescent="0.2">
      <c r="A190" s="267" t="s">
        <v>51</v>
      </c>
      <c r="B190" s="569">
        <v>624</v>
      </c>
      <c r="C190" s="570">
        <v>680</v>
      </c>
      <c r="D190" s="570">
        <v>675</v>
      </c>
      <c r="E190" s="570">
        <v>478</v>
      </c>
      <c r="F190" s="571">
        <v>367</v>
      </c>
      <c r="G190" s="610">
        <v>413</v>
      </c>
      <c r="H190" s="570">
        <v>703</v>
      </c>
      <c r="I190" s="570">
        <v>701</v>
      </c>
      <c r="J190" s="570">
        <v>419</v>
      </c>
      <c r="K190" s="347">
        <v>129</v>
      </c>
      <c r="L190" s="569">
        <v>341</v>
      </c>
      <c r="M190" s="570">
        <v>720</v>
      </c>
      <c r="N190" s="570">
        <v>751</v>
      </c>
      <c r="O190" s="571">
        <v>304</v>
      </c>
      <c r="P190" s="610">
        <v>351</v>
      </c>
      <c r="Q190" s="570">
        <v>612</v>
      </c>
      <c r="R190" s="570">
        <v>475</v>
      </c>
      <c r="S190" s="570">
        <v>476</v>
      </c>
      <c r="T190" s="570">
        <v>640</v>
      </c>
      <c r="U190" s="347">
        <v>393</v>
      </c>
      <c r="V190" s="569">
        <v>293</v>
      </c>
      <c r="W190" s="570">
        <v>627</v>
      </c>
      <c r="X190" s="570">
        <v>624</v>
      </c>
      <c r="Y190" s="571">
        <v>379</v>
      </c>
      <c r="Z190" s="398">
        <f>SUM(B190:Y190)</f>
        <v>12175</v>
      </c>
      <c r="AA190" s="654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659">
        <v>62.5</v>
      </c>
      <c r="C191" s="660">
        <v>62.5</v>
      </c>
      <c r="D191" s="660">
        <v>64</v>
      </c>
      <c r="E191" s="660">
        <v>64.5</v>
      </c>
      <c r="F191" s="661">
        <v>67</v>
      </c>
      <c r="G191" s="408">
        <v>65</v>
      </c>
      <c r="H191" s="660">
        <v>63.5</v>
      </c>
      <c r="I191" s="660">
        <v>62.5</v>
      </c>
      <c r="J191" s="660">
        <v>61.5</v>
      </c>
      <c r="K191" s="311">
        <v>60</v>
      </c>
      <c r="L191" s="659">
        <v>67</v>
      </c>
      <c r="M191" s="660">
        <v>65.5</v>
      </c>
      <c r="N191" s="660">
        <v>63.5</v>
      </c>
      <c r="O191" s="661">
        <v>62.5</v>
      </c>
      <c r="P191" s="408">
        <v>62</v>
      </c>
      <c r="Q191" s="660">
        <v>62.5</v>
      </c>
      <c r="R191" s="660">
        <v>64.5</v>
      </c>
      <c r="S191" s="660">
        <v>64</v>
      </c>
      <c r="T191" s="660">
        <v>65.5</v>
      </c>
      <c r="U191" s="311">
        <v>66.5</v>
      </c>
      <c r="V191" s="659">
        <v>65.5</v>
      </c>
      <c r="W191" s="660">
        <v>64</v>
      </c>
      <c r="X191" s="660">
        <v>62.5</v>
      </c>
      <c r="Y191" s="661">
        <v>60</v>
      </c>
      <c r="Z191" s="655"/>
      <c r="AA191" s="654" t="s">
        <v>57</v>
      </c>
      <c r="AB191" s="654">
        <v>60.11</v>
      </c>
      <c r="AC191" s="654"/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7">
        <f t="shared" si="81"/>
        <v>4</v>
      </c>
      <c r="G192" s="409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7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7">
        <f t="shared" si="81"/>
        <v>3.5</v>
      </c>
      <c r="P192" s="409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7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7">
        <f t="shared" si="81"/>
        <v>3.5</v>
      </c>
      <c r="Z192" s="338"/>
      <c r="AA192" s="654" t="s">
        <v>26</v>
      </c>
      <c r="AB192" s="654">
        <f>AB191-AB177</f>
        <v>3.2199999999999989</v>
      </c>
      <c r="AC192" s="654"/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793" t="s">
        <v>53</v>
      </c>
      <c r="C195" s="794"/>
      <c r="D195" s="794"/>
      <c r="E195" s="794"/>
      <c r="F195" s="794"/>
      <c r="G195" s="794"/>
      <c r="H195" s="794"/>
      <c r="I195" s="794"/>
      <c r="J195" s="794"/>
      <c r="K195" s="794"/>
      <c r="L195" s="793" t="s">
        <v>114</v>
      </c>
      <c r="M195" s="794"/>
      <c r="N195" s="794"/>
      <c r="O195" s="795"/>
      <c r="P195" s="794" t="s">
        <v>63</v>
      </c>
      <c r="Q195" s="794"/>
      <c r="R195" s="794"/>
      <c r="S195" s="794"/>
      <c r="T195" s="794"/>
      <c r="U195" s="794"/>
      <c r="V195" s="794"/>
      <c r="W195" s="794"/>
      <c r="X195" s="794"/>
      <c r="Y195" s="795"/>
      <c r="Z195" s="796" t="s">
        <v>55</v>
      </c>
      <c r="AA195" s="670">
        <v>905</v>
      </c>
      <c r="AB195" s="670"/>
      <c r="AC195" s="670"/>
    </row>
    <row r="196" spans="1:29" x14ac:dyDescent="0.2">
      <c r="A196" s="231" t="s">
        <v>54</v>
      </c>
      <c r="B196" s="664">
        <v>1</v>
      </c>
      <c r="C196" s="665">
        <v>2</v>
      </c>
      <c r="D196" s="665">
        <v>3</v>
      </c>
      <c r="E196" s="665">
        <v>4</v>
      </c>
      <c r="F196" s="666">
        <v>5</v>
      </c>
      <c r="G196" s="523">
        <v>6</v>
      </c>
      <c r="H196" s="665">
        <v>7</v>
      </c>
      <c r="I196" s="665">
        <v>8</v>
      </c>
      <c r="J196" s="665">
        <v>9</v>
      </c>
      <c r="K196" s="486">
        <v>10</v>
      </c>
      <c r="L196" s="664">
        <v>1</v>
      </c>
      <c r="M196" s="665">
        <v>2</v>
      </c>
      <c r="N196" s="665">
        <v>3</v>
      </c>
      <c r="O196" s="666">
        <v>4</v>
      </c>
      <c r="P196" s="523">
        <v>1</v>
      </c>
      <c r="Q196" s="665">
        <v>2</v>
      </c>
      <c r="R196" s="665">
        <v>3</v>
      </c>
      <c r="S196" s="665">
        <v>4</v>
      </c>
      <c r="T196" s="665">
        <v>5</v>
      </c>
      <c r="U196" s="486">
        <v>6</v>
      </c>
      <c r="V196" s="664">
        <v>7</v>
      </c>
      <c r="W196" s="665">
        <v>8</v>
      </c>
      <c r="X196" s="665">
        <v>9</v>
      </c>
      <c r="Y196" s="666">
        <v>10</v>
      </c>
      <c r="Z196" s="797"/>
      <c r="AA196" s="670"/>
      <c r="AB196" s="670"/>
      <c r="AC196" s="670"/>
    </row>
    <row r="197" spans="1:29" ht="13.5" thickBot="1" x14ac:dyDescent="0.25">
      <c r="A197" s="231" t="s">
        <v>2</v>
      </c>
      <c r="B197" s="530">
        <v>5</v>
      </c>
      <c r="C197" s="294">
        <v>4</v>
      </c>
      <c r="D197" s="234">
        <v>3</v>
      </c>
      <c r="E197" s="307">
        <v>2</v>
      </c>
      <c r="F197" s="522">
        <v>1</v>
      </c>
      <c r="G197" s="568">
        <v>1</v>
      </c>
      <c r="H197" s="307">
        <v>2</v>
      </c>
      <c r="I197" s="234">
        <v>3</v>
      </c>
      <c r="J197" s="294">
        <v>4</v>
      </c>
      <c r="K197" s="618">
        <v>5</v>
      </c>
      <c r="L197" s="233">
        <v>1</v>
      </c>
      <c r="M197" s="307">
        <v>2</v>
      </c>
      <c r="N197" s="234">
        <v>3</v>
      </c>
      <c r="O197" s="531">
        <v>4</v>
      </c>
      <c r="P197" s="619">
        <v>5</v>
      </c>
      <c r="Q197" s="294">
        <v>4</v>
      </c>
      <c r="R197" s="234">
        <v>3</v>
      </c>
      <c r="S197" s="234">
        <v>3</v>
      </c>
      <c r="T197" s="307">
        <v>2</v>
      </c>
      <c r="U197" s="620">
        <v>1</v>
      </c>
      <c r="V197" s="233">
        <v>1</v>
      </c>
      <c r="W197" s="307">
        <v>2</v>
      </c>
      <c r="X197" s="234">
        <v>3</v>
      </c>
      <c r="Y197" s="531">
        <v>4</v>
      </c>
      <c r="Z197" s="798"/>
      <c r="AA197" s="670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517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517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527">
        <v>1480</v>
      </c>
      <c r="AA198" s="341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518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518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440">
        <v>1538</v>
      </c>
      <c r="AA199" s="325"/>
      <c r="AB199" s="670"/>
      <c r="AC199" s="670"/>
    </row>
    <row r="200" spans="1:29" x14ac:dyDescent="0.2">
      <c r="A200" s="231" t="s">
        <v>7</v>
      </c>
      <c r="B200" s="476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519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519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528">
        <v>0.91300000000000003</v>
      </c>
      <c r="AA200" s="341"/>
      <c r="AB200" s="210"/>
      <c r="AC200" s="210"/>
    </row>
    <row r="201" spans="1:29" ht="13.5" thickBot="1" x14ac:dyDescent="0.25">
      <c r="A201" s="256" t="s">
        <v>8</v>
      </c>
      <c r="B201" s="329">
        <v>3.9E-2</v>
      </c>
      <c r="C201" s="330">
        <v>2.8000000000000001E-2</v>
      </c>
      <c r="D201" s="330">
        <v>3.3000000000000002E-2</v>
      </c>
      <c r="E201" s="330">
        <v>2.5999999999999999E-2</v>
      </c>
      <c r="F201" s="480">
        <v>5.0999999999999997E-2</v>
      </c>
      <c r="G201" s="520">
        <v>3.9E-2</v>
      </c>
      <c r="H201" s="330">
        <v>2.5000000000000001E-2</v>
      </c>
      <c r="I201" s="330">
        <v>2.8000000000000001E-2</v>
      </c>
      <c r="J201" s="330">
        <v>2.5000000000000001E-2</v>
      </c>
      <c r="K201" s="334">
        <v>0.04</v>
      </c>
      <c r="L201" s="329">
        <v>4.8000000000000001E-2</v>
      </c>
      <c r="M201" s="330">
        <v>3.5000000000000003E-2</v>
      </c>
      <c r="N201" s="330">
        <v>3.5000000000000003E-2</v>
      </c>
      <c r="O201" s="675">
        <v>5.3999999999999999E-2</v>
      </c>
      <c r="P201" s="520">
        <v>4.7E-2</v>
      </c>
      <c r="Q201" s="330">
        <v>2.5999999999999999E-2</v>
      </c>
      <c r="R201" s="330">
        <v>2.9000000000000001E-2</v>
      </c>
      <c r="S201" s="330">
        <v>2.7E-2</v>
      </c>
      <c r="T201" s="330">
        <v>3.9E-2</v>
      </c>
      <c r="U201" s="334">
        <v>3.7999999999999999E-2</v>
      </c>
      <c r="V201" s="329">
        <v>3.6999999999999998E-2</v>
      </c>
      <c r="W201" s="330">
        <v>2.8000000000000001E-2</v>
      </c>
      <c r="X201" s="330">
        <v>3.1E-2</v>
      </c>
      <c r="Y201" s="480">
        <v>3.6999999999999998E-2</v>
      </c>
      <c r="Z201" s="529">
        <v>0.06</v>
      </c>
      <c r="AA201" s="678" t="s">
        <v>155</v>
      </c>
      <c r="AB201" s="670"/>
      <c r="AC201" s="670"/>
    </row>
    <row r="202" spans="1:29" x14ac:dyDescent="0.2">
      <c r="A202" s="572" t="s">
        <v>1</v>
      </c>
      <c r="B202" s="332">
        <f>B199/B198*100-100</f>
        <v>10.675675675675663</v>
      </c>
      <c r="C202" s="333">
        <f t="shared" ref="C202:E202" si="82">C199/C198*100-100</f>
        <v>6.3513513513513402</v>
      </c>
      <c r="D202" s="333">
        <f t="shared" si="82"/>
        <v>3.0405405405405475</v>
      </c>
      <c r="E202" s="333">
        <f t="shared" si="82"/>
        <v>-0.54054054054053324</v>
      </c>
      <c r="F202" s="482">
        <f>F199/F198*100-100</f>
        <v>-5.2702702702702737</v>
      </c>
      <c r="G202" s="521">
        <f t="shared" ref="G202:N202" si="83">G199/G198*100-100</f>
        <v>-1.9594594594594525</v>
      </c>
      <c r="H202" s="333">
        <f t="shared" si="83"/>
        <v>1.1486486486486598</v>
      </c>
      <c r="I202" s="333">
        <f t="shared" si="83"/>
        <v>3.3783783783783718</v>
      </c>
      <c r="J202" s="333">
        <f t="shared" si="83"/>
        <v>5.8783783783783718</v>
      </c>
      <c r="K202" s="335">
        <f t="shared" si="83"/>
        <v>11.756756756756758</v>
      </c>
      <c r="L202" s="676">
        <f t="shared" si="83"/>
        <v>-1.689189189189193</v>
      </c>
      <c r="M202" s="333">
        <f t="shared" si="83"/>
        <v>2.7027027027026946</v>
      </c>
      <c r="N202" s="333">
        <f t="shared" si="83"/>
        <v>6.4864864864864842</v>
      </c>
      <c r="O202" s="482">
        <f>O199/O198*100-100</f>
        <v>13.783783783783775</v>
      </c>
      <c r="P202" s="521">
        <f t="shared" ref="P202:Z202" si="84">P199/P198*100-100</f>
        <v>11.959459459459467</v>
      </c>
      <c r="Q202" s="333">
        <f t="shared" si="84"/>
        <v>7.0270270270270174</v>
      </c>
      <c r="R202" s="333">
        <f t="shared" si="84"/>
        <v>5.0675675675675649</v>
      </c>
      <c r="S202" s="333">
        <f t="shared" si="84"/>
        <v>2.7027027027026946</v>
      </c>
      <c r="T202" s="333">
        <f t="shared" si="84"/>
        <v>-0.33783783783783861</v>
      </c>
      <c r="U202" s="335">
        <f t="shared" si="84"/>
        <v>-6.3513513513513544</v>
      </c>
      <c r="V202" s="332">
        <f t="shared" si="84"/>
        <v>-4.2567567567567579</v>
      </c>
      <c r="W202" s="333">
        <f t="shared" si="84"/>
        <v>6.7567567567564879E-2</v>
      </c>
      <c r="X202" s="333">
        <f t="shared" si="84"/>
        <v>4.5270270270270316</v>
      </c>
      <c r="Y202" s="482">
        <f t="shared" si="84"/>
        <v>9.1891891891891788</v>
      </c>
      <c r="Z202" s="567">
        <f t="shared" si="84"/>
        <v>3.9189189189189051</v>
      </c>
      <c r="AA202" s="677" t="s">
        <v>156</v>
      </c>
      <c r="AB202" s="210"/>
      <c r="AC202" s="210"/>
    </row>
    <row r="203" spans="1:29" ht="13.5" thickBot="1" x14ac:dyDescent="0.25">
      <c r="A203" s="573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609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8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609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8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97">
        <f t="shared" si="85"/>
        <v>116</v>
      </c>
      <c r="AA203" s="342"/>
      <c r="AB203" s="670"/>
      <c r="AC203" s="670"/>
    </row>
    <row r="204" spans="1:29" x14ac:dyDescent="0.2">
      <c r="A204" s="267" t="s">
        <v>51</v>
      </c>
      <c r="B204" s="569">
        <v>664</v>
      </c>
      <c r="C204" s="570">
        <v>706</v>
      </c>
      <c r="D204" s="570">
        <v>670</v>
      </c>
      <c r="E204" s="570">
        <v>411</v>
      </c>
      <c r="F204" s="571">
        <v>373</v>
      </c>
      <c r="G204" s="610">
        <v>321</v>
      </c>
      <c r="H204" s="570">
        <v>531</v>
      </c>
      <c r="I204" s="570">
        <v>595</v>
      </c>
      <c r="J204" s="570">
        <v>453</v>
      </c>
      <c r="K204" s="347">
        <v>463</v>
      </c>
      <c r="L204" s="569">
        <v>358</v>
      </c>
      <c r="M204" s="570">
        <v>657</v>
      </c>
      <c r="N204" s="570">
        <v>587</v>
      </c>
      <c r="O204" s="571">
        <v>514</v>
      </c>
      <c r="P204" s="610">
        <v>302</v>
      </c>
      <c r="Q204" s="570">
        <v>533</v>
      </c>
      <c r="R204" s="570">
        <v>588</v>
      </c>
      <c r="S204" s="570">
        <v>636</v>
      </c>
      <c r="T204" s="570">
        <v>481</v>
      </c>
      <c r="U204" s="347">
        <v>399</v>
      </c>
      <c r="V204" s="569">
        <v>353</v>
      </c>
      <c r="W204" s="570">
        <v>540</v>
      </c>
      <c r="X204" s="570">
        <v>637</v>
      </c>
      <c r="Y204" s="571">
        <v>392</v>
      </c>
      <c r="Z204" s="398">
        <f>SUM(B204:Y204)</f>
        <v>12164</v>
      </c>
      <c r="AA204" s="67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667">
        <v>67</v>
      </c>
      <c r="C205" s="668">
        <v>68</v>
      </c>
      <c r="D205" s="668">
        <v>69.5</v>
      </c>
      <c r="E205" s="668">
        <v>70</v>
      </c>
      <c r="F205" s="669">
        <v>73</v>
      </c>
      <c r="G205" s="408">
        <v>70.5</v>
      </c>
      <c r="H205" s="668">
        <v>69</v>
      </c>
      <c r="I205" s="668">
        <v>68</v>
      </c>
      <c r="J205" s="668">
        <v>66.5</v>
      </c>
      <c r="K205" s="311">
        <v>64.5</v>
      </c>
      <c r="L205" s="667">
        <v>72</v>
      </c>
      <c r="M205" s="668">
        <v>71</v>
      </c>
      <c r="N205" s="668">
        <v>69</v>
      </c>
      <c r="O205" s="669">
        <v>67</v>
      </c>
      <c r="P205" s="408">
        <v>66.5</v>
      </c>
      <c r="Q205" s="668">
        <v>67.5</v>
      </c>
      <c r="R205" s="668">
        <v>69</v>
      </c>
      <c r="S205" s="668">
        <v>70</v>
      </c>
      <c r="T205" s="668">
        <v>71</v>
      </c>
      <c r="U205" s="311">
        <v>72.5</v>
      </c>
      <c r="V205" s="667">
        <v>71.5</v>
      </c>
      <c r="W205" s="668">
        <v>69.5</v>
      </c>
      <c r="X205" s="668">
        <v>68</v>
      </c>
      <c r="Y205" s="669">
        <v>65</v>
      </c>
      <c r="Z205" s="663"/>
      <c r="AA205" s="670" t="s">
        <v>57</v>
      </c>
      <c r="AB205" s="670">
        <v>63.77</v>
      </c>
      <c r="AC205" s="670"/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7">
        <f t="shared" ref="F206" si="90">(F205-F191)</f>
        <v>6</v>
      </c>
      <c r="G206" s="409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7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7">
        <f t="shared" ref="O206" si="99">(O205-O191)</f>
        <v>4.5</v>
      </c>
      <c r="P206" s="409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7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7">
        <f t="shared" ref="Y206" si="109">(Y205-Y191)</f>
        <v>5</v>
      </c>
      <c r="Z206" s="338"/>
      <c r="AA206" s="670" t="s">
        <v>26</v>
      </c>
      <c r="AB206" s="670">
        <f>AB205-AB191</f>
        <v>3.6600000000000037</v>
      </c>
      <c r="AC206" s="670"/>
    </row>
    <row r="207" spans="1:29" x14ac:dyDescent="0.2">
      <c r="L207" s="200" t="s">
        <v>65</v>
      </c>
    </row>
    <row r="208" spans="1:29" ht="13.5" thickBot="1" x14ac:dyDescent="0.25"/>
    <row r="209" spans="1:29" ht="13.5" thickBot="1" x14ac:dyDescent="0.25">
      <c r="A209" s="230" t="s">
        <v>158</v>
      </c>
      <c r="B209" s="793" t="s">
        <v>53</v>
      </c>
      <c r="C209" s="794"/>
      <c r="D209" s="794"/>
      <c r="E209" s="794"/>
      <c r="F209" s="794"/>
      <c r="G209" s="794"/>
      <c r="H209" s="794"/>
      <c r="I209" s="794"/>
      <c r="J209" s="794"/>
      <c r="K209" s="794"/>
      <c r="L209" s="793" t="s">
        <v>114</v>
      </c>
      <c r="M209" s="794"/>
      <c r="N209" s="794"/>
      <c r="O209" s="795"/>
      <c r="P209" s="794" t="s">
        <v>63</v>
      </c>
      <c r="Q209" s="794"/>
      <c r="R209" s="794"/>
      <c r="S209" s="794"/>
      <c r="T209" s="794"/>
      <c r="U209" s="794"/>
      <c r="V209" s="794"/>
      <c r="W209" s="794"/>
      <c r="X209" s="794"/>
      <c r="Y209" s="795"/>
      <c r="Z209" s="796" t="s">
        <v>55</v>
      </c>
      <c r="AA209" s="699">
        <v>912</v>
      </c>
      <c r="AB209" s="699"/>
      <c r="AC209" s="699"/>
    </row>
    <row r="210" spans="1:29" x14ac:dyDescent="0.2">
      <c r="A210" s="231" t="s">
        <v>54</v>
      </c>
      <c r="B210" s="693">
        <v>1</v>
      </c>
      <c r="C210" s="694">
        <v>2</v>
      </c>
      <c r="D210" s="694">
        <v>3</v>
      </c>
      <c r="E210" s="694">
        <v>4</v>
      </c>
      <c r="F210" s="695">
        <v>5</v>
      </c>
      <c r="G210" s="523">
        <v>6</v>
      </c>
      <c r="H210" s="694">
        <v>7</v>
      </c>
      <c r="I210" s="694">
        <v>8</v>
      </c>
      <c r="J210" s="694">
        <v>9</v>
      </c>
      <c r="K210" s="486">
        <v>10</v>
      </c>
      <c r="L210" s="693">
        <v>1</v>
      </c>
      <c r="M210" s="694">
        <v>2</v>
      </c>
      <c r="N210" s="694">
        <v>3</v>
      </c>
      <c r="O210" s="695">
        <v>4</v>
      </c>
      <c r="P210" s="523">
        <v>1</v>
      </c>
      <c r="Q210" s="694">
        <v>2</v>
      </c>
      <c r="R210" s="694">
        <v>3</v>
      </c>
      <c r="S210" s="694">
        <v>4</v>
      </c>
      <c r="T210" s="694">
        <v>5</v>
      </c>
      <c r="U210" s="486">
        <v>6</v>
      </c>
      <c r="V210" s="693">
        <v>7</v>
      </c>
      <c r="W210" s="694">
        <v>8</v>
      </c>
      <c r="X210" s="694">
        <v>9</v>
      </c>
      <c r="Y210" s="695">
        <v>10</v>
      </c>
      <c r="Z210" s="797"/>
      <c r="AA210" s="699"/>
      <c r="AB210" s="699"/>
      <c r="AC210" s="699"/>
    </row>
    <row r="211" spans="1:29" ht="13.5" thickBot="1" x14ac:dyDescent="0.25">
      <c r="A211" s="231" t="s">
        <v>2</v>
      </c>
      <c r="B211" s="530">
        <v>5</v>
      </c>
      <c r="C211" s="294">
        <v>4</v>
      </c>
      <c r="D211" s="234">
        <v>3</v>
      </c>
      <c r="E211" s="307">
        <v>2</v>
      </c>
      <c r="F211" s="522">
        <v>1</v>
      </c>
      <c r="G211" s="568">
        <v>1</v>
      </c>
      <c r="H211" s="307">
        <v>2</v>
      </c>
      <c r="I211" s="234">
        <v>3</v>
      </c>
      <c r="J211" s="294">
        <v>4</v>
      </c>
      <c r="K211" s="618">
        <v>5</v>
      </c>
      <c r="L211" s="233">
        <v>1</v>
      </c>
      <c r="M211" s="307">
        <v>2</v>
      </c>
      <c r="N211" s="234">
        <v>3</v>
      </c>
      <c r="O211" s="531">
        <v>4</v>
      </c>
      <c r="P211" s="619">
        <v>5</v>
      </c>
      <c r="Q211" s="294">
        <v>4</v>
      </c>
      <c r="R211" s="234">
        <v>3</v>
      </c>
      <c r="S211" s="234">
        <v>3</v>
      </c>
      <c r="T211" s="307">
        <v>2</v>
      </c>
      <c r="U211" s="620">
        <v>1</v>
      </c>
      <c r="V211" s="233">
        <v>1</v>
      </c>
      <c r="W211" s="307">
        <v>2</v>
      </c>
      <c r="X211" s="234">
        <v>3</v>
      </c>
      <c r="Y211" s="531">
        <v>4</v>
      </c>
      <c r="Z211" s="798"/>
      <c r="AA211" s="699"/>
      <c r="AB211" s="313"/>
      <c r="AC211" s="313"/>
    </row>
    <row r="212" spans="1:29" x14ac:dyDescent="0.2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517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517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527">
        <v>1590</v>
      </c>
      <c r="AA212" s="341"/>
      <c r="AB212" s="313"/>
      <c r="AC212" s="313"/>
    </row>
    <row r="213" spans="1:29" x14ac:dyDescent="0.2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518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518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440">
        <v>1637</v>
      </c>
      <c r="AA213" s="325"/>
      <c r="AB213" s="699"/>
      <c r="AC213" s="699"/>
    </row>
    <row r="214" spans="1:29" x14ac:dyDescent="0.2">
      <c r="A214" s="231" t="s">
        <v>7</v>
      </c>
      <c r="B214" s="476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519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519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528">
        <v>0.93100000000000005</v>
      </c>
      <c r="AA214" s="341"/>
      <c r="AB214" s="210"/>
      <c r="AC214" s="210"/>
    </row>
    <row r="215" spans="1:29" ht="13.5" thickBot="1" x14ac:dyDescent="0.25">
      <c r="A215" s="256" t="s">
        <v>8</v>
      </c>
      <c r="B215" s="329">
        <v>6.2E-2</v>
      </c>
      <c r="C215" s="330">
        <v>3.7999999999999999E-2</v>
      </c>
      <c r="D215" s="330">
        <v>3.5000000000000003E-2</v>
      </c>
      <c r="E215" s="330">
        <v>3.2000000000000001E-2</v>
      </c>
      <c r="F215" s="480">
        <v>0.06</v>
      </c>
      <c r="G215" s="520">
        <v>5.5E-2</v>
      </c>
      <c r="H215" s="330">
        <v>3.2000000000000001E-2</v>
      </c>
      <c r="I215" s="330">
        <v>2.9000000000000001E-2</v>
      </c>
      <c r="J215" s="330">
        <v>3.1E-2</v>
      </c>
      <c r="K215" s="334">
        <v>3.6999999999999998E-2</v>
      </c>
      <c r="L215" s="329">
        <v>6.7000000000000004E-2</v>
      </c>
      <c r="M215" s="330">
        <v>3.9E-2</v>
      </c>
      <c r="N215" s="330">
        <v>4.7E-2</v>
      </c>
      <c r="O215" s="480">
        <v>4.9000000000000002E-2</v>
      </c>
      <c r="P215" s="520">
        <v>3.5000000000000003E-2</v>
      </c>
      <c r="Q215" s="330">
        <v>3.3000000000000002E-2</v>
      </c>
      <c r="R215" s="330">
        <v>2.9000000000000001E-2</v>
      </c>
      <c r="S215" s="330">
        <v>0.03</v>
      </c>
      <c r="T215" s="330">
        <v>2.8000000000000001E-2</v>
      </c>
      <c r="U215" s="334">
        <v>0.04</v>
      </c>
      <c r="V215" s="329">
        <v>3.2000000000000001E-2</v>
      </c>
      <c r="W215" s="330">
        <v>3.5999999999999997E-2</v>
      </c>
      <c r="X215" s="330">
        <v>3.4000000000000002E-2</v>
      </c>
      <c r="Y215" s="480">
        <v>4.2999999999999997E-2</v>
      </c>
      <c r="Z215" s="529">
        <v>5.6000000000000001E-2</v>
      </c>
      <c r="AA215" s="700"/>
      <c r="AB215" s="699"/>
      <c r="AC215" s="699"/>
    </row>
    <row r="216" spans="1:29" x14ac:dyDescent="0.2">
      <c r="A216" s="572" t="s">
        <v>1</v>
      </c>
      <c r="B216" s="332">
        <f>B213/B212*100-100</f>
        <v>8.9308176100628884</v>
      </c>
      <c r="C216" s="333">
        <f t="shared" ref="C216:E216" si="110">C213/C212*100-100</f>
        <v>4.4025157232704402</v>
      </c>
      <c r="D216" s="333">
        <f t="shared" si="110"/>
        <v>2.0125786163522008</v>
      </c>
      <c r="E216" s="333">
        <f t="shared" si="110"/>
        <v>-0.37735849056603854</v>
      </c>
      <c r="F216" s="482">
        <f>F213/F212*100-100</f>
        <v>-3.3962264150943327</v>
      </c>
      <c r="G216" s="521">
        <f t="shared" ref="G216:N216" si="111">G213/G212*100-100</f>
        <v>-2.9559748427672901</v>
      </c>
      <c r="H216" s="333">
        <f t="shared" si="111"/>
        <v>0.25157232704403043</v>
      </c>
      <c r="I216" s="333">
        <f t="shared" si="111"/>
        <v>2.6415094339622698</v>
      </c>
      <c r="J216" s="333">
        <f t="shared" si="111"/>
        <v>4.7798742138364787</v>
      </c>
      <c r="K216" s="335">
        <f t="shared" si="111"/>
        <v>10.377358490566053</v>
      </c>
      <c r="L216" s="332">
        <f t="shared" si="111"/>
        <v>-0.81761006289308114</v>
      </c>
      <c r="M216" s="333">
        <f t="shared" si="111"/>
        <v>3.7106918238993813</v>
      </c>
      <c r="N216" s="333">
        <f t="shared" si="111"/>
        <v>5.5345911949685558</v>
      </c>
      <c r="O216" s="482">
        <f>O213/O212*100-100</f>
        <v>11.572327044025158</v>
      </c>
      <c r="P216" s="521">
        <f t="shared" ref="P216:Z216" si="112">P213/P212*100-100</f>
        <v>8.49056603773586</v>
      </c>
      <c r="Q216" s="333">
        <f t="shared" si="112"/>
        <v>3.5849056603773732</v>
      </c>
      <c r="R216" s="333">
        <f t="shared" si="112"/>
        <v>3.3333333333333428</v>
      </c>
      <c r="S216" s="333">
        <f t="shared" si="112"/>
        <v>1.4465408805031501</v>
      </c>
      <c r="T216" s="333">
        <f t="shared" si="112"/>
        <v>-0.31446540880503449</v>
      </c>
      <c r="U216" s="335">
        <f t="shared" si="112"/>
        <v>-4.0251572327044016</v>
      </c>
      <c r="V216" s="332">
        <f t="shared" si="112"/>
        <v>-3.8364779874213895</v>
      </c>
      <c r="W216" s="333">
        <f t="shared" si="112"/>
        <v>-0.50314465408804665</v>
      </c>
      <c r="X216" s="333">
        <f t="shared" si="112"/>
        <v>1.8867924528301927</v>
      </c>
      <c r="Y216" s="482">
        <f t="shared" si="112"/>
        <v>6.415094339622641</v>
      </c>
      <c r="Z216" s="567">
        <f t="shared" si="112"/>
        <v>2.9559748427673043</v>
      </c>
      <c r="AA216" s="701"/>
      <c r="AB216" s="210"/>
      <c r="AC216" s="210"/>
    </row>
    <row r="217" spans="1:29" ht="13.5" thickBot="1" x14ac:dyDescent="0.25">
      <c r="A217" s="573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609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8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609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8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97">
        <f t="shared" si="113"/>
        <v>99</v>
      </c>
      <c r="AA217" s="342"/>
      <c r="AB217" s="699"/>
      <c r="AC217" s="699"/>
    </row>
    <row r="218" spans="1:29" x14ac:dyDescent="0.2">
      <c r="A218" s="267" t="s">
        <v>51</v>
      </c>
      <c r="B218" s="569">
        <v>664</v>
      </c>
      <c r="C218" s="570">
        <v>706</v>
      </c>
      <c r="D218" s="570">
        <v>668</v>
      </c>
      <c r="E218" s="570">
        <v>411</v>
      </c>
      <c r="F218" s="571">
        <v>372</v>
      </c>
      <c r="G218" s="610">
        <v>321</v>
      </c>
      <c r="H218" s="570">
        <v>531</v>
      </c>
      <c r="I218" s="570">
        <v>595</v>
      </c>
      <c r="J218" s="570">
        <v>453</v>
      </c>
      <c r="K218" s="347">
        <v>463</v>
      </c>
      <c r="L218" s="569">
        <v>357</v>
      </c>
      <c r="M218" s="570">
        <v>653</v>
      </c>
      <c r="N218" s="570">
        <v>587</v>
      </c>
      <c r="O218" s="571">
        <v>514</v>
      </c>
      <c r="P218" s="610">
        <v>302</v>
      </c>
      <c r="Q218" s="570">
        <v>532</v>
      </c>
      <c r="R218" s="570">
        <v>587</v>
      </c>
      <c r="S218" s="570">
        <v>636</v>
      </c>
      <c r="T218" s="570">
        <v>481</v>
      </c>
      <c r="U218" s="347">
        <v>399</v>
      </c>
      <c r="V218" s="569">
        <v>353</v>
      </c>
      <c r="W218" s="570">
        <v>540</v>
      </c>
      <c r="X218" s="570">
        <v>637</v>
      </c>
      <c r="Y218" s="571">
        <v>392</v>
      </c>
      <c r="Z218" s="398">
        <f>SUM(B218:Y218)</f>
        <v>12154</v>
      </c>
      <c r="AA218" s="699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">
      <c r="A219" s="267" t="s">
        <v>28</v>
      </c>
      <c r="B219" s="696">
        <v>73.5</v>
      </c>
      <c r="C219" s="697">
        <v>75</v>
      </c>
      <c r="D219" s="697">
        <v>76.5</v>
      </c>
      <c r="E219" s="697">
        <v>77</v>
      </c>
      <c r="F219" s="698">
        <v>80</v>
      </c>
      <c r="G219" s="408">
        <v>78</v>
      </c>
      <c r="H219" s="697">
        <v>76</v>
      </c>
      <c r="I219" s="697">
        <v>75</v>
      </c>
      <c r="J219" s="697">
        <v>73.5</v>
      </c>
      <c r="K219" s="311">
        <v>71</v>
      </c>
      <c r="L219" s="696">
        <v>79</v>
      </c>
      <c r="M219" s="697">
        <v>78</v>
      </c>
      <c r="N219" s="697">
        <v>76</v>
      </c>
      <c r="O219" s="698">
        <v>73.5</v>
      </c>
      <c r="P219" s="408">
        <v>73.5</v>
      </c>
      <c r="Q219" s="697">
        <v>74.5</v>
      </c>
      <c r="R219" s="697">
        <v>76</v>
      </c>
      <c r="S219" s="697">
        <v>77.5</v>
      </c>
      <c r="T219" s="697">
        <v>78.5</v>
      </c>
      <c r="U219" s="311">
        <v>79.5</v>
      </c>
      <c r="V219" s="696">
        <v>78.5</v>
      </c>
      <c r="W219" s="697">
        <v>77</v>
      </c>
      <c r="X219" s="697">
        <v>75.5</v>
      </c>
      <c r="Y219" s="698">
        <v>72</v>
      </c>
      <c r="Z219" s="692"/>
      <c r="AA219" s="699" t="s">
        <v>57</v>
      </c>
      <c r="AB219" s="699">
        <v>68.94</v>
      </c>
      <c r="AC219" s="699"/>
    </row>
    <row r="220" spans="1:29" ht="13.5" thickBot="1" x14ac:dyDescent="0.25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7">
        <f t="shared" si="114"/>
        <v>7</v>
      </c>
      <c r="G220" s="409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7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7">
        <f t="shared" si="114"/>
        <v>6.5</v>
      </c>
      <c r="P220" s="409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7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7">
        <f t="shared" si="114"/>
        <v>7</v>
      </c>
      <c r="Z220" s="338"/>
      <c r="AA220" s="699" t="s">
        <v>26</v>
      </c>
      <c r="AB220" s="699">
        <f>AB219-AB205</f>
        <v>5.1699999999999946</v>
      </c>
      <c r="AC220" s="699"/>
    </row>
    <row r="222" spans="1:29" ht="13.5" thickBot="1" x14ac:dyDescent="0.25"/>
    <row r="223" spans="1:29" ht="13.5" thickBot="1" x14ac:dyDescent="0.25">
      <c r="A223" s="230" t="s">
        <v>159</v>
      </c>
      <c r="B223" s="793" t="s">
        <v>53</v>
      </c>
      <c r="C223" s="794"/>
      <c r="D223" s="794"/>
      <c r="E223" s="794"/>
      <c r="F223" s="794"/>
      <c r="G223" s="794"/>
      <c r="H223" s="794"/>
      <c r="I223" s="794"/>
      <c r="J223" s="794"/>
      <c r="K223" s="794"/>
      <c r="L223" s="793" t="s">
        <v>114</v>
      </c>
      <c r="M223" s="794"/>
      <c r="N223" s="794"/>
      <c r="O223" s="795"/>
      <c r="P223" s="794" t="s">
        <v>63</v>
      </c>
      <c r="Q223" s="794"/>
      <c r="R223" s="794"/>
      <c r="S223" s="794"/>
      <c r="T223" s="794"/>
      <c r="U223" s="794"/>
      <c r="V223" s="794"/>
      <c r="W223" s="794"/>
      <c r="X223" s="794"/>
      <c r="Y223" s="795"/>
      <c r="Z223" s="796" t="s">
        <v>55</v>
      </c>
      <c r="AA223" s="713">
        <v>901</v>
      </c>
      <c r="AB223" s="713"/>
      <c r="AC223" s="713"/>
    </row>
    <row r="224" spans="1:29" x14ac:dyDescent="0.2">
      <c r="A224" s="231" t="s">
        <v>54</v>
      </c>
      <c r="B224" s="717">
        <v>1</v>
      </c>
      <c r="C224" s="718">
        <v>2</v>
      </c>
      <c r="D224" s="718">
        <v>3</v>
      </c>
      <c r="E224" s="718">
        <v>4</v>
      </c>
      <c r="F224" s="719">
        <v>5</v>
      </c>
      <c r="G224" s="523">
        <v>6</v>
      </c>
      <c r="H224" s="718">
        <v>7</v>
      </c>
      <c r="I224" s="718">
        <v>8</v>
      </c>
      <c r="J224" s="718">
        <v>9</v>
      </c>
      <c r="K224" s="486">
        <v>10</v>
      </c>
      <c r="L224" s="717">
        <v>1</v>
      </c>
      <c r="M224" s="718">
        <v>2</v>
      </c>
      <c r="N224" s="718">
        <v>3</v>
      </c>
      <c r="O224" s="719">
        <v>4</v>
      </c>
      <c r="P224" s="523">
        <v>1</v>
      </c>
      <c r="Q224" s="718">
        <v>2</v>
      </c>
      <c r="R224" s="718">
        <v>3</v>
      </c>
      <c r="S224" s="718">
        <v>4</v>
      </c>
      <c r="T224" s="718">
        <v>5</v>
      </c>
      <c r="U224" s="486">
        <v>6</v>
      </c>
      <c r="V224" s="717">
        <v>7</v>
      </c>
      <c r="W224" s="718">
        <v>8</v>
      </c>
      <c r="X224" s="718">
        <v>9</v>
      </c>
      <c r="Y224" s="719">
        <v>10</v>
      </c>
      <c r="Z224" s="797"/>
      <c r="AA224" s="713"/>
      <c r="AB224" s="713"/>
      <c r="AC224" s="713"/>
    </row>
    <row r="225" spans="1:29" ht="13.5" thickBot="1" x14ac:dyDescent="0.25">
      <c r="A225" s="231" t="s">
        <v>2</v>
      </c>
      <c r="B225" s="530">
        <v>5</v>
      </c>
      <c r="C225" s="294">
        <v>4</v>
      </c>
      <c r="D225" s="234">
        <v>3</v>
      </c>
      <c r="E225" s="307">
        <v>2</v>
      </c>
      <c r="F225" s="522">
        <v>1</v>
      </c>
      <c r="G225" s="568">
        <v>1</v>
      </c>
      <c r="H225" s="307">
        <v>2</v>
      </c>
      <c r="I225" s="234">
        <v>3</v>
      </c>
      <c r="J225" s="294">
        <v>4</v>
      </c>
      <c r="K225" s="618">
        <v>5</v>
      </c>
      <c r="L225" s="233">
        <v>1</v>
      </c>
      <c r="M225" s="307">
        <v>2</v>
      </c>
      <c r="N225" s="234">
        <v>3</v>
      </c>
      <c r="O225" s="531">
        <v>4</v>
      </c>
      <c r="P225" s="619">
        <v>5</v>
      </c>
      <c r="Q225" s="294">
        <v>4</v>
      </c>
      <c r="R225" s="234">
        <v>3</v>
      </c>
      <c r="S225" s="234">
        <v>3</v>
      </c>
      <c r="T225" s="307">
        <v>2</v>
      </c>
      <c r="U225" s="620">
        <v>1</v>
      </c>
      <c r="V225" s="233">
        <v>1</v>
      </c>
      <c r="W225" s="307">
        <v>2</v>
      </c>
      <c r="X225" s="234">
        <v>3</v>
      </c>
      <c r="Y225" s="531">
        <v>4</v>
      </c>
      <c r="Z225" s="798"/>
      <c r="AA225" s="713"/>
      <c r="AB225" s="313"/>
      <c r="AC225" s="313"/>
    </row>
    <row r="226" spans="1:29" x14ac:dyDescent="0.2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517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517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527">
        <v>1710</v>
      </c>
      <c r="AA226" s="341"/>
      <c r="AB226" s="313"/>
      <c r="AC226" s="313"/>
    </row>
    <row r="227" spans="1:29" x14ac:dyDescent="0.2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518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518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440">
        <v>1784</v>
      </c>
      <c r="AA227" s="325"/>
      <c r="AB227" s="713"/>
      <c r="AC227" s="713"/>
    </row>
    <row r="228" spans="1:29" x14ac:dyDescent="0.2">
      <c r="A228" s="231" t="s">
        <v>7</v>
      </c>
      <c r="B228" s="476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519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519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528">
        <v>0.92300000000000004</v>
      </c>
      <c r="AA228" s="341"/>
      <c r="AB228" s="210"/>
      <c r="AC228" s="210"/>
    </row>
    <row r="229" spans="1:29" ht="13.5" thickBot="1" x14ac:dyDescent="0.25">
      <c r="A229" s="256" t="s">
        <v>8</v>
      </c>
      <c r="B229" s="329">
        <v>5.6000000000000001E-2</v>
      </c>
      <c r="C229" s="330">
        <v>4.7E-2</v>
      </c>
      <c r="D229" s="330">
        <v>3.5999999999999997E-2</v>
      </c>
      <c r="E229" s="330">
        <v>5.3999999999999999E-2</v>
      </c>
      <c r="F229" s="480">
        <v>5.8000000000000003E-2</v>
      </c>
      <c r="G229" s="520">
        <v>6.5000000000000002E-2</v>
      </c>
      <c r="H229" s="330">
        <v>4.8000000000000001E-2</v>
      </c>
      <c r="I229" s="330">
        <v>4.9000000000000002E-2</v>
      </c>
      <c r="J229" s="330">
        <v>3.7999999999999999E-2</v>
      </c>
      <c r="K229" s="334">
        <v>5.7000000000000002E-2</v>
      </c>
      <c r="L229" s="329">
        <v>6.2E-2</v>
      </c>
      <c r="M229" s="330">
        <v>5.6000000000000001E-2</v>
      </c>
      <c r="N229" s="330">
        <v>3.7999999999999999E-2</v>
      </c>
      <c r="O229" s="480">
        <v>5.8999999999999997E-2</v>
      </c>
      <c r="P229" s="520">
        <v>5.3999999999999999E-2</v>
      </c>
      <c r="Q229" s="330">
        <v>4.1000000000000002E-2</v>
      </c>
      <c r="R229" s="330">
        <v>0.04</v>
      </c>
      <c r="S229" s="330">
        <v>4.2999999999999997E-2</v>
      </c>
      <c r="T229" s="330">
        <v>3.5999999999999997E-2</v>
      </c>
      <c r="U229" s="334">
        <v>5.3999999999999999E-2</v>
      </c>
      <c r="V229" s="329">
        <v>6.0999999999999999E-2</v>
      </c>
      <c r="W229" s="330">
        <v>4.2000000000000003E-2</v>
      </c>
      <c r="X229" s="330">
        <v>0.04</v>
      </c>
      <c r="Y229" s="480">
        <v>5.5E-2</v>
      </c>
      <c r="Z229" s="529">
        <v>5.7000000000000002E-2</v>
      </c>
      <c r="AA229" s="700"/>
      <c r="AB229" s="713"/>
      <c r="AC229" s="713"/>
    </row>
    <row r="230" spans="1:29" x14ac:dyDescent="0.2">
      <c r="A230" s="572" t="s">
        <v>1</v>
      </c>
      <c r="B230" s="332">
        <f>B227/B226*100-100</f>
        <v>8.7719298245614112</v>
      </c>
      <c r="C230" s="333">
        <f t="shared" ref="C230:E230" si="115">C227/C226*100-100</f>
        <v>3.8596491228070136</v>
      </c>
      <c r="D230" s="333">
        <f t="shared" si="115"/>
        <v>3.7426900584795391</v>
      </c>
      <c r="E230" s="333">
        <f t="shared" si="115"/>
        <v>3.4502923976608173</v>
      </c>
      <c r="F230" s="482">
        <f>F227/F226*100-100</f>
        <v>0.64327485380117366</v>
      </c>
      <c r="G230" s="521">
        <f t="shared" ref="G230:N230" si="116">G227/G226*100-100</f>
        <v>2.9824561403508909</v>
      </c>
      <c r="H230" s="333">
        <f t="shared" si="116"/>
        <v>2.0467836257309813</v>
      </c>
      <c r="I230" s="333">
        <f t="shared" si="116"/>
        <v>2.5146198830409361</v>
      </c>
      <c r="J230" s="333">
        <f t="shared" si="116"/>
        <v>5.7309941520467902</v>
      </c>
      <c r="K230" s="335">
        <f t="shared" si="116"/>
        <v>9.5906432748537895</v>
      </c>
      <c r="L230" s="332">
        <f t="shared" si="116"/>
        <v>0.5847953216374151</v>
      </c>
      <c r="M230" s="333">
        <f t="shared" si="116"/>
        <v>4.7368421052631504</v>
      </c>
      <c r="N230" s="333">
        <f t="shared" si="116"/>
        <v>6.1403508771929864</v>
      </c>
      <c r="O230" s="482">
        <f>O227/O226*100-100</f>
        <v>10.994152046783626</v>
      </c>
      <c r="P230" s="521">
        <f t="shared" ref="P230:Z230" si="117">P227/P226*100-100</f>
        <v>10.350877192982466</v>
      </c>
      <c r="Q230" s="333">
        <f t="shared" si="117"/>
        <v>5.6140350877192873</v>
      </c>
      <c r="R230" s="333">
        <f t="shared" si="117"/>
        <v>5.3216374269005939</v>
      </c>
      <c r="S230" s="333">
        <f t="shared" si="117"/>
        <v>2.7485380116958993</v>
      </c>
      <c r="T230" s="333">
        <f t="shared" si="117"/>
        <v>2.6900584795321691</v>
      </c>
      <c r="U230" s="335">
        <f t="shared" si="117"/>
        <v>-1.8713450292397624</v>
      </c>
      <c r="V230" s="332">
        <f t="shared" si="117"/>
        <v>-0.81871345029239251</v>
      </c>
      <c r="W230" s="333">
        <f t="shared" si="117"/>
        <v>1.9883040935672511</v>
      </c>
      <c r="X230" s="333">
        <f t="shared" si="117"/>
        <v>2.9239766081871323</v>
      </c>
      <c r="Y230" s="482">
        <f t="shared" si="117"/>
        <v>5.8479532163742789</v>
      </c>
      <c r="Z230" s="567">
        <f t="shared" si="117"/>
        <v>4.3274853801169542</v>
      </c>
      <c r="AA230" s="701"/>
      <c r="AB230" s="210"/>
      <c r="AC230" s="210"/>
    </row>
    <row r="231" spans="1:29" ht="13.5" thickBot="1" x14ac:dyDescent="0.25">
      <c r="A231" s="573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609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8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609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8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97">
        <f t="shared" si="118"/>
        <v>147</v>
      </c>
      <c r="AA231" s="342"/>
      <c r="AB231" s="713"/>
      <c r="AC231" s="713"/>
    </row>
    <row r="232" spans="1:29" x14ac:dyDescent="0.2">
      <c r="A232" s="267" t="s">
        <v>51</v>
      </c>
      <c r="B232" s="569">
        <v>664</v>
      </c>
      <c r="C232" s="570">
        <v>705</v>
      </c>
      <c r="D232" s="570">
        <v>668</v>
      </c>
      <c r="E232" s="570">
        <v>411</v>
      </c>
      <c r="F232" s="571">
        <v>372</v>
      </c>
      <c r="G232" s="610">
        <v>320</v>
      </c>
      <c r="H232" s="570">
        <v>530</v>
      </c>
      <c r="I232" s="570">
        <v>594</v>
      </c>
      <c r="J232" s="570">
        <v>453</v>
      </c>
      <c r="K232" s="347">
        <v>463</v>
      </c>
      <c r="L232" s="569">
        <v>357</v>
      </c>
      <c r="M232" s="570">
        <v>651</v>
      </c>
      <c r="N232" s="570">
        <v>587</v>
      </c>
      <c r="O232" s="571">
        <v>513</v>
      </c>
      <c r="P232" s="610">
        <v>302</v>
      </c>
      <c r="Q232" s="570">
        <v>532</v>
      </c>
      <c r="R232" s="570">
        <v>587</v>
      </c>
      <c r="S232" s="570">
        <v>635</v>
      </c>
      <c r="T232" s="570">
        <v>479</v>
      </c>
      <c r="U232" s="347">
        <v>399</v>
      </c>
      <c r="V232" s="569">
        <v>353</v>
      </c>
      <c r="W232" s="570">
        <v>539</v>
      </c>
      <c r="X232" s="570">
        <v>637</v>
      </c>
      <c r="Y232" s="571">
        <v>392</v>
      </c>
      <c r="Z232" s="398">
        <f>SUM(B232:Y232)</f>
        <v>12143</v>
      </c>
      <c r="AA232" s="713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">
      <c r="A233" s="267" t="s">
        <v>28</v>
      </c>
      <c r="B233" s="720">
        <v>81</v>
      </c>
      <c r="C233" s="721">
        <v>82.5</v>
      </c>
      <c r="D233" s="721">
        <v>84</v>
      </c>
      <c r="E233" s="721">
        <v>84.5</v>
      </c>
      <c r="F233" s="722">
        <v>87</v>
      </c>
      <c r="G233" s="408">
        <v>85</v>
      </c>
      <c r="H233" s="721">
        <v>83.5</v>
      </c>
      <c r="I233" s="721">
        <v>82.5</v>
      </c>
      <c r="J233" s="721">
        <v>81</v>
      </c>
      <c r="K233" s="311">
        <v>78.5</v>
      </c>
      <c r="L233" s="720">
        <v>86.5</v>
      </c>
      <c r="M233" s="721">
        <v>85.5</v>
      </c>
      <c r="N233" s="721">
        <v>83.5</v>
      </c>
      <c r="O233" s="722">
        <v>81</v>
      </c>
      <c r="P233" s="408">
        <v>81</v>
      </c>
      <c r="Q233" s="721">
        <v>82</v>
      </c>
      <c r="R233" s="721">
        <v>83.5</v>
      </c>
      <c r="S233" s="721">
        <v>85</v>
      </c>
      <c r="T233" s="721">
        <v>85.5</v>
      </c>
      <c r="U233" s="311">
        <v>86.5</v>
      </c>
      <c r="V233" s="720">
        <v>85.5</v>
      </c>
      <c r="W233" s="721">
        <v>84</v>
      </c>
      <c r="X233" s="721">
        <v>83</v>
      </c>
      <c r="Y233" s="722">
        <v>80</v>
      </c>
      <c r="Z233" s="716"/>
      <c r="AA233" s="713" t="s">
        <v>57</v>
      </c>
      <c r="AB233" s="713">
        <v>75.989999999999995</v>
      </c>
      <c r="AC233" s="713"/>
    </row>
    <row r="234" spans="1:29" ht="13.5" thickBot="1" x14ac:dyDescent="0.25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7">
        <f t="shared" si="119"/>
        <v>7</v>
      </c>
      <c r="G234" s="409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7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7">
        <f t="shared" si="119"/>
        <v>7.5</v>
      </c>
      <c r="P234" s="409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7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7">
        <f t="shared" si="119"/>
        <v>8</v>
      </c>
      <c r="Z234" s="338"/>
      <c r="AA234" s="713" t="s">
        <v>26</v>
      </c>
      <c r="AB234" s="713">
        <f>AB233-AB219</f>
        <v>7.0499999999999972</v>
      </c>
      <c r="AC234" s="713"/>
    </row>
    <row r="236" spans="1:29" ht="13.5" thickBot="1" x14ac:dyDescent="0.25"/>
    <row r="237" spans="1:29" ht="13.5" thickBot="1" x14ac:dyDescent="0.25">
      <c r="A237" s="230" t="s">
        <v>161</v>
      </c>
      <c r="B237" s="793" t="s">
        <v>53</v>
      </c>
      <c r="C237" s="794"/>
      <c r="D237" s="794"/>
      <c r="E237" s="794"/>
      <c r="F237" s="794"/>
      <c r="G237" s="794"/>
      <c r="H237" s="794"/>
      <c r="I237" s="794"/>
      <c r="J237" s="794"/>
      <c r="K237" s="794"/>
      <c r="L237" s="793" t="s">
        <v>114</v>
      </c>
      <c r="M237" s="794"/>
      <c r="N237" s="794"/>
      <c r="O237" s="795"/>
      <c r="P237" s="794" t="s">
        <v>63</v>
      </c>
      <c r="Q237" s="794"/>
      <c r="R237" s="794"/>
      <c r="S237" s="794"/>
      <c r="T237" s="794"/>
      <c r="U237" s="794"/>
      <c r="V237" s="794"/>
      <c r="W237" s="794"/>
      <c r="X237" s="794"/>
      <c r="Y237" s="795"/>
      <c r="Z237" s="796" t="s">
        <v>55</v>
      </c>
      <c r="AA237" s="724">
        <v>902</v>
      </c>
      <c r="AB237" s="724"/>
      <c r="AC237" s="724"/>
    </row>
    <row r="238" spans="1:29" x14ac:dyDescent="0.2">
      <c r="A238" s="231" t="s">
        <v>54</v>
      </c>
      <c r="B238" s="728">
        <v>1</v>
      </c>
      <c r="C238" s="729">
        <v>2</v>
      </c>
      <c r="D238" s="729">
        <v>3</v>
      </c>
      <c r="E238" s="729">
        <v>4</v>
      </c>
      <c r="F238" s="730">
        <v>5</v>
      </c>
      <c r="G238" s="523">
        <v>6</v>
      </c>
      <c r="H238" s="729">
        <v>7</v>
      </c>
      <c r="I238" s="729">
        <v>8</v>
      </c>
      <c r="J238" s="729">
        <v>9</v>
      </c>
      <c r="K238" s="486">
        <v>10</v>
      </c>
      <c r="L238" s="728">
        <v>1</v>
      </c>
      <c r="M238" s="729">
        <v>2</v>
      </c>
      <c r="N238" s="729">
        <v>3</v>
      </c>
      <c r="O238" s="730">
        <v>4</v>
      </c>
      <c r="P238" s="523">
        <v>1</v>
      </c>
      <c r="Q238" s="729">
        <v>2</v>
      </c>
      <c r="R238" s="729">
        <v>3</v>
      </c>
      <c r="S238" s="729">
        <v>4</v>
      </c>
      <c r="T238" s="729">
        <v>5</v>
      </c>
      <c r="U238" s="486">
        <v>6</v>
      </c>
      <c r="V238" s="728">
        <v>7</v>
      </c>
      <c r="W238" s="729">
        <v>8</v>
      </c>
      <c r="X238" s="729">
        <v>9</v>
      </c>
      <c r="Y238" s="730">
        <v>10</v>
      </c>
      <c r="Z238" s="797"/>
      <c r="AA238" s="724"/>
      <c r="AB238" s="724"/>
      <c r="AC238" s="724"/>
    </row>
    <row r="239" spans="1:29" ht="13.5" thickBot="1" x14ac:dyDescent="0.25">
      <c r="A239" s="231" t="s">
        <v>2</v>
      </c>
      <c r="B239" s="530">
        <v>5</v>
      </c>
      <c r="C239" s="294">
        <v>4</v>
      </c>
      <c r="D239" s="234">
        <v>3</v>
      </c>
      <c r="E239" s="307">
        <v>2</v>
      </c>
      <c r="F239" s="522">
        <v>1</v>
      </c>
      <c r="G239" s="568">
        <v>1</v>
      </c>
      <c r="H239" s="307">
        <v>2</v>
      </c>
      <c r="I239" s="234">
        <v>3</v>
      </c>
      <c r="J239" s="294">
        <v>4</v>
      </c>
      <c r="K239" s="618">
        <v>5</v>
      </c>
      <c r="L239" s="233">
        <v>1</v>
      </c>
      <c r="M239" s="307">
        <v>2</v>
      </c>
      <c r="N239" s="234">
        <v>3</v>
      </c>
      <c r="O239" s="531">
        <v>4</v>
      </c>
      <c r="P239" s="619">
        <v>5</v>
      </c>
      <c r="Q239" s="294">
        <v>4</v>
      </c>
      <c r="R239" s="234">
        <v>3</v>
      </c>
      <c r="S239" s="234">
        <v>3</v>
      </c>
      <c r="T239" s="307">
        <v>2</v>
      </c>
      <c r="U239" s="620">
        <v>1</v>
      </c>
      <c r="V239" s="233">
        <v>1</v>
      </c>
      <c r="W239" s="307">
        <v>2</v>
      </c>
      <c r="X239" s="234">
        <v>3</v>
      </c>
      <c r="Y239" s="531">
        <v>4</v>
      </c>
      <c r="Z239" s="798"/>
      <c r="AA239" s="724"/>
      <c r="AB239" s="313"/>
      <c r="AC239" s="313"/>
    </row>
    <row r="240" spans="1:29" x14ac:dyDescent="0.2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517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517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527">
        <v>1840</v>
      </c>
      <c r="AA240" s="341"/>
      <c r="AB240" s="313"/>
      <c r="AC240" s="313"/>
    </row>
    <row r="241" spans="1:29" x14ac:dyDescent="0.2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518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518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440">
        <v>1895</v>
      </c>
      <c r="AA241" s="325"/>
      <c r="AB241" s="724"/>
      <c r="AC241" s="724"/>
    </row>
    <row r="242" spans="1:29" x14ac:dyDescent="0.2">
      <c r="A242" s="231" t="s">
        <v>7</v>
      </c>
      <c r="B242" s="476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519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519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528">
        <v>0.94199999999999995</v>
      </c>
      <c r="AA242" s="341"/>
      <c r="AB242" s="210"/>
      <c r="AC242" s="210"/>
    </row>
    <row r="243" spans="1:29" ht="13.5" thickBot="1" x14ac:dyDescent="0.25">
      <c r="A243" s="256" t="s">
        <v>8</v>
      </c>
      <c r="B243" s="329">
        <v>5.7000000000000002E-2</v>
      </c>
      <c r="C243" s="330">
        <v>4.7E-2</v>
      </c>
      <c r="D243" s="330">
        <v>3.9E-2</v>
      </c>
      <c r="E243" s="330">
        <v>5.1999999999999998E-2</v>
      </c>
      <c r="F243" s="480">
        <v>5.0999999999999997E-2</v>
      </c>
      <c r="G243" s="520">
        <v>4.5999999999999999E-2</v>
      </c>
      <c r="H243" s="330">
        <v>5.2999999999999999E-2</v>
      </c>
      <c r="I243" s="330">
        <v>4.2000000000000003E-2</v>
      </c>
      <c r="J243" s="330">
        <v>5.2999999999999999E-2</v>
      </c>
      <c r="K243" s="334">
        <v>4.9000000000000002E-2</v>
      </c>
      <c r="L243" s="329">
        <v>6.5000000000000002E-2</v>
      </c>
      <c r="M243" s="330">
        <v>5.0999999999999997E-2</v>
      </c>
      <c r="N243" s="330">
        <v>0.04</v>
      </c>
      <c r="O243" s="480">
        <v>5.8999999999999997E-2</v>
      </c>
      <c r="P243" s="520">
        <v>5.5E-2</v>
      </c>
      <c r="Q243" s="330">
        <v>6.6000000000000003E-2</v>
      </c>
      <c r="R243" s="330">
        <v>5.3999999999999999E-2</v>
      </c>
      <c r="S243" s="330">
        <v>0.04</v>
      </c>
      <c r="T243" s="330">
        <v>0.04</v>
      </c>
      <c r="U243" s="334">
        <v>4.8000000000000001E-2</v>
      </c>
      <c r="V243" s="329">
        <v>6.7000000000000004E-2</v>
      </c>
      <c r="W243" s="330">
        <v>5.1999999999999998E-2</v>
      </c>
      <c r="X243" s="330">
        <v>5.0999999999999997E-2</v>
      </c>
      <c r="Y243" s="480">
        <v>4.4999999999999998E-2</v>
      </c>
      <c r="Z243" s="529">
        <v>5.5E-2</v>
      </c>
      <c r="AA243" s="700"/>
      <c r="AB243" s="724"/>
      <c r="AC243" s="724"/>
    </row>
    <row r="244" spans="1:29" x14ac:dyDescent="0.2">
      <c r="A244" s="572" t="s">
        <v>1</v>
      </c>
      <c r="B244" s="332">
        <f>B241/B240*100-100</f>
        <v>6.0869565217391397</v>
      </c>
      <c r="C244" s="333">
        <f t="shared" ref="C244:E244" si="120">C241/C240*100-100</f>
        <v>2.9347826086956559</v>
      </c>
      <c r="D244" s="333">
        <f t="shared" si="120"/>
        <v>2.7717391304347814</v>
      </c>
      <c r="E244" s="333">
        <f t="shared" si="120"/>
        <v>0.48913043478260931</v>
      </c>
      <c r="F244" s="482">
        <f>F241/F240*100-100</f>
        <v>-2.1739130434782652</v>
      </c>
      <c r="G244" s="521">
        <f t="shared" ref="G244:N244" si="121">G241/G240*100-100</f>
        <v>0.97826086956523284</v>
      </c>
      <c r="H244" s="333">
        <f t="shared" si="121"/>
        <v>2.1739130434782652</v>
      </c>
      <c r="I244" s="333">
        <f t="shared" si="121"/>
        <v>-0.86956521739129755</v>
      </c>
      <c r="J244" s="333">
        <f t="shared" si="121"/>
        <v>2.6630434782608745</v>
      </c>
      <c r="K244" s="335">
        <f t="shared" si="121"/>
        <v>7.3369565217391397</v>
      </c>
      <c r="L244" s="332">
        <f t="shared" si="121"/>
        <v>2.8804347826086882</v>
      </c>
      <c r="M244" s="333">
        <f t="shared" si="121"/>
        <v>2.7717391304347814</v>
      </c>
      <c r="N244" s="333">
        <f t="shared" si="121"/>
        <v>4.9456521739130466</v>
      </c>
      <c r="O244" s="482">
        <f>O241/O240*100-100</f>
        <v>6.576086956521749</v>
      </c>
      <c r="P244" s="521">
        <f t="shared" ref="P244:Z244" si="122">P241/P240*100-100</f>
        <v>6.7391304347826093</v>
      </c>
      <c r="Q244" s="333">
        <f t="shared" si="122"/>
        <v>4.6195652173913118</v>
      </c>
      <c r="R244" s="333">
        <f t="shared" si="122"/>
        <v>4.0217391304347814</v>
      </c>
      <c r="S244" s="333">
        <f t="shared" si="122"/>
        <v>3.4239130434782652</v>
      </c>
      <c r="T244" s="333">
        <f t="shared" si="122"/>
        <v>1.5760869565217348</v>
      </c>
      <c r="U244" s="335">
        <f t="shared" si="122"/>
        <v>0.81521739130434412</v>
      </c>
      <c r="V244" s="332">
        <f t="shared" si="122"/>
        <v>-1.1413043478260931</v>
      </c>
      <c r="W244" s="333">
        <f t="shared" si="122"/>
        <v>0.21739130434784215</v>
      </c>
      <c r="X244" s="333">
        <f t="shared" si="122"/>
        <v>3.2065217391304373</v>
      </c>
      <c r="Y244" s="482">
        <f t="shared" si="122"/>
        <v>5.3804347826087024</v>
      </c>
      <c r="Z244" s="567">
        <f t="shared" si="122"/>
        <v>2.9891304347826235</v>
      </c>
      <c r="AA244" s="701"/>
      <c r="AB244" s="210"/>
      <c r="AC244" s="210"/>
    </row>
    <row r="245" spans="1:29" ht="13.5" thickBot="1" x14ac:dyDescent="0.25">
      <c r="A245" s="573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609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8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609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8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97">
        <f t="shared" si="123"/>
        <v>111</v>
      </c>
      <c r="AA245" s="342"/>
      <c r="AB245" s="724"/>
      <c r="AC245" s="724"/>
    </row>
    <row r="246" spans="1:29" x14ac:dyDescent="0.2">
      <c r="A246" s="267" t="s">
        <v>51</v>
      </c>
      <c r="B246" s="569">
        <v>663</v>
      </c>
      <c r="C246" s="570">
        <v>704</v>
      </c>
      <c r="D246" s="570">
        <v>667</v>
      </c>
      <c r="E246" s="570">
        <v>409</v>
      </c>
      <c r="F246" s="571">
        <v>372</v>
      </c>
      <c r="G246" s="610">
        <v>319</v>
      </c>
      <c r="H246" s="570">
        <v>530</v>
      </c>
      <c r="I246" s="570">
        <v>593</v>
      </c>
      <c r="J246" s="570">
        <v>452</v>
      </c>
      <c r="K246" s="347">
        <v>463</v>
      </c>
      <c r="L246" s="569">
        <v>356</v>
      </c>
      <c r="M246" s="570">
        <v>651</v>
      </c>
      <c r="N246" s="570">
        <v>587</v>
      </c>
      <c r="O246" s="571">
        <v>513</v>
      </c>
      <c r="P246" s="610">
        <v>302</v>
      </c>
      <c r="Q246" s="570">
        <v>532</v>
      </c>
      <c r="R246" s="570">
        <v>587</v>
      </c>
      <c r="S246" s="570">
        <v>635</v>
      </c>
      <c r="T246" s="570">
        <v>478</v>
      </c>
      <c r="U246" s="347">
        <v>398</v>
      </c>
      <c r="V246" s="569">
        <v>353</v>
      </c>
      <c r="W246" s="570">
        <v>539</v>
      </c>
      <c r="X246" s="570">
        <v>637</v>
      </c>
      <c r="Y246" s="571">
        <v>392</v>
      </c>
      <c r="Z246" s="398">
        <f>SUM(B246:Y246)</f>
        <v>12132</v>
      </c>
      <c r="AA246" s="724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">
      <c r="A247" s="267" t="s">
        <v>28</v>
      </c>
      <c r="B247" s="731">
        <v>88</v>
      </c>
      <c r="C247" s="732">
        <v>90</v>
      </c>
      <c r="D247" s="732">
        <v>91</v>
      </c>
      <c r="E247" s="732">
        <v>92</v>
      </c>
      <c r="F247" s="733">
        <v>94.5</v>
      </c>
      <c r="G247" s="408">
        <v>92</v>
      </c>
      <c r="H247" s="732">
        <v>90.5</v>
      </c>
      <c r="I247" s="732">
        <v>90</v>
      </c>
      <c r="J247" s="732">
        <v>88.5</v>
      </c>
      <c r="K247" s="311">
        <v>85.5</v>
      </c>
      <c r="L247" s="731">
        <v>93.5</v>
      </c>
      <c r="M247" s="732">
        <v>93</v>
      </c>
      <c r="N247" s="732">
        <v>90.5</v>
      </c>
      <c r="O247" s="733">
        <v>88</v>
      </c>
      <c r="P247" s="408">
        <v>88</v>
      </c>
      <c r="Q247" s="732">
        <v>89</v>
      </c>
      <c r="R247" s="732">
        <v>90.5</v>
      </c>
      <c r="S247" s="732">
        <v>92</v>
      </c>
      <c r="T247" s="732">
        <v>92.5</v>
      </c>
      <c r="U247" s="311">
        <v>93.5</v>
      </c>
      <c r="V247" s="731">
        <v>93</v>
      </c>
      <c r="W247" s="732">
        <v>91.5</v>
      </c>
      <c r="X247" s="732">
        <v>90</v>
      </c>
      <c r="Y247" s="733">
        <v>87</v>
      </c>
      <c r="Z247" s="727"/>
      <c r="AA247" s="724" t="s">
        <v>57</v>
      </c>
      <c r="AB247" s="724">
        <v>83.41</v>
      </c>
      <c r="AC247" s="724"/>
    </row>
    <row r="248" spans="1:29" ht="13.5" thickBot="1" x14ac:dyDescent="0.25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7">
        <f t="shared" si="124"/>
        <v>7.5</v>
      </c>
      <c r="G248" s="409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7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7">
        <f t="shared" si="124"/>
        <v>7</v>
      </c>
      <c r="P248" s="409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7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7">
        <f t="shared" si="124"/>
        <v>7</v>
      </c>
      <c r="Z248" s="338"/>
      <c r="AA248" s="724" t="s">
        <v>26</v>
      </c>
      <c r="AB248" s="724">
        <f>AB247-AB233</f>
        <v>7.4200000000000017</v>
      </c>
      <c r="AC248" s="724"/>
    </row>
    <row r="250" spans="1:29" ht="13.5" thickBot="1" x14ac:dyDescent="0.25"/>
    <row r="251" spans="1:29" ht="13.5" thickBot="1" x14ac:dyDescent="0.25">
      <c r="A251" s="230" t="s">
        <v>162</v>
      </c>
      <c r="B251" s="793" t="s">
        <v>53</v>
      </c>
      <c r="C251" s="794"/>
      <c r="D251" s="794"/>
      <c r="E251" s="794"/>
      <c r="F251" s="794"/>
      <c r="G251" s="794"/>
      <c r="H251" s="794"/>
      <c r="I251" s="794"/>
      <c r="J251" s="794"/>
      <c r="K251" s="794"/>
      <c r="L251" s="793" t="s">
        <v>114</v>
      </c>
      <c r="M251" s="794"/>
      <c r="N251" s="794"/>
      <c r="O251" s="795"/>
      <c r="P251" s="794" t="s">
        <v>63</v>
      </c>
      <c r="Q251" s="794"/>
      <c r="R251" s="794"/>
      <c r="S251" s="794"/>
      <c r="T251" s="794"/>
      <c r="U251" s="794"/>
      <c r="V251" s="794"/>
      <c r="W251" s="794"/>
      <c r="X251" s="794"/>
      <c r="Y251" s="795"/>
      <c r="Z251" s="796" t="s">
        <v>55</v>
      </c>
      <c r="AA251" s="750">
        <v>903</v>
      </c>
      <c r="AB251" s="750"/>
      <c r="AC251" s="750"/>
    </row>
    <row r="252" spans="1:29" x14ac:dyDescent="0.2">
      <c r="A252" s="231" t="s">
        <v>54</v>
      </c>
      <c r="B252" s="754">
        <v>1</v>
      </c>
      <c r="C252" s="755">
        <v>2</v>
      </c>
      <c r="D252" s="755">
        <v>3</v>
      </c>
      <c r="E252" s="755">
        <v>4</v>
      </c>
      <c r="F252" s="756">
        <v>5</v>
      </c>
      <c r="G252" s="523">
        <v>6</v>
      </c>
      <c r="H252" s="755">
        <v>7</v>
      </c>
      <c r="I252" s="755">
        <v>8</v>
      </c>
      <c r="J252" s="755">
        <v>9</v>
      </c>
      <c r="K252" s="486">
        <v>10</v>
      </c>
      <c r="L252" s="754">
        <v>1</v>
      </c>
      <c r="M252" s="755">
        <v>2</v>
      </c>
      <c r="N252" s="755">
        <v>3</v>
      </c>
      <c r="O252" s="756">
        <v>4</v>
      </c>
      <c r="P252" s="523">
        <v>1</v>
      </c>
      <c r="Q252" s="755">
        <v>2</v>
      </c>
      <c r="R252" s="755">
        <v>3</v>
      </c>
      <c r="S252" s="755">
        <v>4</v>
      </c>
      <c r="T252" s="755">
        <v>5</v>
      </c>
      <c r="U252" s="486">
        <v>6</v>
      </c>
      <c r="V252" s="754">
        <v>7</v>
      </c>
      <c r="W252" s="755">
        <v>8</v>
      </c>
      <c r="X252" s="755">
        <v>9</v>
      </c>
      <c r="Y252" s="756">
        <v>10</v>
      </c>
      <c r="Z252" s="797"/>
      <c r="AA252" s="750"/>
      <c r="AB252" s="750"/>
      <c r="AC252" s="750"/>
    </row>
    <row r="253" spans="1:29" ht="13.5" thickBot="1" x14ac:dyDescent="0.25">
      <c r="A253" s="231" t="s">
        <v>2</v>
      </c>
      <c r="B253" s="530">
        <v>5</v>
      </c>
      <c r="C253" s="294">
        <v>4</v>
      </c>
      <c r="D253" s="234">
        <v>3</v>
      </c>
      <c r="E253" s="307">
        <v>2</v>
      </c>
      <c r="F253" s="522">
        <v>1</v>
      </c>
      <c r="G253" s="568">
        <v>1</v>
      </c>
      <c r="H253" s="307">
        <v>2</v>
      </c>
      <c r="I253" s="234">
        <v>3</v>
      </c>
      <c r="J253" s="294">
        <v>4</v>
      </c>
      <c r="K253" s="618">
        <v>5</v>
      </c>
      <c r="L253" s="233">
        <v>1</v>
      </c>
      <c r="M253" s="307">
        <v>2</v>
      </c>
      <c r="N253" s="234">
        <v>3</v>
      </c>
      <c r="O253" s="531">
        <v>4</v>
      </c>
      <c r="P253" s="619">
        <v>5</v>
      </c>
      <c r="Q253" s="294">
        <v>4</v>
      </c>
      <c r="R253" s="234">
        <v>3</v>
      </c>
      <c r="S253" s="234">
        <v>3</v>
      </c>
      <c r="T253" s="307">
        <v>2</v>
      </c>
      <c r="U253" s="620">
        <v>1</v>
      </c>
      <c r="V253" s="233">
        <v>1</v>
      </c>
      <c r="W253" s="307">
        <v>2</v>
      </c>
      <c r="X253" s="234">
        <v>3</v>
      </c>
      <c r="Y253" s="531">
        <v>4</v>
      </c>
      <c r="Z253" s="798"/>
      <c r="AA253" s="750"/>
      <c r="AB253" s="313"/>
      <c r="AC253" s="313"/>
    </row>
    <row r="254" spans="1:29" x14ac:dyDescent="0.2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517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517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527">
        <v>1980</v>
      </c>
      <c r="AA254" s="341"/>
      <c r="AB254" s="313"/>
      <c r="AC254" s="313"/>
    </row>
    <row r="255" spans="1:29" x14ac:dyDescent="0.2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518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518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440">
        <v>2056</v>
      </c>
      <c r="AA255" s="325"/>
      <c r="AB255" s="750"/>
      <c r="AC255" s="750"/>
    </row>
    <row r="256" spans="1:29" x14ac:dyDescent="0.2">
      <c r="A256" s="231" t="s">
        <v>7</v>
      </c>
      <c r="B256" s="476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519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519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528">
        <v>0.92500000000000004</v>
      </c>
      <c r="AA256" s="341"/>
      <c r="AB256" s="210"/>
      <c r="AC256" s="210"/>
    </row>
    <row r="257" spans="1:29" ht="13.5" thickBot="1" x14ac:dyDescent="0.25">
      <c r="A257" s="256" t="s">
        <v>8</v>
      </c>
      <c r="B257" s="329">
        <v>6.7000000000000004E-2</v>
      </c>
      <c r="C257" s="330">
        <v>4.8000000000000001E-2</v>
      </c>
      <c r="D257" s="330">
        <v>4.8000000000000001E-2</v>
      </c>
      <c r="E257" s="330">
        <v>0.04</v>
      </c>
      <c r="F257" s="480">
        <v>5.2999999999999999E-2</v>
      </c>
      <c r="G257" s="520">
        <v>6.4000000000000001E-2</v>
      </c>
      <c r="H257" s="330">
        <v>5.7000000000000002E-2</v>
      </c>
      <c r="I257" s="330">
        <v>4.7E-2</v>
      </c>
      <c r="J257" s="330">
        <v>6.9000000000000006E-2</v>
      </c>
      <c r="K257" s="334">
        <v>6.5000000000000002E-2</v>
      </c>
      <c r="L257" s="329">
        <v>7.0000000000000007E-2</v>
      </c>
      <c r="M257" s="330">
        <v>6.0999999999999999E-2</v>
      </c>
      <c r="N257" s="330">
        <v>5.8999999999999997E-2</v>
      </c>
      <c r="O257" s="480">
        <v>6.0999999999999999E-2</v>
      </c>
      <c r="P257" s="520">
        <v>5.2999999999999999E-2</v>
      </c>
      <c r="Q257" s="330">
        <v>4.5999999999999999E-2</v>
      </c>
      <c r="R257" s="330">
        <v>4.8000000000000001E-2</v>
      </c>
      <c r="S257" s="330">
        <v>3.7999999999999999E-2</v>
      </c>
      <c r="T257" s="330">
        <v>4.4999999999999998E-2</v>
      </c>
      <c r="U257" s="334">
        <v>5.1999999999999998E-2</v>
      </c>
      <c r="V257" s="329">
        <v>6.2E-2</v>
      </c>
      <c r="W257" s="330">
        <v>4.8000000000000001E-2</v>
      </c>
      <c r="X257" s="330">
        <v>5.1999999999999998E-2</v>
      </c>
      <c r="Y257" s="480">
        <v>6.4000000000000001E-2</v>
      </c>
      <c r="Z257" s="529">
        <v>5.7000000000000002E-2</v>
      </c>
      <c r="AA257" s="700"/>
      <c r="AB257" s="750"/>
      <c r="AC257" s="750"/>
    </row>
    <row r="258" spans="1:29" x14ac:dyDescent="0.2">
      <c r="A258" s="572" t="s">
        <v>1</v>
      </c>
      <c r="B258" s="332">
        <f>B255/B254*100-100</f>
        <v>4.1414141414141312</v>
      </c>
      <c r="C258" s="333">
        <f t="shared" ref="C258:E258" si="125">C255/C254*100-100</f>
        <v>4.6464646464646506</v>
      </c>
      <c r="D258" s="333">
        <f t="shared" si="125"/>
        <v>4.0404040404040416</v>
      </c>
      <c r="E258" s="333">
        <f t="shared" si="125"/>
        <v>2.6262626262626156</v>
      </c>
      <c r="F258" s="482">
        <f>F255/F254*100-100</f>
        <v>5.8585858585858546</v>
      </c>
      <c r="G258" s="521">
        <f t="shared" ref="G258:N258" si="126">G255/G254*100-100</f>
        <v>4.1414141414141312</v>
      </c>
      <c r="H258" s="333">
        <f t="shared" si="126"/>
        <v>2.8282828282828234</v>
      </c>
      <c r="I258" s="333">
        <f t="shared" si="126"/>
        <v>1.7676767676767753</v>
      </c>
      <c r="J258" s="333">
        <f t="shared" si="126"/>
        <v>3.0808080808080831</v>
      </c>
      <c r="K258" s="335">
        <f t="shared" si="126"/>
        <v>4.343434343434339</v>
      </c>
      <c r="L258" s="332">
        <f t="shared" si="126"/>
        <v>2.474747474747474</v>
      </c>
      <c r="M258" s="333">
        <f t="shared" si="126"/>
        <v>5.1010101010100897</v>
      </c>
      <c r="N258" s="333">
        <f t="shared" si="126"/>
        <v>5.7070707070706987</v>
      </c>
      <c r="O258" s="482">
        <f>O255/O254*100-100</f>
        <v>8.1818181818181728</v>
      </c>
      <c r="P258" s="521">
        <f t="shared" ref="P258:Z258" si="127">P255/P254*100-100</f>
        <v>5.0505050505050662</v>
      </c>
      <c r="Q258" s="333">
        <f t="shared" si="127"/>
        <v>3.8888888888888999</v>
      </c>
      <c r="R258" s="333">
        <f t="shared" si="127"/>
        <v>4.0404040404040416</v>
      </c>
      <c r="S258" s="333">
        <f t="shared" si="127"/>
        <v>3.6363636363636402</v>
      </c>
      <c r="T258" s="333">
        <f t="shared" si="127"/>
        <v>2.2727272727272663</v>
      </c>
      <c r="U258" s="335">
        <f t="shared" si="127"/>
        <v>3.1818181818181728</v>
      </c>
      <c r="V258" s="332">
        <f t="shared" si="127"/>
        <v>0.20202020202020776</v>
      </c>
      <c r="W258" s="333">
        <f t="shared" si="127"/>
        <v>1.969696969696983</v>
      </c>
      <c r="X258" s="333">
        <f t="shared" si="127"/>
        <v>2.2727272727272663</v>
      </c>
      <c r="Y258" s="482">
        <f t="shared" si="127"/>
        <v>6.313131313131322</v>
      </c>
      <c r="Z258" s="567">
        <f t="shared" si="127"/>
        <v>3.8383838383838338</v>
      </c>
      <c r="AA258" s="701"/>
      <c r="AB258" s="210"/>
      <c r="AC258" s="210"/>
    </row>
    <row r="259" spans="1:29" ht="13.5" thickBot="1" x14ac:dyDescent="0.25">
      <c r="A259" s="573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609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8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609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8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97">
        <f t="shared" si="128"/>
        <v>161</v>
      </c>
      <c r="AA259" s="342"/>
      <c r="AB259" s="750"/>
      <c r="AC259" s="750"/>
    </row>
    <row r="260" spans="1:29" x14ac:dyDescent="0.2">
      <c r="A260" s="267" t="s">
        <v>51</v>
      </c>
      <c r="B260" s="569">
        <v>663</v>
      </c>
      <c r="C260" s="570">
        <v>704</v>
      </c>
      <c r="D260" s="570">
        <v>667</v>
      </c>
      <c r="E260" s="570">
        <v>409</v>
      </c>
      <c r="F260" s="571">
        <v>370</v>
      </c>
      <c r="G260" s="610">
        <v>319</v>
      </c>
      <c r="H260" s="570">
        <v>530</v>
      </c>
      <c r="I260" s="570">
        <v>593</v>
      </c>
      <c r="J260" s="570">
        <v>452</v>
      </c>
      <c r="K260" s="347">
        <v>463</v>
      </c>
      <c r="L260" s="569">
        <v>353</v>
      </c>
      <c r="M260" s="570">
        <v>651</v>
      </c>
      <c r="N260" s="570">
        <v>587</v>
      </c>
      <c r="O260" s="571">
        <v>513</v>
      </c>
      <c r="P260" s="610">
        <v>302</v>
      </c>
      <c r="Q260" s="570">
        <v>532</v>
      </c>
      <c r="R260" s="570">
        <v>587</v>
      </c>
      <c r="S260" s="570">
        <v>635</v>
      </c>
      <c r="T260" s="570">
        <v>478</v>
      </c>
      <c r="U260" s="347">
        <v>396</v>
      </c>
      <c r="V260" s="569">
        <v>353</v>
      </c>
      <c r="W260" s="570">
        <v>539</v>
      </c>
      <c r="X260" s="570">
        <v>637</v>
      </c>
      <c r="Y260" s="571">
        <v>392</v>
      </c>
      <c r="Z260" s="398">
        <f>SUM(B260:Y260)</f>
        <v>12125</v>
      </c>
      <c r="AA260" s="75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">
      <c r="A261" s="267" t="s">
        <v>28</v>
      </c>
      <c r="B261" s="757">
        <v>95</v>
      </c>
      <c r="C261" s="758">
        <v>96.5</v>
      </c>
      <c r="D261" s="758">
        <v>97.5</v>
      </c>
      <c r="E261" s="758">
        <v>99</v>
      </c>
      <c r="F261" s="759">
        <v>101</v>
      </c>
      <c r="G261" s="408">
        <v>98.5</v>
      </c>
      <c r="H261" s="758">
        <v>97.5</v>
      </c>
      <c r="I261" s="758">
        <v>97</v>
      </c>
      <c r="J261" s="758">
        <v>95.5</v>
      </c>
      <c r="K261" s="311">
        <v>92.5</v>
      </c>
      <c r="L261" s="757">
        <v>100.5</v>
      </c>
      <c r="M261" s="758">
        <v>99.5</v>
      </c>
      <c r="N261" s="758">
        <v>97</v>
      </c>
      <c r="O261" s="759">
        <v>94.5</v>
      </c>
      <c r="P261" s="408">
        <v>95</v>
      </c>
      <c r="Q261" s="758">
        <v>96</v>
      </c>
      <c r="R261" s="758">
        <v>97</v>
      </c>
      <c r="S261" s="758">
        <v>99</v>
      </c>
      <c r="T261" s="758">
        <v>99.5</v>
      </c>
      <c r="U261" s="311">
        <v>100</v>
      </c>
      <c r="V261" s="757">
        <v>100</v>
      </c>
      <c r="W261" s="758">
        <v>98.5</v>
      </c>
      <c r="X261" s="758">
        <v>97</v>
      </c>
      <c r="Y261" s="759">
        <v>93.5</v>
      </c>
      <c r="Z261" s="753"/>
      <c r="AA261" s="750" t="s">
        <v>57</v>
      </c>
      <c r="AB261" s="750">
        <v>90.56</v>
      </c>
      <c r="AC261" s="750"/>
    </row>
    <row r="262" spans="1:29" ht="13.5" thickBot="1" x14ac:dyDescent="0.25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7">
        <f t="shared" si="129"/>
        <v>6.5</v>
      </c>
      <c r="G262" s="409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7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7">
        <f t="shared" si="129"/>
        <v>6.5</v>
      </c>
      <c r="P262" s="409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7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7">
        <f t="shared" si="129"/>
        <v>6.5</v>
      </c>
      <c r="Z262" s="338"/>
      <c r="AA262" s="750" t="s">
        <v>26</v>
      </c>
      <c r="AB262" s="750">
        <f>AB261-AB247</f>
        <v>7.1500000000000057</v>
      </c>
      <c r="AC262" s="750"/>
    </row>
    <row r="264" spans="1:29" ht="13.5" thickBot="1" x14ac:dyDescent="0.25"/>
    <row r="265" spans="1:29" ht="13.5" thickBot="1" x14ac:dyDescent="0.25">
      <c r="A265" s="230" t="s">
        <v>163</v>
      </c>
      <c r="B265" s="793" t="s">
        <v>53</v>
      </c>
      <c r="C265" s="794"/>
      <c r="D265" s="794"/>
      <c r="E265" s="794"/>
      <c r="F265" s="794"/>
      <c r="G265" s="794"/>
      <c r="H265" s="794"/>
      <c r="I265" s="794"/>
      <c r="J265" s="794"/>
      <c r="K265" s="794"/>
      <c r="L265" s="793" t="s">
        <v>114</v>
      </c>
      <c r="M265" s="794"/>
      <c r="N265" s="794"/>
      <c r="O265" s="795"/>
      <c r="P265" s="794" t="s">
        <v>63</v>
      </c>
      <c r="Q265" s="794"/>
      <c r="R265" s="794"/>
      <c r="S265" s="794"/>
      <c r="T265" s="794"/>
      <c r="U265" s="794"/>
      <c r="V265" s="794"/>
      <c r="W265" s="794"/>
      <c r="X265" s="794"/>
      <c r="Y265" s="795"/>
      <c r="Z265" s="796" t="s">
        <v>55</v>
      </c>
      <c r="AA265" s="761">
        <v>901</v>
      </c>
      <c r="AB265" s="761"/>
      <c r="AC265" s="761"/>
    </row>
    <row r="266" spans="1:29" x14ac:dyDescent="0.2">
      <c r="A266" s="231" t="s">
        <v>54</v>
      </c>
      <c r="B266" s="765">
        <v>1</v>
      </c>
      <c r="C266" s="766">
        <v>2</v>
      </c>
      <c r="D266" s="766">
        <v>3</v>
      </c>
      <c r="E266" s="766">
        <v>4</v>
      </c>
      <c r="F266" s="767">
        <v>5</v>
      </c>
      <c r="G266" s="523">
        <v>6</v>
      </c>
      <c r="H266" s="766">
        <v>7</v>
      </c>
      <c r="I266" s="766">
        <v>8</v>
      </c>
      <c r="J266" s="766">
        <v>9</v>
      </c>
      <c r="K266" s="486">
        <v>10</v>
      </c>
      <c r="L266" s="765">
        <v>1</v>
      </c>
      <c r="M266" s="766">
        <v>2</v>
      </c>
      <c r="N266" s="766">
        <v>3</v>
      </c>
      <c r="O266" s="767">
        <v>4</v>
      </c>
      <c r="P266" s="523">
        <v>1</v>
      </c>
      <c r="Q266" s="766">
        <v>2</v>
      </c>
      <c r="R266" s="766">
        <v>3</v>
      </c>
      <c r="S266" s="766">
        <v>4</v>
      </c>
      <c r="T266" s="766">
        <v>5</v>
      </c>
      <c r="U266" s="486">
        <v>6</v>
      </c>
      <c r="V266" s="765">
        <v>7</v>
      </c>
      <c r="W266" s="766">
        <v>8</v>
      </c>
      <c r="X266" s="766">
        <v>9</v>
      </c>
      <c r="Y266" s="767">
        <v>10</v>
      </c>
      <c r="Z266" s="797"/>
      <c r="AA266" s="761"/>
      <c r="AB266" s="761"/>
      <c r="AC266" s="761"/>
    </row>
    <row r="267" spans="1:29" ht="13.5" thickBot="1" x14ac:dyDescent="0.25">
      <c r="A267" s="231" t="s">
        <v>2</v>
      </c>
      <c r="B267" s="530">
        <v>5</v>
      </c>
      <c r="C267" s="294">
        <v>4</v>
      </c>
      <c r="D267" s="234">
        <v>3</v>
      </c>
      <c r="E267" s="307">
        <v>2</v>
      </c>
      <c r="F267" s="522">
        <v>1</v>
      </c>
      <c r="G267" s="568">
        <v>1</v>
      </c>
      <c r="H267" s="307">
        <v>2</v>
      </c>
      <c r="I267" s="234">
        <v>3</v>
      </c>
      <c r="J267" s="294">
        <v>4</v>
      </c>
      <c r="K267" s="618">
        <v>5</v>
      </c>
      <c r="L267" s="233">
        <v>1</v>
      </c>
      <c r="M267" s="307">
        <v>2</v>
      </c>
      <c r="N267" s="234">
        <v>3</v>
      </c>
      <c r="O267" s="531">
        <v>4</v>
      </c>
      <c r="P267" s="619">
        <v>5</v>
      </c>
      <c r="Q267" s="294">
        <v>4</v>
      </c>
      <c r="R267" s="234">
        <v>3</v>
      </c>
      <c r="S267" s="234">
        <v>3</v>
      </c>
      <c r="T267" s="307">
        <v>2</v>
      </c>
      <c r="U267" s="620">
        <v>1</v>
      </c>
      <c r="V267" s="233">
        <v>1</v>
      </c>
      <c r="W267" s="307">
        <v>2</v>
      </c>
      <c r="X267" s="234">
        <v>3</v>
      </c>
      <c r="Y267" s="531">
        <v>4</v>
      </c>
      <c r="Z267" s="798"/>
      <c r="AA267" s="761"/>
      <c r="AB267" s="313"/>
      <c r="AC267" s="313"/>
    </row>
    <row r="268" spans="1:29" x14ac:dyDescent="0.2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517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517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527">
        <v>2130</v>
      </c>
      <c r="AA268" s="341"/>
      <c r="AB268" s="313"/>
      <c r="AC268" s="313"/>
    </row>
    <row r="269" spans="1:29" x14ac:dyDescent="0.2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518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518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440">
        <v>2220</v>
      </c>
      <c r="AA269" s="325"/>
      <c r="AB269" s="761"/>
      <c r="AC269" s="761"/>
    </row>
    <row r="270" spans="1:29" x14ac:dyDescent="0.2">
      <c r="A270" s="231" t="s">
        <v>7</v>
      </c>
      <c r="B270" s="476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519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519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528">
        <v>0.88</v>
      </c>
      <c r="AA270" s="341"/>
      <c r="AB270" s="210"/>
      <c r="AC270" s="210"/>
    </row>
    <row r="271" spans="1:29" ht="13.5" thickBot="1" x14ac:dyDescent="0.25">
      <c r="A271" s="256" t="s">
        <v>8</v>
      </c>
      <c r="B271" s="329">
        <v>6.6000000000000003E-2</v>
      </c>
      <c r="C271" s="330">
        <v>6.0999999999999999E-2</v>
      </c>
      <c r="D271" s="330">
        <v>5.2999999999999999E-2</v>
      </c>
      <c r="E271" s="330">
        <v>5.6000000000000001E-2</v>
      </c>
      <c r="F271" s="480">
        <v>7.5999999999999998E-2</v>
      </c>
      <c r="G271" s="520">
        <v>5.8999999999999997E-2</v>
      </c>
      <c r="H271" s="330">
        <v>6.3E-2</v>
      </c>
      <c r="I271" s="330">
        <v>5.2999999999999999E-2</v>
      </c>
      <c r="J271" s="330">
        <v>5.8000000000000003E-2</v>
      </c>
      <c r="K271" s="334">
        <v>6.8000000000000005E-2</v>
      </c>
      <c r="L271" s="329">
        <v>6.7000000000000004E-2</v>
      </c>
      <c r="M271" s="330">
        <v>6.6000000000000003E-2</v>
      </c>
      <c r="N271" s="330">
        <v>6.9000000000000006E-2</v>
      </c>
      <c r="O271" s="480">
        <v>6.9000000000000006E-2</v>
      </c>
      <c r="P271" s="520">
        <v>5.8999999999999997E-2</v>
      </c>
      <c r="Q271" s="330">
        <v>4.4999999999999998E-2</v>
      </c>
      <c r="R271" s="330">
        <v>5.1999999999999998E-2</v>
      </c>
      <c r="S271" s="330">
        <v>5.1999999999999998E-2</v>
      </c>
      <c r="T271" s="330">
        <v>4.8000000000000001E-2</v>
      </c>
      <c r="U271" s="334">
        <v>6.2E-2</v>
      </c>
      <c r="V271" s="329">
        <v>6.9000000000000006E-2</v>
      </c>
      <c r="W271" s="330">
        <v>5.3999999999999999E-2</v>
      </c>
      <c r="X271" s="330">
        <v>6.2E-2</v>
      </c>
      <c r="Y271" s="480">
        <v>6.0999999999999999E-2</v>
      </c>
      <c r="Z271" s="529">
        <v>6.2E-2</v>
      </c>
      <c r="AA271" s="700"/>
      <c r="AB271" s="761"/>
      <c r="AC271" s="761"/>
    </row>
    <row r="272" spans="1:29" x14ac:dyDescent="0.2">
      <c r="A272" s="572" t="s">
        <v>1</v>
      </c>
      <c r="B272" s="332">
        <f>B269/B268*100-100</f>
        <v>4.6948356807511686</v>
      </c>
      <c r="C272" s="333">
        <f t="shared" ref="C272:E272" si="130">C269/C268*100-100</f>
        <v>5.1173708920187835</v>
      </c>
      <c r="D272" s="333">
        <f t="shared" si="130"/>
        <v>4.0845070422535201</v>
      </c>
      <c r="E272" s="333">
        <f t="shared" si="130"/>
        <v>2.0187793427230076</v>
      </c>
      <c r="F272" s="482">
        <f>F269/F268*100-100</f>
        <v>2.9107981220657422</v>
      </c>
      <c r="G272" s="521">
        <f t="shared" ref="G272:N272" si="131">G269/G268*100-100</f>
        <v>5.0234741784037595</v>
      </c>
      <c r="H272" s="333">
        <f t="shared" si="131"/>
        <v>3.7089201877934244</v>
      </c>
      <c r="I272" s="333">
        <f t="shared" si="131"/>
        <v>0.9389671361502252</v>
      </c>
      <c r="J272" s="333">
        <f t="shared" si="131"/>
        <v>2.7230046948356801</v>
      </c>
      <c r="K272" s="335">
        <f t="shared" si="131"/>
        <v>8.5915492957746551</v>
      </c>
      <c r="L272" s="332">
        <f t="shared" si="131"/>
        <v>0.9389671361502252</v>
      </c>
      <c r="M272" s="333">
        <f t="shared" si="131"/>
        <v>4.1314553990610392</v>
      </c>
      <c r="N272" s="333">
        <f t="shared" si="131"/>
        <v>5.3990610328638553</v>
      </c>
      <c r="O272" s="482">
        <f>O269/O268*100-100</f>
        <v>7.9812206572769924</v>
      </c>
      <c r="P272" s="521">
        <f t="shared" ref="P272:Z272" si="132">P269/P268*100-100</f>
        <v>7.1830985915492818</v>
      </c>
      <c r="Q272" s="333">
        <f t="shared" si="132"/>
        <v>5.5399061032863841</v>
      </c>
      <c r="R272" s="333">
        <f t="shared" si="132"/>
        <v>4.8356807511737117</v>
      </c>
      <c r="S272" s="333">
        <f t="shared" si="132"/>
        <v>3.5680751173708956</v>
      </c>
      <c r="T272" s="333">
        <f t="shared" si="132"/>
        <v>2.2065727699530413</v>
      </c>
      <c r="U272" s="335">
        <f t="shared" si="132"/>
        <v>4.5070422535211208</v>
      </c>
      <c r="V272" s="332">
        <f t="shared" si="132"/>
        <v>1.8779342723004788</v>
      </c>
      <c r="W272" s="333">
        <f t="shared" si="132"/>
        <v>3.9436619718309771</v>
      </c>
      <c r="X272" s="333">
        <f t="shared" si="132"/>
        <v>3.3802816901408335</v>
      </c>
      <c r="Y272" s="482">
        <f t="shared" si="132"/>
        <v>6.5727699530516475</v>
      </c>
      <c r="Z272" s="567">
        <f t="shared" si="132"/>
        <v>4.2253521126760489</v>
      </c>
      <c r="AA272" s="701"/>
      <c r="AB272" s="210"/>
      <c r="AC272" s="210"/>
    </row>
    <row r="273" spans="1:29" ht="13.5" thickBot="1" x14ac:dyDescent="0.25">
      <c r="A273" s="573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609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8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609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8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97">
        <f t="shared" si="133"/>
        <v>164</v>
      </c>
      <c r="AA273" s="342"/>
      <c r="AB273" s="761"/>
      <c r="AC273" s="761"/>
    </row>
    <row r="274" spans="1:29" x14ac:dyDescent="0.2">
      <c r="A274" s="267" t="s">
        <v>51</v>
      </c>
      <c r="B274" s="569">
        <v>663</v>
      </c>
      <c r="C274" s="570">
        <v>704</v>
      </c>
      <c r="D274" s="570">
        <v>666</v>
      </c>
      <c r="E274" s="570">
        <v>409</v>
      </c>
      <c r="F274" s="571">
        <v>370</v>
      </c>
      <c r="G274" s="610">
        <v>319</v>
      </c>
      <c r="H274" s="570">
        <v>530</v>
      </c>
      <c r="I274" s="570">
        <v>593</v>
      </c>
      <c r="J274" s="570">
        <v>452</v>
      </c>
      <c r="K274" s="347">
        <v>463</v>
      </c>
      <c r="L274" s="569">
        <v>353</v>
      </c>
      <c r="M274" s="570">
        <v>651</v>
      </c>
      <c r="N274" s="570">
        <v>587</v>
      </c>
      <c r="O274" s="571">
        <v>513</v>
      </c>
      <c r="P274" s="610">
        <v>302</v>
      </c>
      <c r="Q274" s="570">
        <v>532</v>
      </c>
      <c r="R274" s="570">
        <v>586</v>
      </c>
      <c r="S274" s="570">
        <v>635</v>
      </c>
      <c r="T274" s="570">
        <v>478</v>
      </c>
      <c r="U274" s="347">
        <v>396</v>
      </c>
      <c r="V274" s="569">
        <v>353</v>
      </c>
      <c r="W274" s="570">
        <v>539</v>
      </c>
      <c r="X274" s="570">
        <v>637</v>
      </c>
      <c r="Y274" s="571">
        <v>392</v>
      </c>
      <c r="Z274" s="398">
        <f>SUM(B274:Y274)</f>
        <v>12123</v>
      </c>
      <c r="AA274" s="761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">
      <c r="A275" s="267" t="s">
        <v>28</v>
      </c>
      <c r="B275" s="768">
        <v>102</v>
      </c>
      <c r="C275" s="769">
        <v>103</v>
      </c>
      <c r="D275" s="769">
        <v>104</v>
      </c>
      <c r="E275" s="769">
        <v>106</v>
      </c>
      <c r="F275" s="770">
        <v>108</v>
      </c>
      <c r="G275" s="408">
        <v>105</v>
      </c>
      <c r="H275" s="769">
        <v>104</v>
      </c>
      <c r="I275" s="769">
        <v>104</v>
      </c>
      <c r="J275" s="769">
        <v>102.5</v>
      </c>
      <c r="K275" s="311">
        <v>99</v>
      </c>
      <c r="L275" s="768">
        <v>107.5</v>
      </c>
      <c r="M275" s="769">
        <v>106.5</v>
      </c>
      <c r="N275" s="769">
        <v>103.5</v>
      </c>
      <c r="O275" s="770">
        <v>101</v>
      </c>
      <c r="P275" s="408">
        <v>101.5</v>
      </c>
      <c r="Q275" s="769">
        <v>102.5</v>
      </c>
      <c r="R275" s="769">
        <v>103.5</v>
      </c>
      <c r="S275" s="769">
        <v>106</v>
      </c>
      <c r="T275" s="769">
        <v>106.5</v>
      </c>
      <c r="U275" s="311">
        <v>106.5</v>
      </c>
      <c r="V275" s="768">
        <v>107</v>
      </c>
      <c r="W275" s="769">
        <v>105</v>
      </c>
      <c r="X275" s="769">
        <v>104</v>
      </c>
      <c r="Y275" s="770">
        <v>100</v>
      </c>
      <c r="Z275" s="764"/>
      <c r="AA275" s="761" t="s">
        <v>57</v>
      </c>
      <c r="AB275" s="761">
        <v>97.31</v>
      </c>
      <c r="AC275" s="761"/>
    </row>
    <row r="276" spans="1:29" ht="13.5" thickBot="1" x14ac:dyDescent="0.25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7">
        <f t="shared" si="134"/>
        <v>7</v>
      </c>
      <c r="G276" s="409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7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7">
        <f t="shared" si="134"/>
        <v>6.5</v>
      </c>
      <c r="P276" s="409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7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7">
        <f t="shared" si="134"/>
        <v>6.5</v>
      </c>
      <c r="Z276" s="338"/>
      <c r="AA276" s="761" t="s">
        <v>26</v>
      </c>
      <c r="AB276" s="761">
        <f>AB275-AB261</f>
        <v>6.75</v>
      </c>
      <c r="AC276" s="761"/>
    </row>
    <row r="278" spans="1:29" ht="13.5" thickBot="1" x14ac:dyDescent="0.25"/>
    <row r="279" spans="1:29" ht="13.5" thickBot="1" x14ac:dyDescent="0.25">
      <c r="A279" s="230" t="s">
        <v>165</v>
      </c>
      <c r="B279" s="793" t="s">
        <v>53</v>
      </c>
      <c r="C279" s="794"/>
      <c r="D279" s="794"/>
      <c r="E279" s="794"/>
      <c r="F279" s="794"/>
      <c r="G279" s="794"/>
      <c r="H279" s="794"/>
      <c r="I279" s="794"/>
      <c r="J279" s="794"/>
      <c r="K279" s="794"/>
      <c r="L279" s="793" t="s">
        <v>114</v>
      </c>
      <c r="M279" s="794"/>
      <c r="N279" s="794"/>
      <c r="O279" s="795"/>
      <c r="P279" s="794" t="s">
        <v>63</v>
      </c>
      <c r="Q279" s="794"/>
      <c r="R279" s="794"/>
      <c r="S279" s="794"/>
      <c r="T279" s="794"/>
      <c r="U279" s="794"/>
      <c r="V279" s="794"/>
      <c r="W279" s="794"/>
      <c r="X279" s="794"/>
      <c r="Y279" s="795"/>
      <c r="Z279" s="796" t="s">
        <v>55</v>
      </c>
      <c r="AA279" s="787">
        <v>904</v>
      </c>
      <c r="AB279" s="787"/>
      <c r="AC279" s="787"/>
    </row>
    <row r="280" spans="1:29" x14ac:dyDescent="0.2">
      <c r="A280" s="231" t="s">
        <v>54</v>
      </c>
      <c r="B280" s="781">
        <v>1</v>
      </c>
      <c r="C280" s="782">
        <v>2</v>
      </c>
      <c r="D280" s="782">
        <v>3</v>
      </c>
      <c r="E280" s="782">
        <v>4</v>
      </c>
      <c r="F280" s="783">
        <v>5</v>
      </c>
      <c r="G280" s="523">
        <v>6</v>
      </c>
      <c r="H280" s="782">
        <v>7</v>
      </c>
      <c r="I280" s="782">
        <v>8</v>
      </c>
      <c r="J280" s="782">
        <v>9</v>
      </c>
      <c r="K280" s="486">
        <v>10</v>
      </c>
      <c r="L280" s="781">
        <v>1</v>
      </c>
      <c r="M280" s="782">
        <v>2</v>
      </c>
      <c r="N280" s="782">
        <v>3</v>
      </c>
      <c r="O280" s="783">
        <v>4</v>
      </c>
      <c r="P280" s="523">
        <v>1</v>
      </c>
      <c r="Q280" s="782">
        <v>2</v>
      </c>
      <c r="R280" s="782">
        <v>3</v>
      </c>
      <c r="S280" s="782">
        <v>4</v>
      </c>
      <c r="T280" s="782">
        <v>5</v>
      </c>
      <c r="U280" s="486">
        <v>6</v>
      </c>
      <c r="V280" s="781">
        <v>7</v>
      </c>
      <c r="W280" s="782">
        <v>8</v>
      </c>
      <c r="X280" s="782">
        <v>9</v>
      </c>
      <c r="Y280" s="783">
        <v>10</v>
      </c>
      <c r="Z280" s="797"/>
      <c r="AA280" s="787"/>
      <c r="AB280" s="787"/>
      <c r="AC280" s="787"/>
    </row>
    <row r="281" spans="1:29" ht="13.5" thickBot="1" x14ac:dyDescent="0.25">
      <c r="A281" s="231" t="s">
        <v>2</v>
      </c>
      <c r="B281" s="530">
        <v>5</v>
      </c>
      <c r="C281" s="294">
        <v>4</v>
      </c>
      <c r="D281" s="234">
        <v>3</v>
      </c>
      <c r="E281" s="307">
        <v>2</v>
      </c>
      <c r="F281" s="522">
        <v>1</v>
      </c>
      <c r="G281" s="568">
        <v>1</v>
      </c>
      <c r="H281" s="307">
        <v>2</v>
      </c>
      <c r="I281" s="234">
        <v>3</v>
      </c>
      <c r="J281" s="294">
        <v>4</v>
      </c>
      <c r="K281" s="618">
        <v>5</v>
      </c>
      <c r="L281" s="233">
        <v>1</v>
      </c>
      <c r="M281" s="307">
        <v>2</v>
      </c>
      <c r="N281" s="234">
        <v>3</v>
      </c>
      <c r="O281" s="531">
        <v>4</v>
      </c>
      <c r="P281" s="619">
        <v>5</v>
      </c>
      <c r="Q281" s="294">
        <v>4</v>
      </c>
      <c r="R281" s="234">
        <v>3</v>
      </c>
      <c r="S281" s="234">
        <v>3</v>
      </c>
      <c r="T281" s="307">
        <v>2</v>
      </c>
      <c r="U281" s="620">
        <v>1</v>
      </c>
      <c r="V281" s="233">
        <v>1</v>
      </c>
      <c r="W281" s="307">
        <v>2</v>
      </c>
      <c r="X281" s="234">
        <v>3</v>
      </c>
      <c r="Y281" s="531">
        <v>4</v>
      </c>
      <c r="Z281" s="798"/>
      <c r="AA281" s="787"/>
      <c r="AB281" s="313"/>
      <c r="AC281" s="313"/>
    </row>
    <row r="282" spans="1:29" x14ac:dyDescent="0.2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517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517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527">
        <v>2290</v>
      </c>
      <c r="AA282" s="341"/>
      <c r="AB282" s="313"/>
      <c r="AC282" s="313"/>
    </row>
    <row r="283" spans="1:29" x14ac:dyDescent="0.2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518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518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440">
        <v>2408</v>
      </c>
      <c r="AA283" s="325"/>
      <c r="AB283" s="787"/>
      <c r="AC283" s="787"/>
    </row>
    <row r="284" spans="1:29" x14ac:dyDescent="0.2">
      <c r="A284" s="231" t="s">
        <v>7</v>
      </c>
      <c r="B284" s="476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519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519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528">
        <v>0.90700000000000003</v>
      </c>
      <c r="AA284" s="341"/>
      <c r="AB284" s="210"/>
      <c r="AC284" s="210"/>
    </row>
    <row r="285" spans="1:29" ht="13.5" thickBot="1" x14ac:dyDescent="0.25">
      <c r="A285" s="256" t="s">
        <v>8</v>
      </c>
      <c r="B285" s="329">
        <v>5.8999999999999997E-2</v>
      </c>
      <c r="C285" s="330">
        <v>6.4000000000000001E-2</v>
      </c>
      <c r="D285" s="330">
        <v>5.6000000000000001E-2</v>
      </c>
      <c r="E285" s="330">
        <v>5.8000000000000003E-2</v>
      </c>
      <c r="F285" s="480">
        <v>7.2999999999999995E-2</v>
      </c>
      <c r="G285" s="520">
        <v>5.0999999999999997E-2</v>
      </c>
      <c r="H285" s="330">
        <v>5.3999999999999999E-2</v>
      </c>
      <c r="I285" s="330">
        <v>4.9000000000000002E-2</v>
      </c>
      <c r="J285" s="330">
        <v>4.1000000000000002E-2</v>
      </c>
      <c r="K285" s="334">
        <v>4.8000000000000001E-2</v>
      </c>
      <c r="L285" s="329">
        <v>6.8000000000000005E-2</v>
      </c>
      <c r="M285" s="330">
        <v>5.8999999999999997E-2</v>
      </c>
      <c r="N285" s="330">
        <v>6.6000000000000003E-2</v>
      </c>
      <c r="O285" s="480">
        <v>6.7000000000000004E-2</v>
      </c>
      <c r="P285" s="520">
        <v>6.4000000000000001E-2</v>
      </c>
      <c r="Q285" s="330">
        <v>0.05</v>
      </c>
      <c r="R285" s="330">
        <v>6.3E-2</v>
      </c>
      <c r="S285" s="330">
        <v>5.6000000000000001E-2</v>
      </c>
      <c r="T285" s="330">
        <v>5.0999999999999997E-2</v>
      </c>
      <c r="U285" s="334">
        <v>6.4000000000000001E-2</v>
      </c>
      <c r="V285" s="329">
        <v>5.8000000000000003E-2</v>
      </c>
      <c r="W285" s="330">
        <v>3.7999999999999999E-2</v>
      </c>
      <c r="X285" s="330">
        <v>0.05</v>
      </c>
      <c r="Y285" s="480">
        <v>5.1999999999999998E-2</v>
      </c>
      <c r="Z285" s="529">
        <v>5.8000000000000003E-2</v>
      </c>
      <c r="AA285" s="700"/>
      <c r="AB285" s="787"/>
      <c r="AC285" s="787"/>
    </row>
    <row r="286" spans="1:29" x14ac:dyDescent="0.2">
      <c r="A286" s="572" t="s">
        <v>1</v>
      </c>
      <c r="B286" s="332">
        <f>B283/B282*100-100</f>
        <v>3.842794759825324</v>
      </c>
      <c r="C286" s="333">
        <f t="shared" ref="C286:E286" si="135">C283/C282*100-100</f>
        <v>3.6244541484716137</v>
      </c>
      <c r="D286" s="333">
        <f t="shared" si="135"/>
        <v>4.6724890829694203</v>
      </c>
      <c r="E286" s="333">
        <f t="shared" si="135"/>
        <v>2.9257641921397521</v>
      </c>
      <c r="F286" s="482">
        <f>F283/F282*100-100</f>
        <v>3.8864628820960689</v>
      </c>
      <c r="G286" s="521">
        <f t="shared" ref="G286:N286" si="136">G283/G282*100-100</f>
        <v>5.6768558951965105</v>
      </c>
      <c r="H286" s="333">
        <f t="shared" si="136"/>
        <v>7.117903930131007</v>
      </c>
      <c r="I286" s="333">
        <f t="shared" si="136"/>
        <v>4.192139737991269</v>
      </c>
      <c r="J286" s="333">
        <f t="shared" si="136"/>
        <v>4.585152838427959</v>
      </c>
      <c r="K286" s="335">
        <f t="shared" si="136"/>
        <v>9.4759825327510754</v>
      </c>
      <c r="L286" s="332">
        <f t="shared" si="136"/>
        <v>5.1528384279476001</v>
      </c>
      <c r="M286" s="333">
        <f t="shared" si="136"/>
        <v>6.2445414847161658</v>
      </c>
      <c r="N286" s="333">
        <f t="shared" si="136"/>
        <v>5.0655021834061102</v>
      </c>
      <c r="O286" s="482">
        <f>O283/O282*100-100</f>
        <v>7.9475982532751175</v>
      </c>
      <c r="P286" s="521">
        <f t="shared" ref="P286:Z286" si="137">P283/P282*100-100</f>
        <v>7.2052401746724826</v>
      </c>
      <c r="Q286" s="333">
        <f t="shared" si="137"/>
        <v>4.9781659388646204</v>
      </c>
      <c r="R286" s="333">
        <f t="shared" si="137"/>
        <v>6.6375545851528557</v>
      </c>
      <c r="S286" s="333">
        <f t="shared" si="137"/>
        <v>4.7598253275109101</v>
      </c>
      <c r="T286" s="333">
        <f t="shared" si="137"/>
        <v>4.4978165938864549</v>
      </c>
      <c r="U286" s="335">
        <f t="shared" si="137"/>
        <v>2.3580786026200968</v>
      </c>
      <c r="V286" s="332">
        <f t="shared" si="137"/>
        <v>4.7598253275109101</v>
      </c>
      <c r="W286" s="333">
        <f t="shared" si="137"/>
        <v>2.7947598253275032</v>
      </c>
      <c r="X286" s="333">
        <f t="shared" si="137"/>
        <v>6.2445414847161658</v>
      </c>
      <c r="Y286" s="482">
        <f t="shared" si="137"/>
        <v>5.196506550218345</v>
      </c>
      <c r="Z286" s="567">
        <f t="shared" si="137"/>
        <v>5.1528384279476001</v>
      </c>
      <c r="AA286" s="701"/>
      <c r="AB286" s="210"/>
      <c r="AC286" s="210"/>
    </row>
    <row r="287" spans="1:29" ht="13.5" thickBot="1" x14ac:dyDescent="0.25">
      <c r="A287" s="573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609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8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609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8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97">
        <f t="shared" si="138"/>
        <v>188</v>
      </c>
      <c r="AA287" s="342"/>
      <c r="AB287" s="787"/>
      <c r="AC287" s="787"/>
    </row>
    <row r="288" spans="1:29" x14ac:dyDescent="0.2">
      <c r="A288" s="267" t="s">
        <v>51</v>
      </c>
      <c r="B288" s="569">
        <v>663</v>
      </c>
      <c r="C288" s="570">
        <v>703</v>
      </c>
      <c r="D288" s="570">
        <v>666</v>
      </c>
      <c r="E288" s="570">
        <v>407</v>
      </c>
      <c r="F288" s="571">
        <v>370</v>
      </c>
      <c r="G288" s="610">
        <v>319</v>
      </c>
      <c r="H288" s="570">
        <v>530</v>
      </c>
      <c r="I288" s="570">
        <v>593</v>
      </c>
      <c r="J288" s="570">
        <v>452</v>
      </c>
      <c r="K288" s="347">
        <v>463</v>
      </c>
      <c r="L288" s="569">
        <v>353</v>
      </c>
      <c r="M288" s="570">
        <v>651</v>
      </c>
      <c r="N288" s="570">
        <v>585</v>
      </c>
      <c r="O288" s="571">
        <v>513</v>
      </c>
      <c r="P288" s="610">
        <v>302</v>
      </c>
      <c r="Q288" s="570">
        <v>532</v>
      </c>
      <c r="R288" s="570">
        <v>586</v>
      </c>
      <c r="S288" s="570">
        <v>635</v>
      </c>
      <c r="T288" s="570">
        <v>478</v>
      </c>
      <c r="U288" s="347">
        <v>394</v>
      </c>
      <c r="V288" s="569">
        <v>353</v>
      </c>
      <c r="W288" s="570">
        <v>539</v>
      </c>
      <c r="X288" s="570">
        <v>637</v>
      </c>
      <c r="Y288" s="571">
        <v>392</v>
      </c>
      <c r="Z288" s="398">
        <f>SUM(B288:Y288)</f>
        <v>12116</v>
      </c>
      <c r="AA288" s="787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">
      <c r="A289" s="267" t="s">
        <v>28</v>
      </c>
      <c r="B289" s="784"/>
      <c r="C289" s="785"/>
      <c r="D289" s="785"/>
      <c r="E289" s="785"/>
      <c r="F289" s="786"/>
      <c r="G289" s="408"/>
      <c r="H289" s="785"/>
      <c r="I289" s="785"/>
      <c r="J289" s="785"/>
      <c r="K289" s="311"/>
      <c r="L289" s="784"/>
      <c r="M289" s="785"/>
      <c r="N289" s="785"/>
      <c r="O289" s="786"/>
      <c r="P289" s="408"/>
      <c r="Q289" s="785"/>
      <c r="R289" s="785"/>
      <c r="S289" s="785"/>
      <c r="T289" s="785"/>
      <c r="U289" s="311"/>
      <c r="V289" s="784"/>
      <c r="W289" s="785"/>
      <c r="X289" s="785"/>
      <c r="Y289" s="786"/>
      <c r="Z289" s="780"/>
      <c r="AA289" s="787" t="s">
        <v>57</v>
      </c>
      <c r="AB289" s="787">
        <v>104.08</v>
      </c>
      <c r="AC289" s="787"/>
    </row>
    <row r="290" spans="1:29" ht="13.5" thickBot="1" x14ac:dyDescent="0.25">
      <c r="A290" s="268" t="s">
        <v>26</v>
      </c>
      <c r="B290" s="216">
        <f t="shared" ref="B290:Y290" si="139">(B289-B275)</f>
        <v>-102</v>
      </c>
      <c r="C290" s="217">
        <f t="shared" si="139"/>
        <v>-103</v>
      </c>
      <c r="D290" s="217">
        <f t="shared" si="139"/>
        <v>-104</v>
      </c>
      <c r="E290" s="217">
        <f t="shared" si="139"/>
        <v>-106</v>
      </c>
      <c r="F290" s="327">
        <f t="shared" si="139"/>
        <v>-108</v>
      </c>
      <c r="G290" s="409">
        <f t="shared" si="139"/>
        <v>-105</v>
      </c>
      <c r="H290" s="217">
        <f t="shared" si="139"/>
        <v>-104</v>
      </c>
      <c r="I290" s="217">
        <f t="shared" si="139"/>
        <v>-104</v>
      </c>
      <c r="J290" s="217">
        <f t="shared" si="139"/>
        <v>-102.5</v>
      </c>
      <c r="K290" s="337">
        <f t="shared" si="139"/>
        <v>-99</v>
      </c>
      <c r="L290" s="216">
        <f t="shared" si="139"/>
        <v>-107.5</v>
      </c>
      <c r="M290" s="217">
        <f t="shared" si="139"/>
        <v>-106.5</v>
      </c>
      <c r="N290" s="217">
        <f t="shared" si="139"/>
        <v>-103.5</v>
      </c>
      <c r="O290" s="327">
        <f t="shared" si="139"/>
        <v>-101</v>
      </c>
      <c r="P290" s="409">
        <f t="shared" si="139"/>
        <v>-101.5</v>
      </c>
      <c r="Q290" s="217">
        <f t="shared" si="139"/>
        <v>-102.5</v>
      </c>
      <c r="R290" s="217">
        <f t="shared" si="139"/>
        <v>-103.5</v>
      </c>
      <c r="S290" s="217">
        <f t="shared" si="139"/>
        <v>-106</v>
      </c>
      <c r="T290" s="217">
        <f t="shared" si="139"/>
        <v>-106.5</v>
      </c>
      <c r="U290" s="337">
        <f t="shared" si="139"/>
        <v>-106.5</v>
      </c>
      <c r="V290" s="216">
        <f t="shared" si="139"/>
        <v>-107</v>
      </c>
      <c r="W290" s="217">
        <f t="shared" si="139"/>
        <v>-105</v>
      </c>
      <c r="X290" s="217">
        <f t="shared" si="139"/>
        <v>-104</v>
      </c>
      <c r="Y290" s="327">
        <f t="shared" si="139"/>
        <v>-100</v>
      </c>
      <c r="Z290" s="338"/>
      <c r="AA290" s="787" t="s">
        <v>26</v>
      </c>
      <c r="AB290" s="787">
        <f>AB289-AB275</f>
        <v>6.769999999999996</v>
      </c>
      <c r="AC290" s="787"/>
    </row>
  </sheetData>
  <mergeCells count="78">
    <mergeCell ref="B279:K279"/>
    <mergeCell ref="L279:O279"/>
    <mergeCell ref="P279:Y279"/>
    <mergeCell ref="Z279:Z281"/>
    <mergeCell ref="AS122:AW122"/>
    <mergeCell ref="AE122:AJ122"/>
    <mergeCell ref="Z123:Z125"/>
    <mergeCell ref="B123:K123"/>
    <mergeCell ref="P123:Y123"/>
    <mergeCell ref="L123:O123"/>
    <mergeCell ref="AL122:AQ122"/>
    <mergeCell ref="AP50:AS50"/>
    <mergeCell ref="AP51:AS51"/>
    <mergeCell ref="AK48:AN48"/>
    <mergeCell ref="AK49:AN49"/>
    <mergeCell ref="N51:X51"/>
    <mergeCell ref="AE48:AH48"/>
    <mergeCell ref="AE49:AH49"/>
    <mergeCell ref="F2:I2"/>
    <mergeCell ref="B22:K22"/>
    <mergeCell ref="L22:V22"/>
    <mergeCell ref="B36:K36"/>
    <mergeCell ref="L36:V36"/>
    <mergeCell ref="B8:K8"/>
    <mergeCell ref="L8:V8"/>
    <mergeCell ref="B66:M66"/>
    <mergeCell ref="N66:X66"/>
    <mergeCell ref="B51:M51"/>
    <mergeCell ref="AG6:AH6"/>
    <mergeCell ref="AB40:AD42"/>
    <mergeCell ref="B94:M94"/>
    <mergeCell ref="N94:X94"/>
    <mergeCell ref="Y94:Y96"/>
    <mergeCell ref="B80:M80"/>
    <mergeCell ref="N80:X80"/>
    <mergeCell ref="B167:K167"/>
    <mergeCell ref="L167:O167"/>
    <mergeCell ref="P167:Y167"/>
    <mergeCell ref="Z167:Z169"/>
    <mergeCell ref="B108:M108"/>
    <mergeCell ref="N108:X108"/>
    <mergeCell ref="Y108:Y110"/>
    <mergeCell ref="B153:K153"/>
    <mergeCell ref="L153:O153"/>
    <mergeCell ref="P153:Y153"/>
    <mergeCell ref="Z153:Z155"/>
    <mergeCell ref="B138:K138"/>
    <mergeCell ref="L138:O138"/>
    <mergeCell ref="P138:Y138"/>
    <mergeCell ref="Z138:Z140"/>
    <mergeCell ref="B181:K181"/>
    <mergeCell ref="L181:O181"/>
    <mergeCell ref="P181:Y181"/>
    <mergeCell ref="Z181:Z183"/>
    <mergeCell ref="B209:K209"/>
    <mergeCell ref="L209:O209"/>
    <mergeCell ref="P209:Y209"/>
    <mergeCell ref="Z209:Z211"/>
    <mergeCell ref="B195:K195"/>
    <mergeCell ref="L195:O195"/>
    <mergeCell ref="P195:Y195"/>
    <mergeCell ref="Z195:Z197"/>
    <mergeCell ref="B237:K237"/>
    <mergeCell ref="L237:O237"/>
    <mergeCell ref="P237:Y237"/>
    <mergeCell ref="Z237:Z239"/>
    <mergeCell ref="B223:K223"/>
    <mergeCell ref="L223:O223"/>
    <mergeCell ref="P223:Y223"/>
    <mergeCell ref="Z223:Z225"/>
    <mergeCell ref="B265:K265"/>
    <mergeCell ref="L265:O265"/>
    <mergeCell ref="P265:Y265"/>
    <mergeCell ref="Z265:Z267"/>
    <mergeCell ref="B251:K251"/>
    <mergeCell ref="L251:O251"/>
    <mergeCell ref="P251:Y251"/>
    <mergeCell ref="Z251:Z253"/>
  </mergeCells>
  <conditionalFormatting sqref="B255:Y2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2024-10-03T18:44:00Z</dcterms:modified>
</cp:coreProperties>
</file>